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8850" windowHeight="10245"/>
  </bookViews>
  <sheets>
    <sheet name="11.11" sheetId="28" r:id="rId1"/>
    <sheet name="04.11" sheetId="27" r:id="rId2"/>
    <sheet name="28.10" sheetId="26" r:id="rId3"/>
    <sheet name="21.10" sheetId="25" r:id="rId4"/>
    <sheet name="14.10" sheetId="24" r:id="rId5"/>
    <sheet name="07.10" sheetId="23" r:id="rId6"/>
    <sheet name="30.09" sheetId="22" r:id="rId7"/>
    <sheet name="23.09" sheetId="21" r:id="rId8"/>
    <sheet name="16.09" sheetId="20" r:id="rId9"/>
    <sheet name="Рейтинг" sheetId="1" r:id="rId10"/>
    <sheet name="Очки" sheetId="2" r:id="rId11"/>
    <sheet name="форма (6)" sheetId="12" r:id="rId12"/>
  </sheets>
  <calcPr calcId="145621"/>
</workbook>
</file>

<file path=xl/calcChain.xml><?xml version="1.0" encoding="utf-8"?>
<calcChain xmlns="http://schemas.openxmlformats.org/spreadsheetml/2006/main">
  <c r="C34" i="28" l="1"/>
  <c r="W14" i="28" s="1"/>
  <c r="W33" i="28"/>
  <c r="V33" i="28"/>
  <c r="S33" i="28"/>
  <c r="R33" i="28"/>
  <c r="O33" i="28"/>
  <c r="N33" i="28"/>
  <c r="W32" i="28"/>
  <c r="V32" i="28"/>
  <c r="S32" i="28"/>
  <c r="R32" i="28"/>
  <c r="O32" i="28"/>
  <c r="N32" i="28"/>
  <c r="W31" i="28"/>
  <c r="V31" i="28"/>
  <c r="S31" i="28"/>
  <c r="R31" i="28"/>
  <c r="O31" i="28"/>
  <c r="N31" i="28"/>
  <c r="W30" i="28"/>
  <c r="V30" i="28"/>
  <c r="S30" i="28"/>
  <c r="R30" i="28"/>
  <c r="O30" i="28"/>
  <c r="N30" i="28"/>
  <c r="W29" i="28"/>
  <c r="V29" i="28"/>
  <c r="S29" i="28"/>
  <c r="R29" i="28"/>
  <c r="O29" i="28"/>
  <c r="N29" i="28"/>
  <c r="W28" i="28"/>
  <c r="V28" i="28"/>
  <c r="S28" i="28"/>
  <c r="R28" i="28"/>
  <c r="O28" i="28"/>
  <c r="N28" i="28"/>
  <c r="W27" i="28"/>
  <c r="V27" i="28"/>
  <c r="S27" i="28"/>
  <c r="R27" i="28"/>
  <c r="O27" i="28"/>
  <c r="N27" i="28"/>
  <c r="W26" i="28"/>
  <c r="V26" i="28"/>
  <c r="S26" i="28"/>
  <c r="R26" i="28"/>
  <c r="O26" i="28"/>
  <c r="N26" i="28"/>
  <c r="W25" i="28"/>
  <c r="V25" i="28"/>
  <c r="S25" i="28"/>
  <c r="R25" i="28"/>
  <c r="O25" i="28"/>
  <c r="N25" i="28"/>
  <c r="W24" i="28"/>
  <c r="V24" i="28"/>
  <c r="S24" i="28"/>
  <c r="R24" i="28"/>
  <c r="O24" i="28"/>
  <c r="N24" i="28"/>
  <c r="W23" i="28"/>
  <c r="V23" i="28"/>
  <c r="S23" i="28"/>
  <c r="R23" i="28"/>
  <c r="O23" i="28"/>
  <c r="N23" i="28"/>
  <c r="W22" i="28"/>
  <c r="V22" i="28"/>
  <c r="S22" i="28"/>
  <c r="R22" i="28"/>
  <c r="O22" i="28"/>
  <c r="N22" i="28"/>
  <c r="W19" i="28"/>
  <c r="V19" i="28"/>
  <c r="S19" i="28"/>
  <c r="R19" i="28"/>
  <c r="O19" i="28"/>
  <c r="N19" i="28"/>
  <c r="V14" i="28"/>
  <c r="S14" i="28"/>
  <c r="R14" i="28"/>
  <c r="N14" i="28"/>
  <c r="W12" i="28"/>
  <c r="V12" i="28"/>
  <c r="S12" i="28"/>
  <c r="R12" i="28"/>
  <c r="N12" i="28"/>
  <c r="V9" i="28"/>
  <c r="R9" i="28"/>
  <c r="O9" i="28"/>
  <c r="N9" i="28"/>
  <c r="V21" i="28"/>
  <c r="S21" i="28"/>
  <c r="R21" i="28"/>
  <c r="O21" i="28"/>
  <c r="N21" i="28"/>
  <c r="W8" i="28"/>
  <c r="V8" i="28"/>
  <c r="R8" i="28"/>
  <c r="N8" i="28"/>
  <c r="V15" i="28"/>
  <c r="R15" i="28"/>
  <c r="N15" i="28"/>
  <c r="W18" i="28"/>
  <c r="V18" i="28"/>
  <c r="R18" i="28"/>
  <c r="O18" i="28"/>
  <c r="N18" i="28"/>
  <c r="V6" i="28"/>
  <c r="R6" i="28"/>
  <c r="N6" i="28"/>
  <c r="V7" i="28"/>
  <c r="S7" i="28"/>
  <c r="R7" i="28"/>
  <c r="O7" i="28"/>
  <c r="N7" i="28"/>
  <c r="W10" i="28"/>
  <c r="V10" i="28"/>
  <c r="S10" i="28"/>
  <c r="R10" i="28"/>
  <c r="O10" i="28"/>
  <c r="N10" i="28"/>
  <c r="W11" i="28"/>
  <c r="V11" i="28"/>
  <c r="S11" i="28"/>
  <c r="R11" i="28"/>
  <c r="O11" i="28"/>
  <c r="N11" i="28"/>
  <c r="W20" i="28"/>
  <c r="V20" i="28"/>
  <c r="S20" i="28"/>
  <c r="R20" i="28"/>
  <c r="O20" i="28"/>
  <c r="N20" i="28"/>
  <c r="W17" i="28"/>
  <c r="V17" i="28"/>
  <c r="S17" i="28"/>
  <c r="R17" i="28"/>
  <c r="O17" i="28"/>
  <c r="N17" i="28"/>
  <c r="W13" i="28"/>
  <c r="V13" i="28"/>
  <c r="S13" i="28"/>
  <c r="R13" i="28"/>
  <c r="O13" i="28"/>
  <c r="N13" i="28"/>
  <c r="W16" i="28"/>
  <c r="V16" i="28"/>
  <c r="S16" i="28"/>
  <c r="R16" i="28"/>
  <c r="O16" i="28"/>
  <c r="N16" i="28"/>
  <c r="AA3" i="28"/>
  <c r="W7" i="28" l="1"/>
  <c r="AB7" i="28" s="1"/>
  <c r="O6" i="28"/>
  <c r="S6" i="28"/>
  <c r="AB6" i="28" s="1"/>
  <c r="W6" i="28"/>
  <c r="S18" i="28"/>
  <c r="AB18" i="28" s="1"/>
  <c r="O15" i="28"/>
  <c r="S15" i="28"/>
  <c r="AB15" i="28" s="1"/>
  <c r="W15" i="28"/>
  <c r="O8" i="28"/>
  <c r="AB8" i="28" s="1"/>
  <c r="S8" i="28"/>
  <c r="W21" i="28"/>
  <c r="AB21" i="28" s="1"/>
  <c r="S9" i="28"/>
  <c r="W9" i="28"/>
  <c r="AB9" i="28" s="1"/>
  <c r="O12" i="28"/>
  <c r="O14" i="28"/>
  <c r="AB14" i="28" s="1"/>
  <c r="AB16" i="28"/>
  <c r="AB13" i="28"/>
  <c r="AB20" i="28"/>
  <c r="AB11" i="28"/>
  <c r="AB17" i="28"/>
  <c r="AB10" i="28"/>
  <c r="AB12" i="28"/>
  <c r="AB19" i="28"/>
  <c r="AB22" i="28"/>
  <c r="AB23" i="28"/>
  <c r="AB24" i="28"/>
  <c r="AB25" i="28"/>
  <c r="AB26" i="28"/>
  <c r="AB27" i="28"/>
  <c r="AB28" i="28"/>
  <c r="AB29" i="28"/>
  <c r="AB30" i="28"/>
  <c r="AB32" i="28"/>
  <c r="AB33" i="28"/>
  <c r="AB31" i="28"/>
  <c r="C34" i="27"/>
  <c r="V33" i="27" s="1"/>
  <c r="W33" i="27"/>
  <c r="S33" i="27"/>
  <c r="O33" i="27"/>
  <c r="W32" i="27"/>
  <c r="S32" i="27"/>
  <c r="O32" i="27"/>
  <c r="W31" i="27"/>
  <c r="S31" i="27"/>
  <c r="O31" i="27"/>
  <c r="W30" i="27"/>
  <c r="S30" i="27"/>
  <c r="O30" i="27"/>
  <c r="W29" i="27"/>
  <c r="S29" i="27"/>
  <c r="O29" i="27"/>
  <c r="W28" i="27"/>
  <c r="S28" i="27"/>
  <c r="O28" i="27"/>
  <c r="W27" i="27"/>
  <c r="S27" i="27"/>
  <c r="O27" i="27"/>
  <c r="W26" i="27"/>
  <c r="S26" i="27"/>
  <c r="O26" i="27"/>
  <c r="W25" i="27"/>
  <c r="S25" i="27"/>
  <c r="O25" i="27"/>
  <c r="W24" i="27"/>
  <c r="S24" i="27"/>
  <c r="O24" i="27"/>
  <c r="W13" i="27"/>
  <c r="S13" i="27"/>
  <c r="W15" i="27"/>
  <c r="O15" i="27"/>
  <c r="W19" i="27"/>
  <c r="S19" i="27"/>
  <c r="O19" i="27"/>
  <c r="W7" i="27"/>
  <c r="W21" i="27"/>
  <c r="S21" i="27"/>
  <c r="O21" i="27"/>
  <c r="O6" i="27"/>
  <c r="O16" i="27"/>
  <c r="O14" i="27"/>
  <c r="O12" i="27"/>
  <c r="W10" i="27"/>
  <c r="W22" i="27"/>
  <c r="S22" i="27"/>
  <c r="O22" i="27"/>
  <c r="R9" i="27"/>
  <c r="O9" i="27"/>
  <c r="N9" i="27"/>
  <c r="S8" i="27"/>
  <c r="N8" i="27"/>
  <c r="S20" i="27"/>
  <c r="N20" i="27"/>
  <c r="W11" i="27"/>
  <c r="V11" i="27"/>
  <c r="O11" i="27"/>
  <c r="W18" i="27"/>
  <c r="S18" i="27"/>
  <c r="O18" i="27"/>
  <c r="W23" i="27"/>
  <c r="S23" i="27"/>
  <c r="O23" i="27"/>
  <c r="W17" i="27"/>
  <c r="S17" i="27"/>
  <c r="O17" i="27"/>
  <c r="AA3" i="27"/>
  <c r="A33" i="28" l="1"/>
  <c r="A30" i="28"/>
  <c r="A28" i="28"/>
  <c r="A26" i="28"/>
  <c r="A24" i="28"/>
  <c r="A22" i="28"/>
  <c r="A20" i="28"/>
  <c r="A18" i="28"/>
  <c r="A16" i="28"/>
  <c r="A14" i="28"/>
  <c r="A11" i="28"/>
  <c r="N22" i="27"/>
  <c r="O10" i="27"/>
  <c r="A31" i="28"/>
  <c r="A32" i="28"/>
  <c r="A29" i="28"/>
  <c r="A27" i="28"/>
  <c r="A25" i="28"/>
  <c r="A23" i="28"/>
  <c r="A21" i="28"/>
  <c r="A19" i="28"/>
  <c r="A17" i="28"/>
  <c r="A15" i="28"/>
  <c r="A12" i="28"/>
  <c r="A13" i="28"/>
  <c r="A8" i="28"/>
  <c r="A9" i="28"/>
  <c r="A10" i="28"/>
  <c r="A7" i="28"/>
  <c r="A6" i="28"/>
  <c r="N17" i="27"/>
  <c r="R17" i="27"/>
  <c r="V17" i="27"/>
  <c r="N23" i="27"/>
  <c r="R23" i="27"/>
  <c r="V23" i="27"/>
  <c r="N18" i="27"/>
  <c r="R18" i="27"/>
  <c r="V18" i="27"/>
  <c r="N11" i="27"/>
  <c r="R11" i="27"/>
  <c r="R20" i="27"/>
  <c r="V20" i="27"/>
  <c r="R8" i="27"/>
  <c r="V8" i="27"/>
  <c r="V9" i="27"/>
  <c r="S12" i="27"/>
  <c r="W14" i="27"/>
  <c r="S16" i="27"/>
  <c r="W6" i="27"/>
  <c r="O7" i="27"/>
  <c r="S11" i="27"/>
  <c r="O20" i="27"/>
  <c r="W20" i="27"/>
  <c r="O8" i="27"/>
  <c r="W8" i="27"/>
  <c r="S9" i="27"/>
  <c r="W9" i="27"/>
  <c r="S10" i="27"/>
  <c r="W12" i="27"/>
  <c r="S14" i="27"/>
  <c r="W16" i="27"/>
  <c r="S6" i="27"/>
  <c r="S7" i="27"/>
  <c r="S15" i="27"/>
  <c r="O13" i="27"/>
  <c r="R22" i="27"/>
  <c r="V22" i="27"/>
  <c r="N10" i="27"/>
  <c r="R10" i="27"/>
  <c r="V10" i="27"/>
  <c r="N12" i="27"/>
  <c r="R12" i="27"/>
  <c r="V12" i="27"/>
  <c r="N14" i="27"/>
  <c r="R14" i="27"/>
  <c r="V14" i="27"/>
  <c r="N16" i="27"/>
  <c r="R16" i="27"/>
  <c r="V16" i="27"/>
  <c r="N6" i="27"/>
  <c r="R6" i="27"/>
  <c r="V6" i="27"/>
  <c r="N21" i="27"/>
  <c r="R21" i="27"/>
  <c r="V21" i="27"/>
  <c r="N7" i="27"/>
  <c r="R7" i="27"/>
  <c r="V7" i="27"/>
  <c r="N19" i="27"/>
  <c r="R19" i="27"/>
  <c r="V19" i="27"/>
  <c r="N15" i="27"/>
  <c r="R15" i="27"/>
  <c r="V15" i="27"/>
  <c r="N13" i="27"/>
  <c r="R13" i="27"/>
  <c r="V13" i="27"/>
  <c r="N24" i="27"/>
  <c r="R24" i="27"/>
  <c r="V24" i="27"/>
  <c r="N25" i="27"/>
  <c r="R25" i="27"/>
  <c r="V25" i="27"/>
  <c r="N26" i="27"/>
  <c r="R26" i="27"/>
  <c r="V26" i="27"/>
  <c r="N27" i="27"/>
  <c r="R27" i="27"/>
  <c r="V27" i="27"/>
  <c r="N28" i="27"/>
  <c r="R28" i="27"/>
  <c r="V28" i="27"/>
  <c r="N29" i="27"/>
  <c r="R29" i="27"/>
  <c r="V29" i="27"/>
  <c r="N30" i="27"/>
  <c r="R30" i="27"/>
  <c r="V30" i="27"/>
  <c r="N31" i="27"/>
  <c r="R31" i="27"/>
  <c r="V31" i="27"/>
  <c r="N32" i="27"/>
  <c r="R32" i="27"/>
  <c r="V32" i="27"/>
  <c r="N33" i="27"/>
  <c r="R33" i="27"/>
  <c r="C34" i="26"/>
  <c r="V33" i="26" s="1"/>
  <c r="W33" i="26"/>
  <c r="S33" i="26"/>
  <c r="O33" i="26"/>
  <c r="W32" i="26"/>
  <c r="S32" i="26"/>
  <c r="O32" i="26"/>
  <c r="W31" i="26"/>
  <c r="S31" i="26"/>
  <c r="O31" i="26"/>
  <c r="W30" i="26"/>
  <c r="S30" i="26"/>
  <c r="O30" i="26"/>
  <c r="W29" i="26"/>
  <c r="S29" i="26"/>
  <c r="O29" i="26"/>
  <c r="W28" i="26"/>
  <c r="S28" i="26"/>
  <c r="O28" i="26"/>
  <c r="W27" i="26"/>
  <c r="S27" i="26"/>
  <c r="O27" i="26"/>
  <c r="W26" i="26"/>
  <c r="S26" i="26"/>
  <c r="O26" i="26"/>
  <c r="W25" i="26"/>
  <c r="S25" i="26"/>
  <c r="O25" i="26"/>
  <c r="W24" i="26"/>
  <c r="S24" i="26"/>
  <c r="O24" i="26"/>
  <c r="W23" i="26"/>
  <c r="S23" i="26"/>
  <c r="O23" i="26"/>
  <c r="W12" i="26"/>
  <c r="S12" i="26"/>
  <c r="O12" i="26"/>
  <c r="W13" i="26"/>
  <c r="S13" i="26"/>
  <c r="W15" i="26"/>
  <c r="S15" i="26"/>
  <c r="W19" i="26"/>
  <c r="S19" i="26"/>
  <c r="S18" i="26"/>
  <c r="O18" i="26"/>
  <c r="W17" i="26"/>
  <c r="O17" i="26"/>
  <c r="S10" i="26"/>
  <c r="W22" i="26"/>
  <c r="S22" i="26"/>
  <c r="O22" i="26"/>
  <c r="W11" i="26"/>
  <c r="W21" i="26"/>
  <c r="O21" i="26"/>
  <c r="W16" i="26"/>
  <c r="O16" i="26"/>
  <c r="W14" i="26"/>
  <c r="O14" i="26"/>
  <c r="W20" i="26"/>
  <c r="S20" i="26"/>
  <c r="O20" i="26"/>
  <c r="W9" i="26"/>
  <c r="S9" i="26"/>
  <c r="AA3" i="26"/>
  <c r="AB18" i="27" l="1"/>
  <c r="AB11" i="27"/>
  <c r="AB23" i="27"/>
  <c r="AB17" i="27"/>
  <c r="AB9" i="27"/>
  <c r="AB8" i="27"/>
  <c r="AB20" i="27"/>
  <c r="V14" i="26"/>
  <c r="N16" i="26"/>
  <c r="R16" i="26"/>
  <c r="V11" i="26"/>
  <c r="N8" i="26"/>
  <c r="S6" i="26"/>
  <c r="N9" i="26"/>
  <c r="V21" i="26"/>
  <c r="N11" i="26"/>
  <c r="V8" i="26"/>
  <c r="R10" i="26"/>
  <c r="V10" i="26"/>
  <c r="S7" i="26"/>
  <c r="AB22" i="27"/>
  <c r="AB33" i="27"/>
  <c r="AB31" i="27"/>
  <c r="AB29" i="27"/>
  <c r="AB27" i="27"/>
  <c r="AB25" i="27"/>
  <c r="AB13" i="27"/>
  <c r="AB19" i="27"/>
  <c r="AB21" i="27"/>
  <c r="AB16" i="27"/>
  <c r="AB12" i="27"/>
  <c r="AB32" i="27"/>
  <c r="AB30" i="27"/>
  <c r="AB28" i="27"/>
  <c r="AB26" i="27"/>
  <c r="AB24" i="27"/>
  <c r="AB15" i="27"/>
  <c r="AB7" i="27"/>
  <c r="AB6" i="27"/>
  <c r="AB14" i="27"/>
  <c r="AB10" i="27"/>
  <c r="R9" i="26"/>
  <c r="V9" i="26"/>
  <c r="N20" i="26"/>
  <c r="R20" i="26"/>
  <c r="V20" i="26"/>
  <c r="N14" i="26"/>
  <c r="R14" i="26"/>
  <c r="V16" i="26"/>
  <c r="N21" i="26"/>
  <c r="R21" i="26"/>
  <c r="R11" i="26"/>
  <c r="R8" i="26"/>
  <c r="N22" i="26"/>
  <c r="R22" i="26"/>
  <c r="V22" i="26"/>
  <c r="N10" i="26"/>
  <c r="N17" i="26"/>
  <c r="S17" i="26"/>
  <c r="W18" i="26"/>
  <c r="O19" i="26"/>
  <c r="O15" i="26"/>
  <c r="O9" i="26"/>
  <c r="S14" i="26"/>
  <c r="S16" i="26"/>
  <c r="S21" i="26"/>
  <c r="O11" i="26"/>
  <c r="S11" i="26"/>
  <c r="O8" i="26"/>
  <c r="S8" i="26"/>
  <c r="W8" i="26"/>
  <c r="O10" i="26"/>
  <c r="W10" i="26"/>
  <c r="O6" i="26"/>
  <c r="W6" i="26"/>
  <c r="O7" i="26"/>
  <c r="W7" i="26"/>
  <c r="O13" i="26"/>
  <c r="R17" i="26"/>
  <c r="V17" i="26"/>
  <c r="N18" i="26"/>
  <c r="R18" i="26"/>
  <c r="V18" i="26"/>
  <c r="N6" i="26"/>
  <c r="R6" i="26"/>
  <c r="V6" i="26"/>
  <c r="N19" i="26"/>
  <c r="R19" i="26"/>
  <c r="V19" i="26"/>
  <c r="N7" i="26"/>
  <c r="R7" i="26"/>
  <c r="V7" i="26"/>
  <c r="N15" i="26"/>
  <c r="R15" i="26"/>
  <c r="V15" i="26"/>
  <c r="N13" i="26"/>
  <c r="R13" i="26"/>
  <c r="V13" i="26"/>
  <c r="N12" i="26"/>
  <c r="R12" i="26"/>
  <c r="V12" i="26"/>
  <c r="N23" i="26"/>
  <c r="R23" i="26"/>
  <c r="V23" i="26"/>
  <c r="N24" i="26"/>
  <c r="R24" i="26"/>
  <c r="V24" i="26"/>
  <c r="N25" i="26"/>
  <c r="R25" i="26"/>
  <c r="V25" i="26"/>
  <c r="N26" i="26"/>
  <c r="R26" i="26"/>
  <c r="V26" i="26"/>
  <c r="N27" i="26"/>
  <c r="R27" i="26"/>
  <c r="V27" i="26"/>
  <c r="N28" i="26"/>
  <c r="R28" i="26"/>
  <c r="V28" i="26"/>
  <c r="N29" i="26"/>
  <c r="R29" i="26"/>
  <c r="V29" i="26"/>
  <c r="N30" i="26"/>
  <c r="R30" i="26"/>
  <c r="V30" i="26"/>
  <c r="N31" i="26"/>
  <c r="R31" i="26"/>
  <c r="V31" i="26"/>
  <c r="N32" i="26"/>
  <c r="R32" i="26"/>
  <c r="V32" i="26"/>
  <c r="N33" i="26"/>
  <c r="R33" i="26"/>
  <c r="Y21" i="25"/>
  <c r="Q13" i="25"/>
  <c r="C34" i="25"/>
  <c r="V33" i="25" s="1"/>
  <c r="W33" i="25"/>
  <c r="S33" i="25"/>
  <c r="O33" i="25"/>
  <c r="W32" i="25"/>
  <c r="S32" i="25"/>
  <c r="R32" i="25"/>
  <c r="O32" i="25"/>
  <c r="N32" i="25"/>
  <c r="W31" i="25"/>
  <c r="V31" i="25"/>
  <c r="S31" i="25"/>
  <c r="R31" i="25"/>
  <c r="O31" i="25"/>
  <c r="N31" i="25"/>
  <c r="W30" i="25"/>
  <c r="V30" i="25"/>
  <c r="S30" i="25"/>
  <c r="R30" i="25"/>
  <c r="O30" i="25"/>
  <c r="N30" i="25"/>
  <c r="W29" i="25"/>
  <c r="V29" i="25"/>
  <c r="S29" i="25"/>
  <c r="R29" i="25"/>
  <c r="O29" i="25"/>
  <c r="N29" i="25"/>
  <c r="W28" i="25"/>
  <c r="V28" i="25"/>
  <c r="S28" i="25"/>
  <c r="R28" i="25"/>
  <c r="O28" i="25"/>
  <c r="N28" i="25"/>
  <c r="W27" i="25"/>
  <c r="V27" i="25"/>
  <c r="S27" i="25"/>
  <c r="R27" i="25"/>
  <c r="O27" i="25"/>
  <c r="N27" i="25"/>
  <c r="W26" i="25"/>
  <c r="V26" i="25"/>
  <c r="S26" i="25"/>
  <c r="R26" i="25"/>
  <c r="O26" i="25"/>
  <c r="N26" i="25"/>
  <c r="W25" i="25"/>
  <c r="V25" i="25"/>
  <c r="S25" i="25"/>
  <c r="R25" i="25"/>
  <c r="O25" i="25"/>
  <c r="N25" i="25"/>
  <c r="W24" i="25"/>
  <c r="V24" i="25"/>
  <c r="S24" i="25"/>
  <c r="R24" i="25"/>
  <c r="O24" i="25"/>
  <c r="N24" i="25"/>
  <c r="W23" i="25"/>
  <c r="V23" i="25"/>
  <c r="S23" i="25"/>
  <c r="R23" i="25"/>
  <c r="O23" i="25"/>
  <c r="N23" i="25"/>
  <c r="W22" i="25"/>
  <c r="V22" i="25"/>
  <c r="S22" i="25"/>
  <c r="R22" i="25"/>
  <c r="O22" i="25"/>
  <c r="N22" i="25"/>
  <c r="W12" i="25"/>
  <c r="V12" i="25"/>
  <c r="S12" i="25"/>
  <c r="R12" i="25"/>
  <c r="O12" i="25"/>
  <c r="N12" i="25"/>
  <c r="S21" i="25"/>
  <c r="N21" i="25"/>
  <c r="W19" i="25"/>
  <c r="V19" i="25"/>
  <c r="S19" i="25"/>
  <c r="R19" i="25"/>
  <c r="O19" i="25"/>
  <c r="N19" i="25"/>
  <c r="W14" i="25"/>
  <c r="V14" i="25"/>
  <c r="S14" i="25"/>
  <c r="R14" i="25"/>
  <c r="W13" i="25"/>
  <c r="R13" i="25"/>
  <c r="O6" i="25"/>
  <c r="S15" i="25"/>
  <c r="O15" i="25"/>
  <c r="R7" i="25"/>
  <c r="W18" i="25"/>
  <c r="S18" i="25"/>
  <c r="O18" i="25"/>
  <c r="V9" i="25"/>
  <c r="S8" i="25"/>
  <c r="S16" i="25"/>
  <c r="O16" i="25"/>
  <c r="V10" i="25"/>
  <c r="O10" i="25"/>
  <c r="V17" i="25"/>
  <c r="S17" i="25"/>
  <c r="R17" i="25"/>
  <c r="W20" i="25"/>
  <c r="S20" i="25"/>
  <c r="O20" i="25"/>
  <c r="W11" i="25"/>
  <c r="S11" i="25"/>
  <c r="O11" i="25"/>
  <c r="AA3" i="25"/>
  <c r="AB16" i="26" l="1"/>
  <c r="A14" i="27"/>
  <c r="A18" i="27"/>
  <c r="A22" i="27"/>
  <c r="A26" i="27"/>
  <c r="A30" i="27"/>
  <c r="A15" i="27"/>
  <c r="A19" i="27"/>
  <c r="A23" i="27"/>
  <c r="A27" i="27"/>
  <c r="A31" i="27"/>
  <c r="A13" i="27"/>
  <c r="A16" i="27"/>
  <c r="A20" i="27"/>
  <c r="A24" i="27"/>
  <c r="A28" i="27"/>
  <c r="A32" i="27"/>
  <c r="A17" i="27"/>
  <c r="A21" i="27"/>
  <c r="A25" i="27"/>
  <c r="A29" i="27"/>
  <c r="A33" i="27"/>
  <c r="A7" i="27"/>
  <c r="A12" i="27"/>
  <c r="A11" i="27"/>
  <c r="A8" i="27"/>
  <c r="A9" i="27"/>
  <c r="A10" i="27"/>
  <c r="A6" i="27"/>
  <c r="AB9" i="26"/>
  <c r="AB22" i="26"/>
  <c r="AB20" i="26"/>
  <c r="AB21" i="26"/>
  <c r="AB14" i="26"/>
  <c r="AB10" i="26"/>
  <c r="AB8" i="26"/>
  <c r="AB11" i="26"/>
  <c r="N8" i="25"/>
  <c r="N9" i="25"/>
  <c r="N15" i="25"/>
  <c r="R15" i="25"/>
  <c r="V15" i="25"/>
  <c r="V6" i="25"/>
  <c r="N11" i="25"/>
  <c r="R11" i="25"/>
  <c r="V11" i="25"/>
  <c r="N20" i="25"/>
  <c r="R20" i="25"/>
  <c r="V20" i="25"/>
  <c r="N17" i="25"/>
  <c r="N10" i="25"/>
  <c r="R10" i="25"/>
  <c r="N16" i="25"/>
  <c r="R16" i="25"/>
  <c r="V16" i="25"/>
  <c r="R8" i="25"/>
  <c r="V8" i="25"/>
  <c r="R9" i="25"/>
  <c r="N18" i="25"/>
  <c r="R18" i="25"/>
  <c r="V18" i="25"/>
  <c r="N7" i="25"/>
  <c r="V7" i="25"/>
  <c r="N6" i="25"/>
  <c r="R6" i="25"/>
  <c r="N13" i="25"/>
  <c r="V13" i="25"/>
  <c r="N14" i="25"/>
  <c r="R21" i="25"/>
  <c r="V21" i="25"/>
  <c r="O17" i="25"/>
  <c r="W17" i="25"/>
  <c r="S10" i="25"/>
  <c r="W10" i="25"/>
  <c r="W16" i="25"/>
  <c r="O8" i="25"/>
  <c r="W8" i="25"/>
  <c r="O9" i="25"/>
  <c r="S9" i="25"/>
  <c r="W9" i="25"/>
  <c r="O7" i="25"/>
  <c r="S7" i="25"/>
  <c r="W7" i="25"/>
  <c r="W15" i="25"/>
  <c r="S6" i="25"/>
  <c r="W6" i="25"/>
  <c r="O13" i="25"/>
  <c r="S13" i="25"/>
  <c r="O14" i="25"/>
  <c r="O21" i="25"/>
  <c r="W21" i="25"/>
  <c r="AB33" i="26"/>
  <c r="AB17" i="26"/>
  <c r="AB32" i="26"/>
  <c r="AB30" i="26"/>
  <c r="AB28" i="26"/>
  <c r="AB26" i="26"/>
  <c r="AB24" i="26"/>
  <c r="AB12" i="26"/>
  <c r="AB15" i="26"/>
  <c r="AB19" i="26"/>
  <c r="AB18" i="26"/>
  <c r="AB31" i="26"/>
  <c r="AB29" i="26"/>
  <c r="AB27" i="26"/>
  <c r="AB25" i="26"/>
  <c r="AB23" i="26"/>
  <c r="AB13" i="26"/>
  <c r="AB7" i="26"/>
  <c r="AB6" i="26"/>
  <c r="AB23" i="25"/>
  <c r="V32" i="25"/>
  <c r="AB32" i="25" s="1"/>
  <c r="AB24" i="25"/>
  <c r="AB25" i="25"/>
  <c r="N33" i="25"/>
  <c r="R33" i="25"/>
  <c r="AB19" i="25"/>
  <c r="AB12" i="25"/>
  <c r="AB22" i="25"/>
  <c r="AB26" i="25"/>
  <c r="AB27" i="25"/>
  <c r="AB28" i="25"/>
  <c r="AB29" i="25"/>
  <c r="AB30" i="25"/>
  <c r="AB31" i="25"/>
  <c r="N35" i="1"/>
  <c r="N66" i="1"/>
  <c r="P66" i="1" s="1"/>
  <c r="R66" i="1" s="1"/>
  <c r="L60" i="1"/>
  <c r="N60" i="1" s="1"/>
  <c r="L61" i="1"/>
  <c r="N61" i="1" s="1"/>
  <c r="P60" i="1" s="1"/>
  <c r="R60" i="1" s="1"/>
  <c r="L62" i="1"/>
  <c r="N62" i="1" s="1"/>
  <c r="L63" i="1"/>
  <c r="N63" i="1" s="1"/>
  <c r="P62" i="1" s="1"/>
  <c r="R62" i="1" s="1"/>
  <c r="L64" i="1"/>
  <c r="N64" i="1" s="1"/>
  <c r="L65" i="1"/>
  <c r="N65" i="1" s="1"/>
  <c r="P64" i="1" s="1"/>
  <c r="R64" i="1" s="1"/>
  <c r="L26" i="1"/>
  <c r="L39" i="1"/>
  <c r="L40" i="1"/>
  <c r="L41" i="1"/>
  <c r="Q27" i="24"/>
  <c r="C34" i="24"/>
  <c r="V33" i="24" s="1"/>
  <c r="W33" i="24"/>
  <c r="S33" i="24"/>
  <c r="O33" i="24"/>
  <c r="W32" i="24"/>
  <c r="S32" i="24"/>
  <c r="O32" i="24"/>
  <c r="W31" i="24"/>
  <c r="S31" i="24"/>
  <c r="O31" i="24"/>
  <c r="W30" i="24"/>
  <c r="S30" i="24"/>
  <c r="O30" i="24"/>
  <c r="W29" i="24"/>
  <c r="S29" i="24"/>
  <c r="O29" i="24"/>
  <c r="W28" i="24"/>
  <c r="S28" i="24"/>
  <c r="O28" i="24"/>
  <c r="O23" i="24"/>
  <c r="W25" i="24"/>
  <c r="S13" i="24"/>
  <c r="O13" i="24"/>
  <c r="S9" i="24"/>
  <c r="W22" i="24"/>
  <c r="S22" i="24"/>
  <c r="O22" i="24"/>
  <c r="W24" i="24"/>
  <c r="W11" i="24"/>
  <c r="O11" i="24"/>
  <c r="S14" i="24"/>
  <c r="O15" i="24"/>
  <c r="W27" i="24"/>
  <c r="S27" i="24"/>
  <c r="S20" i="24"/>
  <c r="W19" i="24"/>
  <c r="O19" i="24"/>
  <c r="W16" i="24"/>
  <c r="N16" i="24"/>
  <c r="W17" i="24"/>
  <c r="V17" i="24"/>
  <c r="S17" i="24"/>
  <c r="R17" i="24"/>
  <c r="O17" i="24"/>
  <c r="N17" i="24"/>
  <c r="W21" i="24"/>
  <c r="V21" i="24"/>
  <c r="W12" i="24"/>
  <c r="S12" i="24"/>
  <c r="O12" i="24"/>
  <c r="S26" i="24"/>
  <c r="N26" i="24"/>
  <c r="V8" i="24"/>
  <c r="S8" i="24"/>
  <c r="R8" i="24"/>
  <c r="O8" i="24"/>
  <c r="N8" i="24"/>
  <c r="W6" i="24"/>
  <c r="V6" i="24"/>
  <c r="S6" i="24"/>
  <c r="R6" i="24"/>
  <c r="O6" i="24"/>
  <c r="N6" i="24"/>
  <c r="AA3" i="24"/>
  <c r="AB20" i="25" l="1"/>
  <c r="AB11" i="25"/>
  <c r="AB16" i="25"/>
  <c r="AB15" i="25"/>
  <c r="AB14" i="25"/>
  <c r="A17" i="26"/>
  <c r="AB13" i="25"/>
  <c r="AB9" i="25"/>
  <c r="AB8" i="25"/>
  <c r="AB10" i="25"/>
  <c r="AB17" i="25"/>
  <c r="AB18" i="25"/>
  <c r="A21" i="26"/>
  <c r="AB6" i="25"/>
  <c r="AB7" i="25"/>
  <c r="A19" i="26"/>
  <c r="A23" i="26"/>
  <c r="A27" i="26"/>
  <c r="A31" i="26"/>
  <c r="A18" i="26"/>
  <c r="A22" i="26"/>
  <c r="A26" i="26"/>
  <c r="A30" i="26"/>
  <c r="A15" i="26"/>
  <c r="AB21" i="25"/>
  <c r="A25" i="26"/>
  <c r="A29" i="26"/>
  <c r="A16" i="26"/>
  <c r="A20" i="26"/>
  <c r="A24" i="26"/>
  <c r="A28" i="26"/>
  <c r="A32" i="26"/>
  <c r="A33" i="26"/>
  <c r="A11" i="26"/>
  <c r="A7" i="26"/>
  <c r="A9" i="26"/>
  <c r="A10" i="26"/>
  <c r="A12" i="26"/>
  <c r="A6" i="26"/>
  <c r="A13" i="26"/>
  <c r="A8" i="26"/>
  <c r="A14" i="26"/>
  <c r="P63" i="1"/>
  <c r="R63" i="1" s="1"/>
  <c r="P61" i="1"/>
  <c r="R61" i="1" s="1"/>
  <c r="P65" i="1"/>
  <c r="R65" i="1" s="1"/>
  <c r="AB33" i="25"/>
  <c r="W8" i="24"/>
  <c r="AB8" i="24" s="1"/>
  <c r="R26" i="24"/>
  <c r="W26" i="24"/>
  <c r="R21" i="24"/>
  <c r="S16" i="24"/>
  <c r="W15" i="24"/>
  <c r="O9" i="24"/>
  <c r="W9" i="24"/>
  <c r="S18" i="24"/>
  <c r="W23" i="24"/>
  <c r="V26" i="24"/>
  <c r="N12" i="24"/>
  <c r="R12" i="24"/>
  <c r="V12" i="24"/>
  <c r="N21" i="24"/>
  <c r="S21" i="24"/>
  <c r="R16" i="24"/>
  <c r="S19" i="24"/>
  <c r="O20" i="24"/>
  <c r="W20" i="24"/>
  <c r="S15" i="24"/>
  <c r="O14" i="24"/>
  <c r="W14" i="24"/>
  <c r="S11" i="24"/>
  <c r="S24" i="24"/>
  <c r="W13" i="24"/>
  <c r="S10" i="24"/>
  <c r="S7" i="24"/>
  <c r="S25" i="24"/>
  <c r="O10" i="24"/>
  <c r="W10" i="24"/>
  <c r="W18" i="24"/>
  <c r="S23" i="24"/>
  <c r="O7" i="24"/>
  <c r="W7" i="24"/>
  <c r="O26" i="24"/>
  <c r="O21" i="24"/>
  <c r="O16" i="24"/>
  <c r="O27" i="24"/>
  <c r="O24" i="24"/>
  <c r="O25" i="24"/>
  <c r="O18" i="24"/>
  <c r="AB6" i="24"/>
  <c r="V16" i="24"/>
  <c r="AB17" i="24"/>
  <c r="N19" i="24"/>
  <c r="R19" i="24"/>
  <c r="V19" i="24"/>
  <c r="N20" i="24"/>
  <c r="R20" i="24"/>
  <c r="V20" i="24"/>
  <c r="N27" i="24"/>
  <c r="R27" i="24"/>
  <c r="V27" i="24"/>
  <c r="N15" i="24"/>
  <c r="R15" i="24"/>
  <c r="V15" i="24"/>
  <c r="N14" i="24"/>
  <c r="R14" i="24"/>
  <c r="V14" i="24"/>
  <c r="N11" i="24"/>
  <c r="R11" i="24"/>
  <c r="V11" i="24"/>
  <c r="N24" i="24"/>
  <c r="R24" i="24"/>
  <c r="V24" i="24"/>
  <c r="N22" i="24"/>
  <c r="R22" i="24"/>
  <c r="V22" i="24"/>
  <c r="N9" i="24"/>
  <c r="R9" i="24"/>
  <c r="V9" i="24"/>
  <c r="N13" i="24"/>
  <c r="R13" i="24"/>
  <c r="V13" i="24"/>
  <c r="N25" i="24"/>
  <c r="R25" i="24"/>
  <c r="V25" i="24"/>
  <c r="N10" i="24"/>
  <c r="R10" i="24"/>
  <c r="V10" i="24"/>
  <c r="N18" i="24"/>
  <c r="R18" i="24"/>
  <c r="V18" i="24"/>
  <c r="N23" i="24"/>
  <c r="R23" i="24"/>
  <c r="V23" i="24"/>
  <c r="N7" i="24"/>
  <c r="R7" i="24"/>
  <c r="V7" i="24"/>
  <c r="N28" i="24"/>
  <c r="R28" i="24"/>
  <c r="V28" i="24"/>
  <c r="N29" i="24"/>
  <c r="R29" i="24"/>
  <c r="V29" i="24"/>
  <c r="N30" i="24"/>
  <c r="R30" i="24"/>
  <c r="V30" i="24"/>
  <c r="N31" i="24"/>
  <c r="R31" i="24"/>
  <c r="V31" i="24"/>
  <c r="N32" i="24"/>
  <c r="R32" i="24"/>
  <c r="V32" i="24"/>
  <c r="N33" i="24"/>
  <c r="R33" i="24"/>
  <c r="Q18" i="23"/>
  <c r="A16" i="25" l="1"/>
  <c r="A8" i="25"/>
  <c r="A25" i="25"/>
  <c r="A33" i="25"/>
  <c r="A17" i="25"/>
  <c r="A21" i="25"/>
  <c r="A18" i="25"/>
  <c r="A12" i="25"/>
  <c r="A28" i="25"/>
  <c r="A32" i="25"/>
  <c r="A11" i="25"/>
  <c r="A14" i="25"/>
  <c r="A10" i="25"/>
  <c r="A19" i="25"/>
  <c r="A24" i="25"/>
  <c r="A26" i="25"/>
  <c r="A30" i="25"/>
  <c r="A9" i="25"/>
  <c r="A20" i="25"/>
  <c r="A13" i="25"/>
  <c r="A6" i="25"/>
  <c r="A7" i="25"/>
  <c r="A31" i="25"/>
  <c r="A23" i="25"/>
  <c r="A27" i="25"/>
  <c r="A15" i="25"/>
  <c r="A22" i="25"/>
  <c r="A29" i="25"/>
  <c r="AB26" i="24"/>
  <c r="AB12" i="24"/>
  <c r="AB21" i="24"/>
  <c r="AB16" i="24"/>
  <c r="AB32" i="24"/>
  <c r="AB30" i="24"/>
  <c r="AB28" i="24"/>
  <c r="AB23" i="24"/>
  <c r="AB10" i="24"/>
  <c r="AB13" i="24"/>
  <c r="AB22" i="24"/>
  <c r="AB11" i="24"/>
  <c r="AB15" i="24"/>
  <c r="AB20" i="24"/>
  <c r="AB33" i="24"/>
  <c r="AB31" i="24"/>
  <c r="AB29" i="24"/>
  <c r="AB7" i="24"/>
  <c r="AB18" i="24"/>
  <c r="AB25" i="24"/>
  <c r="AB9" i="24"/>
  <c r="AB24" i="24"/>
  <c r="AB14" i="24"/>
  <c r="AB27" i="24"/>
  <c r="AB19" i="24"/>
  <c r="U18" i="23"/>
  <c r="Q11" i="23"/>
  <c r="C34" i="23"/>
  <c r="S18" i="23" s="1"/>
  <c r="W33" i="23"/>
  <c r="V33" i="23"/>
  <c r="S33" i="23"/>
  <c r="R33" i="23"/>
  <c r="O33" i="23"/>
  <c r="N33" i="23"/>
  <c r="W32" i="23"/>
  <c r="V32" i="23"/>
  <c r="S32" i="23"/>
  <c r="R32" i="23"/>
  <c r="O32" i="23"/>
  <c r="N32" i="23"/>
  <c r="W31" i="23"/>
  <c r="V31" i="23"/>
  <c r="S31" i="23"/>
  <c r="R31" i="23"/>
  <c r="O31" i="23"/>
  <c r="N31" i="23"/>
  <c r="W30" i="23"/>
  <c r="V30" i="23"/>
  <c r="S30" i="23"/>
  <c r="R30" i="23"/>
  <c r="O30" i="23"/>
  <c r="N30" i="23"/>
  <c r="W29" i="23"/>
  <c r="V29" i="23"/>
  <c r="S29" i="23"/>
  <c r="R29" i="23"/>
  <c r="O29" i="23"/>
  <c r="N29" i="23"/>
  <c r="W28" i="23"/>
  <c r="V28" i="23"/>
  <c r="S28" i="23"/>
  <c r="R28" i="23"/>
  <c r="O28" i="23"/>
  <c r="N28" i="23"/>
  <c r="W27" i="23"/>
  <c r="V27" i="23"/>
  <c r="S27" i="23"/>
  <c r="R27" i="23"/>
  <c r="O27" i="23"/>
  <c r="N27" i="23"/>
  <c r="W26" i="23"/>
  <c r="V26" i="23"/>
  <c r="S26" i="23"/>
  <c r="R26" i="23"/>
  <c r="O26" i="23"/>
  <c r="N26" i="23"/>
  <c r="W25" i="23"/>
  <c r="V25" i="23"/>
  <c r="S25" i="23"/>
  <c r="R25" i="23"/>
  <c r="O25" i="23"/>
  <c r="N25" i="23"/>
  <c r="W24" i="23"/>
  <c r="V24" i="23"/>
  <c r="S24" i="23"/>
  <c r="R24" i="23"/>
  <c r="O24" i="23"/>
  <c r="N24" i="23"/>
  <c r="W23" i="23"/>
  <c r="V23" i="23"/>
  <c r="S23" i="23"/>
  <c r="R23" i="23"/>
  <c r="O23" i="23"/>
  <c r="N23" i="23"/>
  <c r="W22" i="23"/>
  <c r="V22" i="23"/>
  <c r="S22" i="23"/>
  <c r="R22" i="23"/>
  <c r="O22" i="23"/>
  <c r="N22" i="23"/>
  <c r="W21" i="23"/>
  <c r="V21" i="23"/>
  <c r="S21" i="23"/>
  <c r="R21" i="23"/>
  <c r="O21" i="23"/>
  <c r="N21" i="23"/>
  <c r="W20" i="23"/>
  <c r="V20" i="23"/>
  <c r="S20" i="23"/>
  <c r="R20" i="23"/>
  <c r="O20" i="23"/>
  <c r="N20" i="23"/>
  <c r="W19" i="23"/>
  <c r="V19" i="23"/>
  <c r="S19" i="23"/>
  <c r="R19" i="23"/>
  <c r="O19" i="23"/>
  <c r="N19" i="23"/>
  <c r="W16" i="23"/>
  <c r="S16" i="23"/>
  <c r="O16" i="23"/>
  <c r="W18" i="23"/>
  <c r="O18" i="23"/>
  <c r="S9" i="23"/>
  <c r="O9" i="23"/>
  <c r="W7" i="23"/>
  <c r="S7" i="23"/>
  <c r="O7" i="23"/>
  <c r="W15" i="23"/>
  <c r="S15" i="23"/>
  <c r="O15" i="23"/>
  <c r="W11" i="23"/>
  <c r="R11" i="23"/>
  <c r="O11" i="23"/>
  <c r="W13" i="23"/>
  <c r="S13" i="23"/>
  <c r="W8" i="23"/>
  <c r="S8" i="23"/>
  <c r="O8" i="23"/>
  <c r="W14" i="23"/>
  <c r="S14" i="23"/>
  <c r="N14" i="23"/>
  <c r="V6" i="23"/>
  <c r="R6" i="23"/>
  <c r="N6" i="23"/>
  <c r="W17" i="23"/>
  <c r="S17" i="23"/>
  <c r="O17" i="23"/>
  <c r="W12" i="23"/>
  <c r="S12" i="23"/>
  <c r="O12" i="23"/>
  <c r="W10" i="23"/>
  <c r="V10" i="23"/>
  <c r="S10" i="23"/>
  <c r="O10" i="23"/>
  <c r="N10" i="23"/>
  <c r="AA3" i="23"/>
  <c r="A13" i="24" l="1"/>
  <c r="A17" i="24"/>
  <c r="A21" i="24"/>
  <c r="A25" i="24"/>
  <c r="A29" i="24"/>
  <c r="A33" i="24"/>
  <c r="A16" i="24"/>
  <c r="A20" i="24"/>
  <c r="A24" i="24"/>
  <c r="A28" i="24"/>
  <c r="A32" i="24"/>
  <c r="A7" i="24"/>
  <c r="A11" i="24"/>
  <c r="A10" i="24"/>
  <c r="A15" i="24"/>
  <c r="A19" i="24"/>
  <c r="A23" i="24"/>
  <c r="A27" i="24"/>
  <c r="A31" i="24"/>
  <c r="A14" i="24"/>
  <c r="A18" i="24"/>
  <c r="A22" i="24"/>
  <c r="A26" i="24"/>
  <c r="A30" i="24"/>
  <c r="A6" i="24"/>
  <c r="A9" i="24"/>
  <c r="A8" i="24"/>
  <c r="A12" i="24"/>
  <c r="R12" i="23"/>
  <c r="V12" i="23"/>
  <c r="O6" i="23"/>
  <c r="S6" i="23"/>
  <c r="W6" i="23"/>
  <c r="O14" i="23"/>
  <c r="V14" i="23"/>
  <c r="N8" i="23"/>
  <c r="R8" i="23"/>
  <c r="V8" i="23"/>
  <c r="O13" i="23"/>
  <c r="V13" i="23"/>
  <c r="S11" i="23"/>
  <c r="AB11" i="23" s="1"/>
  <c r="N15" i="23"/>
  <c r="N7" i="23"/>
  <c r="R7" i="23"/>
  <c r="V7" i="23"/>
  <c r="N18" i="23"/>
  <c r="R18" i="23"/>
  <c r="R9" i="23"/>
  <c r="W9" i="23"/>
  <c r="AB10" i="23"/>
  <c r="AB17" i="23"/>
  <c r="AB15" i="23"/>
  <c r="AB16" i="23"/>
  <c r="AB20" i="23"/>
  <c r="AB21" i="23"/>
  <c r="AB22" i="23"/>
  <c r="AB23" i="23"/>
  <c r="AB25" i="23"/>
  <c r="AB26" i="23"/>
  <c r="AB27" i="23"/>
  <c r="AB28" i="23"/>
  <c r="AB19" i="23"/>
  <c r="AB24" i="23"/>
  <c r="AB30" i="23"/>
  <c r="AB33" i="23"/>
  <c r="AB29" i="23"/>
  <c r="AB31" i="23"/>
  <c r="AB32" i="23"/>
  <c r="C34" i="22"/>
  <c r="W13" i="22" s="1"/>
  <c r="W33" i="22"/>
  <c r="V33" i="22"/>
  <c r="S33" i="22"/>
  <c r="R33" i="22"/>
  <c r="O33" i="22"/>
  <c r="N33" i="22"/>
  <c r="W32" i="22"/>
  <c r="V32" i="22"/>
  <c r="S32" i="22"/>
  <c r="R32" i="22"/>
  <c r="O32" i="22"/>
  <c r="N32" i="22"/>
  <c r="W31" i="22"/>
  <c r="V31" i="22"/>
  <c r="S31" i="22"/>
  <c r="R31" i="22"/>
  <c r="O31" i="22"/>
  <c r="N31" i="22"/>
  <c r="W30" i="22"/>
  <c r="V30" i="22"/>
  <c r="S30" i="22"/>
  <c r="R30" i="22"/>
  <c r="O30" i="22"/>
  <c r="N30" i="22"/>
  <c r="W29" i="22"/>
  <c r="V29" i="22"/>
  <c r="S29" i="22"/>
  <c r="R29" i="22"/>
  <c r="O29" i="22"/>
  <c r="N29" i="22"/>
  <c r="W28" i="22"/>
  <c r="V28" i="22"/>
  <c r="S28" i="22"/>
  <c r="R28" i="22"/>
  <c r="O28" i="22"/>
  <c r="N28" i="22"/>
  <c r="W27" i="22"/>
  <c r="V27" i="22"/>
  <c r="S27" i="22"/>
  <c r="R27" i="22"/>
  <c r="O27" i="22"/>
  <c r="N27" i="22"/>
  <c r="W26" i="22"/>
  <c r="V26" i="22"/>
  <c r="S26" i="22"/>
  <c r="R26" i="22"/>
  <c r="O26" i="22"/>
  <c r="N26" i="22"/>
  <c r="W25" i="22"/>
  <c r="V25" i="22"/>
  <c r="S25" i="22"/>
  <c r="R25" i="22"/>
  <c r="O25" i="22"/>
  <c r="N25" i="22"/>
  <c r="W24" i="22"/>
  <c r="V24" i="22"/>
  <c r="S24" i="22"/>
  <c r="R24" i="22"/>
  <c r="O24" i="22"/>
  <c r="N24" i="22"/>
  <c r="W23" i="22"/>
  <c r="V23" i="22"/>
  <c r="S23" i="22"/>
  <c r="R23" i="22"/>
  <c r="O23" i="22"/>
  <c r="N23" i="22"/>
  <c r="W22" i="22"/>
  <c r="V22" i="22"/>
  <c r="S22" i="22"/>
  <c r="R22" i="22"/>
  <c r="O22" i="22"/>
  <c r="N22" i="22"/>
  <c r="W21" i="22"/>
  <c r="V21" i="22"/>
  <c r="S21" i="22"/>
  <c r="R21" i="22"/>
  <c r="O21" i="22"/>
  <c r="N21" i="22"/>
  <c r="S13" i="22"/>
  <c r="O13" i="22"/>
  <c r="W14" i="22"/>
  <c r="S14" i="22"/>
  <c r="N15" i="22"/>
  <c r="W18" i="22"/>
  <c r="S18" i="22"/>
  <c r="O18" i="22"/>
  <c r="V12" i="22"/>
  <c r="N12" i="22"/>
  <c r="W6" i="22"/>
  <c r="V6" i="22"/>
  <c r="N6" i="22"/>
  <c r="S16" i="22"/>
  <c r="O16" i="22"/>
  <c r="V11" i="22"/>
  <c r="N11" i="22"/>
  <c r="W10" i="22"/>
  <c r="V10" i="22"/>
  <c r="N10" i="22"/>
  <c r="W8" i="22"/>
  <c r="V8" i="22"/>
  <c r="N8" i="22"/>
  <c r="W19" i="22"/>
  <c r="V19" i="22"/>
  <c r="S19" i="22"/>
  <c r="R19" i="22"/>
  <c r="O19" i="22"/>
  <c r="N19" i="22"/>
  <c r="R9" i="22"/>
  <c r="O9" i="22"/>
  <c r="N9" i="22"/>
  <c r="W20" i="22"/>
  <c r="V20" i="22"/>
  <c r="S20" i="22"/>
  <c r="R20" i="22"/>
  <c r="O20" i="22"/>
  <c r="N20" i="22"/>
  <c r="S17" i="22"/>
  <c r="O17" i="22"/>
  <c r="AA3" i="22"/>
  <c r="AB14" i="23" l="1"/>
  <c r="AB7" i="23"/>
  <c r="AB13" i="23"/>
  <c r="AB6" i="23"/>
  <c r="AB18" i="23"/>
  <c r="AB8" i="23"/>
  <c r="AB12" i="23"/>
  <c r="N17" i="22"/>
  <c r="R17" i="22"/>
  <c r="V17" i="22"/>
  <c r="V9" i="22"/>
  <c r="R8" i="22"/>
  <c r="R10" i="22"/>
  <c r="R11" i="22"/>
  <c r="N16" i="22"/>
  <c r="R16" i="22"/>
  <c r="V16" i="22"/>
  <c r="R6" i="22"/>
  <c r="R12" i="22"/>
  <c r="N18" i="22"/>
  <c r="R7" i="22"/>
  <c r="V15" i="22"/>
  <c r="AB9" i="23"/>
  <c r="R18" i="22"/>
  <c r="V18" i="22"/>
  <c r="N7" i="22"/>
  <c r="V7" i="22"/>
  <c r="R15" i="22"/>
  <c r="N14" i="22"/>
  <c r="W17" i="22"/>
  <c r="S9" i="22"/>
  <c r="W9" i="22"/>
  <c r="O8" i="22"/>
  <c r="S8" i="22"/>
  <c r="O10" i="22"/>
  <c r="S10" i="22"/>
  <c r="O11" i="22"/>
  <c r="S11" i="22"/>
  <c r="W11" i="22"/>
  <c r="W16" i="22"/>
  <c r="O6" i="22"/>
  <c r="S6" i="22"/>
  <c r="O12" i="22"/>
  <c r="S12" i="22"/>
  <c r="W12" i="22"/>
  <c r="O7" i="22"/>
  <c r="S7" i="22"/>
  <c r="W7" i="22"/>
  <c r="O15" i="22"/>
  <c r="S15" i="22"/>
  <c r="W15" i="22"/>
  <c r="R14" i="22"/>
  <c r="V14" i="22"/>
  <c r="N13" i="22"/>
  <c r="R13" i="22"/>
  <c r="V13" i="22"/>
  <c r="O14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19" i="22"/>
  <c r="AB20" i="22"/>
  <c r="AB21" i="22"/>
  <c r="A30" i="23" l="1"/>
  <c r="AB18" i="22"/>
  <c r="A9" i="23"/>
  <c r="A11" i="23"/>
  <c r="A16" i="23"/>
  <c r="A17" i="23"/>
  <c r="A6" i="23"/>
  <c r="A24" i="23"/>
  <c r="A13" i="23"/>
  <c r="A7" i="23"/>
  <c r="AB16" i="22"/>
  <c r="AB17" i="22"/>
  <c r="A19" i="23"/>
  <c r="A33" i="23"/>
  <c r="A27" i="23"/>
  <c r="A21" i="23"/>
  <c r="A10" i="23"/>
  <c r="A25" i="23"/>
  <c r="A31" i="23"/>
  <c r="A22" i="23"/>
  <c r="A32" i="23"/>
  <c r="A14" i="23"/>
  <c r="A26" i="23"/>
  <c r="A20" i="23"/>
  <c r="A29" i="23"/>
  <c r="A8" i="23"/>
  <c r="A12" i="23"/>
  <c r="A18" i="23"/>
  <c r="A23" i="23"/>
  <c r="A15" i="23"/>
  <c r="A28" i="23"/>
  <c r="AB9" i="22"/>
  <c r="AB15" i="22"/>
  <c r="AB10" i="22"/>
  <c r="AB7" i="22"/>
  <c r="AB6" i="22"/>
  <c r="AB11" i="22"/>
  <c r="AB13" i="22"/>
  <c r="AB14" i="22"/>
  <c r="AB12" i="22"/>
  <c r="AB8" i="22"/>
  <c r="A32" i="22" l="1"/>
  <c r="A23" i="22"/>
  <c r="A13" i="22"/>
  <c r="A12" i="22"/>
  <c r="A24" i="22"/>
  <c r="A7" i="22"/>
  <c r="A21" i="22"/>
  <c r="A31" i="22"/>
  <c r="A6" i="22"/>
  <c r="A8" i="22"/>
  <c r="A19" i="22"/>
  <c r="A28" i="22"/>
  <c r="A17" i="22"/>
  <c r="A18" i="22"/>
  <c r="A27" i="22"/>
  <c r="A14" i="22"/>
  <c r="A11" i="22"/>
  <c r="A16" i="22"/>
  <c r="A22" i="22"/>
  <c r="A26" i="22"/>
  <c r="A30" i="22"/>
  <c r="A10" i="22"/>
  <c r="A9" i="22"/>
  <c r="A15" i="22"/>
  <c r="A20" i="22"/>
  <c r="A25" i="22"/>
  <c r="A29" i="22"/>
  <c r="A33" i="22"/>
  <c r="F64" i="1"/>
  <c r="F24" i="1"/>
  <c r="F28" i="1"/>
  <c r="F36" i="1"/>
  <c r="F42" i="1"/>
  <c r="C34" i="21"/>
  <c r="W24" i="21" s="1"/>
  <c r="W33" i="21"/>
  <c r="V33" i="21"/>
  <c r="S33" i="21"/>
  <c r="R33" i="21"/>
  <c r="O33" i="21"/>
  <c r="N33" i="21"/>
  <c r="W32" i="21"/>
  <c r="V32" i="21"/>
  <c r="S32" i="21"/>
  <c r="R32" i="21"/>
  <c r="O32" i="21"/>
  <c r="N32" i="21"/>
  <c r="W31" i="21"/>
  <c r="V31" i="21"/>
  <c r="S31" i="21"/>
  <c r="R31" i="21"/>
  <c r="O31" i="21"/>
  <c r="N31" i="21"/>
  <c r="W30" i="21"/>
  <c r="V30" i="21"/>
  <c r="S30" i="21"/>
  <c r="R30" i="21"/>
  <c r="O30" i="21"/>
  <c r="N30" i="21"/>
  <c r="W11" i="21"/>
  <c r="S11" i="21"/>
  <c r="O11" i="21"/>
  <c r="W15" i="21"/>
  <c r="S15" i="21"/>
  <c r="W14" i="21"/>
  <c r="S14" i="21"/>
  <c r="O14" i="21"/>
  <c r="W29" i="21"/>
  <c r="S29" i="21"/>
  <c r="O29" i="21"/>
  <c r="W25" i="21"/>
  <c r="S25" i="21"/>
  <c r="O25" i="21"/>
  <c r="W12" i="21"/>
  <c r="S12" i="21"/>
  <c r="O12" i="21"/>
  <c r="W18" i="21"/>
  <c r="S18" i="21"/>
  <c r="O18" i="21"/>
  <c r="S6" i="21"/>
  <c r="W19" i="21"/>
  <c r="S19" i="21"/>
  <c r="O19" i="21"/>
  <c r="W27" i="21"/>
  <c r="S27" i="21"/>
  <c r="O27" i="21"/>
  <c r="W7" i="21"/>
  <c r="S7" i="21"/>
  <c r="O7" i="21"/>
  <c r="W16" i="21"/>
  <c r="S16" i="21"/>
  <c r="O16" i="21"/>
  <c r="W17" i="21"/>
  <c r="S17" i="21"/>
  <c r="O17" i="21"/>
  <c r="W23" i="21"/>
  <c r="S23" i="21"/>
  <c r="O23" i="21"/>
  <c r="W13" i="21"/>
  <c r="S13" i="21"/>
  <c r="O13" i="21"/>
  <c r="W9" i="21"/>
  <c r="S9" i="21"/>
  <c r="O9" i="21"/>
  <c r="W20" i="21"/>
  <c r="S20" i="21"/>
  <c r="O20" i="21"/>
  <c r="W8" i="21"/>
  <c r="S8" i="21"/>
  <c r="O8" i="21"/>
  <c r="W22" i="21"/>
  <c r="S22" i="21"/>
  <c r="O22" i="21"/>
  <c r="W21" i="21"/>
  <c r="S21" i="21"/>
  <c r="O21" i="21"/>
  <c r="W26" i="21"/>
  <c r="S26" i="21"/>
  <c r="O26" i="21"/>
  <c r="W28" i="21"/>
  <c r="S28" i="21"/>
  <c r="O28" i="21"/>
  <c r="W10" i="21"/>
  <c r="S10" i="21"/>
  <c r="O10" i="21"/>
  <c r="AA3" i="21"/>
  <c r="N10" i="21" l="1"/>
  <c r="R10" i="21"/>
  <c r="V10" i="21"/>
  <c r="N28" i="21"/>
  <c r="R28" i="21"/>
  <c r="V28" i="21"/>
  <c r="N26" i="21"/>
  <c r="R26" i="21"/>
  <c r="V26" i="21"/>
  <c r="N21" i="21"/>
  <c r="R21" i="21"/>
  <c r="V21" i="21"/>
  <c r="N22" i="21"/>
  <c r="R22" i="21"/>
  <c r="V22" i="21"/>
  <c r="N8" i="21"/>
  <c r="R8" i="21"/>
  <c r="V8" i="21"/>
  <c r="N20" i="21"/>
  <c r="R20" i="21"/>
  <c r="V20" i="21"/>
  <c r="N9" i="21"/>
  <c r="R9" i="21"/>
  <c r="V9" i="21"/>
  <c r="N13" i="21"/>
  <c r="R13" i="21"/>
  <c r="V13" i="21"/>
  <c r="N23" i="21"/>
  <c r="R23" i="21"/>
  <c r="V23" i="21"/>
  <c r="N17" i="21"/>
  <c r="R17" i="21"/>
  <c r="V17" i="21"/>
  <c r="N16" i="21"/>
  <c r="R16" i="21"/>
  <c r="V16" i="21"/>
  <c r="N7" i="21"/>
  <c r="R7" i="21"/>
  <c r="V7" i="21"/>
  <c r="N27" i="21"/>
  <c r="R27" i="21"/>
  <c r="V27" i="21"/>
  <c r="N19" i="21"/>
  <c r="O6" i="21"/>
  <c r="W6" i="21"/>
  <c r="O15" i="21"/>
  <c r="R24" i="21"/>
  <c r="R19" i="21"/>
  <c r="V19" i="21"/>
  <c r="N6" i="21"/>
  <c r="R6" i="21"/>
  <c r="V6" i="21"/>
  <c r="N18" i="21"/>
  <c r="R18" i="21"/>
  <c r="V18" i="21"/>
  <c r="N12" i="21"/>
  <c r="R12" i="21"/>
  <c r="V12" i="21"/>
  <c r="N25" i="21"/>
  <c r="R25" i="21"/>
  <c r="V25" i="21"/>
  <c r="N29" i="21"/>
  <c r="R29" i="21"/>
  <c r="V29" i="21"/>
  <c r="N14" i="21"/>
  <c r="R14" i="21"/>
  <c r="V14" i="21"/>
  <c r="N15" i="21"/>
  <c r="R15" i="21"/>
  <c r="V15" i="21"/>
  <c r="N11" i="21"/>
  <c r="R11" i="21"/>
  <c r="V11" i="21"/>
  <c r="N24" i="21"/>
  <c r="V24" i="21"/>
  <c r="O24" i="21"/>
  <c r="S24" i="21"/>
  <c r="AB30" i="21"/>
  <c r="AB32" i="21"/>
  <c r="AB31" i="21"/>
  <c r="AB33" i="21"/>
  <c r="AB9" i="21" l="1"/>
  <c r="AB26" i="21"/>
  <c r="AB21" i="21"/>
  <c r="AB17" i="21"/>
  <c r="AB7" i="21"/>
  <c r="AB20" i="21"/>
  <c r="AB13" i="21"/>
  <c r="AB22" i="21"/>
  <c r="AB27" i="21"/>
  <c r="AB16" i="21"/>
  <c r="AB23" i="21"/>
  <c r="AB8" i="21"/>
  <c r="AB28" i="21"/>
  <c r="AB10" i="21"/>
  <c r="AB6" i="21"/>
  <c r="AB18" i="21"/>
  <c r="AB25" i="21"/>
  <c r="AB11" i="21"/>
  <c r="AB15" i="21"/>
  <c r="AB14" i="21"/>
  <c r="AB29" i="21"/>
  <c r="AB12" i="21"/>
  <c r="AB19" i="21"/>
  <c r="AB24" i="21"/>
  <c r="A13" i="21" l="1"/>
  <c r="A10" i="21"/>
  <c r="A7" i="21"/>
  <c r="A26" i="21"/>
  <c r="A15" i="21"/>
  <c r="A28" i="21"/>
  <c r="A27" i="21"/>
  <c r="A6" i="21"/>
  <c r="A16" i="21"/>
  <c r="A23" i="21"/>
  <c r="A21" i="21"/>
  <c r="A31" i="21"/>
  <c r="A19" i="21"/>
  <c r="A25" i="21"/>
  <c r="A11" i="21"/>
  <c r="A14" i="21"/>
  <c r="A20" i="21"/>
  <c r="A17" i="21"/>
  <c r="A8" i="21"/>
  <c r="A18" i="21"/>
  <c r="A24" i="21"/>
  <c r="A30" i="21"/>
  <c r="A33" i="21"/>
  <c r="A9" i="21"/>
  <c r="A32" i="21"/>
  <c r="A22" i="21"/>
  <c r="A12" i="21"/>
  <c r="A29" i="21"/>
  <c r="D34" i="1" l="1"/>
  <c r="F34" i="1" s="1"/>
  <c r="C34" i="20"/>
  <c r="V33" i="20" s="1"/>
  <c r="W33" i="20"/>
  <c r="S33" i="20"/>
  <c r="O33" i="20"/>
  <c r="W32" i="20"/>
  <c r="S32" i="20"/>
  <c r="O32" i="20"/>
  <c r="W31" i="20"/>
  <c r="S31" i="20"/>
  <c r="O31" i="20"/>
  <c r="W30" i="20"/>
  <c r="S30" i="20"/>
  <c r="O30" i="20"/>
  <c r="W29" i="20"/>
  <c r="S29" i="20"/>
  <c r="O29" i="20"/>
  <c r="W28" i="20"/>
  <c r="S28" i="20"/>
  <c r="O28" i="20"/>
  <c r="W27" i="20"/>
  <c r="S27" i="20"/>
  <c r="O27" i="20"/>
  <c r="W26" i="20"/>
  <c r="S26" i="20"/>
  <c r="O26" i="20"/>
  <c r="W25" i="20"/>
  <c r="S25" i="20"/>
  <c r="O25" i="20"/>
  <c r="W11" i="20"/>
  <c r="O11" i="20"/>
  <c r="S13" i="20"/>
  <c r="W19" i="20"/>
  <c r="O19" i="20"/>
  <c r="S7" i="20"/>
  <c r="W20" i="20"/>
  <c r="S20" i="20"/>
  <c r="O20" i="20"/>
  <c r="S12" i="20"/>
  <c r="O12" i="20"/>
  <c r="W22" i="20"/>
  <c r="R22" i="20"/>
  <c r="O22" i="20"/>
  <c r="N22" i="20"/>
  <c r="W23" i="20"/>
  <c r="V23" i="20"/>
  <c r="S23" i="20"/>
  <c r="R23" i="20"/>
  <c r="O23" i="20"/>
  <c r="N23" i="20"/>
  <c r="V21" i="20"/>
  <c r="S21" i="20"/>
  <c r="R21" i="20"/>
  <c r="O21" i="20"/>
  <c r="N21" i="20"/>
  <c r="V8" i="20"/>
  <c r="R8" i="20"/>
  <c r="O8" i="20"/>
  <c r="N8" i="20"/>
  <c r="V6" i="20"/>
  <c r="R6" i="20"/>
  <c r="N6" i="20"/>
  <c r="W24" i="20"/>
  <c r="V24" i="20"/>
  <c r="S24" i="20"/>
  <c r="R24" i="20"/>
  <c r="O24" i="20"/>
  <c r="N24" i="20"/>
  <c r="V10" i="20"/>
  <c r="S10" i="20"/>
  <c r="R10" i="20"/>
  <c r="O10" i="20"/>
  <c r="N10" i="20"/>
  <c r="W9" i="20"/>
  <c r="V9" i="20"/>
  <c r="S9" i="20"/>
  <c r="R9" i="20"/>
  <c r="O9" i="20"/>
  <c r="N9" i="20"/>
  <c r="W17" i="20"/>
  <c r="V17" i="20"/>
  <c r="S17" i="20"/>
  <c r="R17" i="20"/>
  <c r="O17" i="20"/>
  <c r="N17" i="20"/>
  <c r="W14" i="20"/>
  <c r="V14" i="20"/>
  <c r="S14" i="20"/>
  <c r="R14" i="20"/>
  <c r="O14" i="20"/>
  <c r="N14" i="20"/>
  <c r="W15" i="20"/>
  <c r="V15" i="20"/>
  <c r="S15" i="20"/>
  <c r="R15" i="20"/>
  <c r="O15" i="20"/>
  <c r="N15" i="20"/>
  <c r="W18" i="20"/>
  <c r="V18" i="20"/>
  <c r="S18" i="20"/>
  <c r="R18" i="20"/>
  <c r="O18" i="20"/>
  <c r="N18" i="20"/>
  <c r="W16" i="20"/>
  <c r="V16" i="20"/>
  <c r="S16" i="20"/>
  <c r="R16" i="20"/>
  <c r="O16" i="20"/>
  <c r="N16" i="20"/>
  <c r="AA3" i="20"/>
  <c r="W10" i="20" l="1"/>
  <c r="AB10" i="20" s="1"/>
  <c r="O6" i="20"/>
  <c r="S6" i="20"/>
  <c r="W6" i="20"/>
  <c r="S8" i="20"/>
  <c r="W8" i="20"/>
  <c r="W21" i="20"/>
  <c r="AB21" i="20" s="1"/>
  <c r="S22" i="20"/>
  <c r="W12" i="20"/>
  <c r="O7" i="20"/>
  <c r="W7" i="20"/>
  <c r="S19" i="20"/>
  <c r="O13" i="20"/>
  <c r="W13" i="20"/>
  <c r="S11" i="20"/>
  <c r="V22" i="20"/>
  <c r="N12" i="20"/>
  <c r="R12" i="20"/>
  <c r="V12" i="20"/>
  <c r="N20" i="20"/>
  <c r="R20" i="20"/>
  <c r="V20" i="20"/>
  <c r="N7" i="20"/>
  <c r="R7" i="20"/>
  <c r="V7" i="20"/>
  <c r="N19" i="20"/>
  <c r="R19" i="20"/>
  <c r="V19" i="20"/>
  <c r="N13" i="20"/>
  <c r="R13" i="20"/>
  <c r="V13" i="20"/>
  <c r="N11" i="20"/>
  <c r="R11" i="20"/>
  <c r="V11" i="20"/>
  <c r="N25" i="20"/>
  <c r="R25" i="20"/>
  <c r="V25" i="20"/>
  <c r="N26" i="20"/>
  <c r="R26" i="20"/>
  <c r="V26" i="20"/>
  <c r="N27" i="20"/>
  <c r="R27" i="20"/>
  <c r="V27" i="20"/>
  <c r="N28" i="20"/>
  <c r="R28" i="20"/>
  <c r="V28" i="20"/>
  <c r="N29" i="20"/>
  <c r="R29" i="20"/>
  <c r="V29" i="20"/>
  <c r="N30" i="20"/>
  <c r="R30" i="20"/>
  <c r="V30" i="20"/>
  <c r="N31" i="20"/>
  <c r="R31" i="20"/>
  <c r="V31" i="20"/>
  <c r="N32" i="20"/>
  <c r="R32" i="20"/>
  <c r="V32" i="20"/>
  <c r="N33" i="20"/>
  <c r="R33" i="20"/>
  <c r="AB16" i="20"/>
  <c r="AB18" i="20"/>
  <c r="AB15" i="20"/>
  <c r="AB14" i="20"/>
  <c r="AB17" i="20"/>
  <c r="AB9" i="20"/>
  <c r="AB24" i="20"/>
  <c r="AB23" i="20"/>
  <c r="C34" i="12"/>
  <c r="V33" i="12" s="1"/>
  <c r="W33" i="12"/>
  <c r="S33" i="12"/>
  <c r="O33" i="12"/>
  <c r="W32" i="12"/>
  <c r="S32" i="12"/>
  <c r="O32" i="12"/>
  <c r="W31" i="12"/>
  <c r="S31" i="12"/>
  <c r="O31" i="12"/>
  <c r="W30" i="12"/>
  <c r="S30" i="12"/>
  <c r="O30" i="12"/>
  <c r="W29" i="12"/>
  <c r="S29" i="12"/>
  <c r="O29" i="12"/>
  <c r="W28" i="12"/>
  <c r="S28" i="12"/>
  <c r="O28" i="12"/>
  <c r="W27" i="12"/>
  <c r="S27" i="12"/>
  <c r="O27" i="12"/>
  <c r="W26" i="12"/>
  <c r="S26" i="12"/>
  <c r="O26" i="12"/>
  <c r="W25" i="12"/>
  <c r="S25" i="12"/>
  <c r="O25" i="12"/>
  <c r="W24" i="12"/>
  <c r="S24" i="12"/>
  <c r="O24" i="12"/>
  <c r="W23" i="12"/>
  <c r="S23" i="12"/>
  <c r="O23" i="12"/>
  <c r="W22" i="12"/>
  <c r="S22" i="12"/>
  <c r="O22" i="12"/>
  <c r="W21" i="12"/>
  <c r="S21" i="12"/>
  <c r="O21" i="12"/>
  <c r="W20" i="12"/>
  <c r="S20" i="12"/>
  <c r="O20" i="12"/>
  <c r="W19" i="12"/>
  <c r="S19" i="12"/>
  <c r="O19" i="12"/>
  <c r="W18" i="12"/>
  <c r="S18" i="12"/>
  <c r="O18" i="12"/>
  <c r="W17" i="12"/>
  <c r="S17" i="12"/>
  <c r="O17" i="12"/>
  <c r="W16" i="12"/>
  <c r="S16" i="12"/>
  <c r="O16" i="12"/>
  <c r="W15" i="12"/>
  <c r="S15" i="12"/>
  <c r="O15" i="12"/>
  <c r="W14" i="12"/>
  <c r="S14" i="12"/>
  <c r="O14" i="12"/>
  <c r="W13" i="12"/>
  <c r="S13" i="12"/>
  <c r="O13" i="12"/>
  <c r="W12" i="12"/>
  <c r="S12" i="12"/>
  <c r="O12" i="12"/>
  <c r="W11" i="12"/>
  <c r="S11" i="12"/>
  <c r="O11" i="12"/>
  <c r="W10" i="12"/>
  <c r="S10" i="12"/>
  <c r="O10" i="12"/>
  <c r="W9" i="12"/>
  <c r="S9" i="12"/>
  <c r="O9" i="12"/>
  <c r="W8" i="12"/>
  <c r="S8" i="12"/>
  <c r="O8" i="12"/>
  <c r="W7" i="12"/>
  <c r="S7" i="12"/>
  <c r="O7" i="12"/>
  <c r="W6" i="12"/>
  <c r="S6" i="12"/>
  <c r="O6" i="12"/>
  <c r="AA3" i="12"/>
  <c r="AB22" i="20" l="1"/>
  <c r="AB8" i="20"/>
  <c r="AB6" i="20"/>
  <c r="AB13" i="20"/>
  <c r="AB19" i="20"/>
  <c r="AB20" i="20"/>
  <c r="AB33" i="20"/>
  <c r="AB32" i="20"/>
  <c r="AB30" i="20"/>
  <c r="AB28" i="20"/>
  <c r="AB27" i="20"/>
  <c r="AB26" i="20"/>
  <c r="AB11" i="20"/>
  <c r="AB29" i="20"/>
  <c r="AB25" i="20"/>
  <c r="AB7" i="20"/>
  <c r="AB12" i="20"/>
  <c r="AB31" i="20"/>
  <c r="N6" i="12"/>
  <c r="R6" i="12"/>
  <c r="V6" i="12"/>
  <c r="N7" i="12"/>
  <c r="R7" i="12"/>
  <c r="V7" i="12"/>
  <c r="N8" i="12"/>
  <c r="R8" i="12"/>
  <c r="V8" i="12"/>
  <c r="N9" i="12"/>
  <c r="R9" i="12"/>
  <c r="V9" i="12"/>
  <c r="N10" i="12"/>
  <c r="R10" i="12"/>
  <c r="V10" i="12"/>
  <c r="N11" i="12"/>
  <c r="R11" i="12"/>
  <c r="V11" i="12"/>
  <c r="N12" i="12"/>
  <c r="R12" i="12"/>
  <c r="V12" i="12"/>
  <c r="N13" i="12"/>
  <c r="R13" i="12"/>
  <c r="V13" i="12"/>
  <c r="N14" i="12"/>
  <c r="R14" i="12"/>
  <c r="V14" i="12"/>
  <c r="N15" i="12"/>
  <c r="R15" i="12"/>
  <c r="V15" i="12"/>
  <c r="N16" i="12"/>
  <c r="R16" i="12"/>
  <c r="V16" i="12"/>
  <c r="N17" i="12"/>
  <c r="R17" i="12"/>
  <c r="V17" i="12"/>
  <c r="N18" i="12"/>
  <c r="R18" i="12"/>
  <c r="V18" i="12"/>
  <c r="N19" i="12"/>
  <c r="R19" i="12"/>
  <c r="V19" i="12"/>
  <c r="N20" i="12"/>
  <c r="R20" i="12"/>
  <c r="V20" i="12"/>
  <c r="N21" i="12"/>
  <c r="R21" i="12"/>
  <c r="V21" i="12"/>
  <c r="N22" i="12"/>
  <c r="R22" i="12"/>
  <c r="V22" i="12"/>
  <c r="N23" i="12"/>
  <c r="R23" i="12"/>
  <c r="V23" i="12"/>
  <c r="N24" i="12"/>
  <c r="R24" i="12"/>
  <c r="V24" i="12"/>
  <c r="N25" i="12"/>
  <c r="R25" i="12"/>
  <c r="V25" i="12"/>
  <c r="N26" i="12"/>
  <c r="R26" i="12"/>
  <c r="V26" i="12"/>
  <c r="N27" i="12"/>
  <c r="R27" i="12"/>
  <c r="V27" i="12"/>
  <c r="N28" i="12"/>
  <c r="R28" i="12"/>
  <c r="V28" i="12"/>
  <c r="N29" i="12"/>
  <c r="R29" i="12"/>
  <c r="V29" i="12"/>
  <c r="N30" i="12"/>
  <c r="R30" i="12"/>
  <c r="V30" i="12"/>
  <c r="N31" i="12"/>
  <c r="R31" i="12"/>
  <c r="V31" i="12"/>
  <c r="N32" i="12"/>
  <c r="R32" i="12"/>
  <c r="V32" i="12"/>
  <c r="N33" i="12"/>
  <c r="R33" i="12"/>
  <c r="A31" i="20" l="1"/>
  <c r="A22" i="20"/>
  <c r="A11" i="20"/>
  <c r="A27" i="20"/>
  <c r="A7" i="20"/>
  <c r="A15" i="20"/>
  <c r="A18" i="20"/>
  <c r="A32" i="20"/>
  <c r="A9" i="20"/>
  <c r="A13" i="20"/>
  <c r="A24" i="20"/>
  <c r="A10" i="20"/>
  <c r="A30" i="20"/>
  <c r="A19" i="20"/>
  <c r="A6" i="20"/>
  <c r="A14" i="20"/>
  <c r="A33" i="20"/>
  <c r="A25" i="20"/>
  <c r="A17" i="20"/>
  <c r="A21" i="20"/>
  <c r="A28" i="20"/>
  <c r="A23" i="20"/>
  <c r="A29" i="20"/>
  <c r="A8" i="20"/>
  <c r="A12" i="20"/>
  <c r="A16" i="20"/>
  <c r="A20" i="20"/>
  <c r="A26" i="20"/>
  <c r="AB8" i="12"/>
  <c r="A8" i="12" s="1"/>
  <c r="AB13" i="12"/>
  <c r="A13" i="12" s="1"/>
  <c r="AB9" i="12"/>
  <c r="A9" i="12" s="1"/>
  <c r="AB7" i="12"/>
  <c r="A7" i="12" s="1"/>
  <c r="AB16" i="12"/>
  <c r="A16" i="12" s="1"/>
  <c r="AB18" i="12"/>
  <c r="A18" i="12" s="1"/>
  <c r="AB12" i="12"/>
  <c r="A12" i="12" s="1"/>
  <c r="AB17" i="12"/>
  <c r="A17" i="12" s="1"/>
  <c r="AB15" i="12"/>
  <c r="A15" i="12" s="1"/>
  <c r="AB14" i="12"/>
  <c r="A14" i="12" s="1"/>
  <c r="AB11" i="12"/>
  <c r="A11" i="12" s="1"/>
  <c r="AB10" i="12"/>
  <c r="A10" i="12" s="1"/>
  <c r="AB6" i="12"/>
  <c r="A6" i="12" s="1"/>
  <c r="AB33" i="12"/>
  <c r="A33" i="12" s="1"/>
  <c r="AB31" i="12"/>
  <c r="A31" i="12" s="1"/>
  <c r="AB29" i="12"/>
  <c r="A29" i="12" s="1"/>
  <c r="AB27" i="12"/>
  <c r="A27" i="12" s="1"/>
  <c r="AB25" i="12"/>
  <c r="A25" i="12" s="1"/>
  <c r="AB23" i="12"/>
  <c r="A23" i="12" s="1"/>
  <c r="AB21" i="12"/>
  <c r="A21" i="12" s="1"/>
  <c r="AB19" i="12"/>
  <c r="A19" i="12" s="1"/>
  <c r="AB32" i="12"/>
  <c r="A32" i="12" s="1"/>
  <c r="AB30" i="12"/>
  <c r="A30" i="12" s="1"/>
  <c r="AB28" i="12"/>
  <c r="A28" i="12" s="1"/>
  <c r="AB26" i="12"/>
  <c r="A26" i="12" s="1"/>
  <c r="AB24" i="12"/>
  <c r="A24" i="12" s="1"/>
  <c r="AB22" i="12"/>
  <c r="A22" i="12" s="1"/>
  <c r="AB20" i="12"/>
  <c r="A20" i="12" s="1"/>
  <c r="U26" i="2" l="1"/>
  <c r="O25" i="2"/>
  <c r="O26" i="2" s="1"/>
  <c r="O27" i="2" s="1"/>
  <c r="O28" i="2" s="1"/>
  <c r="O29" i="2" s="1"/>
  <c r="O30" i="2" s="1"/>
  <c r="O31" i="2" s="1"/>
  <c r="O32" i="2" s="1"/>
  <c r="V24" i="2"/>
  <c r="V25" i="2" s="1"/>
  <c r="R24" i="2"/>
  <c r="R25" i="2" s="1"/>
  <c r="D24" i="2"/>
  <c r="X23" i="2"/>
  <c r="W23" i="2"/>
  <c r="S23" i="2"/>
  <c r="S24" i="2" s="1"/>
  <c r="S25" i="2" s="1"/>
  <c r="S26" i="2" s="1"/>
  <c r="S27" i="2" s="1"/>
  <c r="S28" i="2" s="1"/>
  <c r="Q23" i="2"/>
  <c r="Q24" i="2" s="1"/>
  <c r="Q25" i="2" s="1"/>
  <c r="Y22" i="2"/>
  <c r="X22" i="2"/>
  <c r="W22" i="2"/>
  <c r="V22" i="2"/>
  <c r="V23" i="2" s="1"/>
  <c r="U22" i="2"/>
  <c r="U23" i="2" s="1"/>
  <c r="U24" i="2" s="1"/>
  <c r="U25" i="2" s="1"/>
  <c r="T22" i="2"/>
  <c r="S22" i="2"/>
  <c r="R22" i="2"/>
  <c r="R23" i="2" s="1"/>
  <c r="Q22" i="2"/>
  <c r="P22" i="2"/>
  <c r="O22" i="2"/>
  <c r="O23" i="2" s="1"/>
  <c r="O24" i="2" s="1"/>
  <c r="J22" i="2"/>
  <c r="J23" i="2" s="1"/>
  <c r="L21" i="2"/>
  <c r="K21" i="2"/>
  <c r="K22" i="2" s="1"/>
  <c r="J21" i="2"/>
  <c r="D53" i="1"/>
  <c r="F53" i="1" s="1"/>
  <c r="D29" i="1"/>
  <c r="F29" i="1" s="1"/>
  <c r="H42" i="1" s="1"/>
  <c r="J42" i="1" s="1"/>
  <c r="A54" i="1"/>
  <c r="A55" i="1" s="1"/>
  <c r="A56" i="1" s="1"/>
  <c r="A57" i="1" s="1"/>
  <c r="A58" i="1" s="1"/>
  <c r="A59" i="1" s="1"/>
  <c r="D55" i="1"/>
  <c r="F55" i="1" s="1"/>
  <c r="D48" i="1"/>
  <c r="F48" i="1" s="1"/>
  <c r="D37" i="1"/>
  <c r="F37" i="1" s="1"/>
  <c r="D50" i="1"/>
  <c r="F50" i="1" s="1"/>
  <c r="D21" i="1"/>
  <c r="F21" i="1" s="1"/>
  <c r="D49" i="1"/>
  <c r="F49" i="1" s="1"/>
  <c r="D30" i="1"/>
  <c r="F30" i="1" s="1"/>
  <c r="D47" i="1"/>
  <c r="F47" i="1" s="1"/>
  <c r="D22" i="1"/>
  <c r="F22" i="1" s="1"/>
  <c r="D43" i="1"/>
  <c r="F43" i="1" s="1"/>
  <c r="D46" i="1"/>
  <c r="D45" i="1"/>
  <c r="D31" i="1"/>
  <c r="D52" i="1"/>
  <c r="D51" i="1"/>
  <c r="F51" i="1" s="1"/>
  <c r="D19" i="1"/>
  <c r="D32" i="1"/>
  <c r="D60" i="1"/>
  <c r="D38" i="1"/>
  <c r="D62" i="1"/>
  <c r="F60" i="1" s="1"/>
  <c r="D59" i="1"/>
  <c r="D61" i="1"/>
  <c r="D58" i="1"/>
  <c r="D18" i="1"/>
  <c r="D11" i="1"/>
  <c r="D27" i="1"/>
  <c r="D54" i="1"/>
  <c r="D63" i="1"/>
  <c r="D15" i="1"/>
  <c r="D13" i="1"/>
  <c r="D56" i="1"/>
  <c r="D33" i="1"/>
  <c r="F13" i="1" s="1"/>
  <c r="D25" i="1"/>
  <c r="F46" i="1" s="1"/>
  <c r="H34" i="1" s="1"/>
  <c r="D20" i="1"/>
  <c r="F18" i="1" s="1"/>
  <c r="D17" i="1"/>
  <c r="F17" i="1" s="1"/>
  <c r="D57" i="1"/>
  <c r="D44" i="1"/>
  <c r="F52" i="1" s="1"/>
  <c r="D12" i="1"/>
  <c r="D16" i="1"/>
  <c r="F45" i="1" s="1"/>
  <c r="D6" i="1"/>
  <c r="D14" i="1"/>
  <c r="F20" i="1" s="1"/>
  <c r="D7" i="1"/>
  <c r="D23" i="1"/>
  <c r="F27" i="1" s="1"/>
  <c r="D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D5" i="1"/>
  <c r="F8" i="1" s="1"/>
  <c r="D10" i="1"/>
  <c r="F6" i="1" s="1"/>
  <c r="D9" i="1"/>
  <c r="F5" i="1" s="1"/>
  <c r="A5" i="1"/>
  <c r="A6" i="1" s="1"/>
  <c r="H48" i="1" l="1"/>
  <c r="J48" i="1" s="1"/>
  <c r="L48" i="1" s="1"/>
  <c r="F61" i="1"/>
  <c r="H55" i="1" s="1"/>
  <c r="F19" i="1"/>
  <c r="F62" i="1"/>
  <c r="H17" i="1"/>
  <c r="H20" i="1"/>
  <c r="J20" i="1" s="1"/>
  <c r="H22" i="1"/>
  <c r="H47" i="1"/>
  <c r="J47" i="1" s="1"/>
  <c r="F12" i="1"/>
  <c r="H12" i="1" s="1"/>
  <c r="F31" i="1"/>
  <c r="H31" i="1" s="1"/>
  <c r="J31" i="1" s="1"/>
  <c r="F23" i="1"/>
  <c r="H23" i="1" s="1"/>
  <c r="J23" i="1" s="1"/>
  <c r="F16" i="1"/>
  <c r="H8" i="1" s="1"/>
  <c r="F44" i="1"/>
  <c r="H5" i="1" s="1"/>
  <c r="J5" i="1" s="1"/>
  <c r="F14" i="1"/>
  <c r="H16" i="1" s="1"/>
  <c r="F11" i="1"/>
  <c r="H24" i="1" s="1"/>
  <c r="F7" i="1"/>
  <c r="H6" i="1" s="1"/>
  <c r="F9" i="1"/>
  <c r="F54" i="1"/>
  <c r="H36" i="1"/>
  <c r="F32" i="1"/>
  <c r="H27" i="1" s="1"/>
  <c r="F59" i="1"/>
  <c r="F58" i="1"/>
  <c r="H58" i="1" s="1"/>
  <c r="F57" i="1"/>
  <c r="F33" i="1"/>
  <c r="F63" i="1"/>
  <c r="F25" i="1"/>
  <c r="H25" i="1" s="1"/>
  <c r="F15" i="1"/>
  <c r="F10" i="1"/>
  <c r="H43" i="1" s="1"/>
  <c r="F56" i="1"/>
  <c r="H49" i="1" s="1"/>
  <c r="F38" i="1"/>
  <c r="H28" i="1"/>
  <c r="H37" i="1"/>
  <c r="H9" i="1"/>
  <c r="H14" i="1"/>
  <c r="H18" i="1"/>
  <c r="J18" i="1" s="1"/>
  <c r="H38" i="1"/>
  <c r="Q26" i="2"/>
  <c r="Q27" i="2" s="1"/>
  <c r="Q28" i="2" s="1"/>
  <c r="Q29" i="2" s="1"/>
  <c r="Q30" i="2" s="1"/>
  <c r="P23" i="2"/>
  <c r="T23" i="2"/>
  <c r="T24" i="2" s="1"/>
  <c r="T25" i="2" s="1"/>
  <c r="W24" i="2"/>
  <c r="R26" i="2"/>
  <c r="R27" i="2" s="1"/>
  <c r="R28" i="2" s="1"/>
  <c r="R29" i="2" s="1"/>
  <c r="H10" i="1" l="1"/>
  <c r="J10" i="1" s="1"/>
  <c r="L5" i="1" s="1"/>
  <c r="N5" i="1" s="1"/>
  <c r="H7" i="1"/>
  <c r="J12" i="1"/>
  <c r="H57" i="1"/>
  <c r="J27" i="1" s="1"/>
  <c r="H54" i="1"/>
  <c r="H33" i="1"/>
  <c r="J33" i="1" s="1"/>
  <c r="L23" i="1" s="1"/>
  <c r="N40" i="1" s="1"/>
  <c r="H44" i="1"/>
  <c r="J44" i="1" s="1"/>
  <c r="L42" i="1" s="1"/>
  <c r="H56" i="1"/>
  <c r="J55" i="1" s="1"/>
  <c r="H21" i="1"/>
  <c r="J21" i="1" s="1"/>
  <c r="L21" i="1" s="1"/>
  <c r="H11" i="1"/>
  <c r="J11" i="1" s="1"/>
  <c r="J37" i="1"/>
  <c r="J43" i="1"/>
  <c r="H29" i="1"/>
  <c r="J29" i="1" s="1"/>
  <c r="J28" i="1"/>
  <c r="J58" i="1"/>
  <c r="H13" i="1"/>
  <c r="H52" i="1"/>
  <c r="H30" i="1"/>
  <c r="J49" i="1"/>
  <c r="H51" i="1"/>
  <c r="J51" i="1" s="1"/>
  <c r="H19" i="1"/>
  <c r="H59" i="1"/>
  <c r="H46" i="1"/>
  <c r="H32" i="1"/>
  <c r="J24" i="1"/>
  <c r="J16" i="1"/>
  <c r="H53" i="1"/>
  <c r="H15" i="1"/>
  <c r="J38" i="1" s="1"/>
  <c r="L20" i="1" s="1"/>
  <c r="H50" i="1"/>
  <c r="H45" i="1"/>
  <c r="J22" i="1" s="1"/>
  <c r="L38" i="1" s="1"/>
  <c r="J8" i="1"/>
  <c r="J17" i="1"/>
  <c r="J36" i="1"/>
  <c r="J6" i="1"/>
  <c r="J7" i="1"/>
  <c r="J9" i="1"/>
  <c r="L9" i="1" s="1"/>
  <c r="N9" i="1" s="1"/>
  <c r="J25" i="1"/>
  <c r="J14" i="1"/>
  <c r="J34" i="1"/>
  <c r="L18" i="1" s="1"/>
  <c r="P24" i="2"/>
  <c r="P25" i="2" s="1"/>
  <c r="P26" i="2" s="1"/>
  <c r="P27" i="2" s="1"/>
  <c r="P28" i="2" s="1"/>
  <c r="P29" i="2" s="1"/>
  <c r="P30" i="2" s="1"/>
  <c r="P31" i="2" s="1"/>
  <c r="T26" i="2"/>
  <c r="J54" i="1" l="1"/>
  <c r="L29" i="1" s="1"/>
  <c r="N26" i="1"/>
  <c r="L37" i="1"/>
  <c r="L10" i="1"/>
  <c r="N10" i="1" s="1"/>
  <c r="L34" i="1"/>
  <c r="L33" i="1"/>
  <c r="N41" i="1" s="1"/>
  <c r="L17" i="1"/>
  <c r="N17" i="1" s="1"/>
  <c r="L8" i="1"/>
  <c r="L43" i="1"/>
  <c r="N21" i="1"/>
  <c r="L7" i="1"/>
  <c r="L6" i="1"/>
  <c r="L14" i="1"/>
  <c r="L24" i="1"/>
  <c r="J45" i="1"/>
  <c r="L36" i="1" s="1"/>
  <c r="N29" i="1" s="1"/>
  <c r="L12" i="1"/>
  <c r="N8" i="1" s="1"/>
  <c r="L27" i="1"/>
  <c r="N27" i="1" s="1"/>
  <c r="L16" i="1"/>
  <c r="J56" i="1"/>
  <c r="L47" i="1" s="1"/>
  <c r="N20" i="1" s="1"/>
  <c r="J59" i="1"/>
  <c r="J30" i="1"/>
  <c r="L55" i="1" s="1"/>
  <c r="J15" i="1"/>
  <c r="L44" i="1"/>
  <c r="J52" i="1"/>
  <c r="J53" i="1"/>
  <c r="J57" i="1"/>
  <c r="J46" i="1"/>
  <c r="L46" i="1" s="1"/>
  <c r="N44" i="1" s="1"/>
  <c r="J13" i="1"/>
  <c r="L49" i="1" s="1"/>
  <c r="J50" i="1"/>
  <c r="J19" i="1"/>
  <c r="L51" i="1" s="1"/>
  <c r="J32" i="1"/>
  <c r="L25" i="1" s="1"/>
  <c r="T27" i="2"/>
  <c r="N37" i="1" l="1"/>
  <c r="L54" i="1"/>
  <c r="N7" i="1"/>
  <c r="L19" i="1"/>
  <c r="N19" i="1" s="1"/>
  <c r="L15" i="1"/>
  <c r="L13" i="1"/>
  <c r="N16" i="1" s="1"/>
  <c r="L30" i="1"/>
  <c r="N12" i="1"/>
  <c r="N14" i="1"/>
  <c r="P14" i="1" s="1"/>
  <c r="N24" i="1"/>
  <c r="L31" i="1"/>
  <c r="P27" i="1"/>
  <c r="L11" i="1"/>
  <c r="N18" i="1"/>
  <c r="P20" i="1" s="1"/>
  <c r="N47" i="1"/>
  <c r="N38" i="1"/>
  <c r="N11" i="1"/>
  <c r="L32" i="1"/>
  <c r="L28" i="1"/>
  <c r="N28" i="1" s="1"/>
  <c r="P21" i="1" s="1"/>
  <c r="L52" i="1"/>
  <c r="L57" i="1"/>
  <c r="L59" i="1"/>
  <c r="N59" i="1" s="1"/>
  <c r="L56" i="1"/>
  <c r="L50" i="1"/>
  <c r="N46" i="1" s="1"/>
  <c r="L58" i="1"/>
  <c r="N58" i="1" s="1"/>
  <c r="L45" i="1"/>
  <c r="N43" i="1" s="1"/>
  <c r="L22" i="1"/>
  <c r="L53" i="1"/>
  <c r="N34" i="1"/>
  <c r="N45" i="1" l="1"/>
  <c r="P58" i="1"/>
  <c r="R58" i="1" s="1"/>
  <c r="P59" i="1"/>
  <c r="R59" i="1" s="1"/>
  <c r="N50" i="1"/>
  <c r="N56" i="1"/>
  <c r="N31" i="1"/>
  <c r="N32" i="1"/>
  <c r="P26" i="1" s="1"/>
  <c r="N13" i="1"/>
  <c r="N30" i="1"/>
  <c r="N51" i="1"/>
  <c r="N57" i="1"/>
  <c r="P56" i="1" s="1"/>
  <c r="R56" i="1" s="1"/>
  <c r="N39" i="1"/>
  <c r="P39" i="1" s="1"/>
  <c r="N42" i="1"/>
  <c r="P42" i="1" s="1"/>
  <c r="P41" i="1"/>
  <c r="P9" i="1"/>
  <c r="P19" i="1"/>
  <c r="P29" i="1"/>
  <c r="P31" i="1"/>
  <c r="N48" i="1"/>
  <c r="P16" i="1"/>
  <c r="P12" i="1"/>
  <c r="N25" i="1"/>
  <c r="N53" i="1"/>
  <c r="N52" i="1"/>
  <c r="P50" i="1" s="1"/>
  <c r="N55" i="1"/>
  <c r="N49" i="1"/>
  <c r="P46" i="1" s="1"/>
  <c r="N23" i="1"/>
  <c r="P28" i="1" s="1"/>
  <c r="N22" i="1"/>
  <c r="P17" i="1" s="1"/>
  <c r="N6" i="1"/>
  <c r="P10" i="1" s="1"/>
  <c r="N15" i="1"/>
  <c r="P8" i="1" s="1"/>
  <c r="N33" i="1"/>
  <c r="N54" i="1"/>
  <c r="N36" i="1"/>
  <c r="P11" i="1"/>
  <c r="R12" i="1" l="1"/>
  <c r="R29" i="1"/>
  <c r="R19" i="1"/>
  <c r="P49" i="1"/>
  <c r="R8" i="1"/>
  <c r="P22" i="1"/>
  <c r="R22" i="1" s="1"/>
  <c r="R21" i="1"/>
  <c r="P6" i="1"/>
  <c r="P55" i="1"/>
  <c r="R55" i="1" s="1"/>
  <c r="P57" i="1"/>
  <c r="R57" i="1" s="1"/>
  <c r="P32" i="1"/>
  <c r="P34" i="1"/>
  <c r="P24" i="1"/>
  <c r="R24" i="1" s="1"/>
  <c r="R10" i="1"/>
  <c r="R11" i="1"/>
  <c r="P15" i="1"/>
  <c r="R16" i="1" s="1"/>
  <c r="R28" i="1"/>
  <c r="P52" i="1"/>
  <c r="P54" i="1"/>
  <c r="P44" i="1"/>
  <c r="R49" i="1" s="1"/>
  <c r="P35" i="1"/>
  <c r="P40" i="1"/>
  <c r="P51" i="1"/>
  <c r="R50" i="1" s="1"/>
  <c r="P53" i="1"/>
  <c r="R52" i="1" s="1"/>
  <c r="P48" i="1"/>
  <c r="R46" i="1" s="1"/>
  <c r="P47" i="1"/>
  <c r="R26" i="1"/>
  <c r="P18" i="1"/>
  <c r="R15" i="1" s="1"/>
  <c r="P38" i="1"/>
  <c r="P30" i="1"/>
  <c r="R32" i="1" s="1"/>
  <c r="P13" i="1"/>
  <c r="R13" i="1" s="1"/>
  <c r="P33" i="1"/>
  <c r="R40" i="1" s="1"/>
  <c r="P5" i="1"/>
  <c r="R5" i="1" s="1"/>
  <c r="P25" i="1"/>
  <c r="R23" i="1" s="1"/>
  <c r="P23" i="1"/>
  <c r="R20" i="1" s="1"/>
  <c r="P45" i="1"/>
  <c r="P7" i="1"/>
  <c r="R7" i="1" s="1"/>
  <c r="P43" i="1"/>
  <c r="R39" i="1" s="1"/>
  <c r="P36" i="1"/>
  <c r="P37" i="1"/>
  <c r="R37" i="1" s="1"/>
  <c r="R30" i="1" l="1"/>
  <c r="R44" i="1"/>
  <c r="R25" i="1"/>
  <c r="R51" i="1"/>
  <c r="R34" i="1"/>
  <c r="R45" i="1"/>
  <c r="R36" i="1"/>
  <c r="R48" i="1"/>
  <c r="R41" i="1"/>
  <c r="R31" i="1"/>
  <c r="R42" i="1"/>
  <c r="R17" i="1"/>
  <c r="R14" i="1"/>
  <c r="R35" i="1"/>
  <c r="R53" i="1"/>
  <c r="R54" i="1"/>
  <c r="R38" i="1"/>
  <c r="R43" i="1"/>
  <c r="R18" i="1"/>
  <c r="R47" i="1"/>
  <c r="R27" i="1"/>
  <c r="R33" i="1"/>
  <c r="R9" i="1"/>
  <c r="R6" i="1"/>
</calcChain>
</file>

<file path=xl/sharedStrings.xml><?xml version="1.0" encoding="utf-8"?>
<sst xmlns="http://schemas.openxmlformats.org/spreadsheetml/2006/main" count="587" uniqueCount="120">
  <si>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</si>
  <si>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</si>
  <si>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</si>
  <si>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</si>
  <si>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</si>
  <si>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</si>
  <si>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6-12</t>
  </si>
  <si>
    <t>группа</t>
  </si>
  <si>
    <t>13-14</t>
  </si>
  <si>
    <t>15-16</t>
  </si>
  <si>
    <t>17-18</t>
  </si>
  <si>
    <t>19-20</t>
  </si>
  <si>
    <t>21-22</t>
  </si>
  <si>
    <t>23-24</t>
  </si>
  <si>
    <t>28 человек</t>
  </si>
  <si>
    <t>Место</t>
  </si>
  <si>
    <t>I</t>
  </si>
  <si>
    <t>II</t>
  </si>
  <si>
    <t>III</t>
  </si>
  <si>
    <t xml:space="preserve"> Обгоны для 1 группы более 10 человек</t>
  </si>
  <si>
    <t>ОБГОНЫ</t>
  </si>
  <si>
    <t>с 13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</si>
  <si>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</si>
  <si>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</si>
  <si>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</si>
  <si>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</si>
  <si>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</si>
  <si>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</si>
  <si>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</si>
  <si>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</si>
  <si>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</si>
  <si>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</si>
  <si>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</si>
  <si>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I гр</t>
  </si>
  <si>
    <t>II гр</t>
  </si>
  <si>
    <t>III гр</t>
  </si>
  <si>
    <t>Участник</t>
  </si>
  <si>
    <t>Сумма</t>
  </si>
  <si>
    <t>Довес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</si>
  <si>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</si>
  <si>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</si>
  <si>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</si>
  <si>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</si>
  <si>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</si>
  <si>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</si>
  <si>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</si>
  <si>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Всего участников</t>
  </si>
  <si>
    <t>Лига III-й сезон 25.04.2018 конфиг 4r</t>
  </si>
  <si>
    <t>Ткаченко Кирилл / Tkachenko Kirill</t>
  </si>
  <si>
    <t>Наум / Vintoniv Ivan</t>
  </si>
  <si>
    <t>Лихошерст Леша / Lykhosherst Aleksey</t>
  </si>
  <si>
    <t>Тыщенко Миша / Tishenko Mikhail</t>
  </si>
  <si>
    <t>Гаврилюк Олег / Gavriluk Oleg</t>
  </si>
  <si>
    <t>Манило Денис / Manilo Denis</t>
  </si>
  <si>
    <t>Шутка Виталий / Shutka Vitaliy</t>
  </si>
  <si>
    <t>Хавило Дима / Khavilo Dmitry</t>
  </si>
  <si>
    <t>Якусик Дима / Yakusik Dmytro</t>
  </si>
  <si>
    <t>Коруз Вадим / Koruz Vadym</t>
  </si>
  <si>
    <t>Родин Артем / Rodin Artem</t>
  </si>
  <si>
    <t>Якусик Саша / Yakusik Aleks</t>
  </si>
  <si>
    <t>Гетьманцев Даня / Hetmatsev Danylo</t>
  </si>
  <si>
    <t>Кочмарев Юра / Kochmarev Yuriy</t>
  </si>
  <si>
    <t>Сосин Миша / Sosin Michael</t>
  </si>
  <si>
    <t>Литвиненко Виктор / Lytvynenko Viktor</t>
  </si>
  <si>
    <t>Пикулин Павел / Pikulin Pavlo</t>
  </si>
  <si>
    <t>Стоцкий Андрей / Stotskyi Andrii</t>
  </si>
  <si>
    <t>Мифтахутдинов Ильяс / Miftakhutdinov Iliyas</t>
  </si>
  <si>
    <t>Резанко Оля / Rezanko Olga</t>
  </si>
  <si>
    <t>Фортуна Таня / Fortuna Tetiana</t>
  </si>
  <si>
    <t>Закалюк Женя / Zakaliuk Eugeniy</t>
  </si>
  <si>
    <t>Шиленко Саша / Shylenko Oleksandr</t>
  </si>
  <si>
    <t>Лабинский Николай/Labinskiy Nikolay</t>
  </si>
  <si>
    <t>Славинский Антон</t>
  </si>
  <si>
    <t>Михайлик Михайлик / Mykhailyk Michael</t>
  </si>
  <si>
    <t>Нимилович Тарас / Nimylovych Taras</t>
  </si>
  <si>
    <t>Криворучко Коля / Kryvoruchko Mykola</t>
  </si>
  <si>
    <t>Вильнев Артем / Vilneuve Artem</t>
  </si>
  <si>
    <t>Весельский Саша / Veselskyi Aleksandr</t>
  </si>
  <si>
    <t>Ткаченко Антон / Tkachenko Anton</t>
  </si>
  <si>
    <t>Плакидюк Виталий / Plakydiuk Vitaliy</t>
  </si>
  <si>
    <t>Нимилович Тарас / Nimylovich Taras</t>
  </si>
  <si>
    <t>Чесноков Владимир / Checnokov Volodymyr</t>
  </si>
  <si>
    <t>Климчук Женя / Klymchuk Eugene</t>
  </si>
  <si>
    <t>Идрисов Аксмаль / Idrissov Akmal</t>
  </si>
  <si>
    <t>Тихонов Вано / Tihonov Vanj</t>
  </si>
  <si>
    <t>Дио / Lysenskiy Denis</t>
  </si>
  <si>
    <t>Онащук Максим / Onashchuk Maxim</t>
  </si>
  <si>
    <t>Петушков Андрей / Petushkov Andrey</t>
  </si>
  <si>
    <t>Горошко Игорь / Goroshko Igor</t>
  </si>
  <si>
    <t>Доценко Анатолий / Dotsenko Anatoliy</t>
  </si>
  <si>
    <t>Сомок Денис / Somok Denis</t>
  </si>
  <si>
    <t>Загирський Антон / Zagirskiy Anton</t>
  </si>
  <si>
    <t>Налбатов Андрей / Nalbatov Andrey</t>
  </si>
  <si>
    <t>Болотов Илья/Bolotov Ilya</t>
  </si>
  <si>
    <t>Трофименко Иван/Trofimenko Ivan</t>
  </si>
  <si>
    <t>Старовой Андрей/Starovoy Andrei</t>
  </si>
  <si>
    <t>Лысенко Леша/Lysenko Aleks</t>
  </si>
  <si>
    <t>Кошарук Женя/Kosharuk Eugen</t>
  </si>
  <si>
    <t>Лига III-й сезон 16.09.2020 конфиг 9</t>
  </si>
  <si>
    <t>Тамберг Александр</t>
  </si>
  <si>
    <t>Чуб Дмитрий/Chub Dmitriy</t>
  </si>
  <si>
    <t>Хорольский Артем</t>
  </si>
  <si>
    <t>Швец Денис/Shvets  Denys</t>
  </si>
  <si>
    <t>Петренко Александр/Petrenko Aleksandr</t>
  </si>
  <si>
    <t>Лига III-й сезон 30.09.2020 конфиг 3</t>
  </si>
  <si>
    <t>Гончаров Рома</t>
  </si>
  <si>
    <t>Лига III-й сезон 07.10.2020 конфиг 4</t>
  </si>
  <si>
    <t>Таблица рейтинга Лиги Чемпионов, 3-й сезон 2020</t>
  </si>
  <si>
    <t>Ивченко Саша/Ivchenko Aleksandr</t>
  </si>
  <si>
    <t>Налбатов Андрей</t>
  </si>
  <si>
    <t>Соколан Артем /Sokolan Artem</t>
  </si>
  <si>
    <t>Черненко Дима/Chernenko Dima</t>
  </si>
  <si>
    <t>Бунич Максим/Gunich Maksim</t>
  </si>
  <si>
    <t>Чухаленко Дима</t>
  </si>
  <si>
    <t>Лига III-й сезон 25.10.2020 конфиг 5</t>
  </si>
  <si>
    <t>Лига III-й сезон 28.10.2020 конфиг 3r</t>
  </si>
  <si>
    <t>Лига III-й сезон 04.11.2020 конфиг 1</t>
  </si>
  <si>
    <t>Хлопонин Андрей/Khloponin Andey</t>
  </si>
  <si>
    <t>Царегородцев Иван/Tsaregorodtsev Ivan</t>
  </si>
  <si>
    <t>Лига Внерейтинговая 11.11.2020 конфиг 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</si>
</sst>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Arial"/>
    </font>
    <font>
      <b/>
      <sz val="12"/>
      <color theme="1"/>
      <name val="Arimo"/>
    </font>
    <font>
      <b/>
      <sz val="12"/>
      <name val="Arimo"/>
    </font>
    <font>
      <sz val="12"/>
      <name val="Arimo"/>
    </font>
    <font>
      <sz val="12"/>
      <name val="Verdana"/>
      <family val="2"/>
      <charset val="204"/>
    </font>
    <font>
      <sz val="11"/>
      <name val="Arial"/>
      <family val="2"/>
      <charset val="204"/>
    </font>
    <font>
      <sz val="12"/>
      <color theme="1"/>
      <name val="Arimo"/>
    </font>
    <font>
      <sz val="12"/>
      <color theme="1"/>
      <name val="Verdana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mo"/>
    </font>
    <font>
      <b/>
      <sz val="10"/>
      <color theme="1"/>
      <name val="Arimo"/>
    </font>
    <font>
      <sz val="11"/>
      <color theme="1"/>
      <name val="Calibri"/>
      <family val="2"/>
      <charset val="204"/>
    </font>
    <font>
      <b/>
      <sz val="16"/>
      <color theme="1"/>
      <name val="Arimo"/>
    </font>
    <font>
      <b/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0"/>
      <name val="Arimo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49" fontId="11" fillId="0" borderId="14" xfId="0" applyNumberFormat="1" applyFont="1" applyBorder="1" applyAlignment="1">
      <alignment horizontal="center"/>
    </xf>
    <xf numFmtId="0" fontId="11" fillId="0" borderId="0" xfId="0" applyFont="1"/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/>
    <xf numFmtId="0" fontId="11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16" xfId="0" applyFont="1" applyBorder="1"/>
    <xf numFmtId="0" fontId="11" fillId="0" borderId="19" xfId="0" applyFont="1" applyBorder="1"/>
    <xf numFmtId="0" fontId="11" fillId="0" borderId="18" xfId="0" applyFont="1" applyBorder="1"/>
    <xf numFmtId="0" fontId="11" fillId="0" borderId="23" xfId="0" applyFont="1" applyBorder="1"/>
    <xf numFmtId="0" fontId="11" fillId="0" borderId="27" xfId="0" applyFont="1" applyBorder="1"/>
    <xf numFmtId="0" fontId="11" fillId="0" borderId="13" xfId="0" applyFont="1" applyBorder="1"/>
    <xf numFmtId="0" fontId="11" fillId="0" borderId="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0" fillId="3" borderId="52" xfId="0" applyFont="1" applyFill="1" applyBorder="1"/>
    <xf numFmtId="0" fontId="10" fillId="3" borderId="53" xfId="0" applyFont="1" applyFill="1" applyBorder="1"/>
    <xf numFmtId="0" fontId="11" fillId="4" borderId="51" xfId="0" applyFont="1" applyFill="1" applyBorder="1"/>
    <xf numFmtId="0" fontId="11" fillId="4" borderId="52" xfId="0" applyFont="1" applyFill="1" applyBorder="1"/>
    <xf numFmtId="0" fontId="11" fillId="4" borderId="53" xfId="0" applyFont="1" applyFill="1" applyBorder="1"/>
    <xf numFmtId="0" fontId="10" fillId="0" borderId="31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8" xfId="0" applyFont="1" applyBorder="1"/>
    <xf numFmtId="0" fontId="11" fillId="0" borderId="3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0" borderId="48" xfId="0" applyFont="1" applyBorder="1"/>
    <xf numFmtId="0" fontId="11" fillId="0" borderId="48" xfId="0" applyFont="1" applyBorder="1"/>
    <xf numFmtId="0" fontId="11" fillId="0" borderId="38" xfId="0" applyFont="1" applyBorder="1"/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9" xfId="0" applyFont="1" applyBorder="1"/>
    <xf numFmtId="0" fontId="10" fillId="0" borderId="13" xfId="0" applyFont="1" applyBorder="1"/>
    <xf numFmtId="0" fontId="11" fillId="0" borderId="32" xfId="0" applyFont="1" applyBorder="1" applyAlignment="1">
      <alignment horizontal="center"/>
    </xf>
    <xf numFmtId="0" fontId="11" fillId="0" borderId="49" xfId="0" applyFont="1" applyBorder="1"/>
    <xf numFmtId="0" fontId="11" fillId="0" borderId="39" xfId="0" applyFont="1" applyBorder="1"/>
    <xf numFmtId="0" fontId="11" fillId="0" borderId="3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3" fillId="0" borderId="0" xfId="0" applyFont="1"/>
    <xf numFmtId="0" fontId="6" fillId="0" borderId="0" xfId="0" applyFont="1"/>
    <xf numFmtId="0" fontId="1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1" fillId="0" borderId="0" xfId="0" applyFont="1"/>
    <xf numFmtId="0" fontId="1" fillId="0" borderId="63" xfId="0" applyFont="1" applyBorder="1" applyAlignment="1">
      <alignment horizontal="center" shrinkToFi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6" xfId="0" applyFont="1" applyBorder="1"/>
    <xf numFmtId="0" fontId="6" fillId="0" borderId="17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2" borderId="70" xfId="0" applyFont="1" applyFill="1" applyBorder="1"/>
    <xf numFmtId="0" fontId="6" fillId="0" borderId="4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43" xfId="0" applyFont="1" applyBorder="1"/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66" xfId="0" applyFont="1" applyBorder="1"/>
    <xf numFmtId="0" fontId="6" fillId="0" borderId="33" xfId="0" applyFont="1" applyBorder="1"/>
    <xf numFmtId="0" fontId="6" fillId="0" borderId="8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/>
    <xf numFmtId="0" fontId="6" fillId="0" borderId="7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34" xfId="0" applyFont="1" applyBorder="1"/>
    <xf numFmtId="0" fontId="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14" fontId="16" fillId="0" borderId="3" xfId="0" applyNumberFormat="1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7" fillId="0" borderId="3" xfId="0" applyNumberFormat="1" applyFont="1" applyBorder="1"/>
    <xf numFmtId="14" fontId="15" fillId="0" borderId="8" xfId="0" applyNumberFormat="1" applyFont="1" applyBorder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14" fontId="17" fillId="0" borderId="8" xfId="0" applyNumberFormat="1" applyFont="1" applyBorder="1" applyAlignment="1">
      <alignment horizontal="center"/>
    </xf>
    <xf numFmtId="164" fontId="7" fillId="0" borderId="77" xfId="0" applyNumberFormat="1" applyFont="1" applyBorder="1" applyAlignment="1">
      <alignment horizontal="center"/>
    </xf>
    <xf numFmtId="164" fontId="7" fillId="0" borderId="79" xfId="0" applyNumberFormat="1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164" fontId="7" fillId="0" borderId="81" xfId="0" applyNumberFormat="1" applyFont="1" applyBorder="1" applyAlignment="1">
      <alignment horizontal="center"/>
    </xf>
    <xf numFmtId="164" fontId="7" fillId="0" borderId="83" xfId="0" applyNumberFormat="1" applyFont="1" applyBorder="1" applyAlignment="1">
      <alignment horizontal="center"/>
    </xf>
    <xf numFmtId="164" fontId="7" fillId="0" borderId="85" xfId="0" applyNumberFormat="1" applyFont="1" applyBorder="1" applyAlignment="1">
      <alignment horizontal="center"/>
    </xf>
    <xf numFmtId="164" fontId="4" fillId="0" borderId="79" xfId="0" applyNumberFormat="1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164" fontId="4" fillId="0" borderId="81" xfId="0" applyNumberFormat="1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164" fontId="4" fillId="0" borderId="85" xfId="0" applyNumberFormat="1" applyFont="1" applyBorder="1" applyAlignment="1">
      <alignment horizontal="center"/>
    </xf>
    <xf numFmtId="164" fontId="4" fillId="0" borderId="77" xfId="0" applyNumberFormat="1" applyFont="1" applyBorder="1" applyAlignment="1">
      <alignment horizontal="center"/>
    </xf>
    <xf numFmtId="164" fontId="4" fillId="0" borderId="83" xfId="0" applyNumberFormat="1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164" fontId="4" fillId="0" borderId="93" xfId="0" applyNumberFormat="1" applyFont="1" applyBorder="1" applyAlignment="1">
      <alignment horizontal="center"/>
    </xf>
    <xf numFmtId="164" fontId="4" fillId="0" borderId="94" xfId="0" applyNumberFormat="1" applyFont="1" applyBorder="1" applyAlignment="1">
      <alignment horizontal="center"/>
    </xf>
    <xf numFmtId="164" fontId="4" fillId="0" borderId="95" xfId="0" applyNumberFormat="1" applyFont="1" applyBorder="1" applyAlignment="1">
      <alignment horizontal="center"/>
    </xf>
    <xf numFmtId="164" fontId="4" fillId="0" borderId="96" xfId="0" applyNumberFormat="1" applyFont="1" applyBorder="1" applyAlignment="1">
      <alignment horizontal="center"/>
    </xf>
    <xf numFmtId="164" fontId="4" fillId="0" borderId="97" xfId="0" applyNumberFormat="1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3" fillId="0" borderId="98" xfId="0" applyFont="1" applyBorder="1"/>
    <xf numFmtId="0" fontId="3" fillId="0" borderId="86" xfId="0" applyFont="1" applyBorder="1"/>
    <xf numFmtId="0" fontId="3" fillId="2" borderId="86" xfId="0" applyFont="1" applyFill="1" applyBorder="1"/>
    <xf numFmtId="0" fontId="3" fillId="0" borderId="99" xfId="0" applyFont="1" applyBorder="1"/>
    <xf numFmtId="0" fontId="3" fillId="0" borderId="101" xfId="0" applyFont="1" applyBorder="1"/>
    <xf numFmtId="0" fontId="3" fillId="0" borderId="100" xfId="0" applyFont="1" applyBorder="1"/>
    <xf numFmtId="164" fontId="8" fillId="0" borderId="86" xfId="0" applyNumberFormat="1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164" fontId="4" fillId="0" borderId="86" xfId="0" applyNumberFormat="1" applyFont="1" applyBorder="1" applyAlignment="1">
      <alignment horizontal="left"/>
    </xf>
    <xf numFmtId="164" fontId="7" fillId="0" borderId="102" xfId="0" applyNumberFormat="1" applyFont="1" applyBorder="1" applyAlignment="1">
      <alignment horizontal="center"/>
    </xf>
    <xf numFmtId="164" fontId="7" fillId="0" borderId="103" xfId="0" applyNumberFormat="1" applyFont="1" applyBorder="1" applyAlignment="1">
      <alignment horizontal="center"/>
    </xf>
    <xf numFmtId="164" fontId="7" fillId="0" borderId="92" xfId="0" applyNumberFormat="1" applyFont="1" applyBorder="1" applyAlignment="1">
      <alignment horizontal="center"/>
    </xf>
    <xf numFmtId="164" fontId="7" fillId="0" borderId="104" xfId="0" applyNumberFormat="1" applyFont="1" applyBorder="1" applyAlignment="1">
      <alignment horizontal="center"/>
    </xf>
    <xf numFmtId="164" fontId="7" fillId="0" borderId="105" xfId="0" applyNumberFormat="1" applyFont="1" applyBorder="1" applyAlignment="1">
      <alignment horizontal="center"/>
    </xf>
    <xf numFmtId="164" fontId="4" fillId="0" borderId="92" xfId="0" applyNumberFormat="1" applyFont="1" applyBorder="1" applyAlignment="1">
      <alignment horizontal="center"/>
    </xf>
    <xf numFmtId="164" fontId="4" fillId="0" borderId="102" xfId="0" applyNumberFormat="1" applyFont="1" applyBorder="1" applyAlignment="1">
      <alignment horizontal="center"/>
    </xf>
    <xf numFmtId="164" fontId="4" fillId="0" borderId="103" xfId="0" applyNumberFormat="1" applyFont="1" applyBorder="1" applyAlignment="1">
      <alignment horizontal="center"/>
    </xf>
    <xf numFmtId="164" fontId="4" fillId="0" borderId="104" xfId="0" applyNumberFormat="1" applyFont="1" applyBorder="1" applyAlignment="1">
      <alignment horizontal="center"/>
    </xf>
    <xf numFmtId="164" fontId="4" fillId="0" borderId="105" xfId="0" applyNumberFormat="1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7" xfId="0" applyFont="1" applyBorder="1"/>
    <xf numFmtId="0" fontId="4" fillId="0" borderId="96" xfId="0" applyFont="1" applyBorder="1"/>
    <xf numFmtId="164" fontId="4" fillId="0" borderId="76" xfId="0" applyNumberFormat="1" applyFont="1" applyBorder="1" applyAlignment="1">
      <alignment horizontal="center"/>
    </xf>
    <xf numFmtId="164" fontId="4" fillId="0" borderId="78" xfId="0" applyNumberFormat="1" applyFont="1" applyBorder="1" applyAlignment="1">
      <alignment horizontal="center"/>
    </xf>
    <xf numFmtId="164" fontId="4" fillId="0" borderId="82" xfId="0" applyNumberFormat="1" applyFont="1" applyBorder="1" applyAlignment="1">
      <alignment horizontal="center"/>
    </xf>
    <xf numFmtId="164" fontId="4" fillId="0" borderId="80" xfId="0" applyNumberFormat="1" applyFont="1" applyBorder="1" applyAlignment="1">
      <alignment horizontal="center"/>
    </xf>
    <xf numFmtId="164" fontId="4" fillId="0" borderId="84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164" fontId="4" fillId="0" borderId="94" xfId="0" applyNumberFormat="1" applyFont="1" applyBorder="1"/>
    <xf numFmtId="0" fontId="3" fillId="0" borderId="94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3" fillId="0" borderId="78" xfId="0" applyFont="1" applyBorder="1"/>
    <xf numFmtId="0" fontId="6" fillId="2" borderId="26" xfId="0" applyFont="1" applyFill="1" applyBorder="1"/>
    <xf numFmtId="0" fontId="6" fillId="0" borderId="70" xfId="0" applyFont="1" applyBorder="1"/>
    <xf numFmtId="0" fontId="1" fillId="0" borderId="63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6" fillId="2" borderId="35" xfId="0" applyFont="1" applyFill="1" applyBorder="1"/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/>
    <xf numFmtId="0" fontId="6" fillId="2" borderId="66" xfId="0" applyFont="1" applyFill="1" applyBorder="1"/>
    <xf numFmtId="0" fontId="6" fillId="0" borderId="86" xfId="0" applyFont="1" applyBorder="1"/>
    <xf numFmtId="0" fontId="3" fillId="2" borderId="98" xfId="0" applyFont="1" applyFill="1" applyBorder="1"/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0" xfId="0" applyFont="1" applyFill="1" applyBorder="1"/>
    <xf numFmtId="0" fontId="6" fillId="2" borderId="43" xfId="0" applyFont="1" applyFill="1" applyBorder="1"/>
    <xf numFmtId="0" fontId="3" fillId="2" borderId="99" xfId="0" applyFont="1" applyFill="1" applyBorder="1"/>
    <xf numFmtId="0" fontId="3" fillId="0" borderId="106" xfId="0" applyFont="1" applyBorder="1"/>
    <xf numFmtId="164" fontId="3" fillId="0" borderId="78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8" fillId="0" borderId="99" xfId="0" applyNumberFormat="1" applyFont="1" applyBorder="1" applyAlignment="1">
      <alignment horizontal="left"/>
    </xf>
    <xf numFmtId="0" fontId="3" fillId="0" borderId="82" xfId="0" applyFont="1" applyBorder="1" applyAlignment="1">
      <alignment horizontal="center"/>
    </xf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01" xfId="0" applyFont="1" applyFill="1" applyBorder="1"/>
    <xf numFmtId="0" fontId="3" fillId="5" borderId="86" xfId="0" applyFont="1" applyFill="1" applyBorder="1"/>
    <xf numFmtId="164" fontId="3" fillId="0" borderId="86" xfId="0" applyNumberFormat="1" applyFont="1" applyBorder="1" applyAlignment="1">
      <alignment horizontal="left"/>
    </xf>
    <xf numFmtId="164" fontId="3" fillId="0" borderId="84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86" xfId="0" applyFont="1" applyBorder="1"/>
    <xf numFmtId="164" fontId="4" fillId="0" borderId="100" xfId="0" applyNumberFormat="1" applyFont="1" applyBorder="1" applyAlignment="1">
      <alignment horizontal="left"/>
    </xf>
    <xf numFmtId="0" fontId="3" fillId="0" borderId="76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textRotation="90"/>
    </xf>
    <xf numFmtId="0" fontId="5" fillId="0" borderId="67" xfId="0" applyFont="1" applyBorder="1"/>
    <xf numFmtId="0" fontId="1" fillId="0" borderId="9" xfId="0" applyFont="1" applyBorder="1" applyAlignment="1">
      <alignment horizontal="center" vertical="center" textRotation="90"/>
    </xf>
    <xf numFmtId="0" fontId="5" fillId="0" borderId="20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5" fillId="0" borderId="6" xfId="0" applyFont="1" applyBorder="1"/>
    <xf numFmtId="0" fontId="1" fillId="0" borderId="65" xfId="0" applyFont="1" applyBorder="1" applyAlignment="1">
      <alignment horizontal="center" shrinkToFit="1"/>
    </xf>
    <xf numFmtId="0" fontId="5" fillId="0" borderId="64" xfId="0" applyFont="1" applyBorder="1"/>
    <xf numFmtId="0" fontId="1" fillId="0" borderId="8" xfId="0" applyFont="1" applyBorder="1" applyAlignment="1">
      <alignment horizontal="center" vertical="center" textRotation="90"/>
    </xf>
    <xf numFmtId="0" fontId="5" fillId="0" borderId="25" xfId="0" applyFont="1" applyBorder="1"/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43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46" xfId="0" applyFont="1" applyBorder="1"/>
    <xf numFmtId="0" fontId="1" fillId="0" borderId="63" xfId="0" applyFont="1" applyBorder="1" applyAlignment="1">
      <alignment horizontal="center" vertical="center"/>
    </xf>
    <xf numFmtId="0" fontId="5" fillId="0" borderId="61" xfId="0" applyFont="1" applyBorder="1"/>
    <xf numFmtId="0" fontId="5" fillId="0" borderId="66" xfId="0" applyFont="1" applyBorder="1"/>
    <xf numFmtId="0" fontId="1" fillId="0" borderId="35" xfId="0" applyFont="1" applyBorder="1" applyAlignment="1">
      <alignment horizontal="center" vertical="center"/>
    </xf>
    <xf numFmtId="0" fontId="5" fillId="0" borderId="42" xfId="0" applyFont="1" applyBorder="1"/>
    <xf numFmtId="0" fontId="5" fillId="0" borderId="4" xfId="0" applyFont="1" applyBorder="1"/>
    <xf numFmtId="0" fontId="1" fillId="0" borderId="55" xfId="0" applyFont="1" applyBorder="1" applyAlignment="1">
      <alignment horizontal="center" shrinkToFit="1"/>
    </xf>
    <xf numFmtId="0" fontId="5" fillId="0" borderId="56" xfId="0" applyFont="1" applyBorder="1"/>
    <xf numFmtId="0" fontId="5" fillId="0" borderId="57" xfId="0" applyFont="1" applyBorder="1"/>
    <xf numFmtId="0" fontId="1" fillId="0" borderId="1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5" fillId="0" borderId="40" xfId="0" applyFont="1" applyBorder="1"/>
    <xf numFmtId="0" fontId="1" fillId="0" borderId="0" xfId="0" applyFont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7" xfId="0" applyFont="1" applyBorder="1"/>
    <xf numFmtId="0" fontId="11" fillId="0" borderId="55" xfId="0" applyFont="1" applyBorder="1" applyAlignment="1">
      <alignment horizontal="center"/>
    </xf>
  </cellXfs>
  <cellStyles count="1">
    <cellStyle name="Обычный" xfId="0" builtinId="0"/>
  </cellStyles>
  <dxfs count="30"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tabSelected="1" zoomScale="90" zoomScaleNormal="90" workbookViewId="0">
      <selection activeCell="I13" sqref="I13"/>
    </sheetView>
  </sheetViews>
  <sheetFormatPr defaultColWidth="12.625" defaultRowHeight="15" customHeight="1"/>
  <cols>
    <col min="1" max="1" width="5.75" style="292" customWidth="1"/>
    <col min="2" max="2" width="43.5" style="292" customWidth="1"/>
    <col min="3" max="3" width="7.25" style="292" customWidth="1"/>
    <col min="4" max="5" width="3.875" style="292" customWidth="1"/>
    <col min="6" max="8" width="4.625" style="292" customWidth="1"/>
    <col min="9" max="9" width="3.875" style="292" customWidth="1"/>
    <col min="10" max="12" width="4.625" style="292" customWidth="1"/>
    <col min="13" max="13" width="6" style="292" customWidth="1"/>
    <col min="14" max="14" width="5.625" style="292" customWidth="1"/>
    <col min="15" max="15" width="4.75" style="292" customWidth="1"/>
    <col min="16" max="18" width="5.625" style="292" customWidth="1"/>
    <col min="19" max="19" width="4.5" style="292" customWidth="1"/>
    <col min="20" max="22" width="5.625" style="292" customWidth="1"/>
    <col min="23" max="23" width="5.125" style="292" customWidth="1"/>
    <col min="24" max="25" width="5.625" style="292" customWidth="1"/>
    <col min="26" max="26" width="4.125" style="292" hidden="1" customWidth="1"/>
    <col min="27" max="27" width="9.375" style="292" hidden="1" customWidth="1"/>
    <col min="28" max="28" width="9.375" style="292" customWidth="1"/>
    <col min="29" max="31" width="7.75" style="292" customWidth="1"/>
    <col min="32" max="16384" width="12.625" style="292"/>
  </cols>
  <sheetData>
    <row r="1" spans="1:31" ht="12.75" customHeight="1">
      <c r="A1" s="308" t="s">
        <v>119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93">
        <v>4</v>
      </c>
      <c r="AA5" s="103"/>
      <c r="AB5" s="303"/>
      <c r="AC5" s="294"/>
      <c r="AD5" s="294"/>
      <c r="AE5" s="294"/>
    </row>
    <row r="6" spans="1:31" ht="15.75">
      <c r="A6" s="110">
        <f t="shared" ref="A6:A33" ca="1" si="0">RANK(AB6,AB$6:OFFSET(AB$6,0,0,COUNTA(B$6:B$33)))</f>
        <v>1</v>
      </c>
      <c r="B6" s="111" t="s">
        <v>49</v>
      </c>
      <c r="C6" s="6"/>
      <c r="D6" s="112">
        <v>1</v>
      </c>
      <c r="E6" s="113">
        <v>7</v>
      </c>
      <c r="F6" s="114">
        <v>3</v>
      </c>
      <c r="G6" s="115">
        <v>1</v>
      </c>
      <c r="H6" s="116">
        <v>8</v>
      </c>
      <c r="I6" s="113">
        <v>3</v>
      </c>
      <c r="J6" s="112">
        <v>1</v>
      </c>
      <c r="K6" s="113">
        <v>7</v>
      </c>
      <c r="L6" s="117">
        <v>5</v>
      </c>
      <c r="M6" s="11">
        <v>2</v>
      </c>
      <c r="N6" s="112">
        <f ca="1">OFFSET(Очки!$A$3,F6,D6+QUOTIENT(MAX($C$34-11,0), 2)*4)</f>
        <v>14</v>
      </c>
      <c r="O6" s="116">
        <f ca="1">IF(F6&lt;E6,OFFSET(IF(OR($C$34=11,$C$34=12),Очки!$B$17,Очки!$O$18),2+E6-F6,IF(D6=2,12,13-E6)),0)</f>
        <v>3.8</v>
      </c>
      <c r="P6" s="116">
        <v>2.5</v>
      </c>
      <c r="Q6" s="117"/>
      <c r="R6" s="112">
        <f ca="1">OFFSET(Очки!$A$3,I6,G6+QUOTIENT(MAX($C$34-11,0), 2)*4)</f>
        <v>14</v>
      </c>
      <c r="S6" s="116">
        <f ca="1">IF(I6&lt;H6,OFFSET(IF(OR($C$34=11,$C$34=12),Очки!$B$17,Очки!$O$18),2+H6-I6,IF(G6=2,12,13-H6)),0)</f>
        <v>5</v>
      </c>
      <c r="T6" s="116">
        <v>2</v>
      </c>
      <c r="U6" s="117"/>
      <c r="V6" s="112">
        <f ca="1">OFFSET(Очки!$A$3,L6,J6+QUOTIENT(MAX($C$34-11,0), 2)*4)</f>
        <v>12</v>
      </c>
      <c r="W6" s="116">
        <f ca="1">IF(L6&lt;K6,OFFSET(IF(OR($C$34=11,$C$34=12),Очки!$B$17,Очки!$O$18),2+K6-L6,IF(J6=2,12,13-K6)),0)</f>
        <v>2.1</v>
      </c>
      <c r="X6" s="116"/>
      <c r="Y6" s="114"/>
      <c r="Z6" s="115"/>
      <c r="AA6" s="117"/>
      <c r="AB6" s="6">
        <f ca="1">SUM(M6:Y6)</f>
        <v>57.4</v>
      </c>
      <c r="AC6" s="101"/>
      <c r="AD6" s="101"/>
      <c r="AE6" s="101"/>
    </row>
    <row r="7" spans="1:31" ht="15.75">
      <c r="A7" s="118">
        <f t="shared" ca="1" si="0"/>
        <v>2</v>
      </c>
      <c r="B7" s="119" t="s">
        <v>53</v>
      </c>
      <c r="C7" s="7"/>
      <c r="D7" s="120">
        <v>1</v>
      </c>
      <c r="E7" s="121">
        <v>8</v>
      </c>
      <c r="F7" s="122">
        <v>4</v>
      </c>
      <c r="G7" s="123">
        <v>1</v>
      </c>
      <c r="H7" s="124">
        <v>6</v>
      </c>
      <c r="I7" s="121">
        <v>4</v>
      </c>
      <c r="J7" s="120">
        <v>1</v>
      </c>
      <c r="K7" s="121">
        <v>6</v>
      </c>
      <c r="L7" s="125">
        <v>3</v>
      </c>
      <c r="M7" s="12">
        <v>2.5</v>
      </c>
      <c r="N7" s="120">
        <f ca="1">OFFSET(Очки!$A$3,F7,D7+QUOTIENT(MAX($C$34-11,0), 2)*4)</f>
        <v>13</v>
      </c>
      <c r="O7" s="124">
        <f ca="1">IF(F7&lt;E7,OFFSET(IF(OR($C$34=11,$C$34=12),Очки!$B$17,Очки!$O$18),2+E7-F7,IF(D7=2,12,13-E7)),0)</f>
        <v>4.2</v>
      </c>
      <c r="P7" s="124">
        <v>1.5</v>
      </c>
      <c r="Q7" s="125"/>
      <c r="R7" s="120">
        <f ca="1">OFFSET(Очки!$A$3,I7,G7+QUOTIENT(MAX($C$34-11,0), 2)*4)</f>
        <v>13</v>
      </c>
      <c r="S7" s="124">
        <f ca="1">IF(I7&lt;H7,OFFSET(IF(OR($C$34=11,$C$34=12),Очки!$B$17,Очки!$O$18),2+H7-I7,IF(G7=2,12,13-H7)),0)</f>
        <v>1.9</v>
      </c>
      <c r="T7" s="124">
        <v>1.5</v>
      </c>
      <c r="U7" s="125"/>
      <c r="V7" s="120">
        <f ca="1">OFFSET(Очки!$A$3,L7,J7+QUOTIENT(MAX($C$34-11,0), 2)*4)</f>
        <v>14</v>
      </c>
      <c r="W7" s="124">
        <f ca="1">IF(L7&lt;K7,OFFSET(IF(OR($C$34=11,$C$34=12),Очки!$B$17,Очки!$O$18),2+K7-L7,IF(J7=2,12,13-K7)),0)</f>
        <v>2.7</v>
      </c>
      <c r="X7" s="124"/>
      <c r="Y7" s="122"/>
      <c r="Z7" s="123"/>
      <c r="AA7" s="125"/>
      <c r="AB7" s="7">
        <f ca="1">SUM(M7:Y7)</f>
        <v>54.300000000000004</v>
      </c>
      <c r="AC7" s="101"/>
      <c r="AD7" s="101"/>
      <c r="AE7" s="101"/>
    </row>
    <row r="8" spans="1:31" ht="15.75">
      <c r="A8" s="118">
        <f t="shared" ca="1" si="0"/>
        <v>3</v>
      </c>
      <c r="B8" s="251" t="s">
        <v>67</v>
      </c>
      <c r="C8" s="7">
        <v>10</v>
      </c>
      <c r="D8" s="120">
        <v>1</v>
      </c>
      <c r="E8" s="121">
        <v>4</v>
      </c>
      <c r="F8" s="122">
        <v>1</v>
      </c>
      <c r="G8" s="123">
        <v>1</v>
      </c>
      <c r="H8" s="124">
        <v>7</v>
      </c>
      <c r="I8" s="121">
        <v>5</v>
      </c>
      <c r="J8" s="120">
        <v>1</v>
      </c>
      <c r="K8" s="121">
        <v>4</v>
      </c>
      <c r="L8" s="125">
        <v>6</v>
      </c>
      <c r="M8" s="12">
        <v>0.5</v>
      </c>
      <c r="N8" s="120">
        <f ca="1">OFFSET(Очки!$A$3,F8,D8+QUOTIENT(MAX($C$34-11,0), 2)*4)</f>
        <v>16</v>
      </c>
      <c r="O8" s="124">
        <f ca="1">IF(F8&lt;E8,OFFSET(IF(OR($C$34=11,$C$34=12),Очки!$B$17,Очки!$O$18),2+E8-F8,IF(D8=2,12,13-E8)),0)</f>
        <v>2.2000000000000002</v>
      </c>
      <c r="P8" s="124">
        <v>2</v>
      </c>
      <c r="Q8" s="125"/>
      <c r="R8" s="120">
        <f ca="1">OFFSET(Очки!$A$3,I8,G8+QUOTIENT(MAX($C$34-11,0), 2)*4)</f>
        <v>12</v>
      </c>
      <c r="S8" s="124">
        <f ca="1">IF(I8&lt;H8,OFFSET(IF(OR($C$34=11,$C$34=12),Очки!$B$17,Очки!$O$18),2+H8-I8,IF(G8=2,12,13-H8)),0)</f>
        <v>2.1</v>
      </c>
      <c r="T8" s="124">
        <v>0.5</v>
      </c>
      <c r="U8" s="125"/>
      <c r="V8" s="120">
        <f ca="1">OFFSET(Очки!$A$3,L8,J8+QUOTIENT(MAX($C$34-11,0), 2)*4)</f>
        <v>11.5</v>
      </c>
      <c r="W8" s="124">
        <f ca="1">IF(L8&lt;K8,OFFSET(IF(OR($C$34=11,$C$34=12),Очки!$B$17,Очки!$O$18),2+K8-L8,IF(J8=2,12,13-K8)),0)</f>
        <v>0</v>
      </c>
      <c r="X8" s="124">
        <v>1.5</v>
      </c>
      <c r="Y8" s="122"/>
      <c r="Z8" s="123"/>
      <c r="AA8" s="125"/>
      <c r="AB8" s="7">
        <f ca="1">SUM(M8:Y8)</f>
        <v>48.300000000000004</v>
      </c>
      <c r="AC8" s="101"/>
      <c r="AD8" s="101"/>
      <c r="AE8" s="101"/>
    </row>
    <row r="9" spans="1:31" ht="15.75">
      <c r="A9" s="118">
        <f t="shared" ca="1" si="0"/>
        <v>4</v>
      </c>
      <c r="B9" s="126" t="s">
        <v>48</v>
      </c>
      <c r="C9" s="7">
        <v>5</v>
      </c>
      <c r="D9" s="120">
        <v>1</v>
      </c>
      <c r="E9" s="121">
        <v>5</v>
      </c>
      <c r="F9" s="122">
        <v>7</v>
      </c>
      <c r="G9" s="123">
        <v>1</v>
      </c>
      <c r="H9" s="124">
        <v>4</v>
      </c>
      <c r="I9" s="121">
        <v>1</v>
      </c>
      <c r="J9" s="120">
        <v>1</v>
      </c>
      <c r="K9" s="121">
        <v>5</v>
      </c>
      <c r="L9" s="125">
        <v>4</v>
      </c>
      <c r="M9" s="12">
        <v>1</v>
      </c>
      <c r="N9" s="120">
        <f ca="1">OFFSET(Очки!$A$3,F9,D9+QUOTIENT(MAX($C$34-11,0), 2)*4)</f>
        <v>11</v>
      </c>
      <c r="O9" s="124">
        <f ca="1">IF(F9&lt;E9,OFFSET(IF(OR($C$34=11,$C$34=12),Очки!$B$17,Очки!$O$18),2+E9-F9,IF(D9=2,12,13-E9)),0)</f>
        <v>0</v>
      </c>
      <c r="P9" s="124">
        <v>0.5</v>
      </c>
      <c r="Q9" s="125"/>
      <c r="R9" s="120">
        <f ca="1">OFFSET(Очки!$A$3,I9,G9+QUOTIENT(MAX($C$34-11,0), 2)*4)</f>
        <v>16</v>
      </c>
      <c r="S9" s="124">
        <f ca="1">IF(I9&lt;H9,OFFSET(IF(OR($C$34=11,$C$34=12),Очки!$B$17,Очки!$O$18),2+H9-I9,IF(G9=2,12,13-H9)),0)</f>
        <v>2.2000000000000002</v>
      </c>
      <c r="T9" s="124"/>
      <c r="U9" s="125"/>
      <c r="V9" s="120">
        <f ca="1">OFFSET(Очки!$A$3,L9,J9+QUOTIENT(MAX($C$34-11,0), 2)*4)</f>
        <v>13</v>
      </c>
      <c r="W9" s="124">
        <f ca="1">IF(L9&lt;K9,OFFSET(IF(OR($C$34=11,$C$34=12),Очки!$B$17,Очки!$O$18),2+K9-L9,IF(J9=2,12,13-K9)),0)</f>
        <v>0.9</v>
      </c>
      <c r="X9" s="124">
        <v>2</v>
      </c>
      <c r="Y9" s="122"/>
      <c r="Z9" s="123"/>
      <c r="AA9" s="125"/>
      <c r="AB9" s="7">
        <f ca="1">SUM(M9:Y9)</f>
        <v>46.6</v>
      </c>
      <c r="AC9" s="101"/>
      <c r="AD9" s="101"/>
      <c r="AE9" s="101"/>
    </row>
    <row r="10" spans="1:31" ht="15.75">
      <c r="A10" s="118">
        <f t="shared" ca="1" si="0"/>
        <v>5</v>
      </c>
      <c r="B10" s="250" t="s">
        <v>63</v>
      </c>
      <c r="C10" s="7"/>
      <c r="D10" s="120">
        <v>1</v>
      </c>
      <c r="E10" s="121">
        <v>2</v>
      </c>
      <c r="F10" s="122">
        <v>2</v>
      </c>
      <c r="G10" s="123">
        <v>1</v>
      </c>
      <c r="H10" s="124">
        <v>5</v>
      </c>
      <c r="I10" s="121">
        <v>6</v>
      </c>
      <c r="J10" s="120">
        <v>1</v>
      </c>
      <c r="K10" s="121">
        <v>8</v>
      </c>
      <c r="L10" s="125">
        <v>8</v>
      </c>
      <c r="M10" s="12"/>
      <c r="N10" s="120">
        <f ca="1">OFFSET(Очки!$A$3,F10,D10+QUOTIENT(MAX($C$34-11,0), 2)*4)</f>
        <v>15</v>
      </c>
      <c r="O10" s="124">
        <f ca="1">IF(F10&lt;E10,OFFSET(IF(OR($C$34=11,$C$34=12),Очки!$B$17,Очки!$O$18),2+E10-F10,IF(D10=2,12,13-E10)),0)</f>
        <v>0</v>
      </c>
      <c r="P10" s="124">
        <v>1</v>
      </c>
      <c r="Q10" s="125"/>
      <c r="R10" s="120">
        <f ca="1">OFFSET(Очки!$A$3,I10,G10+QUOTIENT(MAX($C$34-11,0), 2)*4)</f>
        <v>11.5</v>
      </c>
      <c r="S10" s="124">
        <f ca="1">IF(I10&lt;H10,OFFSET(IF(OR($C$34=11,$C$34=12),Очки!$B$17,Очки!$O$18),2+H10-I10,IF(G10=2,12,13-H10)),0)</f>
        <v>0</v>
      </c>
      <c r="T10" s="124">
        <v>2.5</v>
      </c>
      <c r="U10" s="125"/>
      <c r="V10" s="120">
        <f ca="1">OFFSET(Очки!$A$3,L10,J10+QUOTIENT(MAX($C$34-11,0), 2)*4)</f>
        <v>10.5</v>
      </c>
      <c r="W10" s="124">
        <f ca="1">IF(L10&lt;K10,OFFSET(IF(OR($C$34=11,$C$34=12),Очки!$B$17,Очки!$O$18),2+K10-L10,IF(J10=2,12,13-K10)),0)</f>
        <v>0</v>
      </c>
      <c r="X10" s="124">
        <v>0.5</v>
      </c>
      <c r="Y10" s="122"/>
      <c r="Z10" s="123"/>
      <c r="AA10" s="125"/>
      <c r="AB10" s="7">
        <f ca="1">SUM(M10:Y10)</f>
        <v>41</v>
      </c>
      <c r="AC10" s="101"/>
      <c r="AD10" s="101"/>
      <c r="AE10" s="101"/>
    </row>
    <row r="11" spans="1:31" ht="16.5" thickBot="1">
      <c r="A11" s="118">
        <f t="shared" ca="1" si="0"/>
        <v>6</v>
      </c>
      <c r="B11" s="251" t="s">
        <v>61</v>
      </c>
      <c r="C11" s="7"/>
      <c r="D11" s="120">
        <v>1</v>
      </c>
      <c r="E11" s="121">
        <v>6</v>
      </c>
      <c r="F11" s="122">
        <v>6</v>
      </c>
      <c r="G11" s="123">
        <v>1</v>
      </c>
      <c r="H11" s="124">
        <v>3</v>
      </c>
      <c r="I11" s="121">
        <v>7</v>
      </c>
      <c r="J11" s="120">
        <v>1</v>
      </c>
      <c r="K11" s="121">
        <v>2</v>
      </c>
      <c r="L11" s="125">
        <v>2</v>
      </c>
      <c r="M11" s="12">
        <v>1.5</v>
      </c>
      <c r="N11" s="120">
        <f ca="1">OFFSET(Очки!$A$3,F11,D11+QUOTIENT(MAX($C$34-11,0), 2)*4)</f>
        <v>11.5</v>
      </c>
      <c r="O11" s="124">
        <f ca="1">IF(F11&lt;E11,OFFSET(IF(OR($C$34=11,$C$34=12),Очки!$B$17,Очки!$O$18),2+E11-F11,IF(D11=2,12,13-E11)),0)</f>
        <v>0</v>
      </c>
      <c r="P11" s="124"/>
      <c r="Q11" s="125"/>
      <c r="R11" s="120">
        <f ca="1">OFFSET(Очки!$A$3,I11,G11+QUOTIENT(MAX($C$34-11,0), 2)*4)</f>
        <v>11</v>
      </c>
      <c r="S11" s="124">
        <f ca="1">IF(I11&lt;H11,OFFSET(IF(OR($C$34=11,$C$34=12),Очки!$B$17,Очки!$O$18),2+H11-I11,IF(G11=2,12,13-H11)),0)</f>
        <v>0</v>
      </c>
      <c r="T11" s="124"/>
      <c r="U11" s="125"/>
      <c r="V11" s="120">
        <f ca="1">OFFSET(Очки!$A$3,L11,J11+QUOTIENT(MAX($C$34-11,0), 2)*4)</f>
        <v>15</v>
      </c>
      <c r="W11" s="124">
        <f ca="1">IF(L11&lt;K11,OFFSET(IF(OR($C$34=11,$C$34=12),Очки!$B$17,Очки!$O$18),2+K11-L11,IF(J11=2,12,13-K11)),0)</f>
        <v>0</v>
      </c>
      <c r="X11" s="124"/>
      <c r="Y11" s="122"/>
      <c r="Z11" s="123"/>
      <c r="AA11" s="125"/>
      <c r="AB11" s="7">
        <f ca="1">SUM(M11:Y11)</f>
        <v>39</v>
      </c>
      <c r="AC11" s="101"/>
      <c r="AD11" s="101"/>
      <c r="AE11" s="101"/>
    </row>
    <row r="12" spans="1:31" ht="15.75">
      <c r="A12" s="110">
        <f t="shared" ca="1" si="0"/>
        <v>7</v>
      </c>
      <c r="B12" s="119" t="s">
        <v>51</v>
      </c>
      <c r="C12" s="127"/>
      <c r="D12" s="128">
        <v>2</v>
      </c>
      <c r="E12" s="129">
        <v>6</v>
      </c>
      <c r="F12" s="130">
        <v>5</v>
      </c>
      <c r="G12" s="131">
        <v>1</v>
      </c>
      <c r="H12" s="132">
        <v>2</v>
      </c>
      <c r="I12" s="129">
        <v>2</v>
      </c>
      <c r="J12" s="128">
        <v>1</v>
      </c>
      <c r="K12" s="129">
        <v>3</v>
      </c>
      <c r="L12" s="133">
        <v>7</v>
      </c>
      <c r="M12" s="10"/>
      <c r="N12" s="128">
        <f ca="1">OFFSET(Очки!$A$3,F12,D12+QUOTIENT(MAX($C$34-11,0), 2)*4)</f>
        <v>7.5</v>
      </c>
      <c r="O12" s="132">
        <f ca="1">IF(F12&lt;E12,OFFSET(IF(OR($C$34=11,$C$34=12),Очки!$B$17,Очки!$O$18),2+E12-F12,IF(D12=2,12,13-E12)),0)</f>
        <v>0.7</v>
      </c>
      <c r="P12" s="132"/>
      <c r="Q12" s="133"/>
      <c r="R12" s="128">
        <f ca="1">OFFSET(Очки!$A$3,I12,G12+QUOTIENT(MAX($C$34-11,0), 2)*4)</f>
        <v>15</v>
      </c>
      <c r="S12" s="132">
        <f ca="1">IF(I12&lt;H12,OFFSET(IF(OR($C$34=11,$C$34=12),Очки!$B$17,Очки!$O$18),2+H12-I12,IF(G12=2,12,13-H12)),0)</f>
        <v>0</v>
      </c>
      <c r="T12" s="132">
        <v>1</v>
      </c>
      <c r="U12" s="133"/>
      <c r="V12" s="128">
        <f ca="1">OFFSET(Очки!$A$3,L12,J12+QUOTIENT(MAX($C$34-11,0), 2)*4)</f>
        <v>11</v>
      </c>
      <c r="W12" s="132">
        <f ca="1">IF(L12&lt;K12,OFFSET(IF(OR($C$34=11,$C$34=12),Очки!$B$17,Очки!$O$18),2+K12-L12,IF(J12=2,12,13-K12)),0)</f>
        <v>0</v>
      </c>
      <c r="X12" s="132"/>
      <c r="Y12" s="130"/>
      <c r="Z12" s="131"/>
      <c r="AA12" s="133"/>
      <c r="AB12" s="127">
        <f ca="1">SUM(M12:Y12)</f>
        <v>35.200000000000003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69</v>
      </c>
      <c r="C13" s="7"/>
      <c r="D13" s="120">
        <v>1</v>
      </c>
      <c r="E13" s="121">
        <v>3</v>
      </c>
      <c r="F13" s="122">
        <v>5</v>
      </c>
      <c r="G13" s="123">
        <v>2</v>
      </c>
      <c r="H13" s="124">
        <v>6</v>
      </c>
      <c r="I13" s="121">
        <v>8</v>
      </c>
      <c r="J13" s="120">
        <v>1</v>
      </c>
      <c r="K13" s="121">
        <v>1</v>
      </c>
      <c r="L13" s="125">
        <v>1</v>
      </c>
      <c r="M13" s="12"/>
      <c r="N13" s="120">
        <f ca="1">OFFSET(Очки!$A$3,F13,D13+QUOTIENT(MAX($C$34-11,0), 2)*4)</f>
        <v>12</v>
      </c>
      <c r="O13" s="124">
        <f ca="1">IF(F13&lt;E13,OFFSET(IF(OR($C$34=11,$C$34=12),Очки!$B$17,Очки!$O$18),2+E13-F13,IF(D13=2,12,13-E13)),0)</f>
        <v>0</v>
      </c>
      <c r="P13" s="124"/>
      <c r="Q13" s="125"/>
      <c r="R13" s="120">
        <f ca="1">OFFSET(Очки!$A$3,I13,G13+QUOTIENT(MAX($C$34-11,0), 2)*4)</f>
        <v>6</v>
      </c>
      <c r="S13" s="124">
        <f ca="1">IF(I13&lt;H13,OFFSET(IF(OR($C$34=11,$C$34=12),Очки!$B$17,Очки!$O$18),2+H13-I13,IF(G13=2,12,13-H13)),0)</f>
        <v>0</v>
      </c>
      <c r="T13" s="124"/>
      <c r="U13" s="125"/>
      <c r="V13" s="120">
        <f ca="1">OFFSET(Очки!$A$3,L13,J13+QUOTIENT(MAX($C$34-11,0), 2)*4)</f>
        <v>16</v>
      </c>
      <c r="W13" s="124">
        <f ca="1">IF(L13&lt;K13,OFFSET(IF(OR($C$34=11,$C$34=12),Очки!$B$17,Очки!$O$18),2+K13-L13,IF(J13=2,12,13-K13)),0)</f>
        <v>0</v>
      </c>
      <c r="X13" s="124">
        <v>1</v>
      </c>
      <c r="Y13" s="122"/>
      <c r="Z13" s="123"/>
      <c r="AA13" s="125"/>
      <c r="AB13" s="7">
        <f ca="1">SUM(M13:Y13)</f>
        <v>35</v>
      </c>
      <c r="AC13" s="101"/>
      <c r="AD13" s="101"/>
      <c r="AE13" s="101"/>
    </row>
    <row r="14" spans="1:31" ht="15.75">
      <c r="A14" s="118">
        <f t="shared" ca="1" si="0"/>
        <v>9</v>
      </c>
      <c r="B14" s="119" t="s">
        <v>117</v>
      </c>
      <c r="C14" s="7">
        <v>10</v>
      </c>
      <c r="D14" s="120">
        <v>2</v>
      </c>
      <c r="E14" s="121">
        <v>2</v>
      </c>
      <c r="F14" s="122">
        <v>1</v>
      </c>
      <c r="G14" s="123">
        <v>1</v>
      </c>
      <c r="H14" s="124">
        <v>1</v>
      </c>
      <c r="I14" s="121">
        <v>8</v>
      </c>
      <c r="J14" s="120">
        <v>2</v>
      </c>
      <c r="K14" s="121">
        <v>6</v>
      </c>
      <c r="L14" s="125">
        <v>5</v>
      </c>
      <c r="M14" s="12"/>
      <c r="N14" s="120">
        <f ca="1">OFFSET(Очки!$A$3,F14,D14+QUOTIENT(MAX($C$34-11,0), 2)*4)</f>
        <v>11.5</v>
      </c>
      <c r="O14" s="124">
        <f ca="1">IF(F14&lt;E14,OFFSET(IF(OR($C$34=11,$C$34=12),Очки!$B$17,Очки!$O$18),2+E14-F14,IF(D14=2,12,13-E14)),0)</f>
        <v>0.7</v>
      </c>
      <c r="P14" s="124"/>
      <c r="Q14" s="125"/>
      <c r="R14" s="120">
        <f ca="1">OFFSET(Очки!$A$3,I14,G14+QUOTIENT(MAX($C$34-11,0), 2)*4)</f>
        <v>10.5</v>
      </c>
      <c r="S14" s="124">
        <f ca="1">IF(I14&lt;H14,OFFSET(IF(OR($C$34=11,$C$34=12),Очки!$B$17,Очки!$O$18),2+H14-I14,IF(G14=2,12,13-H14)),0)</f>
        <v>0</v>
      </c>
      <c r="T14" s="124"/>
      <c r="U14" s="125"/>
      <c r="V14" s="120">
        <f ca="1">OFFSET(Очки!$A$3,L14,J14+QUOTIENT(MAX($C$34-11,0), 2)*4)</f>
        <v>7.5</v>
      </c>
      <c r="W14" s="124">
        <f ca="1">IF(L14&lt;K14,OFFSET(IF(OR($C$34=11,$C$34=12),Очки!$B$17,Очки!$O$18),2+K14-L14,IF(J14=2,12,13-K14)),0)</f>
        <v>0.7</v>
      </c>
      <c r="X14" s="124">
        <v>2.5</v>
      </c>
      <c r="Y14" s="122"/>
      <c r="Z14" s="123"/>
      <c r="AA14" s="125"/>
      <c r="AB14" s="7">
        <f ca="1">SUM(M14:Y14)</f>
        <v>33.4</v>
      </c>
      <c r="AC14" s="101"/>
      <c r="AD14" s="101"/>
      <c r="AE14" s="101"/>
    </row>
    <row r="15" spans="1:31" ht="15.75">
      <c r="A15" s="118">
        <f t="shared" ca="1" si="0"/>
        <v>10</v>
      </c>
      <c r="B15" s="251" t="s">
        <v>86</v>
      </c>
      <c r="C15" s="7"/>
      <c r="D15" s="120">
        <v>2</v>
      </c>
      <c r="E15" s="121">
        <v>7</v>
      </c>
      <c r="F15" s="122">
        <v>3</v>
      </c>
      <c r="G15" s="123">
        <v>2</v>
      </c>
      <c r="H15" s="124">
        <v>8</v>
      </c>
      <c r="I15" s="121">
        <v>7</v>
      </c>
      <c r="J15" s="120">
        <v>2</v>
      </c>
      <c r="K15" s="121">
        <v>2</v>
      </c>
      <c r="L15" s="125">
        <v>1</v>
      </c>
      <c r="M15" s="12"/>
      <c r="N15" s="120">
        <f ca="1">OFFSET(Очки!$A$3,F15,D15+QUOTIENT(MAX($C$34-11,0), 2)*4)</f>
        <v>9.5</v>
      </c>
      <c r="O15" s="124">
        <f ca="1">IF(F15&lt;E15,OFFSET(IF(OR($C$34=11,$C$34=12),Очки!$B$17,Очки!$O$18),2+E15-F15,IF(D15=2,12,13-E15)),0)</f>
        <v>2.8</v>
      </c>
      <c r="P15" s="124"/>
      <c r="Q15" s="125"/>
      <c r="R15" s="120">
        <f ca="1">OFFSET(Очки!$A$3,I15,G15+QUOTIENT(MAX($C$34-11,0), 2)*4)</f>
        <v>6.5</v>
      </c>
      <c r="S15" s="124">
        <f ca="1">IF(I15&lt;H15,OFFSET(IF(OR($C$34=11,$C$34=12),Очки!$B$17,Очки!$O$18),2+H15-I15,IF(G15=2,12,13-H15)),0)</f>
        <v>0.7</v>
      </c>
      <c r="T15" s="124"/>
      <c r="U15" s="125"/>
      <c r="V15" s="120">
        <f ca="1">OFFSET(Очки!$A$3,L15,J15+QUOTIENT(MAX($C$34-11,0), 2)*4)</f>
        <v>11.5</v>
      </c>
      <c r="W15" s="124">
        <f ca="1">IF(L15&lt;K15,OFFSET(IF(OR($C$34=11,$C$34=12),Очки!$B$17,Очки!$O$18),2+K15-L15,IF(J15=2,12,13-K15)),0)</f>
        <v>0.7</v>
      </c>
      <c r="X15" s="124"/>
      <c r="Y15" s="122"/>
      <c r="Z15" s="123"/>
      <c r="AA15" s="125"/>
      <c r="AB15" s="7">
        <f ca="1">SUM(M15:Y15)</f>
        <v>31.7</v>
      </c>
      <c r="AC15" s="101"/>
      <c r="AD15" s="101"/>
      <c r="AE15" s="101"/>
    </row>
    <row r="16" spans="1:31" ht="15" customHeight="1">
      <c r="A16" s="118">
        <f t="shared" ca="1" si="0"/>
        <v>11</v>
      </c>
      <c r="B16" s="119" t="s">
        <v>76</v>
      </c>
      <c r="C16" s="7"/>
      <c r="D16" s="120">
        <v>2</v>
      </c>
      <c r="E16" s="121">
        <v>5</v>
      </c>
      <c r="F16" s="122">
        <v>4</v>
      </c>
      <c r="G16" s="123">
        <v>2</v>
      </c>
      <c r="H16" s="124">
        <v>2</v>
      </c>
      <c r="I16" s="121">
        <v>4</v>
      </c>
      <c r="J16" s="128">
        <v>2</v>
      </c>
      <c r="K16" s="121">
        <v>3</v>
      </c>
      <c r="L16" s="125">
        <v>2</v>
      </c>
      <c r="M16" s="12"/>
      <c r="N16" s="120">
        <f ca="1">OFFSET(Очки!$A$3,F16,D16+QUOTIENT(MAX($C$34-11,0), 2)*4)</f>
        <v>8.5</v>
      </c>
      <c r="O16" s="124">
        <f ca="1">IF(F16&lt;E16,OFFSET(IF(OR($C$34=11,$C$34=12),Очки!$B$17,Очки!$O$18),2+E16-F16,IF(D16=2,12,13-E16)),0)</f>
        <v>0.7</v>
      </c>
      <c r="P16" s="124"/>
      <c r="Q16" s="125"/>
      <c r="R16" s="120">
        <f ca="1">OFFSET(Очки!$A$3,I16,G16+QUOTIENT(MAX($C$34-11,0), 2)*4)</f>
        <v>8.5</v>
      </c>
      <c r="S16" s="124">
        <f ca="1">IF(I16&lt;H16,OFFSET(IF(OR($C$34=11,$C$34=12),Очки!$B$17,Очки!$O$18),2+H16-I16,IF(G16=2,12,13-H16)),0)</f>
        <v>0</v>
      </c>
      <c r="T16" s="124"/>
      <c r="U16" s="125"/>
      <c r="V16" s="120">
        <f ca="1">OFFSET(Очки!$A$3,L16,J16+QUOTIENT(MAX($C$34-11,0), 2)*4)</f>
        <v>10.5</v>
      </c>
      <c r="W16" s="124">
        <f ca="1">IF(L16&lt;K16,OFFSET(IF(OR($C$34=11,$C$34=12),Очки!$B$17,Очки!$O$18),2+K16-L16,IF(J16=2,12,13-K16)),0)</f>
        <v>0.7</v>
      </c>
      <c r="X16" s="124"/>
      <c r="Y16" s="122"/>
      <c r="Z16" s="123"/>
      <c r="AA16" s="125"/>
      <c r="AB16" s="7">
        <f ca="1">SUM(M16:Y16)</f>
        <v>28.9</v>
      </c>
      <c r="AC16" s="101"/>
      <c r="AD16" s="101"/>
      <c r="AE16" s="101"/>
    </row>
    <row r="17" spans="1:31" ht="15.75">
      <c r="A17" s="118">
        <f t="shared" ca="1" si="0"/>
        <v>11</v>
      </c>
      <c r="B17" s="250" t="s">
        <v>108</v>
      </c>
      <c r="C17" s="7"/>
      <c r="D17" s="120">
        <v>1</v>
      </c>
      <c r="E17" s="121">
        <v>1</v>
      </c>
      <c r="F17" s="122">
        <v>8</v>
      </c>
      <c r="G17" s="123">
        <v>2</v>
      </c>
      <c r="H17" s="124">
        <v>4</v>
      </c>
      <c r="I17" s="121">
        <v>2</v>
      </c>
      <c r="J17" s="128">
        <v>2</v>
      </c>
      <c r="K17" s="121">
        <v>7</v>
      </c>
      <c r="L17" s="125">
        <v>7</v>
      </c>
      <c r="M17" s="12"/>
      <c r="N17" s="120">
        <f ca="1">OFFSET(Очки!$A$3,F17,D17+QUOTIENT(MAX($C$34-11,0), 2)*4)</f>
        <v>10.5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f ca="1">OFFSET(Очки!$A$3,I17,G17+QUOTIENT(MAX($C$34-11,0), 2)*4)</f>
        <v>10.5</v>
      </c>
      <c r="S17" s="124">
        <f ca="1">IF(I17&lt;H17,OFFSET(IF(OR($C$34=11,$C$34=12),Очки!$B$17,Очки!$O$18),2+H17-I17,IF(G17=2,12,13-H17)),0)</f>
        <v>1.4</v>
      </c>
      <c r="T17" s="124"/>
      <c r="U17" s="125"/>
      <c r="V17" s="120">
        <f ca="1">OFFSET(Очки!$A$3,L17,J17+QUOTIENT(MAX($C$34-11,0), 2)*4)</f>
        <v>6.5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ca="1">SUM(M17:Y17)</f>
        <v>28.9</v>
      </c>
      <c r="AC17" s="101"/>
      <c r="AD17" s="101"/>
      <c r="AE17" s="101"/>
    </row>
    <row r="18" spans="1:31" ht="15.75">
      <c r="A18" s="118">
        <f t="shared" ca="1" si="0"/>
        <v>13</v>
      </c>
      <c r="B18" s="119" t="s">
        <v>80</v>
      </c>
      <c r="C18" s="7">
        <v>12.5</v>
      </c>
      <c r="D18" s="120">
        <v>2</v>
      </c>
      <c r="E18" s="121">
        <v>1</v>
      </c>
      <c r="F18" s="122">
        <v>2</v>
      </c>
      <c r="G18" s="123">
        <v>2</v>
      </c>
      <c r="H18" s="124">
        <v>7</v>
      </c>
      <c r="I18" s="121">
        <v>6</v>
      </c>
      <c r="J18" s="120">
        <v>2</v>
      </c>
      <c r="K18" s="121">
        <v>4</v>
      </c>
      <c r="L18" s="125">
        <v>5</v>
      </c>
      <c r="M18" s="12"/>
      <c r="N18" s="120">
        <f ca="1">OFFSET(Очки!$A$3,F18,D18+QUOTIENT(MAX($C$34-11,0), 2)*4)</f>
        <v>10.5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7</v>
      </c>
      <c r="S18" s="124">
        <f ca="1">IF(I18&lt;H18,OFFSET(IF(OR($C$34=11,$C$34=12),Очки!$B$17,Очки!$O$18),2+H18-I18,IF(G18=2,12,13-H18)),0)</f>
        <v>0.7</v>
      </c>
      <c r="T18" s="124"/>
      <c r="U18" s="125"/>
      <c r="V18" s="120">
        <f ca="1">OFFSET(Очки!$A$3,L18,J18+QUOTIENT(MAX($C$34-11,0), 2)*4)</f>
        <v>7.5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ca="1">SUM(M18:Y18)</f>
        <v>25.7</v>
      </c>
      <c r="AC18" s="101"/>
      <c r="AD18" s="101"/>
      <c r="AE18" s="101"/>
    </row>
    <row r="19" spans="1:31" ht="15.75">
      <c r="A19" s="118">
        <f t="shared" ca="1" si="0"/>
        <v>14</v>
      </c>
      <c r="B19" s="119" t="s">
        <v>118</v>
      </c>
      <c r="C19" s="7">
        <v>5</v>
      </c>
      <c r="D19" s="120">
        <v>2</v>
      </c>
      <c r="E19" s="121">
        <v>8</v>
      </c>
      <c r="F19" s="122">
        <v>8</v>
      </c>
      <c r="G19" s="123">
        <v>2</v>
      </c>
      <c r="H19" s="124">
        <v>5</v>
      </c>
      <c r="I19" s="121">
        <v>5</v>
      </c>
      <c r="J19" s="128">
        <v>2</v>
      </c>
      <c r="K19" s="121">
        <v>1</v>
      </c>
      <c r="L19" s="125">
        <v>3</v>
      </c>
      <c r="M19" s="12"/>
      <c r="N19" s="120">
        <f ca="1">OFFSET(Очки!$A$3,F19,D19+QUOTIENT(MAX($C$34-11,0), 2)*4)</f>
        <v>6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7.5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>
        <f ca="1">OFFSET(Очки!$A$3,L19,J19+QUOTIENT(MAX($C$34-11,0), 2)*4)</f>
        <v>9.5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ca="1">SUM(M19:Y19)</f>
        <v>23</v>
      </c>
      <c r="AC19" s="101"/>
      <c r="AD19" s="101"/>
      <c r="AE19" s="101"/>
    </row>
    <row r="20" spans="1:31" ht="15.75">
      <c r="A20" s="118">
        <f t="shared" ca="1" si="0"/>
        <v>15</v>
      </c>
      <c r="B20" s="250" t="s">
        <v>82</v>
      </c>
      <c r="C20" s="7"/>
      <c r="D20" s="120">
        <v>2</v>
      </c>
      <c r="E20" s="121">
        <v>3</v>
      </c>
      <c r="F20" s="122">
        <v>6</v>
      </c>
      <c r="G20" s="123">
        <v>2</v>
      </c>
      <c r="H20" s="124">
        <v>3</v>
      </c>
      <c r="I20" s="121">
        <v>3</v>
      </c>
      <c r="J20" s="120">
        <v>2</v>
      </c>
      <c r="K20" s="121">
        <v>8</v>
      </c>
      <c r="L20" s="125">
        <v>8</v>
      </c>
      <c r="M20" s="12"/>
      <c r="N20" s="120">
        <f ca="1">OFFSET(Очки!$A$3,F20,D20+QUOTIENT(MAX($C$34-11,0), 2)*4)</f>
        <v>7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>
        <f ca="1">OFFSET(Очки!$A$3,I20,G20+QUOTIENT(MAX($C$34-11,0), 2)*4)</f>
        <v>9.5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6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ca="1">SUM(M20:Y20)</f>
        <v>22.5</v>
      </c>
      <c r="AC20" s="101"/>
      <c r="AD20" s="101"/>
      <c r="AE20" s="101"/>
    </row>
    <row r="21" spans="1:31" ht="15.75" customHeight="1">
      <c r="A21" s="118">
        <f t="shared" ca="1" si="0"/>
        <v>16</v>
      </c>
      <c r="B21" s="119" t="s">
        <v>58</v>
      </c>
      <c r="C21" s="7"/>
      <c r="D21" s="120">
        <v>2</v>
      </c>
      <c r="E21" s="121">
        <v>4</v>
      </c>
      <c r="F21" s="122">
        <v>7</v>
      </c>
      <c r="G21" s="123">
        <v>2</v>
      </c>
      <c r="H21" s="124">
        <v>1</v>
      </c>
      <c r="I21" s="121">
        <v>1</v>
      </c>
      <c r="J21" s="128">
        <v>2</v>
      </c>
      <c r="K21" s="121">
        <v>5</v>
      </c>
      <c r="L21" s="125">
        <v>4</v>
      </c>
      <c r="M21" s="12"/>
      <c r="N21" s="120">
        <f ca="1">OFFSET(Очки!$A$3,F21,D21+QUOTIENT(MAX($C$34-11,0), 2)*4)</f>
        <v>6.5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>
        <f ca="1">OFFSET(Очки!$A$3,I21,G21+QUOTIENT(MAX($C$34-11,0), 2)*4)</f>
        <v>11.5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>
        <f ca="1">OFFSET(Очки!$A$3,L21,J21+QUOTIENT(MAX($C$34-11,0), 2)*4)</f>
        <v>8.5</v>
      </c>
      <c r="W21" s="124">
        <f ca="1">IF(L21&lt;K21,OFFSET(IF(OR($C$34=11,$C$34=12),Очки!$B$17,Очки!$O$18),2+K21-L21,IF(J21=2,12,13-K21)),0)</f>
        <v>0.7</v>
      </c>
      <c r="X21" s="124"/>
      <c r="Y21" s="122">
        <v>-5</v>
      </c>
      <c r="Z21" s="123"/>
      <c r="AA21" s="125"/>
      <c r="AB21" s="7">
        <f ca="1">SUM(M21:Y21)</f>
        <v>22.2</v>
      </c>
      <c r="AC21" s="101"/>
      <c r="AD21" s="101"/>
      <c r="AE21" s="101"/>
    </row>
    <row r="22" spans="1:31" ht="15.75" hidden="1" customHeight="1">
      <c r="A22" s="118" t="e">
        <f t="shared" ca="1" si="0"/>
        <v>#N/A</v>
      </c>
      <c r="B22" s="119"/>
      <c r="C22" s="7"/>
      <c r="D22" s="120"/>
      <c r="E22" s="121"/>
      <c r="F22" s="122"/>
      <c r="G22" s="123"/>
      <c r="H22" s="124"/>
      <c r="I22" s="121"/>
      <c r="J22" s="120"/>
      <c r="K22" s="121"/>
      <c r="L22" s="125"/>
      <c r="M22" s="12"/>
      <c r="N22" s="120" t="str">
        <f ca="1">OFFSET(Очки!$A$3,F22,D22+QUOTIENT(MAX($C$34-11,0), 2)*4)</f>
        <v>Место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 t="str">
        <f ca="1">OFFSET(Очки!$A$3,I22,G22+QUOTIENT(MAX($C$34-11,0), 2)*4)</f>
        <v>Место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 t="str">
        <f ca="1">OFFSET(Очки!$A$3,L22,J22+QUOTIENT(MAX($C$34-11,0), 2)*4)</f>
        <v>Место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ref="AB6:AB33" ca="1" si="1">SUM(M22:Y22)</f>
        <v>0</v>
      </c>
      <c r="AC22" s="101"/>
      <c r="AD22" s="101"/>
      <c r="AE22" s="101"/>
    </row>
    <row r="23" spans="1:31" ht="15.75" hidden="1" customHeight="1">
      <c r="A23" s="118" t="e">
        <f t="shared" ca="1" si="0"/>
        <v>#N/A</v>
      </c>
      <c r="B23" s="119"/>
      <c r="C23" s="7"/>
      <c r="D23" s="120"/>
      <c r="E23" s="121"/>
      <c r="F23" s="122"/>
      <c r="G23" s="123"/>
      <c r="H23" s="124"/>
      <c r="I23" s="121"/>
      <c r="J23" s="120"/>
      <c r="K23" s="121"/>
      <c r="L23" s="125"/>
      <c r="M23" s="12"/>
      <c r="N23" s="120" t="str">
        <f ca="1">OFFSET(Очки!$A$3,F23,D23+QUOTIENT(MAX($C$34-11,0), 2)*4)</f>
        <v>Место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 t="str">
        <f ca="1">OFFSET(Очки!$A$3,I23,G23+QUOTIENT(MAX($C$34-11,0), 2)*4)</f>
        <v>Место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 t="str">
        <f ca="1">OFFSET(Очки!$A$3,L23,J23+QUOTIENT(MAX($C$34-11,0), 2)*4)</f>
        <v>Место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1"/>
        <v>0</v>
      </c>
      <c r="AC23" s="101"/>
      <c r="AD23" s="101"/>
      <c r="AE23" s="101"/>
    </row>
    <row r="24" spans="1:31" ht="16.5" hidden="1" customHeight="1">
      <c r="A24" s="118" t="e">
        <f t="shared" ca="1" si="0"/>
        <v>#N/A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1"/>
        <v>0</v>
      </c>
      <c r="AC24" s="101"/>
      <c r="AD24" s="101"/>
      <c r="AE24" s="101"/>
    </row>
    <row r="25" spans="1:31" ht="15.75" hidden="1" customHeight="1">
      <c r="A25" s="118" t="e">
        <f t="shared" ca="1" si="0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1"/>
        <v>0</v>
      </c>
      <c r="AC25" s="101"/>
      <c r="AD25" s="101"/>
      <c r="AE25" s="101"/>
    </row>
    <row r="26" spans="1:31" ht="15.75" hidden="1" customHeight="1" thickBot="1">
      <c r="A26" s="134" t="e">
        <f t="shared" ca="1" si="0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1"/>
        <v>0</v>
      </c>
      <c r="AC26" s="101"/>
      <c r="AD26" s="101"/>
      <c r="AE26" s="101"/>
    </row>
    <row r="27" spans="1:31" ht="15.75" hidden="1" customHeight="1">
      <c r="A27" s="144" t="e">
        <f t="shared" ca="1" si="0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1"/>
        <v>0</v>
      </c>
      <c r="AC27" s="101"/>
      <c r="AD27" s="101"/>
      <c r="AE27" s="101"/>
    </row>
    <row r="28" spans="1:31" ht="15.75" hidden="1" customHeight="1">
      <c r="A28" s="146" t="e">
        <f t="shared" ca="1" si="0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1"/>
        <v>0</v>
      </c>
      <c r="AC28" s="101"/>
      <c r="AD28" s="101"/>
      <c r="AE28" s="101"/>
    </row>
    <row r="29" spans="1:31" ht="15.75" hidden="1" customHeight="1">
      <c r="A29" s="146" t="e">
        <f t="shared" ca="1" si="0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1"/>
        <v>0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1"/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1"/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1"/>
        <v>0</v>
      </c>
      <c r="AC32" s="101"/>
      <c r="AD32" s="101"/>
      <c r="AE32" s="101"/>
    </row>
    <row r="33" spans="1:31" ht="15.75" hidden="1" customHeigh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1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16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1">
    <sortCondition descending="1" ref="AB6:AB21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33">
    <cfRule type="expression" dxfId="2" priority="1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topLeftCell="A22" zoomScale="90" zoomScaleNormal="90" workbookViewId="0">
      <selection activeCell="B22" sqref="B22"/>
    </sheetView>
  </sheetViews>
  <sheetFormatPr defaultColWidth="12.625" defaultRowHeight="15" customHeight="1"/>
  <cols>
    <col min="1" max="1" width="5" customWidth="1"/>
    <col min="2" max="2" width="40.75" customWidth="1"/>
    <col min="3" max="3" width="6.75" customWidth="1"/>
    <col min="4" max="4" width="10.125" customWidth="1"/>
    <col min="5" max="5" width="6.75" customWidth="1"/>
    <col min="6" max="6" width="10.125" customWidth="1"/>
    <col min="7" max="7" width="5.875" customWidth="1"/>
    <col min="8" max="8" width="9.75" customWidth="1"/>
    <col min="9" max="9" width="5.875" customWidth="1"/>
    <col min="10" max="10" width="9.25" customWidth="1"/>
    <col min="11" max="11" width="5.875" customWidth="1"/>
    <col min="12" max="12" width="10.875" customWidth="1"/>
    <col min="13" max="13" width="6.625" customWidth="1"/>
    <col min="14" max="14" width="9.75" customWidth="1"/>
    <col min="15" max="15" width="6.875" customWidth="1"/>
    <col min="16" max="16" width="9.75" customWidth="1"/>
    <col min="17" max="17" width="6.625" customWidth="1"/>
    <col min="18" max="18" width="9.75" customWidth="1"/>
    <col min="19" max="19" width="8" customWidth="1"/>
    <col min="20" max="22" width="7.75" customWidth="1"/>
  </cols>
  <sheetData>
    <row r="1" spans="1:22" ht="12.75" customHeight="1">
      <c r="A1" s="325" t="s">
        <v>107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1"/>
      <c r="P1" s="1"/>
      <c r="Q1" s="1"/>
      <c r="R1" s="1"/>
      <c r="S1" s="2"/>
      <c r="T1" s="2"/>
      <c r="U1" s="2"/>
      <c r="V1" s="2"/>
    </row>
    <row r="2" spans="1:22" ht="9" customHeight="1">
      <c r="A2" s="2"/>
      <c r="B2" s="2"/>
      <c r="C2" s="3"/>
      <c r="D2" s="3"/>
      <c r="E2" s="3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5.5" customHeight="1">
      <c r="A3" s="311" t="s">
        <v>0</v>
      </c>
      <c r="B3" s="311" t="s">
        <v>1</v>
      </c>
      <c r="C3" s="161">
        <v>1</v>
      </c>
      <c r="D3" s="162">
        <v>44034</v>
      </c>
      <c r="E3" s="161">
        <v>2</v>
      </c>
      <c r="F3" s="163">
        <v>44097</v>
      </c>
      <c r="G3" s="164">
        <v>3</v>
      </c>
      <c r="H3" s="162">
        <v>44104</v>
      </c>
      <c r="I3" s="165">
        <v>4</v>
      </c>
      <c r="J3" s="162">
        <v>44111</v>
      </c>
      <c r="K3" s="166">
        <v>5</v>
      </c>
      <c r="L3" s="167">
        <v>44118</v>
      </c>
      <c r="M3" s="166">
        <v>6</v>
      </c>
      <c r="N3" s="167">
        <v>44125</v>
      </c>
      <c r="O3" s="166">
        <v>7</v>
      </c>
      <c r="P3" s="167">
        <v>44132</v>
      </c>
      <c r="Q3" s="166">
        <v>8</v>
      </c>
      <c r="R3" s="167">
        <v>44139</v>
      </c>
      <c r="S3" s="5"/>
      <c r="T3" s="5"/>
      <c r="U3" s="5"/>
      <c r="V3" s="5"/>
    </row>
    <row r="4" spans="1:22" ht="12.75" customHeight="1" thickBot="1">
      <c r="A4" s="303"/>
      <c r="B4" s="303"/>
      <c r="C4" s="168" t="s">
        <v>2</v>
      </c>
      <c r="D4" s="169" t="s">
        <v>3</v>
      </c>
      <c r="E4" s="168" t="s">
        <v>2</v>
      </c>
      <c r="F4" s="170" t="s">
        <v>3</v>
      </c>
      <c r="G4" s="171"/>
      <c r="H4" s="172" t="s">
        <v>3</v>
      </c>
      <c r="I4" s="173" t="s">
        <v>2</v>
      </c>
      <c r="J4" s="172" t="s">
        <v>3</v>
      </c>
      <c r="K4" s="174" t="s">
        <v>2</v>
      </c>
      <c r="L4" s="172" t="s">
        <v>3</v>
      </c>
      <c r="M4" s="174" t="s">
        <v>2</v>
      </c>
      <c r="N4" s="172" t="s">
        <v>3</v>
      </c>
      <c r="O4" s="174" t="s">
        <v>2</v>
      </c>
      <c r="P4" s="172" t="s">
        <v>3</v>
      </c>
      <c r="Q4" s="174" t="s">
        <v>2</v>
      </c>
      <c r="R4" s="172" t="s">
        <v>3</v>
      </c>
      <c r="S4" s="5"/>
      <c r="T4" s="5"/>
      <c r="U4" s="5"/>
      <c r="V4" s="5"/>
    </row>
    <row r="5" spans="1:22" ht="14.45" customHeight="1">
      <c r="A5" s="188">
        <f t="shared" ref="A5:A50" si="0">A4+1</f>
        <v>1</v>
      </c>
      <c r="B5" s="268" t="s">
        <v>65</v>
      </c>
      <c r="C5" s="198">
        <v>39.799999999999997</v>
      </c>
      <c r="D5" s="216">
        <f t="shared" ref="D5:D23" si="1">C5/3*10</f>
        <v>132.66666666666666</v>
      </c>
      <c r="E5" s="229">
        <v>52.8</v>
      </c>
      <c r="F5" s="175">
        <f t="shared" ref="F5:F25" si="2">IF(E5&gt;0,IF(D5&gt;0,(D5*C$3+E5*10/3)/E$3,E5*10/3*(1-0.1*C$3)),IF(D5&gt;10,D5*0.9,D5))</f>
        <v>154.33333333333331</v>
      </c>
      <c r="G5" s="198">
        <v>49</v>
      </c>
      <c r="H5" s="216">
        <f t="shared" ref="H5:H25" si="3">IF(G5&gt;0,IF(F5&gt;0,(F5*E$3+G5*10/3)/G$3,G5*10/3*(1-0.1*E$3)),IF(F5&gt;10,F5*0.9,F5))</f>
        <v>157.33333333333334</v>
      </c>
      <c r="I5" s="229">
        <v>78.400000000000006</v>
      </c>
      <c r="J5" s="175">
        <f t="shared" ref="J5:J25" si="4">IF(I5&gt;0,IF(H5&gt;0,(H5*G$3+I5*10/3)/I$3,I5*10/3*(1-0.1*G$3)),IF(H5&gt;10,H5*0.9,H5))</f>
        <v>183.33333333333331</v>
      </c>
      <c r="K5" s="239">
        <v>45.9</v>
      </c>
      <c r="L5" s="216">
        <f t="shared" ref="L5:L34" si="5">IF(K5&gt;0,IF(J5&gt;0,(J5*I$3+K5*10/3)/K$3,K5*10/3*(1-0.1*I$3)),IF(J5&gt;10,J5*0.9,J5))</f>
        <v>177.26666666666665</v>
      </c>
      <c r="M5" s="248">
        <v>54.6</v>
      </c>
      <c r="N5" s="175">
        <f t="shared" ref="N5:N36" si="6">IF(M5&gt;0,IF(L5&gt;0,(L5*K$3+M5*10/3)/M$3,M5*10/3*(1-0.1*K$3)),IF(L5&gt;10,L5*0.9,L5))</f>
        <v>178.05555555555554</v>
      </c>
      <c r="O5" s="203">
        <v>60.7</v>
      </c>
      <c r="P5" s="216">
        <f t="shared" ref="P5:P36" si="7">IF(O5&gt;0,IF(N5&gt;0,(N5*M$3+O5*10/3)/O$3,O5*10/3*(1-0.1*M$3)),IF(N5&gt;10,N5*0.9,N5))</f>
        <v>181.52380952380949</v>
      </c>
      <c r="Q5" s="248">
        <v>55.5</v>
      </c>
      <c r="R5" s="175">
        <f t="shared" ref="R5:R36" si="8">IF(Q5&gt;0,IF(P5&gt;0,(P5*O$3+Q5*10/3)/Q$3,Q5*10/3*(1-0.1*O$3)),IF(P5&gt;10,P5*0.9,P5))</f>
        <v>181.95833333333331</v>
      </c>
      <c r="S5" s="2"/>
      <c r="T5" s="2"/>
      <c r="U5" s="2"/>
      <c r="V5" s="2"/>
    </row>
    <row r="6" spans="1:22" ht="14.45" customHeight="1">
      <c r="A6" s="189">
        <f t="shared" si="0"/>
        <v>2</v>
      </c>
      <c r="B6" s="208" t="s">
        <v>53</v>
      </c>
      <c r="C6" s="199">
        <v>46.5</v>
      </c>
      <c r="D6" s="217">
        <f t="shared" si="1"/>
        <v>155</v>
      </c>
      <c r="E6" s="230">
        <v>44.8</v>
      </c>
      <c r="F6" s="176">
        <f t="shared" si="2"/>
        <v>152.16666666666669</v>
      </c>
      <c r="G6" s="199">
        <v>44.1</v>
      </c>
      <c r="H6" s="217">
        <f t="shared" si="3"/>
        <v>150.44444444444446</v>
      </c>
      <c r="I6" s="230">
        <v>73.7</v>
      </c>
      <c r="J6" s="176">
        <f t="shared" si="4"/>
        <v>174.25</v>
      </c>
      <c r="K6" s="199">
        <v>25</v>
      </c>
      <c r="L6" s="217">
        <f t="shared" si="5"/>
        <v>156.06666666666666</v>
      </c>
      <c r="M6" s="234">
        <v>49.5</v>
      </c>
      <c r="N6" s="176">
        <f t="shared" si="6"/>
        <v>157.55555555555554</v>
      </c>
      <c r="O6" s="204">
        <v>35.799999999999997</v>
      </c>
      <c r="P6" s="217">
        <f t="shared" si="7"/>
        <v>152.09523809523807</v>
      </c>
      <c r="Q6" s="234">
        <v>48.3</v>
      </c>
      <c r="R6" s="176">
        <f t="shared" si="8"/>
        <v>153.20833333333331</v>
      </c>
      <c r="S6" s="2"/>
      <c r="T6" s="2"/>
      <c r="U6" s="2"/>
      <c r="V6" s="2"/>
    </row>
    <row r="7" spans="1:22" ht="14.45" customHeight="1">
      <c r="A7" s="189">
        <v>3</v>
      </c>
      <c r="B7" s="208" t="s">
        <v>66</v>
      </c>
      <c r="C7" s="199">
        <v>44.2</v>
      </c>
      <c r="D7" s="217">
        <f t="shared" si="1"/>
        <v>147.33333333333334</v>
      </c>
      <c r="E7" s="230"/>
      <c r="F7" s="176">
        <f t="shared" si="2"/>
        <v>132.60000000000002</v>
      </c>
      <c r="G7" s="199">
        <v>41.7</v>
      </c>
      <c r="H7" s="217">
        <f t="shared" si="3"/>
        <v>134.73333333333335</v>
      </c>
      <c r="I7" s="230">
        <v>32.9</v>
      </c>
      <c r="J7" s="176">
        <f t="shared" si="4"/>
        <v>128.46666666666667</v>
      </c>
      <c r="K7" s="199">
        <v>51.8</v>
      </c>
      <c r="L7" s="217">
        <f t="shared" si="5"/>
        <v>137.30666666666667</v>
      </c>
      <c r="M7" s="234">
        <v>42.9</v>
      </c>
      <c r="N7" s="176">
        <f t="shared" si="6"/>
        <v>138.25555555555556</v>
      </c>
      <c r="O7" s="204">
        <v>50.1</v>
      </c>
      <c r="P7" s="217">
        <f t="shared" si="7"/>
        <v>142.36190476190475</v>
      </c>
      <c r="Q7" s="234">
        <v>43.9</v>
      </c>
      <c r="R7" s="176">
        <f t="shared" si="8"/>
        <v>142.85833333333332</v>
      </c>
      <c r="S7" s="2"/>
      <c r="T7" s="2"/>
      <c r="U7" s="2"/>
      <c r="V7" s="2"/>
    </row>
    <row r="8" spans="1:22" ht="14.45" customHeight="1">
      <c r="A8" s="189">
        <v>4</v>
      </c>
      <c r="B8" s="208" t="s">
        <v>48</v>
      </c>
      <c r="C8" s="199">
        <v>55.3</v>
      </c>
      <c r="D8" s="217">
        <f t="shared" si="1"/>
        <v>184.33333333333334</v>
      </c>
      <c r="E8" s="230">
        <v>30</v>
      </c>
      <c r="F8" s="176">
        <f t="shared" si="2"/>
        <v>142.16666666666669</v>
      </c>
      <c r="G8" s="199"/>
      <c r="H8" s="217">
        <f t="shared" si="3"/>
        <v>127.95000000000002</v>
      </c>
      <c r="I8" s="230"/>
      <c r="J8" s="176">
        <f t="shared" si="4"/>
        <v>115.15500000000002</v>
      </c>
      <c r="K8" s="199">
        <v>58.1</v>
      </c>
      <c r="L8" s="217">
        <f t="shared" si="5"/>
        <v>130.85733333333334</v>
      </c>
      <c r="M8" s="234">
        <v>35.299999999999997</v>
      </c>
      <c r="N8" s="176">
        <f t="shared" si="6"/>
        <v>128.6588888888889</v>
      </c>
      <c r="O8" s="204">
        <v>52.8</v>
      </c>
      <c r="P8" s="217">
        <f t="shared" si="7"/>
        <v>135.42190476190476</v>
      </c>
      <c r="Q8" s="234">
        <v>52.6</v>
      </c>
      <c r="R8" s="176">
        <f t="shared" si="8"/>
        <v>140.41083333333333</v>
      </c>
      <c r="S8" s="2"/>
      <c r="T8" s="2"/>
      <c r="U8" s="2"/>
      <c r="V8" s="2"/>
    </row>
    <row r="9" spans="1:22" ht="14.45" customHeight="1" thickBot="1">
      <c r="A9" s="190">
        <f t="shared" si="0"/>
        <v>5</v>
      </c>
      <c r="B9" s="210" t="s">
        <v>64</v>
      </c>
      <c r="C9" s="200">
        <v>49.6</v>
      </c>
      <c r="D9" s="218">
        <f t="shared" si="1"/>
        <v>165.33333333333334</v>
      </c>
      <c r="E9" s="231">
        <v>52</v>
      </c>
      <c r="F9" s="179">
        <f t="shared" si="2"/>
        <v>169.33333333333334</v>
      </c>
      <c r="G9" s="200">
        <v>51.6</v>
      </c>
      <c r="H9" s="218">
        <f t="shared" si="3"/>
        <v>170.22222222222223</v>
      </c>
      <c r="I9" s="231">
        <v>57</v>
      </c>
      <c r="J9" s="179">
        <f t="shared" si="4"/>
        <v>175.16666666666669</v>
      </c>
      <c r="K9" s="200">
        <v>32</v>
      </c>
      <c r="L9" s="218">
        <f t="shared" si="5"/>
        <v>161.46666666666667</v>
      </c>
      <c r="M9" s="244">
        <v>54.3</v>
      </c>
      <c r="N9" s="179">
        <f t="shared" si="6"/>
        <v>164.72222222222223</v>
      </c>
      <c r="O9" s="226"/>
      <c r="P9" s="218">
        <f t="shared" si="7"/>
        <v>148.25</v>
      </c>
      <c r="Q9" s="244"/>
      <c r="R9" s="179">
        <f t="shared" si="8"/>
        <v>133.42500000000001</v>
      </c>
      <c r="S9" s="2"/>
      <c r="T9" s="2"/>
      <c r="U9" s="2"/>
      <c r="V9" s="2"/>
    </row>
    <row r="10" spans="1:22" ht="14.45" customHeight="1">
      <c r="A10" s="188">
        <f t="shared" si="0"/>
        <v>6</v>
      </c>
      <c r="B10" s="207" t="s">
        <v>49</v>
      </c>
      <c r="C10" s="198">
        <v>65.599999999999994</v>
      </c>
      <c r="D10" s="216">
        <f t="shared" si="1"/>
        <v>218.66666666666663</v>
      </c>
      <c r="E10" s="229"/>
      <c r="F10" s="175">
        <f t="shared" si="2"/>
        <v>196.79999999999998</v>
      </c>
      <c r="G10" s="198"/>
      <c r="H10" s="216">
        <f t="shared" si="3"/>
        <v>177.11999999999998</v>
      </c>
      <c r="I10" s="229"/>
      <c r="J10" s="175">
        <f t="shared" si="4"/>
        <v>159.40799999999999</v>
      </c>
      <c r="K10" s="198"/>
      <c r="L10" s="216">
        <f t="shared" si="5"/>
        <v>143.46719999999999</v>
      </c>
      <c r="M10" s="248"/>
      <c r="N10" s="175">
        <f t="shared" si="6"/>
        <v>129.12047999999999</v>
      </c>
      <c r="O10" s="203">
        <v>38.299999999999997</v>
      </c>
      <c r="P10" s="216">
        <f t="shared" si="7"/>
        <v>128.91279238095237</v>
      </c>
      <c r="Q10" s="248">
        <v>43.1</v>
      </c>
      <c r="R10" s="175">
        <f t="shared" si="8"/>
        <v>130.75702666666666</v>
      </c>
      <c r="S10" s="2"/>
      <c r="T10" s="2"/>
      <c r="U10" s="2"/>
      <c r="V10" s="2"/>
    </row>
    <row r="11" spans="1:22" ht="14.45" customHeight="1">
      <c r="A11" s="189">
        <f t="shared" si="0"/>
        <v>7</v>
      </c>
      <c r="B11" s="208" t="s">
        <v>69</v>
      </c>
      <c r="C11" s="199">
        <v>31.5</v>
      </c>
      <c r="D11" s="217">
        <f t="shared" si="1"/>
        <v>105</v>
      </c>
      <c r="E11" s="230">
        <v>40.200000000000003</v>
      </c>
      <c r="F11" s="176">
        <f t="shared" si="2"/>
        <v>119.5</v>
      </c>
      <c r="G11" s="199"/>
      <c r="H11" s="217">
        <f t="shared" si="3"/>
        <v>107.55</v>
      </c>
      <c r="I11" s="230"/>
      <c r="J11" s="176">
        <f t="shared" si="4"/>
        <v>96.795000000000002</v>
      </c>
      <c r="K11" s="199">
        <v>36</v>
      </c>
      <c r="L11" s="217">
        <f t="shared" si="5"/>
        <v>101.43600000000001</v>
      </c>
      <c r="M11" s="234">
        <v>38.5</v>
      </c>
      <c r="N11" s="176">
        <f t="shared" si="6"/>
        <v>105.9188888888889</v>
      </c>
      <c r="O11" s="204">
        <v>45.7</v>
      </c>
      <c r="P11" s="217">
        <f t="shared" si="7"/>
        <v>112.54952380952383</v>
      </c>
      <c r="Q11" s="234">
        <v>30.5</v>
      </c>
      <c r="R11" s="176">
        <f t="shared" si="8"/>
        <v>111.18916666666668</v>
      </c>
      <c r="S11" s="2"/>
      <c r="T11" s="2"/>
      <c r="U11" s="2"/>
      <c r="V11" s="2"/>
    </row>
    <row r="12" spans="1:22" ht="14.45" customHeight="1">
      <c r="A12" s="189">
        <f t="shared" si="0"/>
        <v>8</v>
      </c>
      <c r="B12" s="209" t="s">
        <v>51</v>
      </c>
      <c r="C12" s="199">
        <v>22.7</v>
      </c>
      <c r="D12" s="217">
        <f t="shared" si="1"/>
        <v>75.666666666666657</v>
      </c>
      <c r="E12" s="230">
        <v>36.5</v>
      </c>
      <c r="F12" s="176">
        <f t="shared" si="2"/>
        <v>98.666666666666657</v>
      </c>
      <c r="G12" s="199">
        <v>36.200000000000003</v>
      </c>
      <c r="H12" s="217">
        <f t="shared" si="3"/>
        <v>106</v>
      </c>
      <c r="I12" s="230">
        <v>42.8</v>
      </c>
      <c r="J12" s="176">
        <f t="shared" si="4"/>
        <v>115.16666666666666</v>
      </c>
      <c r="K12" s="199">
        <v>35.6</v>
      </c>
      <c r="L12" s="217">
        <f t="shared" si="5"/>
        <v>115.86666666666665</v>
      </c>
      <c r="M12" s="234">
        <v>34.1</v>
      </c>
      <c r="N12" s="176">
        <f t="shared" si="6"/>
        <v>115.49999999999999</v>
      </c>
      <c r="O12" s="204">
        <v>30.3</v>
      </c>
      <c r="P12" s="217">
        <f t="shared" si="7"/>
        <v>113.42857142857142</v>
      </c>
      <c r="Q12" s="234">
        <v>27</v>
      </c>
      <c r="R12" s="176">
        <f t="shared" si="8"/>
        <v>110.49999999999999</v>
      </c>
      <c r="S12" s="2"/>
      <c r="T12" s="2"/>
      <c r="U12" s="2"/>
      <c r="V12" s="2"/>
    </row>
    <row r="13" spans="1:22" ht="14.45" customHeight="1">
      <c r="A13" s="189">
        <f t="shared" si="0"/>
        <v>9</v>
      </c>
      <c r="B13" s="208" t="s">
        <v>61</v>
      </c>
      <c r="C13" s="199">
        <v>31.9</v>
      </c>
      <c r="D13" s="217">
        <f t="shared" si="1"/>
        <v>106.33333333333333</v>
      </c>
      <c r="E13" s="230">
        <v>11.9</v>
      </c>
      <c r="F13" s="176">
        <f t="shared" si="2"/>
        <v>73</v>
      </c>
      <c r="G13" s="204">
        <v>46.8</v>
      </c>
      <c r="H13" s="217">
        <f t="shared" si="3"/>
        <v>100.66666666666667</v>
      </c>
      <c r="I13" s="234">
        <v>37.9</v>
      </c>
      <c r="J13" s="176">
        <f t="shared" si="4"/>
        <v>107.08333333333333</v>
      </c>
      <c r="K13" s="199">
        <v>30.5</v>
      </c>
      <c r="L13" s="217">
        <f t="shared" si="5"/>
        <v>106</v>
      </c>
      <c r="M13" s="234">
        <v>40.299999999999997</v>
      </c>
      <c r="N13" s="176">
        <f t="shared" si="6"/>
        <v>110.72222222222223</v>
      </c>
      <c r="O13" s="204">
        <v>29.4</v>
      </c>
      <c r="P13" s="217">
        <f t="shared" si="7"/>
        <v>108.90476190476191</v>
      </c>
      <c r="Q13" s="234">
        <v>29</v>
      </c>
      <c r="R13" s="176">
        <f t="shared" si="8"/>
        <v>107.375</v>
      </c>
      <c r="S13" s="2"/>
      <c r="T13" s="2"/>
      <c r="U13" s="2"/>
      <c r="V13" s="2"/>
    </row>
    <row r="14" spans="1:22" ht="14.45" customHeight="1" thickBot="1">
      <c r="A14" s="191">
        <f t="shared" si="0"/>
        <v>10</v>
      </c>
      <c r="B14" s="212" t="s">
        <v>50</v>
      </c>
      <c r="C14" s="201">
        <v>33.5</v>
      </c>
      <c r="D14" s="219">
        <f t="shared" si="1"/>
        <v>111.66666666666666</v>
      </c>
      <c r="E14" s="232">
        <v>47.4</v>
      </c>
      <c r="F14" s="178">
        <f t="shared" si="2"/>
        <v>134.83333333333331</v>
      </c>
      <c r="G14" s="201">
        <v>47.4</v>
      </c>
      <c r="H14" s="219">
        <f t="shared" si="3"/>
        <v>142.55555555555554</v>
      </c>
      <c r="I14" s="232"/>
      <c r="J14" s="178">
        <f t="shared" si="4"/>
        <v>128.29999999999998</v>
      </c>
      <c r="K14" s="201">
        <v>48.6</v>
      </c>
      <c r="L14" s="219">
        <f t="shared" si="5"/>
        <v>135.04</v>
      </c>
      <c r="M14" s="236"/>
      <c r="N14" s="178">
        <f t="shared" si="6"/>
        <v>121.536</v>
      </c>
      <c r="O14" s="206"/>
      <c r="P14" s="219">
        <f t="shared" si="7"/>
        <v>109.3824</v>
      </c>
      <c r="Q14" s="236">
        <v>25.2</v>
      </c>
      <c r="R14" s="178">
        <f t="shared" si="8"/>
        <v>106.20960000000001</v>
      </c>
      <c r="S14" s="2"/>
      <c r="T14" s="2"/>
      <c r="U14" s="2"/>
      <c r="V14" s="2"/>
    </row>
    <row r="15" spans="1:22" ht="14.45" customHeight="1">
      <c r="A15" s="192">
        <f t="shared" si="0"/>
        <v>11</v>
      </c>
      <c r="B15" s="211" t="s">
        <v>59</v>
      </c>
      <c r="C15" s="202">
        <v>41</v>
      </c>
      <c r="D15" s="220">
        <f t="shared" si="1"/>
        <v>136.66666666666666</v>
      </c>
      <c r="E15" s="233">
        <v>18.3</v>
      </c>
      <c r="F15" s="180">
        <f t="shared" si="2"/>
        <v>98.833333333333329</v>
      </c>
      <c r="G15" s="202">
        <v>38.6</v>
      </c>
      <c r="H15" s="220">
        <f t="shared" si="3"/>
        <v>108.77777777777777</v>
      </c>
      <c r="I15" s="233">
        <v>29</v>
      </c>
      <c r="J15" s="180">
        <f t="shared" si="4"/>
        <v>105.75</v>
      </c>
      <c r="K15" s="202">
        <v>19.100000000000001</v>
      </c>
      <c r="L15" s="220">
        <f t="shared" si="5"/>
        <v>97.333333333333343</v>
      </c>
      <c r="M15" s="235">
        <v>37.5</v>
      </c>
      <c r="N15" s="180">
        <f t="shared" si="6"/>
        <v>101.94444444444446</v>
      </c>
      <c r="O15" s="205">
        <v>35.799999999999997</v>
      </c>
      <c r="P15" s="220">
        <f t="shared" si="7"/>
        <v>104.42857142857144</v>
      </c>
      <c r="Q15" s="235">
        <v>35.299999999999997</v>
      </c>
      <c r="R15" s="180">
        <f t="shared" si="8"/>
        <v>106.08333333333334</v>
      </c>
      <c r="S15" s="2"/>
      <c r="T15" s="2"/>
      <c r="U15" s="2"/>
      <c r="V15" s="2"/>
    </row>
    <row r="16" spans="1:22" ht="14.45" customHeight="1">
      <c r="A16" s="189">
        <f t="shared" si="0"/>
        <v>12</v>
      </c>
      <c r="B16" s="208" t="s">
        <v>56</v>
      </c>
      <c r="C16" s="199">
        <v>36.200000000000003</v>
      </c>
      <c r="D16" s="217">
        <f t="shared" si="1"/>
        <v>120.66666666666669</v>
      </c>
      <c r="E16" s="230">
        <v>37.5</v>
      </c>
      <c r="F16" s="176">
        <f t="shared" si="2"/>
        <v>122.83333333333334</v>
      </c>
      <c r="G16" s="204"/>
      <c r="H16" s="217">
        <f t="shared" si="3"/>
        <v>110.55000000000001</v>
      </c>
      <c r="I16" s="230">
        <v>19.100000000000001</v>
      </c>
      <c r="J16" s="176">
        <f t="shared" si="4"/>
        <v>98.82916666666668</v>
      </c>
      <c r="K16" s="199">
        <v>45.7</v>
      </c>
      <c r="L16" s="217">
        <f t="shared" si="5"/>
        <v>109.53000000000002</v>
      </c>
      <c r="M16" s="234">
        <v>20.3</v>
      </c>
      <c r="N16" s="176">
        <f t="shared" si="6"/>
        <v>102.55277777777779</v>
      </c>
      <c r="O16" s="204"/>
      <c r="P16" s="217">
        <f t="shared" si="7"/>
        <v>92.297500000000014</v>
      </c>
      <c r="Q16" s="234">
        <v>33.700000000000003</v>
      </c>
      <c r="R16" s="176">
        <f t="shared" si="8"/>
        <v>94.801979166666683</v>
      </c>
      <c r="S16" s="2"/>
      <c r="T16" s="2"/>
      <c r="U16" s="2"/>
      <c r="V16" s="2"/>
    </row>
    <row r="17" spans="1:22" ht="14.45" customHeight="1">
      <c r="A17" s="189">
        <f t="shared" si="0"/>
        <v>13</v>
      </c>
      <c r="B17" s="208" t="s">
        <v>58</v>
      </c>
      <c r="C17" s="199">
        <v>21.2</v>
      </c>
      <c r="D17" s="217">
        <f t="shared" si="1"/>
        <v>70.666666666666657</v>
      </c>
      <c r="E17" s="230"/>
      <c r="F17" s="176">
        <f t="shared" si="2"/>
        <v>63.599999999999994</v>
      </c>
      <c r="G17" s="199">
        <v>41.6</v>
      </c>
      <c r="H17" s="217">
        <f t="shared" si="3"/>
        <v>88.62222222222222</v>
      </c>
      <c r="I17" s="230">
        <v>32.9</v>
      </c>
      <c r="J17" s="176">
        <f t="shared" si="4"/>
        <v>93.88333333333334</v>
      </c>
      <c r="K17" s="199">
        <v>28.8</v>
      </c>
      <c r="L17" s="217">
        <f t="shared" si="5"/>
        <v>94.306666666666672</v>
      </c>
      <c r="M17" s="234"/>
      <c r="N17" s="176">
        <f t="shared" si="6"/>
        <v>84.876000000000005</v>
      </c>
      <c r="O17" s="204">
        <v>28.7</v>
      </c>
      <c r="P17" s="217">
        <f t="shared" si="7"/>
        <v>86.417523809523814</v>
      </c>
      <c r="Q17" s="234">
        <v>32.700000000000003</v>
      </c>
      <c r="R17" s="176">
        <f t="shared" si="8"/>
        <v>89.240333333333339</v>
      </c>
      <c r="S17" s="2"/>
      <c r="T17" s="2"/>
      <c r="U17" s="2"/>
      <c r="V17" s="2"/>
    </row>
    <row r="18" spans="1:22" ht="14.45" customHeight="1">
      <c r="A18" s="189">
        <f t="shared" si="0"/>
        <v>14</v>
      </c>
      <c r="B18" s="208" t="s">
        <v>63</v>
      </c>
      <c r="C18" s="199"/>
      <c r="D18" s="217">
        <f t="shared" si="1"/>
        <v>0</v>
      </c>
      <c r="E18" s="230">
        <v>19.2</v>
      </c>
      <c r="F18" s="176">
        <f t="shared" si="2"/>
        <v>57.6</v>
      </c>
      <c r="G18" s="199">
        <v>21</v>
      </c>
      <c r="H18" s="217">
        <f t="shared" si="3"/>
        <v>61.733333333333327</v>
      </c>
      <c r="I18" s="230">
        <v>28</v>
      </c>
      <c r="J18" s="176">
        <f t="shared" si="4"/>
        <v>69.633333333333326</v>
      </c>
      <c r="K18" s="199">
        <v>26.7</v>
      </c>
      <c r="L18" s="217">
        <f t="shared" si="5"/>
        <v>73.506666666666661</v>
      </c>
      <c r="M18" s="234">
        <v>27.4</v>
      </c>
      <c r="N18" s="176">
        <f t="shared" si="6"/>
        <v>76.477777777777774</v>
      </c>
      <c r="O18" s="204">
        <v>24.2</v>
      </c>
      <c r="P18" s="217">
        <f t="shared" si="7"/>
        <v>77.076190476190476</v>
      </c>
      <c r="Q18" s="234">
        <v>39.4</v>
      </c>
      <c r="R18" s="176">
        <f t="shared" si="8"/>
        <v>83.858333333333334</v>
      </c>
      <c r="S18" s="2"/>
      <c r="T18" s="2"/>
      <c r="U18" s="2"/>
      <c r="V18" s="2"/>
    </row>
    <row r="19" spans="1:22" ht="14.45" customHeight="1" thickBot="1">
      <c r="A19" s="190">
        <f t="shared" si="0"/>
        <v>15</v>
      </c>
      <c r="B19" s="210" t="s">
        <v>87</v>
      </c>
      <c r="C19" s="200"/>
      <c r="D19" s="218">
        <f t="shared" si="1"/>
        <v>0</v>
      </c>
      <c r="E19" s="231">
        <v>32.700000000000003</v>
      </c>
      <c r="F19" s="179">
        <f t="shared" si="2"/>
        <v>98.100000000000009</v>
      </c>
      <c r="G19" s="200">
        <v>32.299999999999997</v>
      </c>
      <c r="H19" s="218">
        <f t="shared" si="3"/>
        <v>101.28888888888889</v>
      </c>
      <c r="I19" s="231"/>
      <c r="J19" s="179">
        <f t="shared" si="4"/>
        <v>91.160000000000011</v>
      </c>
      <c r="K19" s="200"/>
      <c r="L19" s="218">
        <f t="shared" si="5"/>
        <v>82.044000000000011</v>
      </c>
      <c r="M19" s="244"/>
      <c r="N19" s="179">
        <f t="shared" si="6"/>
        <v>73.839600000000019</v>
      </c>
      <c r="O19" s="226"/>
      <c r="P19" s="218">
        <f t="shared" si="7"/>
        <v>66.455640000000017</v>
      </c>
      <c r="Q19" s="244">
        <v>37.700000000000003</v>
      </c>
      <c r="R19" s="179">
        <f t="shared" si="8"/>
        <v>73.857018333333343</v>
      </c>
      <c r="S19" s="2"/>
      <c r="T19" s="2"/>
      <c r="U19" s="2"/>
      <c r="V19" s="2"/>
    </row>
    <row r="20" spans="1:22" ht="14.45" customHeight="1">
      <c r="A20" s="188">
        <f t="shared" si="0"/>
        <v>16</v>
      </c>
      <c r="B20" s="207" t="s">
        <v>67</v>
      </c>
      <c r="C20" s="198"/>
      <c r="D20" s="216">
        <f t="shared" si="1"/>
        <v>0</v>
      </c>
      <c r="E20" s="229">
        <v>9.1999999999999993</v>
      </c>
      <c r="F20" s="175">
        <f t="shared" si="2"/>
        <v>27.6</v>
      </c>
      <c r="G20" s="198"/>
      <c r="H20" s="216">
        <f t="shared" si="3"/>
        <v>24.840000000000003</v>
      </c>
      <c r="I20" s="229">
        <v>30.6</v>
      </c>
      <c r="J20" s="175">
        <f t="shared" si="4"/>
        <v>44.13</v>
      </c>
      <c r="K20" s="198">
        <v>43.8</v>
      </c>
      <c r="L20" s="216">
        <f t="shared" si="5"/>
        <v>64.503999999999991</v>
      </c>
      <c r="M20" s="248">
        <v>30.1</v>
      </c>
      <c r="N20" s="175">
        <f t="shared" si="6"/>
        <v>70.475555555555545</v>
      </c>
      <c r="O20" s="203"/>
      <c r="P20" s="216">
        <f t="shared" si="7"/>
        <v>63.42799999999999</v>
      </c>
      <c r="Q20" s="248">
        <v>34.299999999999997</v>
      </c>
      <c r="R20" s="175">
        <f t="shared" si="8"/>
        <v>69.791166666666655</v>
      </c>
      <c r="S20" s="2"/>
      <c r="T20" s="2"/>
      <c r="U20" s="2"/>
      <c r="V20" s="2"/>
    </row>
    <row r="21" spans="1:22" ht="14.45" customHeight="1">
      <c r="A21" s="189">
        <f t="shared" si="0"/>
        <v>17</v>
      </c>
      <c r="B21" s="208" t="s">
        <v>82</v>
      </c>
      <c r="C21" s="204">
        <v>22.7</v>
      </c>
      <c r="D21" s="217">
        <f t="shared" si="1"/>
        <v>75.666666666666657</v>
      </c>
      <c r="E21" s="234">
        <v>8.5</v>
      </c>
      <c r="F21" s="176">
        <f t="shared" si="2"/>
        <v>51.999999999999993</v>
      </c>
      <c r="G21" s="204">
        <v>19.5</v>
      </c>
      <c r="H21" s="217">
        <f t="shared" si="3"/>
        <v>56.333333333333336</v>
      </c>
      <c r="I21" s="230"/>
      <c r="J21" s="176">
        <f t="shared" si="4"/>
        <v>50.7</v>
      </c>
      <c r="K21" s="204">
        <v>29</v>
      </c>
      <c r="L21" s="217">
        <f t="shared" si="5"/>
        <v>59.893333333333338</v>
      </c>
      <c r="M21" s="234">
        <v>26.8</v>
      </c>
      <c r="N21" s="176">
        <f t="shared" si="6"/>
        <v>64.8</v>
      </c>
      <c r="O21" s="204">
        <v>30.4</v>
      </c>
      <c r="P21" s="217">
        <f t="shared" si="7"/>
        <v>70.019047619047612</v>
      </c>
      <c r="Q21" s="234">
        <v>12.5</v>
      </c>
      <c r="R21" s="176">
        <f t="shared" si="8"/>
        <v>66.474999999999994</v>
      </c>
      <c r="S21" s="2"/>
      <c r="T21" s="2"/>
      <c r="U21" s="2"/>
      <c r="V21" s="2"/>
    </row>
    <row r="22" spans="1:22" ht="14.45" customHeight="1">
      <c r="A22" s="189">
        <f t="shared" si="0"/>
        <v>18</v>
      </c>
      <c r="B22" s="208" t="s">
        <v>76</v>
      </c>
      <c r="C22" s="199"/>
      <c r="D22" s="217">
        <f t="shared" si="1"/>
        <v>0</v>
      </c>
      <c r="E22" s="230"/>
      <c r="F22" s="176">
        <f t="shared" si="2"/>
        <v>0</v>
      </c>
      <c r="G22" s="199">
        <v>30.9</v>
      </c>
      <c r="H22" s="217">
        <f t="shared" si="3"/>
        <v>82.4</v>
      </c>
      <c r="I22" s="234">
        <v>38</v>
      </c>
      <c r="J22" s="176">
        <f t="shared" si="4"/>
        <v>93.466666666666669</v>
      </c>
      <c r="K22" s="199"/>
      <c r="L22" s="217">
        <f t="shared" si="5"/>
        <v>84.12</v>
      </c>
      <c r="M22" s="234"/>
      <c r="N22" s="176">
        <f t="shared" si="6"/>
        <v>75.708000000000013</v>
      </c>
      <c r="O22" s="204"/>
      <c r="P22" s="217">
        <f t="shared" si="7"/>
        <v>68.137200000000007</v>
      </c>
      <c r="Q22" s="234"/>
      <c r="R22" s="176">
        <f t="shared" si="8"/>
        <v>61.323480000000011</v>
      </c>
      <c r="S22" s="2"/>
      <c r="T22" s="2"/>
      <c r="U22" s="2"/>
      <c r="V22" s="2"/>
    </row>
    <row r="23" spans="1:22" ht="14.45" customHeight="1">
      <c r="A23" s="189">
        <f t="shared" si="0"/>
        <v>19</v>
      </c>
      <c r="B23" s="208" t="s">
        <v>86</v>
      </c>
      <c r="C23" s="199"/>
      <c r="D23" s="217">
        <f t="shared" si="1"/>
        <v>0</v>
      </c>
      <c r="E23" s="230"/>
      <c r="F23" s="176">
        <f t="shared" si="2"/>
        <v>0</v>
      </c>
      <c r="G23" s="204"/>
      <c r="H23" s="217">
        <f t="shared" si="3"/>
        <v>0</v>
      </c>
      <c r="I23" s="234"/>
      <c r="J23" s="176">
        <f t="shared" si="4"/>
        <v>0</v>
      </c>
      <c r="K23" s="199">
        <v>31.3</v>
      </c>
      <c r="L23" s="217">
        <f t="shared" si="5"/>
        <v>62.599999999999994</v>
      </c>
      <c r="M23" s="234"/>
      <c r="N23" s="176">
        <f t="shared" si="6"/>
        <v>56.339999999999996</v>
      </c>
      <c r="O23" s="204">
        <v>29.1</v>
      </c>
      <c r="P23" s="217">
        <f t="shared" si="7"/>
        <v>62.148571428571422</v>
      </c>
      <c r="Q23" s="234"/>
      <c r="R23" s="176">
        <f t="shared" si="8"/>
        <v>55.933714285714281</v>
      </c>
      <c r="S23" s="2"/>
      <c r="T23" s="2"/>
      <c r="U23" s="2"/>
      <c r="V23" s="2"/>
    </row>
    <row r="24" spans="1:22" ht="14.45" customHeight="1" thickBot="1">
      <c r="A24" s="191">
        <f t="shared" si="0"/>
        <v>20</v>
      </c>
      <c r="B24" s="212" t="s">
        <v>102</v>
      </c>
      <c r="C24" s="201"/>
      <c r="D24" s="224"/>
      <c r="E24" s="232">
        <v>34</v>
      </c>
      <c r="F24" s="178">
        <f t="shared" si="2"/>
        <v>102</v>
      </c>
      <c r="G24" s="201"/>
      <c r="H24" s="219">
        <f t="shared" si="3"/>
        <v>91.8</v>
      </c>
      <c r="I24" s="232"/>
      <c r="J24" s="178">
        <f t="shared" si="4"/>
        <v>82.62</v>
      </c>
      <c r="K24" s="201"/>
      <c r="L24" s="219">
        <f t="shared" si="5"/>
        <v>74.358000000000004</v>
      </c>
      <c r="M24" s="236"/>
      <c r="N24" s="178">
        <f t="shared" si="6"/>
        <v>66.922200000000004</v>
      </c>
      <c r="O24" s="206"/>
      <c r="P24" s="219">
        <f t="shared" si="7"/>
        <v>60.229980000000005</v>
      </c>
      <c r="Q24" s="236"/>
      <c r="R24" s="178">
        <f t="shared" si="8"/>
        <v>54.206982000000004</v>
      </c>
      <c r="S24" s="2"/>
      <c r="T24" s="2"/>
      <c r="U24" s="2"/>
      <c r="V24" s="2"/>
    </row>
    <row r="25" spans="1:22" ht="14.45" customHeight="1">
      <c r="A25" s="192">
        <f t="shared" si="0"/>
        <v>21</v>
      </c>
      <c r="B25" s="288" t="s">
        <v>70</v>
      </c>
      <c r="C25" s="202"/>
      <c r="D25" s="220">
        <f>C25/3*10</f>
        <v>0</v>
      </c>
      <c r="E25" s="233">
        <v>33.1</v>
      </c>
      <c r="F25" s="180">
        <f t="shared" si="2"/>
        <v>99.3</v>
      </c>
      <c r="G25" s="202"/>
      <c r="H25" s="220">
        <f t="shared" si="3"/>
        <v>89.37</v>
      </c>
      <c r="I25" s="233"/>
      <c r="J25" s="180">
        <f t="shared" si="4"/>
        <v>80.433000000000007</v>
      </c>
      <c r="K25" s="202"/>
      <c r="L25" s="220">
        <f t="shared" si="5"/>
        <v>72.389700000000005</v>
      </c>
      <c r="M25" s="235"/>
      <c r="N25" s="180">
        <f t="shared" si="6"/>
        <v>65.15073000000001</v>
      </c>
      <c r="O25" s="205"/>
      <c r="P25" s="220">
        <f t="shared" si="7"/>
        <v>58.635657000000009</v>
      </c>
      <c r="Q25" s="235"/>
      <c r="R25" s="180">
        <f t="shared" si="8"/>
        <v>52.772091300000007</v>
      </c>
      <c r="S25" s="2"/>
      <c r="T25" s="2"/>
      <c r="U25" s="2"/>
      <c r="V25" s="2"/>
    </row>
    <row r="26" spans="1:22" ht="14.45" customHeight="1">
      <c r="A26" s="189">
        <f t="shared" si="0"/>
        <v>22</v>
      </c>
      <c r="B26" s="208" t="s">
        <v>108</v>
      </c>
      <c r="C26" s="199"/>
      <c r="D26" s="223"/>
      <c r="E26" s="230"/>
      <c r="F26" s="181"/>
      <c r="G26" s="199"/>
      <c r="H26" s="223"/>
      <c r="I26" s="230"/>
      <c r="J26" s="181"/>
      <c r="K26" s="199">
        <v>24.9</v>
      </c>
      <c r="L26" s="217">
        <f t="shared" si="5"/>
        <v>49.8</v>
      </c>
      <c r="M26" s="234">
        <v>20.5</v>
      </c>
      <c r="N26" s="176">
        <f t="shared" si="6"/>
        <v>52.888888888888886</v>
      </c>
      <c r="O26" s="204">
        <v>25</v>
      </c>
      <c r="P26" s="217">
        <f t="shared" si="7"/>
        <v>57.238095238095234</v>
      </c>
      <c r="Q26" s="234"/>
      <c r="R26" s="176">
        <f t="shared" si="8"/>
        <v>51.514285714285712</v>
      </c>
      <c r="S26" s="2"/>
      <c r="T26" s="2"/>
      <c r="U26" s="2"/>
      <c r="V26" s="2"/>
    </row>
    <row r="27" spans="1:22" ht="14.45" customHeight="1">
      <c r="A27" s="189">
        <f t="shared" si="0"/>
        <v>23</v>
      </c>
      <c r="B27" s="208" t="s">
        <v>62</v>
      </c>
      <c r="C27" s="199"/>
      <c r="D27" s="217">
        <f>C27/3*10</f>
        <v>0</v>
      </c>
      <c r="E27" s="230"/>
      <c r="F27" s="176">
        <f t="shared" ref="F27:F34" si="9">IF(E27&gt;0,IF(D27&gt;0,(D27*C$3+E27*10/3)/E$3,E27*10/3*(1-0.1*C$3)),IF(D27&gt;10,D27*0.9,D27))</f>
        <v>0</v>
      </c>
      <c r="G27" s="199">
        <v>23.5</v>
      </c>
      <c r="H27" s="217">
        <f t="shared" ref="H27:H34" si="10">IF(G27&gt;0,IF(F27&gt;0,(F27*E$3+G27*10/3)/G$3,G27*10/3*(1-0.1*E$3)),IF(F27&gt;10,F27*0.9,F27))</f>
        <v>62.666666666666664</v>
      </c>
      <c r="I27" s="230">
        <v>29</v>
      </c>
      <c r="J27" s="176">
        <f t="shared" ref="J27:J34" si="11">IF(I27&gt;0,IF(H27&gt;0,(H27*G$3+I27*10/3)/I$3,I27*10/3*(1-0.1*G$3)),IF(H27&gt;10,H27*0.9,H27))</f>
        <v>71.166666666666671</v>
      </c>
      <c r="K27" s="199">
        <v>20.5</v>
      </c>
      <c r="L27" s="217">
        <f t="shared" si="5"/>
        <v>70.599999999999994</v>
      </c>
      <c r="M27" s="234"/>
      <c r="N27" s="176">
        <f t="shared" si="6"/>
        <v>63.54</v>
      </c>
      <c r="O27" s="204"/>
      <c r="P27" s="217">
        <f t="shared" si="7"/>
        <v>57.186</v>
      </c>
      <c r="Q27" s="234"/>
      <c r="R27" s="176">
        <f t="shared" si="8"/>
        <v>51.467399999999998</v>
      </c>
      <c r="S27" s="2"/>
      <c r="T27" s="2"/>
      <c r="U27" s="2"/>
      <c r="V27" s="2"/>
    </row>
    <row r="28" spans="1:22" ht="14.45" customHeight="1">
      <c r="A28" s="189">
        <f t="shared" si="0"/>
        <v>24</v>
      </c>
      <c r="B28" s="208" t="s">
        <v>103</v>
      </c>
      <c r="C28" s="204"/>
      <c r="D28" s="223"/>
      <c r="E28" s="234">
        <v>30.7</v>
      </c>
      <c r="F28" s="176">
        <f t="shared" si="9"/>
        <v>92.1</v>
      </c>
      <c r="G28" s="199"/>
      <c r="H28" s="217">
        <f t="shared" si="10"/>
        <v>82.89</v>
      </c>
      <c r="I28" s="230"/>
      <c r="J28" s="176">
        <f t="shared" si="11"/>
        <v>74.600999999999999</v>
      </c>
      <c r="K28" s="199"/>
      <c r="L28" s="217">
        <f t="shared" si="5"/>
        <v>67.140900000000002</v>
      </c>
      <c r="M28" s="234"/>
      <c r="N28" s="176">
        <f t="shared" si="6"/>
        <v>60.426810000000003</v>
      </c>
      <c r="O28" s="204"/>
      <c r="P28" s="217">
        <f t="shared" si="7"/>
        <v>54.384129000000001</v>
      </c>
      <c r="Q28" s="234"/>
      <c r="R28" s="176">
        <f t="shared" si="8"/>
        <v>48.945716100000006</v>
      </c>
      <c r="S28" s="2"/>
      <c r="T28" s="2"/>
      <c r="U28" s="2"/>
      <c r="V28" s="2"/>
    </row>
    <row r="29" spans="1:22" ht="14.45" customHeight="1" thickBot="1">
      <c r="A29" s="190">
        <f t="shared" si="0"/>
        <v>25</v>
      </c>
      <c r="B29" s="210" t="s">
        <v>96</v>
      </c>
      <c r="C29" s="200">
        <v>26.7</v>
      </c>
      <c r="D29" s="218">
        <f t="shared" ref="D29:D34" si="12">C29/3*10</f>
        <v>89</v>
      </c>
      <c r="E29" s="244">
        <v>23.5</v>
      </c>
      <c r="F29" s="179">
        <f t="shared" si="9"/>
        <v>83.666666666666657</v>
      </c>
      <c r="G29" s="200"/>
      <c r="H29" s="218">
        <f t="shared" si="10"/>
        <v>75.3</v>
      </c>
      <c r="I29" s="231"/>
      <c r="J29" s="179">
        <f t="shared" si="11"/>
        <v>67.77</v>
      </c>
      <c r="K29" s="200"/>
      <c r="L29" s="218">
        <f t="shared" si="5"/>
        <v>60.992999999999995</v>
      </c>
      <c r="M29" s="244"/>
      <c r="N29" s="179">
        <f t="shared" si="6"/>
        <v>54.893699999999995</v>
      </c>
      <c r="O29" s="226"/>
      <c r="P29" s="218">
        <f t="shared" si="7"/>
        <v>49.404329999999995</v>
      </c>
      <c r="Q29" s="244"/>
      <c r="R29" s="179">
        <f t="shared" si="8"/>
        <v>44.463896999999996</v>
      </c>
      <c r="S29" s="2"/>
      <c r="T29" s="2"/>
      <c r="U29" s="2"/>
      <c r="V29" s="2"/>
    </row>
    <row r="30" spans="1:22" ht="14.45" customHeight="1">
      <c r="A30" s="188">
        <f t="shared" si="0"/>
        <v>26</v>
      </c>
      <c r="B30" s="207" t="s">
        <v>73</v>
      </c>
      <c r="C30" s="198"/>
      <c r="D30" s="216">
        <f t="shared" si="12"/>
        <v>0</v>
      </c>
      <c r="E30" s="229">
        <v>18.3</v>
      </c>
      <c r="F30" s="175">
        <f t="shared" si="9"/>
        <v>54.9</v>
      </c>
      <c r="G30" s="198"/>
      <c r="H30" s="216">
        <f t="shared" si="10"/>
        <v>49.41</v>
      </c>
      <c r="I30" s="248"/>
      <c r="J30" s="175">
        <f t="shared" si="11"/>
        <v>44.469000000000001</v>
      </c>
      <c r="K30" s="198"/>
      <c r="L30" s="216">
        <f t="shared" si="5"/>
        <v>40.022100000000002</v>
      </c>
      <c r="M30" s="297">
        <v>22.5</v>
      </c>
      <c r="N30" s="175">
        <f t="shared" si="6"/>
        <v>45.851750000000003</v>
      </c>
      <c r="O30" s="203"/>
      <c r="P30" s="216">
        <f t="shared" si="7"/>
        <v>41.266575000000003</v>
      </c>
      <c r="Q30" s="248">
        <v>18.899999999999999</v>
      </c>
      <c r="R30" s="175">
        <f t="shared" si="8"/>
        <v>43.983253125000005</v>
      </c>
      <c r="S30" s="2"/>
      <c r="T30" s="2"/>
      <c r="U30" s="2"/>
      <c r="V30" s="2"/>
    </row>
    <row r="31" spans="1:22" ht="14.45" customHeight="1">
      <c r="A31" s="189">
        <f t="shared" si="0"/>
        <v>27</v>
      </c>
      <c r="B31" s="295" t="s">
        <v>78</v>
      </c>
      <c r="C31" s="199"/>
      <c r="D31" s="217">
        <f t="shared" si="12"/>
        <v>0</v>
      </c>
      <c r="E31" s="230"/>
      <c r="F31" s="176">
        <f t="shared" si="9"/>
        <v>0</v>
      </c>
      <c r="G31" s="199"/>
      <c r="H31" s="217">
        <f t="shared" si="10"/>
        <v>0</v>
      </c>
      <c r="I31" s="230"/>
      <c r="J31" s="176">
        <f t="shared" si="11"/>
        <v>0</v>
      </c>
      <c r="K31" s="199"/>
      <c r="L31" s="217">
        <f t="shared" si="5"/>
        <v>0</v>
      </c>
      <c r="M31" s="234"/>
      <c r="N31" s="176">
        <f t="shared" si="6"/>
        <v>0</v>
      </c>
      <c r="O31" s="204">
        <v>27.4</v>
      </c>
      <c r="P31" s="217">
        <f t="shared" si="7"/>
        <v>36.533333333333324</v>
      </c>
      <c r="Q31" s="234">
        <v>23.5</v>
      </c>
      <c r="R31" s="176">
        <f t="shared" si="8"/>
        <v>41.758333333333326</v>
      </c>
      <c r="S31" s="2"/>
      <c r="T31" s="2"/>
      <c r="U31" s="2"/>
      <c r="V31" s="2"/>
    </row>
    <row r="32" spans="1:22" ht="14.45" customHeight="1">
      <c r="A32" s="189">
        <f t="shared" si="0"/>
        <v>28</v>
      </c>
      <c r="B32" s="278" t="s">
        <v>90</v>
      </c>
      <c r="C32" s="199">
        <v>19.5</v>
      </c>
      <c r="D32" s="217">
        <f t="shared" si="12"/>
        <v>65</v>
      </c>
      <c r="E32" s="230">
        <v>26.4</v>
      </c>
      <c r="F32" s="176">
        <f t="shared" si="9"/>
        <v>76.5</v>
      </c>
      <c r="G32" s="199"/>
      <c r="H32" s="217">
        <f t="shared" si="10"/>
        <v>68.850000000000009</v>
      </c>
      <c r="I32" s="230"/>
      <c r="J32" s="176">
        <f t="shared" si="11"/>
        <v>61.965000000000011</v>
      </c>
      <c r="K32" s="199"/>
      <c r="L32" s="217">
        <f t="shared" si="5"/>
        <v>55.76850000000001</v>
      </c>
      <c r="M32" s="234"/>
      <c r="N32" s="176">
        <f t="shared" si="6"/>
        <v>50.19165000000001</v>
      </c>
      <c r="O32" s="241"/>
      <c r="P32" s="217">
        <f t="shared" si="7"/>
        <v>45.172485000000009</v>
      </c>
      <c r="Q32" s="234"/>
      <c r="R32" s="176">
        <f t="shared" si="8"/>
        <v>40.655236500000008</v>
      </c>
      <c r="S32" s="2"/>
      <c r="T32" s="2"/>
      <c r="U32" s="2"/>
      <c r="V32" s="2"/>
    </row>
    <row r="33" spans="1:22" ht="14.45" customHeight="1">
      <c r="A33" s="189">
        <f t="shared" si="0"/>
        <v>29</v>
      </c>
      <c r="B33" s="278" t="s">
        <v>55</v>
      </c>
      <c r="C33" s="199"/>
      <c r="D33" s="217">
        <f t="shared" si="12"/>
        <v>0</v>
      </c>
      <c r="E33" s="230"/>
      <c r="F33" s="176">
        <f t="shared" si="9"/>
        <v>0</v>
      </c>
      <c r="G33" s="204"/>
      <c r="H33" s="217">
        <f t="shared" si="10"/>
        <v>0</v>
      </c>
      <c r="I33" s="230"/>
      <c r="J33" s="176">
        <f t="shared" si="11"/>
        <v>0</v>
      </c>
      <c r="K33" s="199"/>
      <c r="L33" s="217">
        <f t="shared" si="5"/>
        <v>0</v>
      </c>
      <c r="M33" s="230"/>
      <c r="N33" s="176">
        <f t="shared" si="6"/>
        <v>0</v>
      </c>
      <c r="O33" s="204">
        <v>32</v>
      </c>
      <c r="P33" s="217">
        <f t="shared" si="7"/>
        <v>42.666666666666657</v>
      </c>
      <c r="Q33" s="234"/>
      <c r="R33" s="176">
        <f t="shared" si="8"/>
        <v>38.399999999999991</v>
      </c>
      <c r="S33" s="2"/>
      <c r="T33" s="2"/>
      <c r="U33" s="2"/>
      <c r="V33" s="2"/>
    </row>
    <row r="34" spans="1:22" ht="14.45" customHeight="1" thickBot="1">
      <c r="A34" s="191">
        <f t="shared" si="0"/>
        <v>30</v>
      </c>
      <c r="B34" s="296" t="s">
        <v>97</v>
      </c>
      <c r="C34" s="201"/>
      <c r="D34" s="219">
        <f t="shared" si="12"/>
        <v>0</v>
      </c>
      <c r="E34" s="232">
        <v>20.5</v>
      </c>
      <c r="F34" s="178">
        <f t="shared" si="9"/>
        <v>61.5</v>
      </c>
      <c r="G34" s="206"/>
      <c r="H34" s="219">
        <f t="shared" si="10"/>
        <v>55.35</v>
      </c>
      <c r="I34" s="232"/>
      <c r="J34" s="178">
        <f t="shared" si="11"/>
        <v>49.815000000000005</v>
      </c>
      <c r="K34" s="201"/>
      <c r="L34" s="219">
        <f t="shared" si="5"/>
        <v>44.833500000000008</v>
      </c>
      <c r="M34" s="236"/>
      <c r="N34" s="178">
        <f t="shared" si="6"/>
        <v>40.350150000000006</v>
      </c>
      <c r="O34" s="206">
        <v>6.5</v>
      </c>
      <c r="P34" s="219">
        <f t="shared" si="7"/>
        <v>37.68108095238096</v>
      </c>
      <c r="Q34" s="236"/>
      <c r="R34" s="178">
        <f t="shared" si="8"/>
        <v>33.912972857142861</v>
      </c>
      <c r="S34" s="2"/>
      <c r="T34" s="2"/>
      <c r="U34" s="2"/>
      <c r="V34" s="2"/>
    </row>
    <row r="35" spans="1:22" ht="14.45" customHeight="1">
      <c r="A35" s="192">
        <f t="shared" si="0"/>
        <v>31</v>
      </c>
      <c r="B35" s="211" t="s">
        <v>113</v>
      </c>
      <c r="C35" s="205"/>
      <c r="D35" s="225"/>
      <c r="E35" s="235"/>
      <c r="F35" s="185"/>
      <c r="G35" s="227"/>
      <c r="H35" s="237"/>
      <c r="I35" s="291"/>
      <c r="J35" s="185"/>
      <c r="K35" s="202"/>
      <c r="L35" s="225"/>
      <c r="M35" s="184">
        <v>21</v>
      </c>
      <c r="N35" s="180">
        <f t="shared" si="6"/>
        <v>35</v>
      </c>
      <c r="O35" s="205"/>
      <c r="P35" s="220">
        <f t="shared" si="7"/>
        <v>31.5</v>
      </c>
      <c r="Q35" s="235"/>
      <c r="R35" s="180">
        <f t="shared" si="8"/>
        <v>28.35</v>
      </c>
      <c r="S35" s="2"/>
      <c r="T35" s="2"/>
      <c r="U35" s="2"/>
      <c r="V35" s="2"/>
    </row>
    <row r="36" spans="1:22" ht="14.45" customHeight="1">
      <c r="A36" s="189">
        <f t="shared" si="0"/>
        <v>32</v>
      </c>
      <c r="B36" s="290" t="s">
        <v>101</v>
      </c>
      <c r="C36" s="199"/>
      <c r="D36" s="223"/>
      <c r="E36" s="230">
        <v>16</v>
      </c>
      <c r="F36" s="176">
        <f>IF(E36&gt;0,IF(D36&gt;0,(D36*C$3+E36*10/3)/E$3,E36*10/3*(1-0.1*C$3)),IF(D36&gt;10,D36*0.9,D36))</f>
        <v>48</v>
      </c>
      <c r="G36" s="199"/>
      <c r="H36" s="217">
        <f>IF(G36&gt;0,IF(F36&gt;0,(F36*E$3+G36*10/3)/G$3,G36*10/3*(1-0.1*E$3)),IF(F36&gt;10,F36*0.9,F36))</f>
        <v>43.2</v>
      </c>
      <c r="I36" s="230"/>
      <c r="J36" s="176">
        <f>IF(I36&gt;0,IF(H36&gt;0,(H36*G$3+I36*10/3)/I$3,I36*10/3*(1-0.1*G$3)),IF(H36&gt;10,H36*0.9,H36))</f>
        <v>38.880000000000003</v>
      </c>
      <c r="K36" s="199"/>
      <c r="L36" s="217">
        <f t="shared" ref="L36:L63" si="13">IF(K36&gt;0,IF(J36&gt;0,(J36*I$3+K36*10/3)/K$3,K36*10/3*(1-0.1*I$3)),IF(J36&gt;10,J36*0.9,J36))</f>
        <v>34.992000000000004</v>
      </c>
      <c r="M36" s="234"/>
      <c r="N36" s="176">
        <f t="shared" si="6"/>
        <v>31.492800000000006</v>
      </c>
      <c r="O36" s="241"/>
      <c r="P36" s="217">
        <f t="shared" si="7"/>
        <v>28.343520000000005</v>
      </c>
      <c r="Q36" s="234"/>
      <c r="R36" s="176">
        <f t="shared" si="8"/>
        <v>25.509168000000006</v>
      </c>
      <c r="S36" s="2"/>
      <c r="T36" s="2"/>
      <c r="U36" s="2"/>
      <c r="V36" s="2"/>
    </row>
    <row r="37" spans="1:22" ht="14.45" customHeight="1">
      <c r="A37" s="189">
        <f t="shared" si="0"/>
        <v>33</v>
      </c>
      <c r="B37" s="289" t="s">
        <v>72</v>
      </c>
      <c r="C37" s="199">
        <v>15</v>
      </c>
      <c r="D37" s="217">
        <f>C37/3*10</f>
        <v>50</v>
      </c>
      <c r="E37" s="230"/>
      <c r="F37" s="176">
        <f>IF(E37&gt;0,IF(D37&gt;0,(D37*C$3+E37*10/3)/E$3,E37*10/3*(1-0.1*C$3)),IF(D37&gt;10,D37*0.9,D37))</f>
        <v>45</v>
      </c>
      <c r="G37" s="199"/>
      <c r="H37" s="217">
        <f>IF(G37&gt;0,IF(F37&gt;0,(F37*E$3+G37*10/3)/G$3,G37*10/3*(1-0.1*E$3)),IF(F37&gt;10,F37*0.9,F37))</f>
        <v>40.5</v>
      </c>
      <c r="I37" s="230"/>
      <c r="J37" s="176">
        <f>IF(I37&gt;0,IF(H37&gt;0,(H37*G$3+I37*10/3)/I$3,I37*10/3*(1-0.1*G$3)),IF(H37&gt;10,H37*0.9,H37))</f>
        <v>36.450000000000003</v>
      </c>
      <c r="K37" s="199"/>
      <c r="L37" s="217">
        <f t="shared" si="13"/>
        <v>32.805000000000007</v>
      </c>
      <c r="M37" s="234"/>
      <c r="N37" s="176">
        <f t="shared" ref="N37:N68" si="14">IF(M37&gt;0,IF(L37&gt;0,(L37*K$3+M37*10/3)/M$3,M37*10/3*(1-0.1*K$3)),IF(L37&gt;10,L37*0.9,L37))</f>
        <v>29.524500000000007</v>
      </c>
      <c r="O37" s="204"/>
      <c r="P37" s="217">
        <f t="shared" ref="P37:P68" si="15">IF(O37&gt;0,IF(N37&gt;0,(N37*M$3+O37*10/3)/O$3,O37*10/3*(1-0.1*M$3)),IF(N37&gt;10,N37*0.9,N37))</f>
        <v>26.572050000000008</v>
      </c>
      <c r="Q37" s="234"/>
      <c r="R37" s="176">
        <f t="shared" ref="R37:R68" si="16">IF(Q37&gt;0,IF(P37&gt;0,(P37*O$3+Q37*10/3)/Q$3,Q37*10/3*(1-0.1*O$3)),IF(P37&gt;10,P37*0.9,P37))</f>
        <v>23.914845000000007</v>
      </c>
      <c r="S37" s="2"/>
      <c r="T37" s="2"/>
      <c r="U37" s="2"/>
      <c r="V37" s="2"/>
    </row>
    <row r="38" spans="1:22" ht="14.45" customHeight="1">
      <c r="A38" s="189">
        <f t="shared" si="0"/>
        <v>34</v>
      </c>
      <c r="B38" s="267" t="s">
        <v>92</v>
      </c>
      <c r="C38" s="199">
        <v>14</v>
      </c>
      <c r="D38" s="217">
        <f>C38/3*10</f>
        <v>46.666666666666671</v>
      </c>
      <c r="E38" s="230"/>
      <c r="F38" s="176">
        <f>IF(E38&gt;0,IF(D38&gt;0,(D38*C$3+E38*10/3)/E$3,E38*10/3*(1-0.1*C$3)),IF(D38&gt;10,D38*0.9,D38))</f>
        <v>42.000000000000007</v>
      </c>
      <c r="G38" s="199"/>
      <c r="H38" s="217">
        <f>IF(G38&gt;0,IF(F38&gt;0,(F38*E$3+G38*10/3)/G$3,G38*10/3*(1-0.1*E$3)),IF(F38&gt;10,F38*0.9,F38))</f>
        <v>37.800000000000004</v>
      </c>
      <c r="I38" s="230"/>
      <c r="J38" s="176">
        <f>IF(I38&gt;0,IF(H38&gt;0,(H38*G$3+I38*10/3)/I$3,I38*10/3*(1-0.1*G$3)),IF(H38&gt;10,H38*0.9,H38))</f>
        <v>34.020000000000003</v>
      </c>
      <c r="K38" s="204">
        <v>-2.2999999999999998</v>
      </c>
      <c r="L38" s="217">
        <f t="shared" si="13"/>
        <v>30.618000000000002</v>
      </c>
      <c r="M38" s="234"/>
      <c r="N38" s="176">
        <f t="shared" si="14"/>
        <v>27.556200000000004</v>
      </c>
      <c r="O38" s="241"/>
      <c r="P38" s="217">
        <f t="shared" si="15"/>
        <v>24.800580000000004</v>
      </c>
      <c r="Q38" s="234"/>
      <c r="R38" s="176">
        <f t="shared" si="16"/>
        <v>22.320522000000004</v>
      </c>
      <c r="S38" s="2"/>
      <c r="T38" s="2"/>
      <c r="U38" s="2"/>
      <c r="V38" s="2"/>
    </row>
    <row r="39" spans="1:22" ht="14.45" customHeight="1" thickBot="1">
      <c r="A39" s="190">
        <f t="shared" si="0"/>
        <v>35</v>
      </c>
      <c r="B39" s="283" t="s">
        <v>110</v>
      </c>
      <c r="C39" s="200"/>
      <c r="D39" s="221"/>
      <c r="E39" s="231"/>
      <c r="F39" s="187"/>
      <c r="G39" s="226"/>
      <c r="H39" s="221"/>
      <c r="I39" s="244"/>
      <c r="J39" s="187"/>
      <c r="K39" s="247">
        <v>14.9</v>
      </c>
      <c r="L39" s="218">
        <f t="shared" si="13"/>
        <v>29.799999999999997</v>
      </c>
      <c r="M39" s="244"/>
      <c r="N39" s="176">
        <f t="shared" si="14"/>
        <v>26.819999999999997</v>
      </c>
      <c r="O39" s="226"/>
      <c r="P39" s="218">
        <f t="shared" si="15"/>
        <v>24.137999999999998</v>
      </c>
      <c r="Q39" s="244"/>
      <c r="R39" s="179">
        <f t="shared" si="16"/>
        <v>21.7242</v>
      </c>
      <c r="S39" s="2"/>
      <c r="T39" s="2"/>
      <c r="U39" s="2"/>
      <c r="V39" s="2"/>
    </row>
    <row r="40" spans="1:22" ht="14.45" customHeight="1">
      <c r="A40" s="188">
        <f t="shared" si="0"/>
        <v>36</v>
      </c>
      <c r="B40" s="207" t="s">
        <v>111</v>
      </c>
      <c r="C40" s="198"/>
      <c r="D40" s="222"/>
      <c r="E40" s="229"/>
      <c r="F40" s="186"/>
      <c r="G40" s="203"/>
      <c r="H40" s="222"/>
      <c r="I40" s="229"/>
      <c r="J40" s="186"/>
      <c r="K40" s="198">
        <v>12.4</v>
      </c>
      <c r="L40" s="216">
        <f t="shared" si="13"/>
        <v>24.8</v>
      </c>
      <c r="M40" s="248"/>
      <c r="N40" s="175">
        <f t="shared" si="14"/>
        <v>22.32</v>
      </c>
      <c r="O40" s="239"/>
      <c r="P40" s="216">
        <f t="shared" si="15"/>
        <v>20.088000000000001</v>
      </c>
      <c r="Q40" s="248"/>
      <c r="R40" s="175">
        <f t="shared" si="16"/>
        <v>18.0792</v>
      </c>
      <c r="S40" s="2"/>
      <c r="T40" s="2"/>
      <c r="U40" s="2"/>
      <c r="V40" s="2"/>
    </row>
    <row r="41" spans="1:22" ht="14.45" customHeight="1">
      <c r="A41" s="189">
        <f t="shared" si="0"/>
        <v>37</v>
      </c>
      <c r="B41" s="213" t="s">
        <v>112</v>
      </c>
      <c r="C41" s="199"/>
      <c r="D41" s="223"/>
      <c r="E41" s="230"/>
      <c r="F41" s="181"/>
      <c r="G41" s="204"/>
      <c r="H41" s="223"/>
      <c r="I41" s="234"/>
      <c r="J41" s="181"/>
      <c r="K41" s="241">
        <v>10.7</v>
      </c>
      <c r="L41" s="217">
        <f t="shared" si="13"/>
        <v>21.4</v>
      </c>
      <c r="M41" s="177"/>
      <c r="N41" s="176">
        <f t="shared" si="14"/>
        <v>19.259999999999998</v>
      </c>
      <c r="O41" s="204"/>
      <c r="P41" s="217">
        <f t="shared" si="15"/>
        <v>17.334</v>
      </c>
      <c r="Q41" s="234"/>
      <c r="R41" s="176">
        <f t="shared" si="16"/>
        <v>15.6006</v>
      </c>
      <c r="S41" s="2"/>
      <c r="T41" s="2"/>
      <c r="U41" s="2"/>
      <c r="V41" s="2"/>
    </row>
    <row r="42" spans="1:22" ht="14.45" customHeight="1">
      <c r="A42" s="189">
        <f t="shared" si="0"/>
        <v>38</v>
      </c>
      <c r="B42" s="208" t="s">
        <v>100</v>
      </c>
      <c r="C42" s="199"/>
      <c r="D42" s="223"/>
      <c r="E42" s="230">
        <v>8.5</v>
      </c>
      <c r="F42" s="176">
        <f t="shared" ref="F42:F63" si="17">IF(E42&gt;0,IF(D42&gt;0,(D42*C$3+E42*10/3)/E$3,E42*10/3*(1-0.1*C$3)),IF(D42&gt;10,D42*0.9,D42))</f>
        <v>25.5</v>
      </c>
      <c r="G42" s="199"/>
      <c r="H42" s="217">
        <f t="shared" ref="H42:H59" si="18">IF(G42&gt;0,IF(F42&gt;0,(F42*E$3+G42*10/3)/G$3,G42*10/3*(1-0.1*E$3)),IF(F42&gt;10,F42*0.9,F42))</f>
        <v>22.95</v>
      </c>
      <c r="I42" s="230"/>
      <c r="J42" s="176">
        <f t="shared" ref="J42:J59" si="19">IF(I42&gt;0,IF(H42&gt;0,(H42*G$3+I42*10/3)/I$3,I42*10/3*(1-0.1*G$3)),IF(H42&gt;10,H42*0.9,H42))</f>
        <v>20.655000000000001</v>
      </c>
      <c r="K42" s="199"/>
      <c r="L42" s="217">
        <f t="shared" si="13"/>
        <v>18.589500000000001</v>
      </c>
      <c r="M42" s="234"/>
      <c r="N42" s="176">
        <f t="shared" si="14"/>
        <v>16.730550000000001</v>
      </c>
      <c r="O42" s="204"/>
      <c r="P42" s="217">
        <f t="shared" si="15"/>
        <v>15.057495000000001</v>
      </c>
      <c r="Q42" s="234"/>
      <c r="R42" s="176">
        <f t="shared" si="16"/>
        <v>13.551745500000001</v>
      </c>
      <c r="S42" s="2"/>
      <c r="T42" s="2"/>
      <c r="U42" s="2"/>
      <c r="V42" s="2"/>
    </row>
    <row r="43" spans="1:22" ht="14.45" customHeight="1">
      <c r="A43" s="189">
        <f t="shared" si="0"/>
        <v>39</v>
      </c>
      <c r="B43" s="208" t="s">
        <v>75</v>
      </c>
      <c r="C43" s="204"/>
      <c r="D43" s="217">
        <f t="shared" ref="D43:D63" si="20">C43/3*10</f>
        <v>0</v>
      </c>
      <c r="E43" s="230"/>
      <c r="F43" s="176">
        <f t="shared" si="17"/>
        <v>0</v>
      </c>
      <c r="G43" s="199"/>
      <c r="H43" s="217">
        <f t="shared" si="18"/>
        <v>0</v>
      </c>
      <c r="I43" s="230"/>
      <c r="J43" s="176">
        <f t="shared" si="19"/>
        <v>0</v>
      </c>
      <c r="K43" s="199"/>
      <c r="L43" s="217">
        <f t="shared" si="13"/>
        <v>0</v>
      </c>
      <c r="M43" s="234"/>
      <c r="N43" s="176">
        <f t="shared" si="14"/>
        <v>0</v>
      </c>
      <c r="O43" s="204"/>
      <c r="P43" s="217">
        <f t="shared" si="15"/>
        <v>0</v>
      </c>
      <c r="Q43" s="234"/>
      <c r="R43" s="176">
        <f t="shared" si="16"/>
        <v>0</v>
      </c>
      <c r="S43" s="2"/>
      <c r="T43" s="2"/>
      <c r="U43" s="2"/>
      <c r="V43" s="2"/>
    </row>
    <row r="44" spans="1:22" ht="14.45" customHeight="1" thickBot="1">
      <c r="A44" s="191">
        <f t="shared" si="0"/>
        <v>40</v>
      </c>
      <c r="B44" s="212" t="s">
        <v>52</v>
      </c>
      <c r="C44" s="201"/>
      <c r="D44" s="219">
        <f t="shared" si="20"/>
        <v>0</v>
      </c>
      <c r="E44" s="232"/>
      <c r="F44" s="178">
        <f t="shared" si="17"/>
        <v>0</v>
      </c>
      <c r="G44" s="206"/>
      <c r="H44" s="219">
        <f t="shared" si="18"/>
        <v>0</v>
      </c>
      <c r="I44" s="232"/>
      <c r="J44" s="178">
        <f t="shared" si="19"/>
        <v>0</v>
      </c>
      <c r="K44" s="206"/>
      <c r="L44" s="219">
        <f t="shared" si="13"/>
        <v>0</v>
      </c>
      <c r="M44" s="236"/>
      <c r="N44" s="178">
        <f t="shared" si="14"/>
        <v>0</v>
      </c>
      <c r="O44" s="242"/>
      <c r="P44" s="219">
        <f t="shared" si="15"/>
        <v>0</v>
      </c>
      <c r="Q44" s="236"/>
      <c r="R44" s="178">
        <f t="shared" si="16"/>
        <v>0</v>
      </c>
      <c r="S44" s="2"/>
      <c r="T44" s="2"/>
      <c r="U44" s="2"/>
      <c r="V44" s="2"/>
    </row>
    <row r="45" spans="1:22" ht="14.45" customHeight="1">
      <c r="A45" s="192">
        <f t="shared" si="0"/>
        <v>41</v>
      </c>
      <c r="B45" s="211" t="s">
        <v>79</v>
      </c>
      <c r="C45" s="202"/>
      <c r="D45" s="220">
        <f t="shared" si="20"/>
        <v>0</v>
      </c>
      <c r="E45" s="233"/>
      <c r="F45" s="180">
        <f t="shared" si="17"/>
        <v>0</v>
      </c>
      <c r="G45" s="205"/>
      <c r="H45" s="220">
        <f t="shared" si="18"/>
        <v>0</v>
      </c>
      <c r="I45" s="233"/>
      <c r="J45" s="180">
        <f t="shared" si="19"/>
        <v>0</v>
      </c>
      <c r="K45" s="202"/>
      <c r="L45" s="220">
        <f t="shared" si="13"/>
        <v>0</v>
      </c>
      <c r="M45" s="233"/>
      <c r="N45" s="180">
        <f t="shared" si="14"/>
        <v>0</v>
      </c>
      <c r="O45" s="205"/>
      <c r="P45" s="220">
        <f t="shared" si="15"/>
        <v>0</v>
      </c>
      <c r="Q45" s="235"/>
      <c r="R45" s="180">
        <f t="shared" si="16"/>
        <v>0</v>
      </c>
      <c r="S45" s="2"/>
      <c r="T45" s="2"/>
      <c r="U45" s="2"/>
      <c r="V45" s="2"/>
    </row>
    <row r="46" spans="1:22" ht="14.45" customHeight="1">
      <c r="A46" s="189">
        <f t="shared" si="0"/>
        <v>42</v>
      </c>
      <c r="B46" s="213" t="s">
        <v>80</v>
      </c>
      <c r="C46" s="199"/>
      <c r="D46" s="217">
        <f t="shared" si="20"/>
        <v>0</v>
      </c>
      <c r="E46" s="230"/>
      <c r="F46" s="176">
        <f t="shared" si="17"/>
        <v>0</v>
      </c>
      <c r="G46" s="199"/>
      <c r="H46" s="217">
        <f t="shared" si="18"/>
        <v>0</v>
      </c>
      <c r="I46" s="230"/>
      <c r="J46" s="176">
        <f t="shared" si="19"/>
        <v>0</v>
      </c>
      <c r="K46" s="199"/>
      <c r="L46" s="217">
        <f t="shared" si="13"/>
        <v>0</v>
      </c>
      <c r="M46" s="234"/>
      <c r="N46" s="176">
        <f t="shared" si="14"/>
        <v>0</v>
      </c>
      <c r="O46" s="204"/>
      <c r="P46" s="217">
        <f t="shared" si="15"/>
        <v>0</v>
      </c>
      <c r="Q46" s="234"/>
      <c r="R46" s="176">
        <f t="shared" si="16"/>
        <v>0</v>
      </c>
      <c r="S46" s="2"/>
      <c r="T46" s="2"/>
      <c r="U46" s="2"/>
      <c r="V46" s="2"/>
    </row>
    <row r="47" spans="1:22" ht="14.45" customHeight="1">
      <c r="A47" s="189">
        <f t="shared" si="0"/>
        <v>43</v>
      </c>
      <c r="B47" s="208" t="s">
        <v>81</v>
      </c>
      <c r="C47" s="199"/>
      <c r="D47" s="217">
        <f t="shared" si="20"/>
        <v>0</v>
      </c>
      <c r="E47" s="230"/>
      <c r="F47" s="176">
        <f t="shared" si="17"/>
        <v>0</v>
      </c>
      <c r="G47" s="199"/>
      <c r="H47" s="217">
        <f t="shared" si="18"/>
        <v>0</v>
      </c>
      <c r="I47" s="230"/>
      <c r="J47" s="176">
        <f t="shared" si="19"/>
        <v>0</v>
      </c>
      <c r="K47" s="199"/>
      <c r="L47" s="217">
        <f t="shared" si="13"/>
        <v>0</v>
      </c>
      <c r="M47" s="234"/>
      <c r="N47" s="176">
        <f t="shared" si="14"/>
        <v>0</v>
      </c>
      <c r="O47" s="204"/>
      <c r="P47" s="217">
        <f t="shared" si="15"/>
        <v>0</v>
      </c>
      <c r="Q47" s="234"/>
      <c r="R47" s="176">
        <f t="shared" si="16"/>
        <v>0</v>
      </c>
      <c r="S47" s="2"/>
      <c r="T47" s="2"/>
      <c r="U47" s="2"/>
      <c r="V47" s="2"/>
    </row>
    <row r="48" spans="1:22" ht="14.45" customHeight="1">
      <c r="A48" s="189">
        <f t="shared" si="0"/>
        <v>44</v>
      </c>
      <c r="B48" s="208" t="s">
        <v>94</v>
      </c>
      <c r="C48" s="199"/>
      <c r="D48" s="217">
        <f t="shared" si="20"/>
        <v>0</v>
      </c>
      <c r="E48" s="230"/>
      <c r="F48" s="176">
        <f t="shared" si="17"/>
        <v>0</v>
      </c>
      <c r="G48" s="199"/>
      <c r="H48" s="217">
        <f t="shared" si="18"/>
        <v>0</v>
      </c>
      <c r="I48" s="230"/>
      <c r="J48" s="176">
        <f t="shared" si="19"/>
        <v>0</v>
      </c>
      <c r="K48" s="199"/>
      <c r="L48" s="217">
        <f t="shared" si="13"/>
        <v>0</v>
      </c>
      <c r="M48" s="234"/>
      <c r="N48" s="176">
        <f t="shared" si="14"/>
        <v>0</v>
      </c>
      <c r="O48" s="204"/>
      <c r="P48" s="217">
        <f t="shared" si="15"/>
        <v>0</v>
      </c>
      <c r="Q48" s="234"/>
      <c r="R48" s="176">
        <f t="shared" si="16"/>
        <v>0</v>
      </c>
      <c r="S48" s="2"/>
      <c r="T48" s="2"/>
      <c r="U48" s="2"/>
      <c r="V48" s="2"/>
    </row>
    <row r="49" spans="1:22" ht="14.45" customHeight="1">
      <c r="A49" s="189">
        <f t="shared" si="0"/>
        <v>45</v>
      </c>
      <c r="B49" s="208" t="s">
        <v>83</v>
      </c>
      <c r="C49" s="199"/>
      <c r="D49" s="217">
        <f t="shared" si="20"/>
        <v>0</v>
      </c>
      <c r="E49" s="230"/>
      <c r="F49" s="176">
        <f t="shared" si="17"/>
        <v>0</v>
      </c>
      <c r="G49" s="199"/>
      <c r="H49" s="217">
        <f t="shared" si="18"/>
        <v>0</v>
      </c>
      <c r="I49" s="279"/>
      <c r="J49" s="176">
        <f t="shared" si="19"/>
        <v>0</v>
      </c>
      <c r="K49" s="199"/>
      <c r="L49" s="217">
        <f t="shared" si="13"/>
        <v>0</v>
      </c>
      <c r="M49" s="234"/>
      <c r="N49" s="176">
        <f t="shared" si="14"/>
        <v>0</v>
      </c>
      <c r="O49" s="241"/>
      <c r="P49" s="217">
        <f t="shared" si="15"/>
        <v>0</v>
      </c>
      <c r="Q49" s="230"/>
      <c r="R49" s="176">
        <f t="shared" si="16"/>
        <v>0</v>
      </c>
      <c r="S49" s="2"/>
      <c r="T49" s="2"/>
      <c r="U49" s="2"/>
      <c r="V49" s="2"/>
    </row>
    <row r="50" spans="1:22" ht="14.45" customHeight="1">
      <c r="A50" s="189">
        <f t="shared" si="0"/>
        <v>46</v>
      </c>
      <c r="B50" s="208" t="s">
        <v>84</v>
      </c>
      <c r="C50" s="199"/>
      <c r="D50" s="217">
        <f t="shared" si="20"/>
        <v>0</v>
      </c>
      <c r="E50" s="230"/>
      <c r="F50" s="176">
        <f t="shared" si="17"/>
        <v>0</v>
      </c>
      <c r="G50" s="204"/>
      <c r="H50" s="217">
        <f t="shared" si="18"/>
        <v>0</v>
      </c>
      <c r="I50" s="230"/>
      <c r="J50" s="176">
        <f t="shared" si="19"/>
        <v>0</v>
      </c>
      <c r="K50" s="199"/>
      <c r="L50" s="217">
        <f t="shared" si="13"/>
        <v>0</v>
      </c>
      <c r="M50" s="177"/>
      <c r="N50" s="176">
        <f t="shared" si="14"/>
        <v>0</v>
      </c>
      <c r="O50" s="204"/>
      <c r="P50" s="217">
        <f t="shared" si="15"/>
        <v>0</v>
      </c>
      <c r="Q50" s="234"/>
      <c r="R50" s="176">
        <f t="shared" si="16"/>
        <v>0</v>
      </c>
      <c r="S50" s="2"/>
      <c r="T50" s="2"/>
      <c r="U50" s="2"/>
      <c r="V50" s="2"/>
    </row>
    <row r="51" spans="1:22" ht="14.45" customHeight="1">
      <c r="A51" s="193">
        <v>47</v>
      </c>
      <c r="B51" s="208" t="s">
        <v>77</v>
      </c>
      <c r="C51" s="199"/>
      <c r="D51" s="217">
        <f t="shared" si="20"/>
        <v>0</v>
      </c>
      <c r="E51" s="230"/>
      <c r="F51" s="176">
        <f t="shared" si="17"/>
        <v>0</v>
      </c>
      <c r="G51" s="199"/>
      <c r="H51" s="217">
        <f t="shared" si="18"/>
        <v>0</v>
      </c>
      <c r="I51" s="230"/>
      <c r="J51" s="176">
        <f t="shared" si="19"/>
        <v>0</v>
      </c>
      <c r="K51" s="199"/>
      <c r="L51" s="217">
        <f t="shared" si="13"/>
        <v>0</v>
      </c>
      <c r="M51" s="230"/>
      <c r="N51" s="176">
        <f t="shared" si="14"/>
        <v>0</v>
      </c>
      <c r="O51" s="204"/>
      <c r="P51" s="217">
        <f t="shared" si="15"/>
        <v>0</v>
      </c>
      <c r="Q51" s="234"/>
      <c r="R51" s="176">
        <f t="shared" si="16"/>
        <v>0</v>
      </c>
      <c r="S51" s="2"/>
      <c r="T51" s="2"/>
      <c r="U51" s="2"/>
      <c r="V51" s="2"/>
    </row>
    <row r="52" spans="1:22" ht="14.45" customHeight="1">
      <c r="A52" s="189">
        <v>48</v>
      </c>
      <c r="B52" s="208" t="s">
        <v>74</v>
      </c>
      <c r="C52" s="199"/>
      <c r="D52" s="217">
        <f t="shared" si="20"/>
        <v>0</v>
      </c>
      <c r="E52" s="230"/>
      <c r="F52" s="176">
        <f t="shared" si="17"/>
        <v>0</v>
      </c>
      <c r="G52" s="199"/>
      <c r="H52" s="217">
        <f t="shared" si="18"/>
        <v>0</v>
      </c>
      <c r="I52" s="234"/>
      <c r="J52" s="176">
        <f t="shared" si="19"/>
        <v>0</v>
      </c>
      <c r="K52" s="199"/>
      <c r="L52" s="217">
        <f t="shared" si="13"/>
        <v>0</v>
      </c>
      <c r="M52" s="177"/>
      <c r="N52" s="176">
        <f t="shared" si="14"/>
        <v>0</v>
      </c>
      <c r="O52" s="204"/>
      <c r="P52" s="217">
        <f t="shared" si="15"/>
        <v>0</v>
      </c>
      <c r="Q52" s="234"/>
      <c r="R52" s="176">
        <f t="shared" si="16"/>
        <v>0</v>
      </c>
      <c r="S52" s="2"/>
      <c r="T52" s="2"/>
      <c r="U52" s="2"/>
      <c r="V52" s="2"/>
    </row>
    <row r="53" spans="1:22" ht="15.6" customHeight="1">
      <c r="A53" s="194">
        <v>49</v>
      </c>
      <c r="B53" s="210" t="s">
        <v>95</v>
      </c>
      <c r="C53" s="200"/>
      <c r="D53" s="218">
        <f t="shared" si="20"/>
        <v>0</v>
      </c>
      <c r="E53" s="231"/>
      <c r="F53" s="179">
        <f t="shared" si="17"/>
        <v>0</v>
      </c>
      <c r="G53" s="200"/>
      <c r="H53" s="218">
        <f t="shared" si="18"/>
        <v>0</v>
      </c>
      <c r="I53" s="284"/>
      <c r="J53" s="179">
        <f t="shared" si="19"/>
        <v>0</v>
      </c>
      <c r="K53" s="200"/>
      <c r="L53" s="218">
        <f t="shared" si="13"/>
        <v>0</v>
      </c>
      <c r="M53" s="244"/>
      <c r="N53" s="179">
        <f t="shared" si="14"/>
        <v>0</v>
      </c>
      <c r="O53" s="226"/>
      <c r="P53" s="218">
        <f t="shared" si="15"/>
        <v>0</v>
      </c>
      <c r="Q53" s="244"/>
      <c r="R53" s="179">
        <f t="shared" si="16"/>
        <v>0</v>
      </c>
      <c r="S53" s="2"/>
      <c r="T53" s="2"/>
      <c r="U53" s="2"/>
      <c r="V53" s="2"/>
    </row>
    <row r="54" spans="1:22" ht="15.6" customHeight="1" thickBot="1">
      <c r="A54" s="190">
        <f t="shared" ref="A54:A59" si="21">A53+1</f>
        <v>50</v>
      </c>
      <c r="B54" s="277" t="s">
        <v>60</v>
      </c>
      <c r="C54" s="200"/>
      <c r="D54" s="218">
        <f t="shared" si="20"/>
        <v>0</v>
      </c>
      <c r="E54" s="231"/>
      <c r="F54" s="179">
        <f t="shared" si="17"/>
        <v>0</v>
      </c>
      <c r="G54" s="200"/>
      <c r="H54" s="218">
        <f t="shared" si="18"/>
        <v>0</v>
      </c>
      <c r="I54" s="231"/>
      <c r="J54" s="179">
        <f t="shared" si="19"/>
        <v>0</v>
      </c>
      <c r="K54" s="226"/>
      <c r="L54" s="218">
        <f t="shared" si="13"/>
        <v>0</v>
      </c>
      <c r="M54" s="244"/>
      <c r="N54" s="179">
        <f t="shared" si="14"/>
        <v>0</v>
      </c>
      <c r="O54" s="247"/>
      <c r="P54" s="218">
        <f t="shared" si="15"/>
        <v>0</v>
      </c>
      <c r="Q54" s="244"/>
      <c r="R54" s="179">
        <f t="shared" si="16"/>
        <v>0</v>
      </c>
      <c r="S54" s="2"/>
      <c r="T54" s="2"/>
      <c r="U54" s="2"/>
      <c r="V54" s="2"/>
    </row>
    <row r="55" spans="1:22" ht="15.6" customHeight="1">
      <c r="A55" s="188">
        <f t="shared" si="21"/>
        <v>51</v>
      </c>
      <c r="B55" s="207" t="s">
        <v>93</v>
      </c>
      <c r="C55" s="198"/>
      <c r="D55" s="216">
        <f t="shared" si="20"/>
        <v>0</v>
      </c>
      <c r="E55" s="229"/>
      <c r="F55" s="179">
        <f t="shared" si="17"/>
        <v>0</v>
      </c>
      <c r="G55" s="203"/>
      <c r="H55" s="216">
        <f t="shared" si="18"/>
        <v>0</v>
      </c>
      <c r="I55" s="229"/>
      <c r="J55" s="175">
        <f t="shared" si="19"/>
        <v>0</v>
      </c>
      <c r="K55" s="198"/>
      <c r="L55" s="218">
        <f t="shared" si="13"/>
        <v>0</v>
      </c>
      <c r="M55" s="248"/>
      <c r="N55" s="179">
        <f t="shared" si="14"/>
        <v>0</v>
      </c>
      <c r="O55" s="203"/>
      <c r="P55" s="218">
        <f t="shared" si="15"/>
        <v>0</v>
      </c>
      <c r="Q55" s="248"/>
      <c r="R55" s="179">
        <f t="shared" si="16"/>
        <v>0</v>
      </c>
      <c r="S55" s="2"/>
      <c r="T55" s="2"/>
      <c r="U55" s="2"/>
      <c r="V55" s="2"/>
    </row>
    <row r="56" spans="1:22" ht="15.6" customHeight="1">
      <c r="A56" s="189">
        <f t="shared" si="21"/>
        <v>52</v>
      </c>
      <c r="B56" s="208" t="s">
        <v>57</v>
      </c>
      <c r="C56" s="199"/>
      <c r="D56" s="217">
        <f t="shared" si="20"/>
        <v>0</v>
      </c>
      <c r="E56" s="230"/>
      <c r="F56" s="179">
        <f t="shared" si="17"/>
        <v>0</v>
      </c>
      <c r="G56" s="199"/>
      <c r="H56" s="217">
        <f t="shared" si="18"/>
        <v>0</v>
      </c>
      <c r="I56" s="230"/>
      <c r="J56" s="176">
        <f t="shared" si="19"/>
        <v>0</v>
      </c>
      <c r="K56" s="199"/>
      <c r="L56" s="218">
        <f t="shared" si="13"/>
        <v>0</v>
      </c>
      <c r="M56" s="234"/>
      <c r="N56" s="179">
        <f t="shared" si="14"/>
        <v>0</v>
      </c>
      <c r="O56" s="241"/>
      <c r="P56" s="218">
        <f t="shared" si="15"/>
        <v>0</v>
      </c>
      <c r="Q56" s="230"/>
      <c r="R56" s="179">
        <f t="shared" si="16"/>
        <v>0</v>
      </c>
      <c r="S56" s="2"/>
      <c r="T56" s="2"/>
      <c r="U56" s="2"/>
      <c r="V56" s="2"/>
    </row>
    <row r="57" spans="1:22" ht="15.6" customHeight="1">
      <c r="A57" s="189">
        <f t="shared" si="21"/>
        <v>53</v>
      </c>
      <c r="B57" s="208" t="s">
        <v>54</v>
      </c>
      <c r="C57" s="199"/>
      <c r="D57" s="217">
        <f t="shared" si="20"/>
        <v>0</v>
      </c>
      <c r="E57" s="230"/>
      <c r="F57" s="179">
        <f t="shared" si="17"/>
        <v>0</v>
      </c>
      <c r="G57" s="199"/>
      <c r="H57" s="217">
        <f t="shared" si="18"/>
        <v>0</v>
      </c>
      <c r="I57" s="230"/>
      <c r="J57" s="176">
        <f t="shared" si="19"/>
        <v>0</v>
      </c>
      <c r="K57" s="240"/>
      <c r="L57" s="218">
        <f t="shared" si="13"/>
        <v>0</v>
      </c>
      <c r="M57" s="234"/>
      <c r="N57" s="179">
        <f t="shared" si="14"/>
        <v>0</v>
      </c>
      <c r="O57" s="241"/>
      <c r="P57" s="218">
        <f t="shared" si="15"/>
        <v>0</v>
      </c>
      <c r="Q57" s="234"/>
      <c r="R57" s="179">
        <f t="shared" si="16"/>
        <v>0</v>
      </c>
      <c r="S57" s="2"/>
      <c r="T57" s="2"/>
      <c r="U57" s="2"/>
      <c r="V57" s="2"/>
    </row>
    <row r="58" spans="1:22" ht="15.6" customHeight="1">
      <c r="A58" s="189">
        <f t="shared" si="21"/>
        <v>54</v>
      </c>
      <c r="B58" s="208" t="s">
        <v>85</v>
      </c>
      <c r="C58" s="199"/>
      <c r="D58" s="217">
        <f t="shared" si="20"/>
        <v>0</v>
      </c>
      <c r="E58" s="230"/>
      <c r="F58" s="179">
        <f t="shared" si="17"/>
        <v>0</v>
      </c>
      <c r="G58" s="199"/>
      <c r="H58" s="217">
        <f t="shared" si="18"/>
        <v>0</v>
      </c>
      <c r="I58" s="230"/>
      <c r="J58" s="176">
        <f t="shared" si="19"/>
        <v>0</v>
      </c>
      <c r="K58" s="199"/>
      <c r="L58" s="218">
        <f t="shared" si="13"/>
        <v>0</v>
      </c>
      <c r="M58" s="177"/>
      <c r="N58" s="179">
        <f t="shared" si="14"/>
        <v>0</v>
      </c>
      <c r="O58" s="204"/>
      <c r="P58" s="218">
        <f t="shared" si="15"/>
        <v>0</v>
      </c>
      <c r="Q58" s="234"/>
      <c r="R58" s="179">
        <f t="shared" si="16"/>
        <v>0</v>
      </c>
      <c r="S58" s="2"/>
      <c r="T58" s="2"/>
      <c r="U58" s="2"/>
      <c r="V58" s="2"/>
    </row>
    <row r="59" spans="1:22" ht="15.6" customHeight="1" thickBot="1">
      <c r="A59" s="190">
        <f t="shared" si="21"/>
        <v>55</v>
      </c>
      <c r="B59" s="210" t="s">
        <v>71</v>
      </c>
      <c r="C59" s="200"/>
      <c r="D59" s="218">
        <f t="shared" si="20"/>
        <v>0</v>
      </c>
      <c r="E59" s="231"/>
      <c r="F59" s="179">
        <f t="shared" si="17"/>
        <v>0</v>
      </c>
      <c r="G59" s="200"/>
      <c r="H59" s="218">
        <f t="shared" si="18"/>
        <v>0</v>
      </c>
      <c r="I59" s="231"/>
      <c r="J59" s="179">
        <f t="shared" si="19"/>
        <v>0</v>
      </c>
      <c r="K59" s="200"/>
      <c r="L59" s="218">
        <f t="shared" si="13"/>
        <v>0</v>
      </c>
      <c r="M59" s="244"/>
      <c r="N59" s="179">
        <f t="shared" si="14"/>
        <v>0</v>
      </c>
      <c r="O59" s="200"/>
      <c r="P59" s="218">
        <f t="shared" si="15"/>
        <v>0</v>
      </c>
      <c r="Q59" s="244"/>
      <c r="R59" s="179">
        <f t="shared" si="16"/>
        <v>0</v>
      </c>
      <c r="S59" s="2"/>
      <c r="T59" s="2"/>
      <c r="U59" s="2"/>
      <c r="V59" s="2"/>
    </row>
    <row r="60" spans="1:22" ht="15.6" customHeight="1">
      <c r="A60" s="195">
        <v>56</v>
      </c>
      <c r="B60" s="207" t="s">
        <v>88</v>
      </c>
      <c r="C60" s="198"/>
      <c r="D60" s="216">
        <f t="shared" si="20"/>
        <v>0</v>
      </c>
      <c r="E60" s="229"/>
      <c r="F60" s="175">
        <f t="shared" si="17"/>
        <v>0</v>
      </c>
      <c r="G60" s="203"/>
      <c r="H60" s="222"/>
      <c r="I60" s="229"/>
      <c r="J60" s="186"/>
      <c r="K60" s="198"/>
      <c r="L60" s="218">
        <f t="shared" si="13"/>
        <v>0</v>
      </c>
      <c r="M60" s="248"/>
      <c r="N60" s="179">
        <f t="shared" si="14"/>
        <v>0</v>
      </c>
      <c r="O60" s="239"/>
      <c r="P60" s="218">
        <f t="shared" si="15"/>
        <v>0</v>
      </c>
      <c r="Q60" s="248"/>
      <c r="R60" s="179">
        <f t="shared" si="16"/>
        <v>0</v>
      </c>
      <c r="S60" s="2"/>
      <c r="T60" s="2"/>
      <c r="U60" s="2"/>
      <c r="V60" s="2"/>
    </row>
    <row r="61" spans="1:22" ht="15.6" customHeight="1">
      <c r="A61" s="193">
        <v>57</v>
      </c>
      <c r="B61" s="208" t="s">
        <v>89</v>
      </c>
      <c r="C61" s="204"/>
      <c r="D61" s="217">
        <f t="shared" si="20"/>
        <v>0</v>
      </c>
      <c r="E61" s="230"/>
      <c r="F61" s="176">
        <f t="shared" si="17"/>
        <v>0</v>
      </c>
      <c r="G61" s="204"/>
      <c r="H61" s="223"/>
      <c r="I61" s="230"/>
      <c r="J61" s="181"/>
      <c r="K61" s="199"/>
      <c r="L61" s="218">
        <f t="shared" si="13"/>
        <v>0</v>
      </c>
      <c r="M61" s="234"/>
      <c r="N61" s="179">
        <f t="shared" si="14"/>
        <v>0</v>
      </c>
      <c r="O61" s="204"/>
      <c r="P61" s="218">
        <f t="shared" si="15"/>
        <v>0</v>
      </c>
      <c r="Q61" s="234"/>
      <c r="R61" s="179">
        <f t="shared" si="16"/>
        <v>0</v>
      </c>
      <c r="S61" s="2"/>
      <c r="T61" s="2"/>
      <c r="U61" s="2"/>
      <c r="V61" s="2"/>
    </row>
    <row r="62" spans="1:22" ht="15.6" customHeight="1">
      <c r="A62" s="193">
        <v>58</v>
      </c>
      <c r="B62" s="267" t="s">
        <v>91</v>
      </c>
      <c r="C62" s="199"/>
      <c r="D62" s="217">
        <f t="shared" si="20"/>
        <v>0</v>
      </c>
      <c r="E62" s="230"/>
      <c r="F62" s="176">
        <f t="shared" si="17"/>
        <v>0</v>
      </c>
      <c r="G62" s="199"/>
      <c r="H62" s="223"/>
      <c r="I62" s="230"/>
      <c r="J62" s="181"/>
      <c r="K62" s="199"/>
      <c r="L62" s="218">
        <f t="shared" si="13"/>
        <v>0</v>
      </c>
      <c r="M62" s="234"/>
      <c r="N62" s="179">
        <f t="shared" si="14"/>
        <v>0</v>
      </c>
      <c r="O62" s="241"/>
      <c r="P62" s="218">
        <f t="shared" si="15"/>
        <v>0</v>
      </c>
      <c r="Q62" s="234"/>
      <c r="R62" s="179">
        <f t="shared" si="16"/>
        <v>0</v>
      </c>
      <c r="S62" s="2"/>
      <c r="T62" s="2"/>
      <c r="U62" s="2"/>
      <c r="V62" s="2"/>
    </row>
    <row r="63" spans="1:22" ht="15.6" customHeight="1">
      <c r="A63" s="193">
        <v>59</v>
      </c>
      <c r="B63" s="208" t="s">
        <v>68</v>
      </c>
      <c r="C63" s="199"/>
      <c r="D63" s="217">
        <f t="shared" si="20"/>
        <v>0</v>
      </c>
      <c r="E63" s="230"/>
      <c r="F63" s="176">
        <f t="shared" si="17"/>
        <v>0</v>
      </c>
      <c r="G63" s="199"/>
      <c r="H63" s="223"/>
      <c r="I63" s="230"/>
      <c r="J63" s="181"/>
      <c r="K63" s="199"/>
      <c r="L63" s="218">
        <f t="shared" si="13"/>
        <v>0</v>
      </c>
      <c r="M63" s="177"/>
      <c r="N63" s="179">
        <f t="shared" si="14"/>
        <v>0</v>
      </c>
      <c r="O63" s="241"/>
      <c r="P63" s="218">
        <f t="shared" si="15"/>
        <v>0</v>
      </c>
      <c r="Q63" s="234"/>
      <c r="R63" s="179">
        <f t="shared" si="16"/>
        <v>0</v>
      </c>
      <c r="S63" s="2"/>
      <c r="T63" s="2"/>
      <c r="U63" s="2"/>
      <c r="V63" s="2"/>
    </row>
    <row r="64" spans="1:22" ht="15.6" customHeight="1" thickBot="1">
      <c r="A64" s="196">
        <v>60</v>
      </c>
      <c r="B64" s="212" t="s">
        <v>99</v>
      </c>
      <c r="C64" s="201">
        <v>22</v>
      </c>
      <c r="D64" s="224"/>
      <c r="E64" s="232"/>
      <c r="F64" s="178">
        <f t="shared" ref="F64" si="22">IF(E64&gt;0,IF(D64&gt;0,(D64*C$3+E64*10/3)/E$3,E64*10/3*(1-0.1*C$3)),IF(D64&gt;10,D64*0.9,D64))</f>
        <v>0</v>
      </c>
      <c r="G64" s="201"/>
      <c r="H64" s="224"/>
      <c r="I64" s="232"/>
      <c r="J64" s="183"/>
      <c r="K64" s="201"/>
      <c r="L64" s="218">
        <f t="shared" ref="L64:L65" si="23">IF(K64&gt;0,IF(J64&gt;0,(J64*I$3+K64*10/3)/K$3,K64*10/3*(1-0.1*I$3)),IF(J64&gt;10,J64*0.9,J64))</f>
        <v>0</v>
      </c>
      <c r="M64" s="182"/>
      <c r="N64" s="179">
        <f t="shared" ref="N64:N65" si="24">IF(M64&gt;0,IF(L64&gt;0,(L64*K$3+M64*10/3)/M$3,M64*10/3*(1-0.1*K$3)),IF(L64&gt;10,L64*0.9,L64))</f>
        <v>0</v>
      </c>
      <c r="O64" s="242"/>
      <c r="P64" s="218">
        <f t="shared" ref="P64:P65" si="25">IF(O64&gt;0,IF(N64&gt;0,(N64*M$3+O64*10/3)/O$3,O64*10/3*(1-0.1*M$3)),IF(N64&gt;10,N64*0.9,N64))</f>
        <v>0</v>
      </c>
      <c r="Q64" s="236"/>
      <c r="R64" s="179">
        <f t="shared" ref="R64:R66" si="26">IF(Q64&gt;0,IF(P64&gt;0,(P64*O$3+Q64*10/3)/Q$3,Q64*10/3*(1-0.1*O$3)),IF(P64&gt;10,P64*0.9,P64))</f>
        <v>0</v>
      </c>
      <c r="S64" s="2"/>
      <c r="T64" s="2"/>
      <c r="U64" s="2"/>
      <c r="V64" s="2"/>
    </row>
    <row r="65" spans="1:22" ht="15.6" customHeight="1">
      <c r="A65" s="197">
        <v>61</v>
      </c>
      <c r="B65" s="211" t="s">
        <v>105</v>
      </c>
      <c r="C65" s="202"/>
      <c r="D65" s="225"/>
      <c r="E65" s="233"/>
      <c r="F65" s="185"/>
      <c r="G65" s="202">
        <v>40.9</v>
      </c>
      <c r="H65" s="225"/>
      <c r="I65" s="233"/>
      <c r="J65" s="185"/>
      <c r="K65" s="243"/>
      <c r="L65" s="220">
        <f t="shared" si="23"/>
        <v>0</v>
      </c>
      <c r="M65" s="184"/>
      <c r="N65" s="179">
        <f t="shared" si="24"/>
        <v>0</v>
      </c>
      <c r="O65" s="205"/>
      <c r="P65" s="218">
        <f t="shared" si="25"/>
        <v>0</v>
      </c>
      <c r="Q65" s="235"/>
      <c r="R65" s="179">
        <f t="shared" si="26"/>
        <v>0</v>
      </c>
      <c r="S65" s="2"/>
      <c r="T65" s="2"/>
      <c r="U65" s="2"/>
      <c r="V65" s="2"/>
    </row>
    <row r="66" spans="1:22" ht="15.6" customHeight="1">
      <c r="A66" s="193">
        <v>62</v>
      </c>
      <c r="B66" s="214"/>
      <c r="C66" s="199"/>
      <c r="D66" s="223"/>
      <c r="E66" s="230"/>
      <c r="F66" s="181"/>
      <c r="G66" s="204"/>
      <c r="H66" s="223"/>
      <c r="I66" s="234"/>
      <c r="J66" s="181"/>
      <c r="K66" s="204"/>
      <c r="L66" s="223"/>
      <c r="M66" s="177"/>
      <c r="N66" s="179">
        <f t="shared" ref="N66" si="27">IF(M66&gt;0,IF(L66&gt;0,(L66*K$3+M66*10/3)/M$3,M66*10/3*(1-0.1*K$3)),IF(L66&gt;10,L66*0.9,L66))</f>
        <v>0</v>
      </c>
      <c r="O66" s="204"/>
      <c r="P66" s="218">
        <f t="shared" ref="P66" si="28">IF(O66&gt;0,IF(N66&gt;0,(N66*M$3+O66*10/3)/O$3,O66*10/3*(1-0.1*M$3)),IF(N66&gt;10,N66*0.9,N66))</f>
        <v>0</v>
      </c>
      <c r="Q66" s="234"/>
      <c r="R66" s="179">
        <f t="shared" si="26"/>
        <v>0</v>
      </c>
      <c r="S66" s="2"/>
      <c r="T66" s="2"/>
      <c r="U66" s="2"/>
      <c r="V66" s="2"/>
    </row>
    <row r="67" spans="1:22" ht="15.6" customHeight="1">
      <c r="A67" s="193">
        <v>63</v>
      </c>
      <c r="B67" s="215"/>
      <c r="C67" s="199"/>
      <c r="D67" s="223"/>
      <c r="E67" s="230"/>
      <c r="F67" s="181"/>
      <c r="G67" s="204"/>
      <c r="H67" s="223"/>
      <c r="I67" s="234"/>
      <c r="J67" s="181"/>
      <c r="K67" s="204"/>
      <c r="L67" s="223"/>
      <c r="M67" s="234"/>
      <c r="N67" s="181"/>
      <c r="O67" s="204"/>
      <c r="P67" s="223"/>
      <c r="Q67" s="234"/>
      <c r="R67" s="181"/>
      <c r="S67" s="2"/>
      <c r="T67" s="2"/>
      <c r="U67" s="2"/>
      <c r="V67" s="2"/>
    </row>
    <row r="68" spans="1:22" ht="15.6" customHeight="1">
      <c r="A68" s="193">
        <v>64</v>
      </c>
      <c r="B68" s="208"/>
      <c r="C68" s="204"/>
      <c r="D68" s="223"/>
      <c r="E68" s="234"/>
      <c r="F68" s="181"/>
      <c r="G68" s="204"/>
      <c r="H68" s="223"/>
      <c r="I68" s="234"/>
      <c r="J68" s="181"/>
      <c r="K68" s="204"/>
      <c r="L68" s="223"/>
      <c r="M68" s="234"/>
      <c r="N68" s="181"/>
      <c r="O68" s="204"/>
      <c r="P68" s="223"/>
      <c r="Q68" s="234"/>
      <c r="R68" s="181"/>
      <c r="S68" s="2"/>
      <c r="T68" s="2"/>
      <c r="U68" s="2"/>
      <c r="V68" s="2"/>
    </row>
    <row r="69" spans="1:22" ht="15.6" customHeight="1" thickBot="1">
      <c r="A69" s="196">
        <v>65</v>
      </c>
      <c r="B69" s="212"/>
      <c r="C69" s="201"/>
      <c r="D69" s="224"/>
      <c r="E69" s="232"/>
      <c r="F69" s="183"/>
      <c r="G69" s="201"/>
      <c r="H69" s="224"/>
      <c r="I69" s="232"/>
      <c r="J69" s="183"/>
      <c r="K69" s="201"/>
      <c r="L69" s="224"/>
      <c r="M69" s="236"/>
      <c r="N69" s="183"/>
      <c r="O69" s="206"/>
      <c r="P69" s="224"/>
      <c r="Q69" s="236"/>
      <c r="R69" s="183"/>
      <c r="S69" s="2"/>
      <c r="T69" s="2"/>
      <c r="U69" s="2"/>
      <c r="V69" s="2"/>
    </row>
    <row r="70" spans="1:22" ht="15.6" customHeight="1">
      <c r="A70" s="197">
        <v>66</v>
      </c>
      <c r="B70" s="211"/>
      <c r="C70" s="205"/>
      <c r="D70" s="225"/>
      <c r="E70" s="235"/>
      <c r="F70" s="185"/>
      <c r="G70" s="227"/>
      <c r="H70" s="237"/>
      <c r="I70" s="184"/>
      <c r="J70" s="245"/>
      <c r="K70" s="243"/>
      <c r="L70" s="225"/>
      <c r="M70" s="184"/>
      <c r="N70" s="185"/>
      <c r="O70" s="243"/>
      <c r="P70" s="225"/>
      <c r="Q70" s="235"/>
      <c r="R70" s="185"/>
      <c r="S70" s="2"/>
      <c r="T70" s="2"/>
      <c r="U70" s="2"/>
      <c r="V70" s="2"/>
    </row>
    <row r="71" spans="1:22" ht="15.6" customHeight="1">
      <c r="A71" s="193">
        <v>67</v>
      </c>
      <c r="B71" s="208"/>
      <c r="C71" s="199"/>
      <c r="D71" s="223"/>
      <c r="E71" s="230"/>
      <c r="F71" s="181"/>
      <c r="G71" s="199"/>
      <c r="H71" s="223"/>
      <c r="I71" s="230"/>
      <c r="J71" s="181"/>
      <c r="K71" s="199"/>
      <c r="L71" s="223"/>
      <c r="M71" s="249"/>
      <c r="N71" s="181"/>
      <c r="O71" s="204"/>
      <c r="P71" s="223"/>
      <c r="Q71" s="234"/>
      <c r="R71" s="181"/>
      <c r="S71" s="2"/>
      <c r="T71" s="2"/>
      <c r="U71" s="2"/>
      <c r="V71" s="2"/>
    </row>
    <row r="72" spans="1:22" ht="15.6" customHeight="1">
      <c r="A72" s="193">
        <v>68</v>
      </c>
      <c r="B72" s="213"/>
      <c r="C72" s="199"/>
      <c r="D72" s="223"/>
      <c r="E72" s="230"/>
      <c r="F72" s="181"/>
      <c r="G72" s="204"/>
      <c r="H72" s="223"/>
      <c r="I72" s="234"/>
      <c r="J72" s="181"/>
      <c r="K72" s="241"/>
      <c r="L72" s="223"/>
      <c r="M72" s="177"/>
      <c r="N72" s="181"/>
      <c r="O72" s="241"/>
      <c r="P72" s="223"/>
      <c r="Q72" s="234"/>
      <c r="R72" s="181"/>
      <c r="S72" s="2"/>
      <c r="T72" s="2"/>
      <c r="U72" s="2"/>
      <c r="V72" s="2"/>
    </row>
    <row r="73" spans="1:22" ht="15.6" customHeight="1" thickBot="1">
      <c r="A73" s="196">
        <v>69</v>
      </c>
      <c r="B73" s="212"/>
      <c r="C73" s="206"/>
      <c r="D73" s="224"/>
      <c r="E73" s="236"/>
      <c r="F73" s="183"/>
      <c r="G73" s="228"/>
      <c r="H73" s="238"/>
      <c r="I73" s="182"/>
      <c r="J73" s="246"/>
      <c r="K73" s="242"/>
      <c r="L73" s="224"/>
      <c r="M73" s="182"/>
      <c r="N73" s="183"/>
      <c r="O73" s="242"/>
      <c r="P73" s="219"/>
      <c r="Q73" s="236"/>
      <c r="R73" s="183"/>
      <c r="S73" s="2"/>
      <c r="T73" s="2"/>
      <c r="U73" s="2"/>
      <c r="V73" s="2"/>
    </row>
    <row r="74" spans="1:22" ht="15.6" customHeight="1">
      <c r="A74" s="14" t="s">
        <v>4</v>
      </c>
      <c r="B74" s="2"/>
      <c r="C74" s="3"/>
      <c r="D74" s="3"/>
      <c r="E74" s="3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4"/>
      <c r="R74" s="2"/>
      <c r="S74" s="2"/>
      <c r="T74" s="2"/>
      <c r="U74" s="2"/>
      <c r="V74" s="2"/>
    </row>
    <row r="75" spans="1:22" ht="15.6" customHeight="1">
      <c r="A75" s="2" t="s">
        <v>5</v>
      </c>
      <c r="B75" s="2"/>
      <c r="C75" s="3"/>
      <c r="D75" s="3"/>
      <c r="E75" s="3"/>
      <c r="F75" s="4"/>
      <c r="G75" s="4"/>
      <c r="H75" s="2"/>
      <c r="I75" s="2"/>
      <c r="J75" s="2"/>
      <c r="K75" s="2"/>
      <c r="L75" s="2"/>
      <c r="M75" s="2"/>
      <c r="N75" s="2"/>
      <c r="O75" s="2"/>
      <c r="P75" s="2"/>
      <c r="Q75" s="4"/>
      <c r="R75" s="2"/>
      <c r="S75" s="2"/>
      <c r="T75" s="2"/>
      <c r="U75" s="2"/>
      <c r="V75" s="2"/>
    </row>
    <row r="76" spans="1:22" ht="12.75" customHeight="1">
      <c r="A76" s="2"/>
      <c r="B76" s="2"/>
      <c r="C76" s="3"/>
      <c r="D76" s="3"/>
      <c r="E76" s="3"/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4"/>
      <c r="R76" s="2"/>
      <c r="S76" s="2"/>
      <c r="T76" s="2"/>
      <c r="U76" s="2"/>
      <c r="V76" s="2"/>
    </row>
    <row r="77" spans="1:22" ht="12.75" customHeight="1">
      <c r="A77" s="2"/>
      <c r="B77" s="2"/>
      <c r="C77" s="3"/>
      <c r="D77" s="3"/>
      <c r="E77" s="3"/>
      <c r="F77" s="4"/>
      <c r="G77" s="4"/>
      <c r="H77" s="2"/>
      <c r="I77" s="2"/>
      <c r="J77" s="2"/>
      <c r="K77" s="2"/>
      <c r="L77" s="2"/>
      <c r="M77" s="2"/>
      <c r="N77" s="2"/>
      <c r="O77" s="2"/>
      <c r="P77" s="2"/>
      <c r="Q77" s="4"/>
      <c r="R77" s="2"/>
      <c r="S77" s="2"/>
      <c r="T77" s="2"/>
      <c r="U77" s="2"/>
      <c r="V77" s="2"/>
    </row>
    <row r="78" spans="1:22" ht="12.75" customHeight="1">
      <c r="A78" s="2"/>
      <c r="B78" s="2"/>
      <c r="C78" s="3"/>
      <c r="D78" s="3"/>
      <c r="E78" s="3"/>
      <c r="F78" s="4"/>
      <c r="G78" s="4"/>
      <c r="H78" s="2"/>
      <c r="I78" s="2"/>
      <c r="J78" s="2"/>
      <c r="K78" s="2"/>
      <c r="L78" s="2"/>
      <c r="M78" s="2"/>
      <c r="N78" s="2"/>
      <c r="O78" s="2"/>
      <c r="P78" s="2"/>
      <c r="Q78" s="4"/>
      <c r="R78" s="2"/>
      <c r="S78" s="2"/>
      <c r="T78" s="2"/>
      <c r="U78" s="2"/>
      <c r="V78" s="2"/>
    </row>
    <row r="79" spans="1:22" ht="12.75" customHeight="1">
      <c r="A79" s="2"/>
      <c r="B79" s="2"/>
      <c r="C79" s="3"/>
      <c r="D79" s="3"/>
      <c r="E79" s="3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4"/>
      <c r="R79" s="2"/>
      <c r="S79" s="2"/>
      <c r="T79" s="2"/>
      <c r="U79" s="2"/>
      <c r="V79" s="2"/>
    </row>
    <row r="80" spans="1:22" ht="12.75" customHeight="1">
      <c r="A80" s="2"/>
      <c r="B80" s="2"/>
      <c r="C80" s="3"/>
      <c r="D80" s="3"/>
      <c r="E80" s="3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4"/>
      <c r="R80" s="2"/>
      <c r="S80" s="2"/>
      <c r="T80" s="2"/>
      <c r="U80" s="2"/>
      <c r="V80" s="2"/>
    </row>
    <row r="81" spans="1:22" ht="12.75" customHeight="1">
      <c r="A81" s="2"/>
      <c r="B81" s="15"/>
      <c r="C81" s="3"/>
      <c r="D81" s="3"/>
      <c r="E81" s="3"/>
      <c r="F81" s="4"/>
      <c r="G81" s="4"/>
      <c r="H81" s="2"/>
      <c r="I81" s="2"/>
      <c r="J81" s="2"/>
      <c r="K81" s="2"/>
      <c r="L81" s="2"/>
      <c r="M81" s="2"/>
      <c r="N81" s="2"/>
      <c r="O81" s="2"/>
      <c r="P81" s="2"/>
      <c r="Q81" s="4"/>
      <c r="R81" s="2"/>
      <c r="S81" s="2"/>
      <c r="T81" s="2"/>
      <c r="U81" s="2"/>
      <c r="V81" s="2"/>
    </row>
    <row r="82" spans="1:22" ht="12.75" customHeight="1">
      <c r="A82" s="2"/>
      <c r="B82" s="15"/>
      <c r="C82" s="3"/>
      <c r="D82" s="3"/>
      <c r="E82" s="3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4"/>
      <c r="R82" s="2"/>
      <c r="S82" s="2"/>
      <c r="T82" s="2"/>
      <c r="U82" s="2"/>
      <c r="V82" s="2"/>
    </row>
    <row r="83" spans="1:22" ht="12.75" customHeight="1">
      <c r="A83" s="2"/>
      <c r="B83" s="2"/>
      <c r="C83" s="3"/>
      <c r="D83" s="3"/>
      <c r="E83" s="3"/>
      <c r="F83" s="4"/>
      <c r="G83" s="4"/>
      <c r="H83" s="2"/>
      <c r="I83" s="2"/>
      <c r="J83" s="2"/>
      <c r="K83" s="2"/>
      <c r="L83" s="2"/>
      <c r="M83" s="2"/>
      <c r="N83" s="2"/>
      <c r="O83" s="2"/>
      <c r="P83" s="2"/>
      <c r="Q83" s="4"/>
      <c r="R83" s="2"/>
      <c r="S83" s="2"/>
      <c r="T83" s="2"/>
      <c r="U83" s="2"/>
      <c r="V83" s="2"/>
    </row>
    <row r="84" spans="1:22" ht="12.75" customHeight="1">
      <c r="A84" s="2"/>
      <c r="B84" s="2"/>
      <c r="C84" s="3"/>
      <c r="D84" s="3"/>
      <c r="E84" s="3"/>
      <c r="F84" s="4"/>
      <c r="G84" s="4"/>
      <c r="H84" s="2"/>
      <c r="I84" s="2"/>
      <c r="J84" s="2"/>
      <c r="K84" s="2"/>
      <c r="L84" s="2"/>
      <c r="M84" s="2"/>
      <c r="N84" s="2"/>
      <c r="O84" s="2"/>
      <c r="P84" s="2"/>
      <c r="Q84" s="4"/>
      <c r="R84" s="2"/>
      <c r="S84" s="2"/>
      <c r="T84" s="2"/>
      <c r="U84" s="2"/>
      <c r="V84" s="2"/>
    </row>
    <row r="85" spans="1:22" ht="12.75" customHeight="1">
      <c r="A85" s="2"/>
      <c r="B85" s="2"/>
      <c r="C85" s="3"/>
      <c r="D85" s="3"/>
      <c r="E85" s="3"/>
      <c r="F85" s="4"/>
      <c r="G85" s="4"/>
      <c r="H85" s="2"/>
      <c r="I85" s="2"/>
      <c r="J85" s="2"/>
      <c r="K85" s="2"/>
      <c r="L85" s="2"/>
      <c r="M85" s="2"/>
      <c r="N85" s="2"/>
      <c r="O85" s="2"/>
      <c r="P85" s="2"/>
      <c r="Q85" s="4"/>
      <c r="R85" s="2"/>
      <c r="S85" s="2"/>
      <c r="T85" s="2"/>
      <c r="U85" s="2"/>
      <c r="V85" s="2"/>
    </row>
    <row r="86" spans="1:22" ht="12.75" customHeight="1">
      <c r="A86" s="2"/>
      <c r="B86" s="2"/>
      <c r="C86" s="3"/>
      <c r="D86" s="3"/>
      <c r="E86" s="3"/>
      <c r="F86" s="4"/>
      <c r="G86" s="4"/>
      <c r="H86" s="2"/>
      <c r="I86" s="2"/>
      <c r="J86" s="2"/>
      <c r="K86" s="2"/>
      <c r="L86" s="2"/>
      <c r="M86" s="2"/>
      <c r="N86" s="2"/>
      <c r="O86" s="2"/>
      <c r="P86" s="2"/>
      <c r="Q86" s="4"/>
      <c r="R86" s="2"/>
      <c r="S86" s="2"/>
      <c r="T86" s="2"/>
      <c r="U86" s="2"/>
      <c r="V86" s="2"/>
    </row>
    <row r="87" spans="1:22" ht="12.75" customHeight="1">
      <c r="A87" s="2"/>
      <c r="B87" s="16"/>
      <c r="C87" s="3"/>
      <c r="D87" s="3"/>
      <c r="E87" s="3"/>
      <c r="F87" s="4"/>
      <c r="G87" s="4"/>
      <c r="H87" s="2"/>
      <c r="I87" s="2"/>
      <c r="J87" s="2"/>
      <c r="K87" s="2"/>
      <c r="L87" s="2"/>
      <c r="M87" s="2"/>
      <c r="N87" s="2"/>
      <c r="O87" s="2"/>
      <c r="P87" s="2"/>
      <c r="Q87" s="4"/>
      <c r="R87" s="2"/>
      <c r="S87" s="2"/>
      <c r="T87" s="2"/>
      <c r="U87" s="2"/>
      <c r="V87" s="2"/>
    </row>
    <row r="88" spans="1:22" ht="12.75" customHeight="1">
      <c r="A88" s="2"/>
      <c r="B88" s="16"/>
      <c r="C88" s="3"/>
      <c r="D88" s="3"/>
      <c r="E88" s="3"/>
      <c r="F88" s="4"/>
      <c r="G88" s="4"/>
      <c r="H88" s="2"/>
      <c r="I88" s="2"/>
      <c r="J88" s="2"/>
      <c r="K88" s="2"/>
      <c r="L88" s="2"/>
      <c r="M88" s="2"/>
      <c r="N88" s="2"/>
      <c r="O88" s="2"/>
      <c r="P88" s="2"/>
      <c r="Q88" s="4"/>
      <c r="R88" s="2"/>
      <c r="S88" s="2"/>
      <c r="T88" s="2"/>
      <c r="U88" s="2"/>
      <c r="V88" s="2"/>
    </row>
    <row r="89" spans="1:22" ht="12.75" customHeight="1">
      <c r="A89" s="2"/>
      <c r="B89" s="2"/>
      <c r="C89" s="3"/>
      <c r="D89" s="3"/>
      <c r="E89" s="3"/>
      <c r="F89" s="4"/>
      <c r="G89" s="4"/>
      <c r="H89" s="2"/>
      <c r="I89" s="2"/>
      <c r="J89" s="2"/>
      <c r="K89" s="2"/>
      <c r="L89" s="2"/>
      <c r="M89" s="2"/>
      <c r="N89" s="2"/>
      <c r="O89" s="2"/>
      <c r="P89" s="2"/>
      <c r="Q89" s="4"/>
      <c r="R89" s="2"/>
      <c r="S89" s="2"/>
      <c r="T89" s="2"/>
      <c r="U89" s="2"/>
      <c r="V89" s="2"/>
    </row>
    <row r="90" spans="1:22" ht="12.75" customHeight="1">
      <c r="A90" s="2"/>
      <c r="B90" s="2"/>
      <c r="C90" s="3"/>
      <c r="D90" s="3"/>
      <c r="E90" s="3"/>
      <c r="F90" s="4"/>
      <c r="G90" s="4"/>
      <c r="H90" s="2"/>
      <c r="I90" s="2"/>
      <c r="J90" s="2"/>
      <c r="K90" s="2"/>
      <c r="L90" s="2"/>
      <c r="M90" s="2"/>
      <c r="N90" s="2"/>
      <c r="O90" s="2"/>
      <c r="P90" s="2"/>
      <c r="Q90" s="4"/>
      <c r="R90" s="2"/>
      <c r="S90" s="2"/>
      <c r="T90" s="2"/>
      <c r="U90" s="2"/>
      <c r="V90" s="2"/>
    </row>
    <row r="91" spans="1:22" ht="12.75" customHeight="1">
      <c r="A91" s="2"/>
      <c r="B91" s="2"/>
      <c r="C91" s="3"/>
      <c r="D91" s="3"/>
      <c r="E91" s="3"/>
      <c r="F91" s="4"/>
      <c r="G91" s="4"/>
      <c r="H91" s="2"/>
      <c r="I91" s="2"/>
      <c r="J91" s="2"/>
      <c r="K91" s="2"/>
      <c r="L91" s="2"/>
      <c r="M91" s="2"/>
      <c r="N91" s="2"/>
      <c r="O91" s="2"/>
      <c r="P91" s="2"/>
      <c r="Q91" s="4"/>
      <c r="R91" s="2"/>
      <c r="S91" s="2"/>
      <c r="T91" s="2"/>
      <c r="U91" s="2"/>
      <c r="V91" s="2"/>
    </row>
    <row r="92" spans="1:22" ht="12.75" customHeight="1">
      <c r="A92" s="2"/>
      <c r="B92" s="2"/>
      <c r="C92" s="3"/>
      <c r="D92" s="3"/>
      <c r="E92" s="3"/>
      <c r="F92" s="4"/>
      <c r="G92" s="4"/>
      <c r="H92" s="2"/>
      <c r="I92" s="2"/>
      <c r="J92" s="2"/>
      <c r="K92" s="2"/>
      <c r="L92" s="2"/>
      <c r="M92" s="2"/>
      <c r="N92" s="2"/>
      <c r="O92" s="2"/>
      <c r="P92" s="2"/>
      <c r="Q92" s="4"/>
      <c r="R92" s="2"/>
      <c r="S92" s="2"/>
      <c r="T92" s="2"/>
      <c r="U92" s="2"/>
      <c r="V92" s="2"/>
    </row>
    <row r="93" spans="1:22" ht="12.75" customHeight="1">
      <c r="A93" s="2"/>
      <c r="B93" s="2"/>
      <c r="C93" s="3"/>
      <c r="D93" s="3"/>
      <c r="E93" s="3"/>
      <c r="F93" s="4"/>
      <c r="G93" s="4"/>
      <c r="H93" s="2"/>
      <c r="I93" s="2"/>
      <c r="J93" s="2"/>
      <c r="K93" s="2"/>
      <c r="L93" s="2"/>
      <c r="M93" s="2"/>
      <c r="N93" s="2"/>
      <c r="O93" s="2"/>
      <c r="P93" s="2"/>
      <c r="Q93" s="4"/>
      <c r="R93" s="2"/>
      <c r="S93" s="2"/>
      <c r="T93" s="2"/>
      <c r="U93" s="2"/>
      <c r="V93" s="2"/>
    </row>
    <row r="94" spans="1:22" ht="12.75" customHeight="1">
      <c r="A94" s="2"/>
      <c r="B94" s="2"/>
      <c r="C94" s="3"/>
      <c r="D94" s="3"/>
      <c r="E94" s="3"/>
      <c r="F94" s="4"/>
      <c r="G94" s="4"/>
      <c r="H94" s="2"/>
      <c r="I94" s="2"/>
      <c r="J94" s="2"/>
      <c r="K94" s="2"/>
      <c r="L94" s="2"/>
      <c r="M94" s="2"/>
      <c r="N94" s="2"/>
      <c r="O94" s="2"/>
      <c r="P94" s="2"/>
      <c r="Q94" s="4"/>
      <c r="R94" s="2"/>
      <c r="S94" s="2"/>
      <c r="T94" s="2"/>
      <c r="U94" s="2"/>
      <c r="V94" s="2"/>
    </row>
    <row r="95" spans="1:22" ht="12.75" customHeight="1">
      <c r="A95" s="2"/>
      <c r="B95" s="2"/>
      <c r="C95" s="3"/>
      <c r="D95" s="3"/>
      <c r="E95" s="3"/>
      <c r="F95" s="4"/>
      <c r="G95" s="4"/>
      <c r="H95" s="2"/>
      <c r="I95" s="2"/>
      <c r="J95" s="2"/>
      <c r="K95" s="2"/>
      <c r="L95" s="2"/>
      <c r="M95" s="2"/>
      <c r="N95" s="2"/>
      <c r="O95" s="2"/>
      <c r="P95" s="2"/>
      <c r="Q95" s="4"/>
      <c r="R95" s="2"/>
      <c r="S95" s="2"/>
      <c r="T95" s="2"/>
      <c r="U95" s="2"/>
      <c r="V95" s="2"/>
    </row>
    <row r="96" spans="1:22" ht="12.75" customHeight="1">
      <c r="A96" s="2"/>
      <c r="B96" s="2"/>
      <c r="C96" s="3"/>
      <c r="D96" s="3"/>
      <c r="E96" s="3"/>
      <c r="F96" s="4"/>
      <c r="G96" s="4"/>
      <c r="H96" s="2"/>
      <c r="I96" s="2"/>
      <c r="J96" s="2"/>
      <c r="K96" s="2"/>
      <c r="L96" s="2"/>
      <c r="M96" s="2"/>
      <c r="N96" s="2"/>
      <c r="O96" s="2"/>
      <c r="P96" s="2"/>
      <c r="Q96" s="4"/>
      <c r="R96" s="2"/>
      <c r="S96" s="2"/>
      <c r="T96" s="2"/>
      <c r="U96" s="2"/>
      <c r="V96" s="2"/>
    </row>
    <row r="97" spans="1:22" ht="12.75" customHeight="1">
      <c r="A97" s="2"/>
      <c r="B97" s="2"/>
      <c r="C97" s="3"/>
      <c r="D97" s="3"/>
      <c r="E97" s="3"/>
      <c r="F97" s="4"/>
      <c r="G97" s="4"/>
      <c r="H97" s="2"/>
      <c r="I97" s="2"/>
      <c r="J97" s="2"/>
      <c r="K97" s="2"/>
      <c r="L97" s="2"/>
      <c r="M97" s="2"/>
      <c r="N97" s="2"/>
      <c r="O97" s="2"/>
      <c r="P97" s="2"/>
      <c r="Q97" s="4"/>
      <c r="R97" s="2"/>
      <c r="S97" s="2"/>
      <c r="T97" s="2"/>
      <c r="U97" s="2"/>
      <c r="V97" s="2"/>
    </row>
    <row r="98" spans="1:22" ht="12.75" customHeight="1">
      <c r="A98" s="2"/>
      <c r="B98" s="2"/>
      <c r="C98" s="3"/>
      <c r="D98" s="3"/>
      <c r="E98" s="3"/>
      <c r="F98" s="4"/>
      <c r="G98" s="4"/>
      <c r="H98" s="2"/>
      <c r="I98" s="2"/>
      <c r="J98" s="2"/>
      <c r="K98" s="2"/>
      <c r="L98" s="2"/>
      <c r="M98" s="2"/>
      <c r="N98" s="2"/>
      <c r="O98" s="2"/>
      <c r="P98" s="2"/>
      <c r="Q98" s="4"/>
      <c r="R98" s="2"/>
      <c r="S98" s="2"/>
      <c r="T98" s="2"/>
      <c r="U98" s="2"/>
      <c r="V98" s="2"/>
    </row>
    <row r="99" spans="1:22" ht="12.75" customHeight="1">
      <c r="A99" s="2"/>
      <c r="B99" s="2"/>
      <c r="C99" s="3"/>
      <c r="D99" s="3"/>
      <c r="E99" s="3"/>
      <c r="F99" s="4"/>
      <c r="G99" s="4"/>
      <c r="H99" s="2"/>
      <c r="I99" s="2"/>
      <c r="J99" s="2"/>
      <c r="K99" s="2"/>
      <c r="L99" s="2"/>
      <c r="M99" s="2"/>
      <c r="N99" s="2"/>
      <c r="O99" s="2"/>
      <c r="P99" s="2"/>
      <c r="Q99" s="4"/>
      <c r="R99" s="2"/>
      <c r="S99" s="2"/>
      <c r="T99" s="2"/>
      <c r="U99" s="2"/>
      <c r="V99" s="2"/>
    </row>
    <row r="100" spans="1:22" ht="12.75" customHeight="1">
      <c r="A100" s="2"/>
      <c r="B100" s="2"/>
      <c r="C100" s="3"/>
      <c r="D100" s="3"/>
      <c r="E100" s="3"/>
      <c r="F100" s="4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4"/>
      <c r="R100" s="2"/>
      <c r="S100" s="2"/>
      <c r="T100" s="2"/>
      <c r="U100" s="2"/>
      <c r="V100" s="2"/>
    </row>
    <row r="101" spans="1:22" ht="12.75" customHeight="1">
      <c r="A101" s="2"/>
      <c r="B101" s="2"/>
      <c r="C101" s="3"/>
      <c r="D101" s="3"/>
      <c r="E101" s="3"/>
      <c r="F101" s="4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4"/>
      <c r="R101" s="2"/>
      <c r="S101" s="2"/>
      <c r="T101" s="2"/>
      <c r="U101" s="2"/>
      <c r="V101" s="2"/>
    </row>
    <row r="102" spans="1:22" ht="12.75" customHeight="1">
      <c r="A102" s="2"/>
      <c r="B102" s="2"/>
      <c r="C102" s="3"/>
      <c r="D102" s="3"/>
      <c r="E102" s="3"/>
      <c r="F102" s="4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2"/>
      <c r="S102" s="2"/>
      <c r="T102" s="2"/>
      <c r="U102" s="2"/>
      <c r="V102" s="2"/>
    </row>
    <row r="103" spans="1:22" ht="12.75" customHeight="1">
      <c r="A103" s="2"/>
      <c r="B103" s="2"/>
      <c r="C103" s="3"/>
      <c r="D103" s="3"/>
      <c r="E103" s="3"/>
      <c r="F103" s="4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2"/>
      <c r="S103" s="2"/>
      <c r="T103" s="2"/>
      <c r="U103" s="2"/>
      <c r="V103" s="2"/>
    </row>
    <row r="104" spans="1:22" ht="12.75" customHeight="1">
      <c r="A104" s="2"/>
      <c r="B104" s="2"/>
      <c r="C104" s="3"/>
      <c r="D104" s="3"/>
      <c r="E104" s="3"/>
      <c r="F104" s="4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2"/>
      <c r="S104" s="2"/>
      <c r="T104" s="2"/>
      <c r="U104" s="2"/>
      <c r="V104" s="2"/>
    </row>
    <row r="105" spans="1:22" ht="12.75" customHeight="1">
      <c r="A105" s="2"/>
      <c r="B105" s="2"/>
      <c r="C105" s="3"/>
      <c r="D105" s="3"/>
      <c r="E105" s="3"/>
      <c r="F105" s="4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4"/>
      <c r="R105" s="2"/>
      <c r="S105" s="2"/>
      <c r="T105" s="2"/>
      <c r="U105" s="2"/>
      <c r="V105" s="2"/>
    </row>
    <row r="106" spans="1:22" ht="12.75" customHeight="1">
      <c r="A106" s="2"/>
      <c r="B106" s="2"/>
      <c r="C106" s="3"/>
      <c r="D106" s="3"/>
      <c r="E106" s="3"/>
      <c r="F106" s="4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2"/>
      <c r="S106" s="2"/>
      <c r="T106" s="2"/>
      <c r="U106" s="2"/>
      <c r="V106" s="2"/>
    </row>
    <row r="107" spans="1:22" ht="12.75" customHeight="1">
      <c r="A107" s="2"/>
      <c r="B107" s="2"/>
      <c r="C107" s="3"/>
      <c r="D107" s="3"/>
      <c r="E107" s="3"/>
      <c r="F107" s="4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2"/>
      <c r="S107" s="2"/>
      <c r="T107" s="2"/>
      <c r="U107" s="2"/>
      <c r="V107" s="2"/>
    </row>
    <row r="108" spans="1:22" ht="12.75" customHeight="1">
      <c r="A108" s="2"/>
      <c r="B108" s="2"/>
      <c r="C108" s="3"/>
      <c r="D108" s="3"/>
      <c r="E108" s="3"/>
      <c r="F108" s="4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4"/>
      <c r="R108" s="2"/>
      <c r="S108" s="2"/>
      <c r="T108" s="2"/>
      <c r="U108" s="2"/>
      <c r="V108" s="2"/>
    </row>
    <row r="109" spans="1:22" ht="12.75" customHeight="1">
      <c r="A109" s="2"/>
      <c r="B109" s="2"/>
      <c r="C109" s="3"/>
      <c r="D109" s="3"/>
      <c r="E109" s="3"/>
      <c r="F109" s="4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2"/>
      <c r="S109" s="2"/>
      <c r="T109" s="2"/>
      <c r="U109" s="2"/>
      <c r="V109" s="2"/>
    </row>
    <row r="110" spans="1:22" ht="12.75" customHeight="1">
      <c r="A110" s="2"/>
      <c r="B110" s="2"/>
      <c r="C110" s="3"/>
      <c r="D110" s="3"/>
      <c r="E110" s="3"/>
      <c r="F110" s="4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4"/>
      <c r="R110" s="2"/>
      <c r="S110" s="2"/>
      <c r="T110" s="2"/>
      <c r="U110" s="2"/>
      <c r="V110" s="2"/>
    </row>
    <row r="111" spans="1:22" ht="12.75" customHeight="1">
      <c r="A111" s="2"/>
      <c r="B111" s="2"/>
      <c r="C111" s="3"/>
      <c r="D111" s="3"/>
      <c r="E111" s="3"/>
      <c r="F111" s="4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4"/>
      <c r="R111" s="2"/>
      <c r="S111" s="2"/>
      <c r="T111" s="2"/>
      <c r="U111" s="2"/>
      <c r="V111" s="2"/>
    </row>
    <row r="112" spans="1:22" ht="12.75" customHeight="1">
      <c r="A112" s="2"/>
      <c r="B112" s="2"/>
      <c r="C112" s="3"/>
      <c r="D112" s="3"/>
      <c r="E112" s="3"/>
      <c r="F112" s="4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4"/>
      <c r="R112" s="2"/>
      <c r="S112" s="2"/>
      <c r="T112" s="2"/>
      <c r="U112" s="2"/>
      <c r="V112" s="2"/>
    </row>
    <row r="113" spans="1:22" ht="12.75" customHeight="1">
      <c r="A113" s="2"/>
      <c r="B113" s="2"/>
      <c r="C113" s="3"/>
      <c r="D113" s="3"/>
      <c r="E113" s="3"/>
      <c r="F113" s="4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4"/>
      <c r="R113" s="2"/>
      <c r="S113" s="2"/>
      <c r="T113" s="2"/>
      <c r="U113" s="2"/>
      <c r="V113" s="2"/>
    </row>
    <row r="114" spans="1:22" ht="12.75" customHeight="1">
      <c r="A114" s="2"/>
      <c r="B114" s="2"/>
      <c r="C114" s="3"/>
      <c r="D114" s="3"/>
      <c r="E114" s="3"/>
      <c r="F114" s="4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4"/>
      <c r="R114" s="2"/>
      <c r="S114" s="2"/>
      <c r="T114" s="2"/>
      <c r="U114" s="2"/>
      <c r="V114" s="2"/>
    </row>
    <row r="115" spans="1:22" ht="12.75" customHeight="1">
      <c r="A115" s="2"/>
      <c r="B115" s="2"/>
      <c r="C115" s="3"/>
      <c r="D115" s="3"/>
      <c r="E115" s="3"/>
      <c r="F115" s="4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4"/>
      <c r="R115" s="2"/>
      <c r="S115" s="2"/>
      <c r="T115" s="2"/>
      <c r="U115" s="2"/>
      <c r="V115" s="2"/>
    </row>
    <row r="116" spans="1:22" ht="12.75" customHeight="1">
      <c r="A116" s="2"/>
      <c r="B116" s="2"/>
      <c r="C116" s="3"/>
      <c r="D116" s="3"/>
      <c r="E116" s="3"/>
      <c r="F116" s="4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4"/>
      <c r="R116" s="2"/>
      <c r="S116" s="2"/>
      <c r="T116" s="2"/>
      <c r="U116" s="2"/>
      <c r="V116" s="2"/>
    </row>
    <row r="117" spans="1:22" ht="12.75" customHeight="1">
      <c r="A117" s="2"/>
      <c r="B117" s="2"/>
      <c r="C117" s="3"/>
      <c r="D117" s="3"/>
      <c r="E117" s="3"/>
      <c r="F117" s="4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4"/>
      <c r="R117" s="2"/>
      <c r="S117" s="2"/>
      <c r="T117" s="2"/>
      <c r="U117" s="2"/>
      <c r="V117" s="2"/>
    </row>
    <row r="118" spans="1:22" ht="12.75" customHeight="1">
      <c r="A118" s="2"/>
      <c r="B118" s="2"/>
      <c r="C118" s="3"/>
      <c r="D118" s="3"/>
      <c r="E118" s="3"/>
      <c r="F118" s="4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4"/>
      <c r="R118" s="2"/>
      <c r="S118" s="2"/>
      <c r="T118" s="2"/>
      <c r="U118" s="2"/>
      <c r="V118" s="2"/>
    </row>
    <row r="119" spans="1:22" ht="12.75" customHeight="1">
      <c r="A119" s="2"/>
      <c r="B119" s="2"/>
      <c r="C119" s="3"/>
      <c r="D119" s="3"/>
      <c r="E119" s="3"/>
      <c r="F119" s="4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4"/>
      <c r="R119" s="2"/>
      <c r="S119" s="2"/>
      <c r="T119" s="2"/>
      <c r="U119" s="2"/>
      <c r="V119" s="2"/>
    </row>
    <row r="120" spans="1:22" ht="12.75" customHeight="1">
      <c r="A120" s="2"/>
      <c r="B120" s="2"/>
      <c r="C120" s="3"/>
      <c r="D120" s="3"/>
      <c r="E120" s="3"/>
      <c r="F120" s="4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4"/>
      <c r="R120" s="2"/>
      <c r="S120" s="2"/>
      <c r="T120" s="2"/>
      <c r="U120" s="2"/>
      <c r="V120" s="2"/>
    </row>
    <row r="121" spans="1:22" ht="12.75" customHeight="1">
      <c r="A121" s="2"/>
      <c r="B121" s="2"/>
      <c r="C121" s="3"/>
      <c r="D121" s="3"/>
      <c r="E121" s="3"/>
      <c r="F121" s="4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4"/>
      <c r="R121" s="2"/>
      <c r="S121" s="2"/>
      <c r="T121" s="2"/>
      <c r="U121" s="2"/>
      <c r="V121" s="2"/>
    </row>
    <row r="122" spans="1:22" ht="12.75" customHeight="1">
      <c r="A122" s="2"/>
      <c r="B122" s="2"/>
      <c r="C122" s="3"/>
      <c r="D122" s="3"/>
      <c r="E122" s="3"/>
      <c r="F122" s="4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4"/>
      <c r="R122" s="2"/>
      <c r="S122" s="2"/>
      <c r="T122" s="2"/>
      <c r="U122" s="2"/>
      <c r="V122" s="2"/>
    </row>
    <row r="123" spans="1:22" ht="12.75" customHeight="1">
      <c r="A123" s="2"/>
      <c r="B123" s="2"/>
      <c r="C123" s="3"/>
      <c r="D123" s="3"/>
      <c r="E123" s="3"/>
      <c r="F123" s="4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4"/>
      <c r="R123" s="2"/>
      <c r="S123" s="2"/>
      <c r="T123" s="2"/>
      <c r="U123" s="2"/>
      <c r="V123" s="2"/>
    </row>
    <row r="124" spans="1:22" ht="12.75" customHeight="1">
      <c r="A124" s="2"/>
      <c r="B124" s="2"/>
      <c r="C124" s="3"/>
      <c r="D124" s="3"/>
      <c r="E124" s="3"/>
      <c r="F124" s="4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4"/>
      <c r="R124" s="2"/>
      <c r="S124" s="2"/>
      <c r="T124" s="2"/>
      <c r="U124" s="2"/>
      <c r="V124" s="2"/>
    </row>
    <row r="125" spans="1:22" ht="12.75" customHeight="1">
      <c r="A125" s="2"/>
      <c r="B125" s="2"/>
      <c r="C125" s="3"/>
      <c r="D125" s="3"/>
      <c r="E125" s="3"/>
      <c r="F125" s="4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4"/>
      <c r="R125" s="2"/>
      <c r="S125" s="2"/>
      <c r="T125" s="2"/>
      <c r="U125" s="2"/>
      <c r="V125" s="2"/>
    </row>
    <row r="126" spans="1:22" ht="12.75" customHeight="1">
      <c r="A126" s="2"/>
      <c r="B126" s="2"/>
      <c r="C126" s="3"/>
      <c r="D126" s="3"/>
      <c r="E126" s="3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2"/>
      <c r="S126" s="2"/>
      <c r="T126" s="2"/>
      <c r="U126" s="2"/>
      <c r="V126" s="2"/>
    </row>
    <row r="127" spans="1:22" ht="12.75" customHeight="1">
      <c r="A127" s="2"/>
      <c r="B127" s="2"/>
      <c r="C127" s="3"/>
      <c r="D127" s="3"/>
      <c r="E127" s="3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2"/>
      <c r="S127" s="2"/>
      <c r="T127" s="2"/>
      <c r="U127" s="2"/>
      <c r="V127" s="2"/>
    </row>
    <row r="128" spans="1:22" ht="12.75" customHeight="1">
      <c r="A128" s="2"/>
      <c r="B128" s="2"/>
      <c r="C128" s="3"/>
      <c r="D128" s="3"/>
      <c r="E128" s="3"/>
      <c r="F128" s="4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4"/>
      <c r="R128" s="2"/>
      <c r="S128" s="2"/>
      <c r="T128" s="2"/>
      <c r="U128" s="2"/>
      <c r="V128" s="2"/>
    </row>
    <row r="129" spans="1:22" ht="12.75" customHeight="1">
      <c r="A129" s="2"/>
      <c r="B129" s="2"/>
      <c r="C129" s="3"/>
      <c r="D129" s="3"/>
      <c r="E129" s="3"/>
      <c r="F129" s="4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2"/>
      <c r="S129" s="2"/>
      <c r="T129" s="2"/>
      <c r="U129" s="2"/>
      <c r="V129" s="2"/>
    </row>
    <row r="130" spans="1:22" ht="12.75" customHeight="1">
      <c r="A130" s="2"/>
      <c r="B130" s="2"/>
      <c r="C130" s="3"/>
      <c r="D130" s="3"/>
      <c r="E130" s="3"/>
      <c r="F130" s="4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4"/>
      <c r="R130" s="2"/>
      <c r="S130" s="2"/>
      <c r="T130" s="2"/>
      <c r="U130" s="2"/>
      <c r="V130" s="2"/>
    </row>
    <row r="131" spans="1:22" ht="12.75" customHeight="1">
      <c r="A131" s="2"/>
      <c r="B131" s="2"/>
      <c r="C131" s="3"/>
      <c r="D131" s="3"/>
      <c r="E131" s="3"/>
      <c r="F131" s="4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4"/>
      <c r="R131" s="2"/>
      <c r="S131" s="2"/>
      <c r="T131" s="2"/>
      <c r="U131" s="2"/>
      <c r="V131" s="2"/>
    </row>
    <row r="132" spans="1:22" ht="12.75" customHeight="1">
      <c r="A132" s="2"/>
      <c r="B132" s="2"/>
      <c r="C132" s="3"/>
      <c r="D132" s="3"/>
      <c r="E132" s="3"/>
      <c r="F132" s="4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4"/>
      <c r="R132" s="2"/>
      <c r="S132" s="2"/>
      <c r="T132" s="2"/>
      <c r="U132" s="2"/>
      <c r="V132" s="2"/>
    </row>
    <row r="133" spans="1:22" ht="12.75" customHeight="1">
      <c r="A133" s="2"/>
      <c r="B133" s="2"/>
      <c r="C133" s="3"/>
      <c r="D133" s="3"/>
      <c r="E133" s="3"/>
      <c r="F133" s="4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4"/>
      <c r="R133" s="2"/>
      <c r="S133" s="2"/>
      <c r="T133" s="2"/>
      <c r="U133" s="2"/>
      <c r="V133" s="2"/>
    </row>
    <row r="134" spans="1:22" ht="12.75" customHeight="1">
      <c r="A134" s="2"/>
      <c r="B134" s="2"/>
      <c r="C134" s="3"/>
      <c r="D134" s="3"/>
      <c r="E134" s="3"/>
      <c r="F134" s="4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4"/>
      <c r="R134" s="2"/>
      <c r="S134" s="2"/>
      <c r="T134" s="2"/>
      <c r="U134" s="2"/>
      <c r="V134" s="2"/>
    </row>
    <row r="135" spans="1:22" ht="12.75" customHeight="1">
      <c r="A135" s="2"/>
      <c r="B135" s="2"/>
      <c r="C135" s="3"/>
      <c r="D135" s="3"/>
      <c r="E135" s="3"/>
      <c r="F135" s="4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4"/>
      <c r="R135" s="2"/>
      <c r="S135" s="2"/>
      <c r="T135" s="2"/>
      <c r="U135" s="2"/>
      <c r="V135" s="2"/>
    </row>
    <row r="136" spans="1:22" ht="12.75" customHeight="1">
      <c r="A136" s="2"/>
      <c r="B136" s="2"/>
      <c r="C136" s="3"/>
      <c r="D136" s="3"/>
      <c r="E136" s="3"/>
      <c r="F136" s="4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4"/>
      <c r="R136" s="2"/>
      <c r="S136" s="2"/>
      <c r="T136" s="2"/>
      <c r="U136" s="2"/>
      <c r="V136" s="2"/>
    </row>
    <row r="137" spans="1:22" ht="12.75" customHeight="1">
      <c r="A137" s="2"/>
      <c r="B137" s="2"/>
      <c r="C137" s="3"/>
      <c r="D137" s="3"/>
      <c r="E137" s="3"/>
      <c r="F137" s="4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4"/>
      <c r="R137" s="2"/>
      <c r="S137" s="2"/>
      <c r="T137" s="2"/>
      <c r="U137" s="2"/>
      <c r="V137" s="2"/>
    </row>
    <row r="138" spans="1:22" ht="12.75" customHeight="1">
      <c r="A138" s="2"/>
      <c r="B138" s="2"/>
      <c r="C138" s="3"/>
      <c r="D138" s="3"/>
      <c r="E138" s="3"/>
      <c r="F138" s="4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4"/>
      <c r="R138" s="2"/>
      <c r="S138" s="2"/>
      <c r="T138" s="2"/>
      <c r="U138" s="2"/>
      <c r="V138" s="2"/>
    </row>
    <row r="139" spans="1:22" ht="12.75" customHeight="1">
      <c r="A139" s="2"/>
      <c r="B139" s="2"/>
      <c r="C139" s="3"/>
      <c r="D139" s="3"/>
      <c r="E139" s="3"/>
      <c r="F139" s="4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4"/>
      <c r="R139" s="2"/>
      <c r="S139" s="2"/>
      <c r="T139" s="2"/>
      <c r="U139" s="2"/>
      <c r="V139" s="2"/>
    </row>
    <row r="140" spans="1:22" ht="12.75" customHeight="1">
      <c r="A140" s="2"/>
      <c r="B140" s="2"/>
      <c r="C140" s="3"/>
      <c r="D140" s="3"/>
      <c r="E140" s="3"/>
      <c r="F140" s="4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4"/>
      <c r="R140" s="2"/>
      <c r="S140" s="2"/>
      <c r="T140" s="2"/>
      <c r="U140" s="2"/>
      <c r="V140" s="2"/>
    </row>
    <row r="141" spans="1:22" ht="12.75" customHeight="1">
      <c r="A141" s="2"/>
      <c r="B141" s="2"/>
      <c r="C141" s="3"/>
      <c r="D141" s="3"/>
      <c r="E141" s="3"/>
      <c r="F141" s="4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4"/>
      <c r="R141" s="2"/>
      <c r="S141" s="2"/>
      <c r="T141" s="2"/>
      <c r="U141" s="2"/>
      <c r="V141" s="2"/>
    </row>
    <row r="142" spans="1:22" ht="12.75" customHeight="1">
      <c r="A142" s="2"/>
      <c r="B142" s="2"/>
      <c r="C142" s="3"/>
      <c r="D142" s="3"/>
      <c r="E142" s="3"/>
      <c r="F142" s="4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4"/>
      <c r="R142" s="2"/>
      <c r="S142" s="2"/>
      <c r="T142" s="2"/>
      <c r="U142" s="2"/>
      <c r="V142" s="2"/>
    </row>
    <row r="143" spans="1:22" ht="12.75" customHeight="1">
      <c r="A143" s="2"/>
      <c r="B143" s="2"/>
      <c r="C143" s="3"/>
      <c r="D143" s="3"/>
      <c r="E143" s="3"/>
      <c r="F143" s="4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4"/>
      <c r="R143" s="2"/>
      <c r="S143" s="2"/>
      <c r="T143" s="2"/>
      <c r="U143" s="2"/>
      <c r="V143" s="2"/>
    </row>
    <row r="144" spans="1:22" ht="12.75" customHeight="1">
      <c r="A144" s="2"/>
      <c r="B144" s="2"/>
      <c r="C144" s="3"/>
      <c r="D144" s="3"/>
      <c r="E144" s="3"/>
      <c r="F144" s="4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4"/>
      <c r="R144" s="2"/>
      <c r="S144" s="2"/>
      <c r="T144" s="2"/>
      <c r="U144" s="2"/>
      <c r="V144" s="2"/>
    </row>
    <row r="145" spans="1:22" ht="12.75" customHeight="1">
      <c r="A145" s="2"/>
      <c r="B145" s="2"/>
      <c r="C145" s="3"/>
      <c r="D145" s="3"/>
      <c r="E145" s="3"/>
      <c r="F145" s="4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4"/>
      <c r="R145" s="2"/>
      <c r="S145" s="2"/>
      <c r="T145" s="2"/>
      <c r="U145" s="2"/>
      <c r="V145" s="2"/>
    </row>
    <row r="146" spans="1:22" ht="12.75" customHeight="1">
      <c r="A146" s="2"/>
      <c r="B146" s="2"/>
      <c r="C146" s="3"/>
      <c r="D146" s="3"/>
      <c r="E146" s="3"/>
      <c r="F146" s="4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2"/>
      <c r="S146" s="2"/>
      <c r="T146" s="2"/>
      <c r="U146" s="2"/>
      <c r="V146" s="2"/>
    </row>
    <row r="147" spans="1:22" ht="12.75" customHeight="1">
      <c r="A147" s="2"/>
      <c r="B147" s="2"/>
      <c r="C147" s="3"/>
      <c r="D147" s="3"/>
      <c r="E147" s="3"/>
      <c r="F147" s="4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2"/>
      <c r="S147" s="2"/>
      <c r="T147" s="2"/>
      <c r="U147" s="2"/>
      <c r="V147" s="2"/>
    </row>
    <row r="148" spans="1:22" ht="12.75" customHeight="1">
      <c r="A148" s="2"/>
      <c r="B148" s="2"/>
      <c r="C148" s="3"/>
      <c r="D148" s="3"/>
      <c r="E148" s="3"/>
      <c r="F148" s="4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4"/>
      <c r="R148" s="2"/>
      <c r="S148" s="2"/>
      <c r="T148" s="2"/>
      <c r="U148" s="2"/>
      <c r="V148" s="2"/>
    </row>
    <row r="149" spans="1:22" ht="12.75" customHeight="1">
      <c r="A149" s="2"/>
      <c r="B149" s="2"/>
      <c r="C149" s="3"/>
      <c r="D149" s="3"/>
      <c r="E149" s="3"/>
      <c r="F149" s="4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2"/>
      <c r="S149" s="2"/>
      <c r="T149" s="2"/>
      <c r="U149" s="2"/>
      <c r="V149" s="2"/>
    </row>
    <row r="150" spans="1:22" ht="12.75" customHeight="1">
      <c r="A150" s="2"/>
      <c r="B150" s="2"/>
      <c r="C150" s="3"/>
      <c r="D150" s="3"/>
      <c r="E150" s="3"/>
      <c r="F150" s="4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4"/>
      <c r="R150" s="2"/>
      <c r="S150" s="2"/>
      <c r="T150" s="2"/>
      <c r="U150" s="2"/>
      <c r="V150" s="2"/>
    </row>
    <row r="151" spans="1:22" ht="12.75" customHeight="1">
      <c r="A151" s="2"/>
      <c r="B151" s="2"/>
      <c r="C151" s="3"/>
      <c r="D151" s="3"/>
      <c r="E151" s="3"/>
      <c r="F151" s="4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4"/>
      <c r="R151" s="2"/>
      <c r="S151" s="2"/>
      <c r="T151" s="2"/>
      <c r="U151" s="2"/>
      <c r="V151" s="2"/>
    </row>
    <row r="152" spans="1:22" ht="12.75" customHeight="1">
      <c r="A152" s="2"/>
      <c r="B152" s="2"/>
      <c r="C152" s="3"/>
      <c r="D152" s="3"/>
      <c r="E152" s="3"/>
      <c r="F152" s="4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4"/>
      <c r="R152" s="2"/>
      <c r="S152" s="2"/>
      <c r="T152" s="2"/>
      <c r="U152" s="2"/>
      <c r="V152" s="2"/>
    </row>
    <row r="153" spans="1:22" ht="12.75" customHeight="1">
      <c r="A153" s="2"/>
      <c r="B153" s="2"/>
      <c r="C153" s="3"/>
      <c r="D153" s="3"/>
      <c r="E153" s="3"/>
      <c r="F153" s="4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4"/>
      <c r="R153" s="2"/>
      <c r="S153" s="2"/>
      <c r="T153" s="2"/>
      <c r="U153" s="2"/>
      <c r="V153" s="2"/>
    </row>
    <row r="154" spans="1:22" ht="12.75" customHeight="1">
      <c r="A154" s="2"/>
      <c r="B154" s="2"/>
      <c r="C154" s="3"/>
      <c r="D154" s="3"/>
      <c r="E154" s="3"/>
      <c r="F154" s="4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4"/>
      <c r="R154" s="2"/>
      <c r="S154" s="2"/>
      <c r="T154" s="2"/>
      <c r="U154" s="2"/>
      <c r="V154" s="2"/>
    </row>
    <row r="155" spans="1:22" ht="12.75" customHeight="1">
      <c r="A155" s="2"/>
      <c r="B155" s="2"/>
      <c r="C155" s="3"/>
      <c r="D155" s="3"/>
      <c r="E155" s="3"/>
      <c r="F155" s="4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4"/>
      <c r="R155" s="2"/>
      <c r="S155" s="2"/>
      <c r="T155" s="2"/>
      <c r="U155" s="2"/>
      <c r="V155" s="2"/>
    </row>
    <row r="156" spans="1:22" ht="12.75" customHeight="1">
      <c r="A156" s="2"/>
      <c r="B156" s="2"/>
      <c r="C156" s="3"/>
      <c r="D156" s="3"/>
      <c r="E156" s="3"/>
      <c r="F156" s="4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4"/>
      <c r="R156" s="2"/>
      <c r="S156" s="2"/>
      <c r="T156" s="2"/>
      <c r="U156" s="2"/>
      <c r="V156" s="2"/>
    </row>
    <row r="157" spans="1:22" ht="12.75" customHeight="1">
      <c r="A157" s="2"/>
      <c r="B157" s="2"/>
      <c r="C157" s="3"/>
      <c r="D157" s="3"/>
      <c r="E157" s="3"/>
      <c r="F157" s="4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4"/>
      <c r="R157" s="2"/>
      <c r="S157" s="2"/>
      <c r="T157" s="2"/>
      <c r="U157" s="2"/>
      <c r="V157" s="2"/>
    </row>
    <row r="158" spans="1:22" ht="12.75" customHeight="1">
      <c r="A158" s="2"/>
      <c r="B158" s="2"/>
      <c r="C158" s="3"/>
      <c r="D158" s="3"/>
      <c r="E158" s="3"/>
      <c r="F158" s="4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4"/>
      <c r="R158" s="2"/>
      <c r="S158" s="2"/>
      <c r="T158" s="2"/>
      <c r="U158" s="2"/>
      <c r="V158" s="2"/>
    </row>
    <row r="159" spans="1:22" ht="12.75" customHeight="1">
      <c r="A159" s="2"/>
      <c r="B159" s="2"/>
      <c r="C159" s="3"/>
      <c r="D159" s="3"/>
      <c r="E159" s="3"/>
      <c r="F159" s="4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4"/>
      <c r="R159" s="2"/>
      <c r="S159" s="2"/>
      <c r="T159" s="2"/>
      <c r="U159" s="2"/>
      <c r="V159" s="2"/>
    </row>
    <row r="160" spans="1:22" ht="12.75" customHeight="1">
      <c r="A160" s="2"/>
      <c r="B160" s="2"/>
      <c r="C160" s="3"/>
      <c r="D160" s="3"/>
      <c r="E160" s="3"/>
      <c r="F160" s="4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4"/>
      <c r="R160" s="2"/>
      <c r="S160" s="2"/>
      <c r="T160" s="2"/>
      <c r="U160" s="2"/>
      <c r="V160" s="2"/>
    </row>
    <row r="161" spans="1:22" ht="12.75" customHeight="1">
      <c r="A161" s="2"/>
      <c r="B161" s="2"/>
      <c r="C161" s="3"/>
      <c r="D161" s="3"/>
      <c r="E161" s="3"/>
      <c r="F161" s="4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4"/>
      <c r="R161" s="2"/>
      <c r="S161" s="2"/>
      <c r="T161" s="2"/>
      <c r="U161" s="2"/>
      <c r="V161" s="2"/>
    </row>
    <row r="162" spans="1:22" ht="12.75" customHeight="1">
      <c r="A162" s="2"/>
      <c r="B162" s="2"/>
      <c r="C162" s="3"/>
      <c r="D162" s="3"/>
      <c r="E162" s="3"/>
      <c r="F162" s="4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4"/>
      <c r="R162" s="2"/>
      <c r="S162" s="2"/>
      <c r="T162" s="2"/>
      <c r="U162" s="2"/>
      <c r="V162" s="2"/>
    </row>
    <row r="163" spans="1:22" ht="12.75" customHeight="1">
      <c r="A163" s="2"/>
      <c r="B163" s="2"/>
      <c r="C163" s="3"/>
      <c r="D163" s="3"/>
      <c r="E163" s="3"/>
      <c r="F163" s="4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4"/>
      <c r="R163" s="2"/>
      <c r="S163" s="2"/>
      <c r="T163" s="2"/>
      <c r="U163" s="2"/>
      <c r="V163" s="2"/>
    </row>
    <row r="164" spans="1:22" ht="12.75" customHeight="1">
      <c r="A164" s="2"/>
      <c r="B164" s="2"/>
      <c r="C164" s="3"/>
      <c r="D164" s="3"/>
      <c r="E164" s="3"/>
      <c r="F164" s="4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4"/>
      <c r="R164" s="2"/>
      <c r="S164" s="2"/>
      <c r="T164" s="2"/>
      <c r="U164" s="2"/>
      <c r="V164" s="2"/>
    </row>
    <row r="165" spans="1:22" ht="12.75" customHeight="1">
      <c r="A165" s="2"/>
      <c r="B165" s="2"/>
      <c r="C165" s="3"/>
      <c r="D165" s="3"/>
      <c r="E165" s="3"/>
      <c r="F165" s="4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4"/>
      <c r="R165" s="2"/>
      <c r="S165" s="2"/>
      <c r="T165" s="2"/>
      <c r="U165" s="2"/>
      <c r="V165" s="2"/>
    </row>
    <row r="166" spans="1:22" ht="12.75" customHeight="1">
      <c r="A166" s="2"/>
      <c r="B166" s="2"/>
      <c r="C166" s="3"/>
      <c r="D166" s="3"/>
      <c r="E166" s="3"/>
      <c r="F166" s="4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4"/>
      <c r="R166" s="2"/>
      <c r="S166" s="2"/>
      <c r="T166" s="2"/>
      <c r="U166" s="2"/>
      <c r="V166" s="2"/>
    </row>
    <row r="167" spans="1:22" ht="12.75" customHeight="1">
      <c r="A167" s="2"/>
      <c r="B167" s="2"/>
      <c r="C167" s="3"/>
      <c r="D167" s="3"/>
      <c r="E167" s="3"/>
      <c r="F167" s="4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4"/>
      <c r="R167" s="2"/>
      <c r="S167" s="2"/>
      <c r="T167" s="2"/>
      <c r="U167" s="2"/>
      <c r="V167" s="2"/>
    </row>
    <row r="168" spans="1:22" ht="12.75" customHeight="1">
      <c r="A168" s="2"/>
      <c r="B168" s="2"/>
      <c r="C168" s="3"/>
      <c r="D168" s="3"/>
      <c r="E168" s="3"/>
      <c r="F168" s="4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4"/>
      <c r="R168" s="2"/>
      <c r="S168" s="2"/>
      <c r="T168" s="2"/>
      <c r="U168" s="2"/>
      <c r="V168" s="2"/>
    </row>
    <row r="169" spans="1:22" ht="12.75" customHeight="1">
      <c r="A169" s="2"/>
      <c r="B169" s="2"/>
      <c r="C169" s="3"/>
      <c r="D169" s="3"/>
      <c r="E169" s="3"/>
      <c r="F169" s="4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2"/>
      <c r="S169" s="2"/>
      <c r="T169" s="2"/>
      <c r="U169" s="2"/>
      <c r="V169" s="2"/>
    </row>
    <row r="170" spans="1:22" ht="12.75" customHeight="1">
      <c r="A170" s="2"/>
      <c r="B170" s="2"/>
      <c r="C170" s="3"/>
      <c r="D170" s="3"/>
      <c r="E170" s="3"/>
      <c r="F170" s="4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2"/>
      <c r="S170" s="2"/>
      <c r="T170" s="2"/>
      <c r="U170" s="2"/>
      <c r="V170" s="2"/>
    </row>
    <row r="171" spans="1:22" ht="12.75" customHeight="1">
      <c r="A171" s="2"/>
      <c r="B171" s="2"/>
      <c r="C171" s="3"/>
      <c r="D171" s="3"/>
      <c r="E171" s="3"/>
      <c r="F171" s="4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4"/>
      <c r="R171" s="2"/>
      <c r="S171" s="2"/>
      <c r="T171" s="2"/>
      <c r="U171" s="2"/>
      <c r="V171" s="2"/>
    </row>
    <row r="172" spans="1:22" ht="12.75" customHeight="1">
      <c r="A172" s="2"/>
      <c r="B172" s="2"/>
      <c r="C172" s="3"/>
      <c r="D172" s="3"/>
      <c r="E172" s="3"/>
      <c r="F172" s="4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2"/>
      <c r="S172" s="2"/>
      <c r="T172" s="2"/>
      <c r="U172" s="2"/>
      <c r="V172" s="2"/>
    </row>
    <row r="173" spans="1:22" ht="12.75" customHeight="1">
      <c r="A173" s="2"/>
      <c r="B173" s="2"/>
      <c r="C173" s="3"/>
      <c r="D173" s="3"/>
      <c r="E173" s="3"/>
      <c r="F173" s="4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4"/>
      <c r="R173" s="2"/>
      <c r="S173" s="2"/>
      <c r="T173" s="2"/>
      <c r="U173" s="2"/>
      <c r="V173" s="2"/>
    </row>
    <row r="174" spans="1:22" ht="12.75" customHeight="1">
      <c r="A174" s="2"/>
      <c r="B174" s="2"/>
      <c r="C174" s="3"/>
      <c r="D174" s="3"/>
      <c r="E174" s="3"/>
      <c r="F174" s="4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4"/>
      <c r="R174" s="2"/>
      <c r="S174" s="2"/>
      <c r="T174" s="2"/>
      <c r="U174" s="2"/>
      <c r="V174" s="2"/>
    </row>
    <row r="175" spans="1:22" ht="12.75" customHeight="1">
      <c r="A175" s="2"/>
      <c r="B175" s="2"/>
      <c r="C175" s="3"/>
      <c r="D175" s="3"/>
      <c r="E175" s="3"/>
      <c r="F175" s="4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4"/>
      <c r="R175" s="2"/>
      <c r="S175" s="2"/>
      <c r="T175" s="2"/>
      <c r="U175" s="2"/>
      <c r="V175" s="2"/>
    </row>
    <row r="176" spans="1:22" ht="12.75" customHeight="1">
      <c r="A176" s="2"/>
      <c r="B176" s="2"/>
      <c r="C176" s="3"/>
      <c r="D176" s="3"/>
      <c r="E176" s="3"/>
      <c r="F176" s="4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4"/>
      <c r="R176" s="2"/>
      <c r="S176" s="2"/>
      <c r="T176" s="2"/>
      <c r="U176" s="2"/>
      <c r="V176" s="2"/>
    </row>
    <row r="177" spans="1:22" ht="12.75" customHeight="1">
      <c r="A177" s="2"/>
      <c r="B177" s="2"/>
      <c r="C177" s="3"/>
      <c r="D177" s="3"/>
      <c r="E177" s="3"/>
      <c r="F177" s="4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4"/>
      <c r="R177" s="2"/>
      <c r="S177" s="2"/>
      <c r="T177" s="2"/>
      <c r="U177" s="2"/>
      <c r="V177" s="2"/>
    </row>
    <row r="178" spans="1:22" ht="12.75" customHeight="1">
      <c r="A178" s="2"/>
      <c r="B178" s="2"/>
      <c r="C178" s="3"/>
      <c r="D178" s="3"/>
      <c r="E178" s="3"/>
      <c r="F178" s="4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4"/>
      <c r="R178" s="2"/>
      <c r="S178" s="2"/>
      <c r="T178" s="2"/>
      <c r="U178" s="2"/>
      <c r="V178" s="2"/>
    </row>
    <row r="179" spans="1:22" ht="12.75" customHeight="1">
      <c r="A179" s="2"/>
      <c r="B179" s="2"/>
      <c r="C179" s="3"/>
      <c r="D179" s="3"/>
      <c r="E179" s="3"/>
      <c r="F179" s="4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4"/>
      <c r="R179" s="2"/>
      <c r="S179" s="2"/>
      <c r="T179" s="2"/>
      <c r="U179" s="2"/>
      <c r="V179" s="2"/>
    </row>
    <row r="180" spans="1:22" ht="12.75" customHeight="1">
      <c r="A180" s="2"/>
      <c r="B180" s="2"/>
      <c r="C180" s="3"/>
      <c r="D180" s="3"/>
      <c r="E180" s="3"/>
      <c r="F180" s="4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4"/>
      <c r="R180" s="2"/>
      <c r="S180" s="2"/>
      <c r="T180" s="2"/>
      <c r="U180" s="2"/>
      <c r="V180" s="2"/>
    </row>
    <row r="181" spans="1:22" ht="12.75" customHeight="1">
      <c r="A181" s="2"/>
      <c r="B181" s="2"/>
      <c r="C181" s="3"/>
      <c r="D181" s="3"/>
      <c r="E181" s="3"/>
      <c r="F181" s="4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4"/>
      <c r="R181" s="2"/>
      <c r="S181" s="2"/>
      <c r="T181" s="2"/>
      <c r="U181" s="2"/>
      <c r="V181" s="2"/>
    </row>
    <row r="182" spans="1:22" ht="12.75" customHeight="1">
      <c r="A182" s="2"/>
      <c r="B182" s="2"/>
      <c r="C182" s="3"/>
      <c r="D182" s="3"/>
      <c r="E182" s="3"/>
      <c r="F182" s="4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4"/>
      <c r="R182" s="2"/>
      <c r="S182" s="2"/>
      <c r="T182" s="2"/>
      <c r="U182" s="2"/>
      <c r="V182" s="2"/>
    </row>
    <row r="183" spans="1:22" ht="12.75" customHeight="1">
      <c r="A183" s="2"/>
      <c r="B183" s="2"/>
      <c r="C183" s="3"/>
      <c r="D183" s="3"/>
      <c r="E183" s="3"/>
      <c r="F183" s="4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4"/>
      <c r="R183" s="2"/>
      <c r="S183" s="2"/>
      <c r="T183" s="2"/>
      <c r="U183" s="2"/>
      <c r="V183" s="2"/>
    </row>
    <row r="184" spans="1:22" ht="12.75" customHeight="1">
      <c r="A184" s="2"/>
      <c r="B184" s="2"/>
      <c r="C184" s="3"/>
      <c r="D184" s="3"/>
      <c r="E184" s="3"/>
      <c r="F184" s="4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4"/>
      <c r="R184" s="2"/>
      <c r="S184" s="2"/>
      <c r="T184" s="2"/>
      <c r="U184" s="2"/>
      <c r="V184" s="2"/>
    </row>
    <row r="185" spans="1:22" ht="12.75" customHeight="1">
      <c r="A185" s="2"/>
      <c r="B185" s="2"/>
      <c r="C185" s="3"/>
      <c r="D185" s="3"/>
      <c r="E185" s="3"/>
      <c r="F185" s="4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4"/>
      <c r="R185" s="2"/>
      <c r="S185" s="2"/>
      <c r="T185" s="2"/>
      <c r="U185" s="2"/>
      <c r="V185" s="2"/>
    </row>
    <row r="186" spans="1:22" ht="12.75" customHeight="1">
      <c r="A186" s="2"/>
      <c r="B186" s="2"/>
      <c r="C186" s="3"/>
      <c r="D186" s="3"/>
      <c r="E186" s="3"/>
      <c r="F186" s="4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4"/>
      <c r="R186" s="2"/>
      <c r="S186" s="2"/>
      <c r="T186" s="2"/>
      <c r="U186" s="2"/>
      <c r="V186" s="2"/>
    </row>
    <row r="187" spans="1:22" ht="12.75" customHeight="1">
      <c r="A187" s="2"/>
      <c r="B187" s="2"/>
      <c r="C187" s="3"/>
      <c r="D187" s="3"/>
      <c r="E187" s="3"/>
      <c r="F187" s="4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4"/>
      <c r="R187" s="2"/>
      <c r="S187" s="2"/>
      <c r="T187" s="2"/>
      <c r="U187" s="2"/>
      <c r="V187" s="2"/>
    </row>
    <row r="188" spans="1:22" ht="12.75" customHeight="1">
      <c r="A188" s="2"/>
      <c r="B188" s="2"/>
      <c r="C188" s="3"/>
      <c r="D188" s="3"/>
      <c r="E188" s="3"/>
      <c r="F188" s="4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4"/>
      <c r="R188" s="2"/>
      <c r="S188" s="2"/>
      <c r="T188" s="2"/>
      <c r="U188" s="2"/>
      <c r="V188" s="2"/>
    </row>
    <row r="189" spans="1:22" ht="12.75" customHeight="1">
      <c r="A189" s="2"/>
      <c r="B189" s="2"/>
      <c r="C189" s="3"/>
      <c r="D189" s="3"/>
      <c r="E189" s="3"/>
      <c r="F189" s="4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2"/>
      <c r="S189" s="2"/>
      <c r="T189" s="2"/>
      <c r="U189" s="2"/>
      <c r="V189" s="2"/>
    </row>
    <row r="190" spans="1:22" ht="12.75" customHeight="1">
      <c r="A190" s="2"/>
      <c r="B190" s="2"/>
      <c r="C190" s="3"/>
      <c r="D190" s="3"/>
      <c r="E190" s="3"/>
      <c r="F190" s="4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2"/>
      <c r="S190" s="2"/>
      <c r="T190" s="2"/>
      <c r="U190" s="2"/>
      <c r="V190" s="2"/>
    </row>
    <row r="191" spans="1:22" ht="12.75" customHeight="1">
      <c r="A191" s="2"/>
      <c r="B191" s="2"/>
      <c r="C191" s="3"/>
      <c r="D191" s="3"/>
      <c r="E191" s="3"/>
      <c r="F191" s="4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4"/>
      <c r="R191" s="2"/>
      <c r="S191" s="2"/>
      <c r="T191" s="2"/>
      <c r="U191" s="2"/>
      <c r="V191" s="2"/>
    </row>
    <row r="192" spans="1:22" ht="12.75" customHeight="1">
      <c r="A192" s="2"/>
      <c r="B192" s="2"/>
      <c r="C192" s="3"/>
      <c r="D192" s="3"/>
      <c r="E192" s="3"/>
      <c r="F192" s="4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2"/>
      <c r="S192" s="2"/>
      <c r="T192" s="2"/>
      <c r="U192" s="2"/>
      <c r="V192" s="2"/>
    </row>
    <row r="193" spans="1:22" ht="12.75" customHeight="1">
      <c r="A193" s="2"/>
      <c r="B193" s="2"/>
      <c r="C193" s="3"/>
      <c r="D193" s="3"/>
      <c r="E193" s="3"/>
      <c r="F193" s="4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4"/>
      <c r="R193" s="2"/>
      <c r="S193" s="2"/>
      <c r="T193" s="2"/>
      <c r="U193" s="2"/>
      <c r="V193" s="2"/>
    </row>
    <row r="194" spans="1:22" ht="12.75" customHeight="1">
      <c r="A194" s="2"/>
      <c r="B194" s="2"/>
      <c r="C194" s="3"/>
      <c r="D194" s="3"/>
      <c r="E194" s="3"/>
      <c r="F194" s="4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4"/>
      <c r="R194" s="2"/>
      <c r="S194" s="2"/>
      <c r="T194" s="2"/>
      <c r="U194" s="2"/>
      <c r="V194" s="2"/>
    </row>
    <row r="195" spans="1:22" ht="12.75" customHeight="1">
      <c r="A195" s="2"/>
      <c r="B195" s="2"/>
      <c r="C195" s="3"/>
      <c r="D195" s="3"/>
      <c r="E195" s="3"/>
      <c r="F195" s="4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4"/>
      <c r="R195" s="2"/>
      <c r="S195" s="2"/>
      <c r="T195" s="2"/>
      <c r="U195" s="2"/>
      <c r="V195" s="2"/>
    </row>
    <row r="196" spans="1:22" ht="12.75" customHeight="1">
      <c r="A196" s="2"/>
      <c r="B196" s="2"/>
      <c r="C196" s="3"/>
      <c r="D196" s="3"/>
      <c r="E196" s="3"/>
      <c r="F196" s="4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4"/>
      <c r="R196" s="2"/>
      <c r="S196" s="2"/>
      <c r="T196" s="2"/>
      <c r="U196" s="2"/>
      <c r="V196" s="2"/>
    </row>
    <row r="197" spans="1:22" ht="12.75" customHeight="1">
      <c r="A197" s="2"/>
      <c r="B197" s="2"/>
      <c r="C197" s="3"/>
      <c r="D197" s="3"/>
      <c r="E197" s="3"/>
      <c r="F197" s="4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4"/>
      <c r="R197" s="2"/>
      <c r="S197" s="2"/>
      <c r="T197" s="2"/>
      <c r="U197" s="2"/>
      <c r="V197" s="2"/>
    </row>
    <row r="198" spans="1:22" ht="12.75" customHeight="1">
      <c r="A198" s="2"/>
      <c r="B198" s="2"/>
      <c r="C198" s="3"/>
      <c r="D198" s="3"/>
      <c r="E198" s="3"/>
      <c r="F198" s="4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4"/>
      <c r="R198" s="2"/>
      <c r="S198" s="2"/>
      <c r="T198" s="2"/>
      <c r="U198" s="2"/>
      <c r="V198" s="2"/>
    </row>
    <row r="199" spans="1:22" ht="12.75" customHeight="1">
      <c r="A199" s="2"/>
      <c r="B199" s="2"/>
      <c r="C199" s="3"/>
      <c r="D199" s="3"/>
      <c r="E199" s="3"/>
      <c r="F199" s="4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4"/>
      <c r="R199" s="2"/>
      <c r="S199" s="2"/>
      <c r="T199" s="2"/>
      <c r="U199" s="2"/>
      <c r="V199" s="2"/>
    </row>
    <row r="200" spans="1:22" ht="12.75" customHeight="1">
      <c r="A200" s="2"/>
      <c r="B200" s="2"/>
      <c r="C200" s="3"/>
      <c r="D200" s="3"/>
      <c r="E200" s="3"/>
      <c r="F200" s="4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4"/>
      <c r="R200" s="2"/>
      <c r="S200" s="2"/>
      <c r="T200" s="2"/>
      <c r="U200" s="2"/>
      <c r="V200" s="2"/>
    </row>
    <row r="201" spans="1:22" ht="12.75" customHeight="1">
      <c r="A201" s="2"/>
      <c r="B201" s="2"/>
      <c r="C201" s="3"/>
      <c r="D201" s="3"/>
      <c r="E201" s="3"/>
      <c r="F201" s="4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4"/>
      <c r="R201" s="2"/>
      <c r="S201" s="2"/>
      <c r="T201" s="2"/>
      <c r="U201" s="2"/>
      <c r="V201" s="2"/>
    </row>
    <row r="202" spans="1:22" ht="12.75" customHeight="1">
      <c r="A202" s="2"/>
      <c r="B202" s="2"/>
      <c r="C202" s="3"/>
      <c r="D202" s="3"/>
      <c r="E202" s="3"/>
      <c r="F202" s="4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4"/>
      <c r="R202" s="2"/>
      <c r="S202" s="2"/>
      <c r="T202" s="2"/>
      <c r="U202" s="2"/>
      <c r="V202" s="2"/>
    </row>
    <row r="203" spans="1:22" ht="12.75" customHeight="1">
      <c r="A203" s="2"/>
      <c r="B203" s="2"/>
      <c r="C203" s="3"/>
      <c r="D203" s="3"/>
      <c r="E203" s="3"/>
      <c r="F203" s="4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4"/>
      <c r="R203" s="2"/>
      <c r="S203" s="2"/>
      <c r="T203" s="2"/>
      <c r="U203" s="2"/>
      <c r="V203" s="2"/>
    </row>
    <row r="204" spans="1:22" ht="12.75" customHeight="1">
      <c r="A204" s="2"/>
      <c r="B204" s="2"/>
      <c r="C204" s="3"/>
      <c r="D204" s="3"/>
      <c r="E204" s="3"/>
      <c r="F204" s="4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4"/>
      <c r="R204" s="2"/>
      <c r="S204" s="2"/>
      <c r="T204" s="2"/>
      <c r="U204" s="2"/>
      <c r="V204" s="2"/>
    </row>
    <row r="205" spans="1:22" ht="12.75" customHeight="1">
      <c r="A205" s="2"/>
      <c r="B205" s="2"/>
      <c r="C205" s="3"/>
      <c r="D205" s="3"/>
      <c r="E205" s="3"/>
      <c r="F205" s="4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4"/>
      <c r="R205" s="2"/>
      <c r="S205" s="2"/>
      <c r="T205" s="2"/>
      <c r="U205" s="2"/>
      <c r="V205" s="2"/>
    </row>
    <row r="206" spans="1:22" ht="12.75" customHeight="1">
      <c r="A206" s="2"/>
      <c r="B206" s="2"/>
      <c r="C206" s="3"/>
      <c r="D206" s="3"/>
      <c r="E206" s="3"/>
      <c r="F206" s="4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4"/>
      <c r="R206" s="2"/>
      <c r="S206" s="2"/>
      <c r="T206" s="2"/>
      <c r="U206" s="2"/>
      <c r="V206" s="2"/>
    </row>
    <row r="207" spans="1:22" ht="12.75" customHeight="1">
      <c r="A207" s="2"/>
      <c r="B207" s="2"/>
      <c r="C207" s="3"/>
      <c r="D207" s="3"/>
      <c r="E207" s="3"/>
      <c r="F207" s="4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4"/>
      <c r="R207" s="2"/>
      <c r="S207" s="2"/>
      <c r="T207" s="2"/>
      <c r="U207" s="2"/>
      <c r="V207" s="2"/>
    </row>
    <row r="208" spans="1:22" ht="12.75" customHeight="1">
      <c r="A208" s="2"/>
      <c r="B208" s="2"/>
      <c r="C208" s="3"/>
      <c r="D208" s="3"/>
      <c r="E208" s="3"/>
      <c r="F208" s="4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4"/>
      <c r="R208" s="2"/>
      <c r="S208" s="2"/>
      <c r="T208" s="2"/>
      <c r="U208" s="2"/>
      <c r="V208" s="2"/>
    </row>
    <row r="209" spans="1:22" ht="12.75" customHeight="1">
      <c r="A209" s="2"/>
      <c r="B209" s="2"/>
      <c r="C209" s="3"/>
      <c r="D209" s="3"/>
      <c r="E209" s="3"/>
      <c r="F209" s="4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2"/>
      <c r="S209" s="2"/>
      <c r="T209" s="2"/>
      <c r="U209" s="2"/>
      <c r="V209" s="2"/>
    </row>
    <row r="210" spans="1:22" ht="12.75" customHeight="1">
      <c r="A210" s="2"/>
      <c r="B210" s="2"/>
      <c r="C210" s="3"/>
      <c r="D210" s="3"/>
      <c r="E210" s="3"/>
      <c r="F210" s="4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2"/>
      <c r="S210" s="2"/>
      <c r="T210" s="2"/>
      <c r="U210" s="2"/>
      <c r="V210" s="2"/>
    </row>
    <row r="211" spans="1:22" ht="12.75" customHeight="1">
      <c r="A211" s="2"/>
      <c r="B211" s="2"/>
      <c r="C211" s="3"/>
      <c r="D211" s="3"/>
      <c r="E211" s="3"/>
      <c r="F211" s="4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2"/>
      <c r="S211" s="2"/>
      <c r="T211" s="2"/>
      <c r="U211" s="2"/>
      <c r="V211" s="2"/>
    </row>
    <row r="212" spans="1:22" ht="12.75" customHeight="1">
      <c r="A212" s="2"/>
      <c r="B212" s="2"/>
      <c r="C212" s="3"/>
      <c r="D212" s="3"/>
      <c r="E212" s="3"/>
      <c r="F212" s="4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2"/>
      <c r="S212" s="2"/>
      <c r="T212" s="2"/>
      <c r="U212" s="2"/>
      <c r="V212" s="2"/>
    </row>
    <row r="213" spans="1:22" ht="12.75" customHeight="1">
      <c r="A213" s="2"/>
      <c r="B213" s="2"/>
      <c r="C213" s="3"/>
      <c r="D213" s="3"/>
      <c r="E213" s="3"/>
      <c r="F213" s="4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2"/>
      <c r="S213" s="2"/>
      <c r="T213" s="2"/>
      <c r="U213" s="2"/>
      <c r="V213" s="2"/>
    </row>
    <row r="214" spans="1:22" ht="12.75" customHeight="1">
      <c r="A214" s="2"/>
      <c r="B214" s="2"/>
      <c r="C214" s="3"/>
      <c r="D214" s="3"/>
      <c r="E214" s="3"/>
      <c r="F214" s="4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2"/>
      <c r="S214" s="2"/>
      <c r="T214" s="2"/>
      <c r="U214" s="2"/>
      <c r="V214" s="2"/>
    </row>
    <row r="215" spans="1:22" ht="12.75" customHeight="1">
      <c r="A215" s="2"/>
      <c r="B215" s="2"/>
      <c r="C215" s="3"/>
      <c r="D215" s="3"/>
      <c r="E215" s="3"/>
      <c r="F215" s="4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2"/>
      <c r="S215" s="2"/>
      <c r="T215" s="2"/>
      <c r="U215" s="2"/>
      <c r="V215" s="2"/>
    </row>
    <row r="216" spans="1:22" ht="12.75" customHeight="1">
      <c r="A216" s="2"/>
      <c r="B216" s="2"/>
      <c r="C216" s="3"/>
      <c r="D216" s="3"/>
      <c r="E216" s="3"/>
      <c r="F216" s="4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2"/>
      <c r="S216" s="2"/>
      <c r="T216" s="2"/>
      <c r="U216" s="2"/>
      <c r="V216" s="2"/>
    </row>
    <row r="217" spans="1:22" ht="12.75" customHeight="1">
      <c r="A217" s="2"/>
      <c r="B217" s="2"/>
      <c r="C217" s="3"/>
      <c r="D217" s="3"/>
      <c r="E217" s="3"/>
      <c r="F217" s="4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2"/>
      <c r="S217" s="2"/>
      <c r="T217" s="2"/>
      <c r="U217" s="2"/>
      <c r="V217" s="2"/>
    </row>
    <row r="218" spans="1:22" ht="12.75" customHeight="1">
      <c r="A218" s="2"/>
      <c r="B218" s="2"/>
      <c r="C218" s="3"/>
      <c r="D218" s="3"/>
      <c r="E218" s="3"/>
      <c r="F218" s="4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2"/>
      <c r="S218" s="2"/>
      <c r="T218" s="2"/>
      <c r="U218" s="2"/>
      <c r="V218" s="2"/>
    </row>
    <row r="219" spans="1:22" ht="12.75" customHeight="1">
      <c r="A219" s="2"/>
      <c r="B219" s="2"/>
      <c r="C219" s="3"/>
      <c r="D219" s="3"/>
      <c r="E219" s="3"/>
      <c r="F219" s="4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2"/>
      <c r="S219" s="2"/>
      <c r="T219" s="2"/>
      <c r="U219" s="2"/>
      <c r="V219" s="2"/>
    </row>
    <row r="220" spans="1:22" ht="12.75" customHeight="1">
      <c r="A220" s="2"/>
      <c r="B220" s="2"/>
      <c r="C220" s="3"/>
      <c r="D220" s="3"/>
      <c r="E220" s="3"/>
      <c r="F220" s="4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2"/>
      <c r="S220" s="2"/>
      <c r="T220" s="2"/>
      <c r="U220" s="2"/>
      <c r="V220" s="2"/>
    </row>
    <row r="221" spans="1:22" ht="12.75" customHeight="1">
      <c r="A221" s="2"/>
      <c r="B221" s="2"/>
      <c r="C221" s="3"/>
      <c r="D221" s="3"/>
      <c r="E221" s="3"/>
      <c r="F221" s="4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2"/>
      <c r="S221" s="2"/>
      <c r="T221" s="2"/>
      <c r="U221" s="2"/>
      <c r="V221" s="2"/>
    </row>
    <row r="222" spans="1:22" ht="12.75" customHeight="1">
      <c r="A222" s="2"/>
      <c r="B222" s="2"/>
      <c r="C222" s="3"/>
      <c r="D222" s="3"/>
      <c r="E222" s="3"/>
      <c r="F222" s="4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2"/>
      <c r="S222" s="2"/>
      <c r="T222" s="2"/>
      <c r="U222" s="2"/>
      <c r="V222" s="2"/>
    </row>
    <row r="223" spans="1:22" ht="12.75" customHeight="1">
      <c r="A223" s="2"/>
      <c r="B223" s="2"/>
      <c r="C223" s="3"/>
      <c r="D223" s="3"/>
      <c r="E223" s="3"/>
      <c r="F223" s="4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2"/>
      <c r="S223" s="2"/>
      <c r="T223" s="2"/>
      <c r="U223" s="2"/>
      <c r="V223" s="2"/>
    </row>
    <row r="224" spans="1:22" ht="12.75" customHeight="1">
      <c r="A224" s="2"/>
      <c r="B224" s="2"/>
      <c r="C224" s="3"/>
      <c r="D224" s="3"/>
      <c r="E224" s="3"/>
      <c r="F224" s="4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2"/>
      <c r="S224" s="2"/>
      <c r="T224" s="2"/>
      <c r="U224" s="2"/>
      <c r="V224" s="2"/>
    </row>
    <row r="225" spans="1:22" ht="12.75" customHeight="1">
      <c r="A225" s="2"/>
      <c r="B225" s="2"/>
      <c r="C225" s="3"/>
      <c r="D225" s="3"/>
      <c r="E225" s="3"/>
      <c r="F225" s="4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2"/>
      <c r="S225" s="2"/>
      <c r="T225" s="2"/>
      <c r="U225" s="2"/>
      <c r="V225" s="2"/>
    </row>
    <row r="226" spans="1:22" ht="12.75" customHeight="1">
      <c r="A226" s="2"/>
      <c r="B226" s="2"/>
      <c r="C226" s="3"/>
      <c r="D226" s="3"/>
      <c r="E226" s="3"/>
      <c r="F226" s="4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2"/>
      <c r="S226" s="2"/>
      <c r="T226" s="2"/>
      <c r="U226" s="2"/>
      <c r="V226" s="2"/>
    </row>
    <row r="227" spans="1:22" ht="12.75" customHeight="1">
      <c r="A227" s="2"/>
      <c r="B227" s="2"/>
      <c r="C227" s="3"/>
      <c r="D227" s="3"/>
      <c r="E227" s="3"/>
      <c r="F227" s="4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2"/>
      <c r="S227" s="2"/>
      <c r="T227" s="2"/>
      <c r="U227" s="2"/>
      <c r="V227" s="2"/>
    </row>
    <row r="228" spans="1:22" ht="12.75" customHeight="1">
      <c r="A228" s="2"/>
      <c r="B228" s="2"/>
      <c r="C228" s="3"/>
      <c r="D228" s="3"/>
      <c r="E228" s="3"/>
      <c r="F228" s="4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2"/>
      <c r="S228" s="2"/>
      <c r="T228" s="2"/>
      <c r="U228" s="2"/>
      <c r="V228" s="2"/>
    </row>
    <row r="229" spans="1:22" ht="12.75" customHeight="1">
      <c r="A229" s="2"/>
      <c r="B229" s="2"/>
      <c r="C229" s="3"/>
      <c r="D229" s="3"/>
      <c r="E229" s="3"/>
      <c r="F229" s="4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2"/>
      <c r="S229" s="2"/>
      <c r="T229" s="2"/>
      <c r="U229" s="2"/>
      <c r="V229" s="2"/>
    </row>
    <row r="230" spans="1:22" ht="12.75" customHeight="1">
      <c r="A230" s="2"/>
      <c r="B230" s="2"/>
      <c r="C230" s="3"/>
      <c r="D230" s="3"/>
      <c r="E230" s="3"/>
      <c r="F230" s="4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2"/>
      <c r="S230" s="2"/>
      <c r="T230" s="2"/>
      <c r="U230" s="2"/>
      <c r="V230" s="2"/>
    </row>
    <row r="231" spans="1:22" ht="12.75" customHeight="1">
      <c r="A231" s="2"/>
      <c r="B231" s="2"/>
      <c r="C231" s="3"/>
      <c r="D231" s="3"/>
      <c r="E231" s="3"/>
      <c r="F231" s="4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2"/>
      <c r="S231" s="2"/>
      <c r="T231" s="2"/>
      <c r="U231" s="2"/>
      <c r="V231" s="2"/>
    </row>
    <row r="232" spans="1:22" ht="12.75" customHeight="1">
      <c r="A232" s="2"/>
      <c r="B232" s="2"/>
      <c r="C232" s="3"/>
      <c r="D232" s="3"/>
      <c r="E232" s="3"/>
      <c r="F232" s="4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2"/>
      <c r="S232" s="2"/>
      <c r="T232" s="2"/>
      <c r="U232" s="2"/>
      <c r="V232" s="2"/>
    </row>
    <row r="233" spans="1:22" ht="12.75" customHeight="1">
      <c r="A233" s="2"/>
      <c r="B233" s="2"/>
      <c r="C233" s="3"/>
      <c r="D233" s="3"/>
      <c r="E233" s="3"/>
      <c r="F233" s="4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2"/>
      <c r="S233" s="2"/>
      <c r="T233" s="2"/>
      <c r="U233" s="2"/>
      <c r="V233" s="2"/>
    </row>
    <row r="234" spans="1:22" ht="12.75" customHeight="1">
      <c r="A234" s="2"/>
      <c r="B234" s="2"/>
      <c r="C234" s="3"/>
      <c r="D234" s="3"/>
      <c r="E234" s="3"/>
      <c r="F234" s="4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2"/>
      <c r="S234" s="2"/>
      <c r="T234" s="2"/>
      <c r="U234" s="2"/>
      <c r="V234" s="2"/>
    </row>
    <row r="235" spans="1:22" ht="12.75" customHeight="1">
      <c r="A235" s="2"/>
      <c r="B235" s="2"/>
      <c r="C235" s="3"/>
      <c r="D235" s="3"/>
      <c r="E235" s="3"/>
      <c r="F235" s="4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2"/>
      <c r="S235" s="2"/>
      <c r="T235" s="2"/>
      <c r="U235" s="2"/>
      <c r="V235" s="2"/>
    </row>
    <row r="236" spans="1:22" ht="12.75" customHeight="1">
      <c r="A236" s="2"/>
      <c r="B236" s="2"/>
      <c r="C236" s="3"/>
      <c r="D236" s="3"/>
      <c r="E236" s="3"/>
      <c r="F236" s="4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2"/>
      <c r="S236" s="2"/>
      <c r="T236" s="2"/>
      <c r="U236" s="2"/>
      <c r="V236" s="2"/>
    </row>
    <row r="237" spans="1:22" ht="12.75" customHeight="1">
      <c r="A237" s="2"/>
      <c r="B237" s="2"/>
      <c r="C237" s="3"/>
      <c r="D237" s="3"/>
      <c r="E237" s="3"/>
      <c r="F237" s="4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2"/>
      <c r="S237" s="2"/>
      <c r="T237" s="2"/>
      <c r="U237" s="2"/>
      <c r="V237" s="2"/>
    </row>
    <row r="238" spans="1:22" ht="12.75" customHeight="1">
      <c r="A238" s="2"/>
      <c r="B238" s="2"/>
      <c r="C238" s="3"/>
      <c r="D238" s="3"/>
      <c r="E238" s="3"/>
      <c r="F238" s="4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2"/>
      <c r="S238" s="2"/>
      <c r="T238" s="2"/>
      <c r="U238" s="2"/>
      <c r="V238" s="2"/>
    </row>
    <row r="239" spans="1:22" ht="12.75" customHeight="1">
      <c r="A239" s="2"/>
      <c r="B239" s="2"/>
      <c r="C239" s="3"/>
      <c r="D239" s="3"/>
      <c r="E239" s="3"/>
      <c r="F239" s="4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2"/>
      <c r="S239" s="2"/>
      <c r="T239" s="2"/>
      <c r="U239" s="2"/>
      <c r="V239" s="2"/>
    </row>
    <row r="240" spans="1:22" ht="12.75" customHeight="1">
      <c r="A240" s="2"/>
      <c r="B240" s="2"/>
      <c r="C240" s="3"/>
      <c r="D240" s="3"/>
      <c r="E240" s="3"/>
      <c r="F240" s="4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2"/>
      <c r="S240" s="2"/>
      <c r="T240" s="2"/>
      <c r="U240" s="2"/>
      <c r="V240" s="2"/>
    </row>
    <row r="241" spans="1:22" ht="12.75" customHeight="1">
      <c r="A241" s="2"/>
      <c r="B241" s="2"/>
      <c r="C241" s="3"/>
      <c r="D241" s="3"/>
      <c r="E241" s="3"/>
      <c r="F241" s="4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2"/>
      <c r="S241" s="2"/>
      <c r="T241" s="2"/>
      <c r="U241" s="2"/>
      <c r="V241" s="2"/>
    </row>
    <row r="242" spans="1:22" ht="12.75" customHeight="1">
      <c r="A242" s="2"/>
      <c r="B242" s="2"/>
      <c r="C242" s="3"/>
      <c r="D242" s="3"/>
      <c r="E242" s="3"/>
      <c r="F242" s="4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2"/>
      <c r="S242" s="2"/>
      <c r="T242" s="2"/>
      <c r="U242" s="2"/>
      <c r="V242" s="2"/>
    </row>
    <row r="243" spans="1:22" ht="12.75" customHeight="1">
      <c r="A243" s="2"/>
      <c r="B243" s="2"/>
      <c r="C243" s="3"/>
      <c r="D243" s="3"/>
      <c r="E243" s="3"/>
      <c r="F243" s="4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2"/>
      <c r="S243" s="2"/>
      <c r="T243" s="2"/>
      <c r="U243" s="2"/>
      <c r="V243" s="2"/>
    </row>
    <row r="244" spans="1:22" ht="12.75" customHeight="1">
      <c r="A244" s="2"/>
      <c r="B244" s="2"/>
      <c r="C244" s="3"/>
      <c r="D244" s="3"/>
      <c r="E244" s="3"/>
      <c r="F244" s="4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2"/>
      <c r="S244" s="2"/>
      <c r="T244" s="2"/>
      <c r="U244" s="2"/>
      <c r="V244" s="2"/>
    </row>
    <row r="245" spans="1:22" ht="12.75" customHeight="1">
      <c r="A245" s="2"/>
      <c r="B245" s="2"/>
      <c r="C245" s="3"/>
      <c r="D245" s="3"/>
      <c r="E245" s="3"/>
      <c r="F245" s="4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2"/>
      <c r="S245" s="2"/>
      <c r="T245" s="2"/>
      <c r="U245" s="2"/>
      <c r="V245" s="2"/>
    </row>
    <row r="246" spans="1:22" ht="12.75" customHeight="1">
      <c r="A246" s="2"/>
      <c r="B246" s="2"/>
      <c r="C246" s="3"/>
      <c r="D246" s="3"/>
      <c r="E246" s="3"/>
      <c r="F246" s="4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2"/>
      <c r="S246" s="2"/>
      <c r="T246" s="2"/>
      <c r="U246" s="2"/>
      <c r="V246" s="2"/>
    </row>
    <row r="247" spans="1:22" ht="12.75" customHeight="1">
      <c r="A247" s="2"/>
      <c r="B247" s="2"/>
      <c r="C247" s="3"/>
      <c r="D247" s="3"/>
      <c r="E247" s="3"/>
      <c r="F247" s="4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2"/>
      <c r="S247" s="2"/>
      <c r="T247" s="2"/>
      <c r="U247" s="2"/>
      <c r="V247" s="2"/>
    </row>
    <row r="248" spans="1:22" ht="12.75" customHeight="1">
      <c r="A248" s="2"/>
      <c r="B248" s="2"/>
      <c r="C248" s="3"/>
      <c r="D248" s="3"/>
      <c r="E248" s="3"/>
      <c r="F248" s="4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2"/>
      <c r="S248" s="2"/>
      <c r="T248" s="2"/>
      <c r="U248" s="2"/>
      <c r="V248" s="2"/>
    </row>
    <row r="249" spans="1:22" ht="12.75" customHeight="1">
      <c r="A249" s="2"/>
      <c r="B249" s="2"/>
      <c r="C249" s="3"/>
      <c r="D249" s="3"/>
      <c r="E249" s="3"/>
      <c r="F249" s="4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2"/>
      <c r="S249" s="2"/>
      <c r="T249" s="2"/>
      <c r="U249" s="2"/>
      <c r="V249" s="2"/>
    </row>
    <row r="250" spans="1:22" ht="12.75" customHeight="1">
      <c r="A250" s="2"/>
      <c r="B250" s="2"/>
      <c r="C250" s="3"/>
      <c r="D250" s="3"/>
      <c r="E250" s="3"/>
      <c r="F250" s="4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2"/>
      <c r="S250" s="2"/>
      <c r="T250" s="2"/>
      <c r="U250" s="2"/>
      <c r="V250" s="2"/>
    </row>
    <row r="251" spans="1:22" ht="12.75" customHeight="1">
      <c r="A251" s="2"/>
      <c r="B251" s="2"/>
      <c r="C251" s="3"/>
      <c r="D251" s="3"/>
      <c r="E251" s="3"/>
      <c r="F251" s="4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2"/>
      <c r="S251" s="2"/>
      <c r="T251" s="2"/>
      <c r="U251" s="2"/>
      <c r="V251" s="2"/>
    </row>
    <row r="252" spans="1:22" ht="12.75" customHeight="1">
      <c r="A252" s="2"/>
      <c r="B252" s="2"/>
      <c r="C252" s="3"/>
      <c r="D252" s="3"/>
      <c r="E252" s="3"/>
      <c r="F252" s="4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2"/>
      <c r="S252" s="2"/>
      <c r="T252" s="2"/>
      <c r="U252" s="2"/>
      <c r="V252" s="2"/>
    </row>
    <row r="253" spans="1:22" ht="12.75" customHeight="1">
      <c r="A253" s="2"/>
      <c r="B253" s="2"/>
      <c r="C253" s="3"/>
      <c r="D253" s="3"/>
      <c r="E253" s="3"/>
      <c r="F253" s="4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2"/>
      <c r="S253" s="2"/>
      <c r="T253" s="2"/>
      <c r="U253" s="2"/>
      <c r="V253" s="2"/>
    </row>
    <row r="254" spans="1:22" ht="12.75" customHeight="1">
      <c r="A254" s="2"/>
      <c r="B254" s="2"/>
      <c r="C254" s="3"/>
      <c r="D254" s="3"/>
      <c r="E254" s="3"/>
      <c r="F254" s="4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2"/>
      <c r="S254" s="2"/>
      <c r="T254" s="2"/>
      <c r="U254" s="2"/>
      <c r="V254" s="2"/>
    </row>
    <row r="255" spans="1:22" ht="12.75" customHeight="1">
      <c r="A255" s="2"/>
      <c r="B255" s="2"/>
      <c r="C255" s="3"/>
      <c r="D255" s="3"/>
      <c r="E255" s="3"/>
      <c r="F255" s="4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2"/>
      <c r="S255" s="2"/>
      <c r="T255" s="2"/>
      <c r="U255" s="2"/>
      <c r="V255" s="2"/>
    </row>
    <row r="256" spans="1:22" ht="12.75" customHeight="1">
      <c r="A256" s="2"/>
      <c r="B256" s="2"/>
      <c r="C256" s="3"/>
      <c r="D256" s="3"/>
      <c r="E256" s="3"/>
      <c r="F256" s="4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2"/>
      <c r="S256" s="2"/>
      <c r="T256" s="2"/>
      <c r="U256" s="2"/>
      <c r="V256" s="2"/>
    </row>
    <row r="257" spans="1:22" ht="12.75" customHeight="1">
      <c r="A257" s="2"/>
      <c r="B257" s="2"/>
      <c r="C257" s="3"/>
      <c r="D257" s="3"/>
      <c r="E257" s="3"/>
      <c r="F257" s="4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2"/>
      <c r="S257" s="2"/>
      <c r="T257" s="2"/>
      <c r="U257" s="2"/>
      <c r="V257" s="2"/>
    </row>
    <row r="258" spans="1:22" ht="12.75" customHeight="1">
      <c r="A258" s="2"/>
      <c r="B258" s="2"/>
      <c r="C258" s="3"/>
      <c r="D258" s="3"/>
      <c r="E258" s="3"/>
      <c r="F258" s="4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2"/>
      <c r="S258" s="2"/>
      <c r="T258" s="2"/>
      <c r="U258" s="2"/>
      <c r="V258" s="2"/>
    </row>
    <row r="259" spans="1:22" ht="12.75" customHeight="1">
      <c r="A259" s="2"/>
      <c r="B259" s="2"/>
      <c r="C259" s="3"/>
      <c r="D259" s="3"/>
      <c r="E259" s="3"/>
      <c r="F259" s="4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2"/>
      <c r="S259" s="2"/>
      <c r="T259" s="2"/>
      <c r="U259" s="2"/>
      <c r="V259" s="2"/>
    </row>
    <row r="260" spans="1:22" ht="12.75" customHeight="1">
      <c r="A260" s="2"/>
      <c r="B260" s="2"/>
      <c r="C260" s="3"/>
      <c r="D260" s="3"/>
      <c r="E260" s="3"/>
      <c r="F260" s="4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2"/>
      <c r="S260" s="2"/>
      <c r="T260" s="2"/>
      <c r="U260" s="2"/>
      <c r="V260" s="2"/>
    </row>
    <row r="261" spans="1:22" ht="12.75" customHeight="1">
      <c r="A261" s="2"/>
      <c r="B261" s="2"/>
      <c r="C261" s="3"/>
      <c r="D261" s="3"/>
      <c r="E261" s="3"/>
      <c r="F261" s="4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2"/>
      <c r="S261" s="2"/>
      <c r="T261" s="2"/>
      <c r="U261" s="2"/>
      <c r="V261" s="2"/>
    </row>
    <row r="262" spans="1:22" ht="12.75" customHeight="1">
      <c r="A262" s="2"/>
      <c r="B262" s="2"/>
      <c r="C262" s="3"/>
      <c r="D262" s="3"/>
      <c r="E262" s="3"/>
      <c r="F262" s="4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2"/>
      <c r="S262" s="2"/>
      <c r="T262" s="2"/>
      <c r="U262" s="2"/>
      <c r="V262" s="2"/>
    </row>
    <row r="263" spans="1:22" ht="12.75" customHeight="1">
      <c r="A263" s="2"/>
      <c r="B263" s="2"/>
      <c r="C263" s="3"/>
      <c r="D263" s="3"/>
      <c r="E263" s="3"/>
      <c r="F263" s="4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2"/>
      <c r="S263" s="2"/>
      <c r="T263" s="2"/>
      <c r="U263" s="2"/>
      <c r="V263" s="2"/>
    </row>
    <row r="264" spans="1:22" ht="12.75" customHeight="1">
      <c r="A264" s="2"/>
      <c r="B264" s="2"/>
      <c r="C264" s="3"/>
      <c r="D264" s="3"/>
      <c r="E264" s="3"/>
      <c r="F264" s="4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2"/>
      <c r="S264" s="2"/>
      <c r="T264" s="2"/>
      <c r="U264" s="2"/>
      <c r="V264" s="2"/>
    </row>
    <row r="265" spans="1:22" ht="12.75" customHeight="1">
      <c r="A265" s="2"/>
      <c r="B265" s="2"/>
      <c r="C265" s="3"/>
      <c r="D265" s="3"/>
      <c r="E265" s="3"/>
      <c r="F265" s="4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2"/>
      <c r="S265" s="2"/>
      <c r="T265" s="2"/>
      <c r="U265" s="2"/>
      <c r="V265" s="2"/>
    </row>
    <row r="266" spans="1:22" ht="12.75" customHeight="1">
      <c r="A266" s="2"/>
      <c r="B266" s="2"/>
      <c r="C266" s="3"/>
      <c r="D266" s="3"/>
      <c r="E266" s="3"/>
      <c r="F266" s="4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2"/>
      <c r="S266" s="2"/>
      <c r="T266" s="2"/>
      <c r="U266" s="2"/>
      <c r="V266" s="2"/>
    </row>
    <row r="267" spans="1:22" ht="12.75" customHeight="1">
      <c r="A267" s="2"/>
      <c r="B267" s="2"/>
      <c r="C267" s="3"/>
      <c r="D267" s="3"/>
      <c r="E267" s="3"/>
      <c r="F267" s="4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2"/>
      <c r="S267" s="2"/>
      <c r="T267" s="2"/>
      <c r="U267" s="2"/>
      <c r="V267" s="2"/>
    </row>
    <row r="268" spans="1:22" ht="12.75" customHeight="1">
      <c r="A268" s="2"/>
      <c r="B268" s="2"/>
      <c r="C268" s="3"/>
      <c r="D268" s="3"/>
      <c r="E268" s="3"/>
      <c r="F268" s="4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2"/>
      <c r="S268" s="2"/>
      <c r="T268" s="2"/>
      <c r="U268" s="2"/>
      <c r="V268" s="2"/>
    </row>
    <row r="269" spans="1:22" ht="12.75" customHeight="1">
      <c r="A269" s="2"/>
      <c r="B269" s="2"/>
      <c r="C269" s="3"/>
      <c r="D269" s="3"/>
      <c r="E269" s="3"/>
      <c r="F269" s="4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2"/>
      <c r="S269" s="2"/>
      <c r="T269" s="2"/>
      <c r="U269" s="2"/>
      <c r="V269" s="2"/>
    </row>
    <row r="270" spans="1:22" ht="12.75" customHeight="1">
      <c r="A270" s="2"/>
      <c r="B270" s="2"/>
      <c r="C270" s="3"/>
      <c r="D270" s="3"/>
      <c r="E270" s="3"/>
      <c r="F270" s="4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2"/>
      <c r="S270" s="2"/>
      <c r="T270" s="2"/>
      <c r="U270" s="2"/>
      <c r="V270" s="2"/>
    </row>
    <row r="271" spans="1:22" ht="12.75" customHeight="1">
      <c r="A271" s="2"/>
      <c r="B271" s="2"/>
      <c r="C271" s="3"/>
      <c r="D271" s="3"/>
      <c r="E271" s="3"/>
      <c r="F271" s="4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2"/>
      <c r="S271" s="2"/>
      <c r="T271" s="2"/>
      <c r="U271" s="2"/>
      <c r="V271" s="2"/>
    </row>
    <row r="272" spans="1:22" ht="12.75" customHeight="1">
      <c r="A272" s="2"/>
      <c r="B272" s="2"/>
      <c r="C272" s="3"/>
      <c r="D272" s="3"/>
      <c r="E272" s="3"/>
      <c r="F272" s="4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2"/>
      <c r="S272" s="2"/>
      <c r="T272" s="2"/>
      <c r="U272" s="2"/>
      <c r="V272" s="2"/>
    </row>
    <row r="273" spans="1:22" ht="12.75" customHeight="1">
      <c r="A273" s="2"/>
      <c r="B273" s="2"/>
      <c r="C273" s="3"/>
      <c r="D273" s="3"/>
      <c r="E273" s="3"/>
      <c r="F273" s="4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2"/>
      <c r="S273" s="2"/>
      <c r="T273" s="2"/>
      <c r="U273" s="2"/>
      <c r="V273" s="2"/>
    </row>
    <row r="274" spans="1:22" ht="12.75" customHeight="1">
      <c r="A274" s="2"/>
      <c r="B274" s="2"/>
      <c r="C274" s="3"/>
      <c r="D274" s="3"/>
      <c r="E274" s="3"/>
      <c r="F274" s="4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2"/>
      <c r="S274" s="2"/>
      <c r="T274" s="2"/>
      <c r="U274" s="2"/>
      <c r="V274" s="2"/>
    </row>
    <row r="275" spans="1:22" ht="12.75" customHeight="1">
      <c r="A275" s="2"/>
      <c r="B275" s="2"/>
      <c r="C275" s="3"/>
      <c r="D275" s="3"/>
      <c r="E275" s="3"/>
      <c r="F275" s="4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2"/>
      <c r="S275" s="2"/>
      <c r="T275" s="2"/>
      <c r="U275" s="2"/>
      <c r="V275" s="2"/>
    </row>
    <row r="276" spans="1:22" ht="12.75" customHeight="1">
      <c r="A276" s="2"/>
      <c r="B276" s="2"/>
      <c r="C276" s="3"/>
      <c r="D276" s="3"/>
      <c r="E276" s="3"/>
      <c r="F276" s="4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2"/>
      <c r="S276" s="2"/>
      <c r="T276" s="2"/>
      <c r="U276" s="2"/>
      <c r="V276" s="2"/>
    </row>
    <row r="277" spans="1:22" ht="12.75" customHeight="1">
      <c r="A277" s="2"/>
      <c r="B277" s="2"/>
      <c r="C277" s="3"/>
      <c r="D277" s="3"/>
      <c r="E277" s="3"/>
      <c r="F277" s="4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2"/>
      <c r="S277" s="2"/>
      <c r="T277" s="2"/>
      <c r="U277" s="2"/>
      <c r="V277" s="2"/>
    </row>
    <row r="278" spans="1:22" ht="12.75" customHeight="1">
      <c r="A278" s="2"/>
      <c r="B278" s="2"/>
      <c r="C278" s="3"/>
      <c r="D278" s="3"/>
      <c r="E278" s="3"/>
      <c r="F278" s="4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2"/>
      <c r="S278" s="2"/>
      <c r="T278" s="2"/>
      <c r="U278" s="2"/>
      <c r="V278" s="2"/>
    </row>
    <row r="279" spans="1:22" ht="12.75" customHeight="1">
      <c r="A279" s="2"/>
      <c r="B279" s="2"/>
      <c r="C279" s="3"/>
      <c r="D279" s="3"/>
      <c r="E279" s="3"/>
      <c r="F279" s="4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2"/>
      <c r="S279" s="2"/>
      <c r="T279" s="2"/>
      <c r="U279" s="2"/>
      <c r="V279" s="2"/>
    </row>
    <row r="280" spans="1:22" ht="12.75" customHeight="1">
      <c r="A280" s="2"/>
      <c r="B280" s="2"/>
      <c r="C280" s="3"/>
      <c r="D280" s="3"/>
      <c r="E280" s="3"/>
      <c r="F280" s="4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2"/>
      <c r="S280" s="2"/>
      <c r="T280" s="2"/>
      <c r="U280" s="2"/>
      <c r="V280" s="2"/>
    </row>
    <row r="281" spans="1:22" ht="12.75" customHeight="1">
      <c r="A281" s="2"/>
      <c r="B281" s="2"/>
      <c r="C281" s="3"/>
      <c r="D281" s="3"/>
      <c r="E281" s="3"/>
      <c r="F281" s="4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2"/>
      <c r="S281" s="2"/>
      <c r="T281" s="2"/>
      <c r="U281" s="2"/>
      <c r="V281" s="2"/>
    </row>
    <row r="282" spans="1:22" ht="12.75" customHeight="1">
      <c r="A282" s="2"/>
      <c r="B282" s="2"/>
      <c r="C282" s="3"/>
      <c r="D282" s="3"/>
      <c r="E282" s="3"/>
      <c r="F282" s="4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2"/>
      <c r="S282" s="2"/>
      <c r="T282" s="2"/>
      <c r="U282" s="2"/>
      <c r="V282" s="2"/>
    </row>
    <row r="283" spans="1:22" ht="12.75" customHeight="1">
      <c r="A283" s="2"/>
      <c r="B283" s="2"/>
      <c r="C283" s="3"/>
      <c r="D283" s="3"/>
      <c r="E283" s="3"/>
      <c r="F283" s="4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2"/>
      <c r="S283" s="2"/>
      <c r="T283" s="2"/>
      <c r="U283" s="2"/>
      <c r="V283" s="2"/>
    </row>
    <row r="284" spans="1:22" ht="12.75" customHeight="1">
      <c r="A284" s="2"/>
      <c r="B284" s="2"/>
      <c r="C284" s="3"/>
      <c r="D284" s="3"/>
      <c r="E284" s="3"/>
      <c r="F284" s="4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2"/>
      <c r="S284" s="2"/>
      <c r="T284" s="2"/>
      <c r="U284" s="2"/>
      <c r="V284" s="2"/>
    </row>
    <row r="285" spans="1:22" ht="12.75" customHeight="1">
      <c r="A285" s="2"/>
      <c r="B285" s="2"/>
      <c r="C285" s="3"/>
      <c r="D285" s="3"/>
      <c r="E285" s="3"/>
      <c r="F285" s="4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2"/>
      <c r="S285" s="2"/>
      <c r="T285" s="2"/>
      <c r="U285" s="2"/>
      <c r="V285" s="2"/>
    </row>
    <row r="286" spans="1:22" ht="12.75" customHeight="1">
      <c r="A286" s="2"/>
      <c r="B286" s="2"/>
      <c r="C286" s="3"/>
      <c r="D286" s="3"/>
      <c r="E286" s="3"/>
      <c r="F286" s="4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2"/>
      <c r="S286" s="2"/>
      <c r="T286" s="2"/>
      <c r="U286" s="2"/>
      <c r="V286" s="2"/>
    </row>
    <row r="287" spans="1:22" ht="12.75" customHeight="1">
      <c r="A287" s="2"/>
      <c r="B287" s="2"/>
      <c r="C287" s="3"/>
      <c r="D287" s="3"/>
      <c r="E287" s="3"/>
      <c r="F287" s="4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2"/>
      <c r="S287" s="2"/>
      <c r="T287" s="2"/>
      <c r="U287" s="2"/>
      <c r="V287" s="2"/>
    </row>
    <row r="288" spans="1:22" ht="12.75" customHeight="1">
      <c r="A288" s="2"/>
      <c r="B288" s="2"/>
      <c r="C288" s="3"/>
      <c r="D288" s="3"/>
      <c r="E288" s="3"/>
      <c r="F288" s="4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2"/>
      <c r="S288" s="2"/>
      <c r="T288" s="2"/>
      <c r="U288" s="2"/>
      <c r="V288" s="2"/>
    </row>
    <row r="289" spans="1:22" ht="12.75" customHeight="1">
      <c r="A289" s="2"/>
      <c r="B289" s="2"/>
      <c r="C289" s="3"/>
      <c r="D289" s="3"/>
      <c r="E289" s="3"/>
      <c r="F289" s="4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2"/>
      <c r="S289" s="2"/>
      <c r="T289" s="2"/>
      <c r="U289" s="2"/>
      <c r="V289" s="2"/>
    </row>
    <row r="290" spans="1:22" ht="12.75" customHeight="1">
      <c r="A290" s="2"/>
      <c r="B290" s="2"/>
      <c r="C290" s="3"/>
      <c r="D290" s="3"/>
      <c r="E290" s="3"/>
      <c r="F290" s="4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2"/>
      <c r="S290" s="2"/>
      <c r="T290" s="2"/>
      <c r="U290" s="2"/>
      <c r="V290" s="2"/>
    </row>
    <row r="291" spans="1:22" ht="12.75" customHeight="1">
      <c r="A291" s="2"/>
      <c r="B291" s="2"/>
      <c r="C291" s="3"/>
      <c r="D291" s="3"/>
      <c r="E291" s="3"/>
      <c r="F291" s="4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2"/>
      <c r="S291" s="2"/>
      <c r="T291" s="2"/>
      <c r="U291" s="2"/>
      <c r="V291" s="2"/>
    </row>
    <row r="292" spans="1:22" ht="12.75" customHeight="1">
      <c r="A292" s="2"/>
      <c r="B292" s="2"/>
      <c r="C292" s="3"/>
      <c r="D292" s="3"/>
      <c r="E292" s="3"/>
      <c r="F292" s="4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2"/>
      <c r="S292" s="2"/>
      <c r="T292" s="2"/>
      <c r="U292" s="2"/>
      <c r="V292" s="2"/>
    </row>
    <row r="293" spans="1:22" ht="12.75" customHeight="1">
      <c r="A293" s="2"/>
      <c r="B293" s="2"/>
      <c r="C293" s="3"/>
      <c r="D293" s="3"/>
      <c r="E293" s="3"/>
      <c r="F293" s="4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2"/>
      <c r="S293" s="2"/>
      <c r="T293" s="2"/>
      <c r="U293" s="2"/>
      <c r="V293" s="2"/>
    </row>
    <row r="294" spans="1:22" ht="12.75" customHeight="1">
      <c r="A294" s="2"/>
      <c r="B294" s="2"/>
      <c r="C294" s="3"/>
      <c r="D294" s="3"/>
      <c r="E294" s="3"/>
      <c r="F294" s="4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2"/>
      <c r="S294" s="2"/>
      <c r="T294" s="2"/>
      <c r="U294" s="2"/>
      <c r="V294" s="2"/>
    </row>
    <row r="295" spans="1:22" ht="12.75" customHeight="1">
      <c r="A295" s="2"/>
      <c r="B295" s="2"/>
      <c r="C295" s="3"/>
      <c r="D295" s="3"/>
      <c r="E295" s="3"/>
      <c r="F295" s="4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2"/>
      <c r="S295" s="2"/>
      <c r="T295" s="2"/>
      <c r="U295" s="2"/>
      <c r="V295" s="2"/>
    </row>
    <row r="296" spans="1:22" ht="12.75" customHeight="1">
      <c r="A296" s="2"/>
      <c r="B296" s="2"/>
      <c r="C296" s="3"/>
      <c r="D296" s="3"/>
      <c r="E296" s="3"/>
      <c r="F296" s="4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2"/>
      <c r="S296" s="2"/>
      <c r="T296" s="2"/>
      <c r="U296" s="2"/>
      <c r="V296" s="2"/>
    </row>
    <row r="297" spans="1:22" ht="12.75" customHeight="1">
      <c r="A297" s="2"/>
      <c r="B297" s="2"/>
      <c r="C297" s="3"/>
      <c r="D297" s="3"/>
      <c r="E297" s="3"/>
      <c r="F297" s="4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2"/>
      <c r="S297" s="2"/>
      <c r="T297" s="2"/>
      <c r="U297" s="2"/>
      <c r="V297" s="2"/>
    </row>
    <row r="298" spans="1:22" ht="12.75" customHeight="1">
      <c r="A298" s="2"/>
      <c r="B298" s="2"/>
      <c r="C298" s="3"/>
      <c r="D298" s="3"/>
      <c r="E298" s="3"/>
      <c r="F298" s="4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2"/>
      <c r="S298" s="2"/>
      <c r="T298" s="2"/>
      <c r="U298" s="2"/>
      <c r="V298" s="2"/>
    </row>
    <row r="299" spans="1:22" ht="12.75" customHeight="1">
      <c r="A299" s="2"/>
      <c r="B299" s="2"/>
      <c r="C299" s="3"/>
      <c r="D299" s="3"/>
      <c r="E299" s="3"/>
      <c r="F299" s="4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2"/>
      <c r="S299" s="2"/>
      <c r="T299" s="2"/>
      <c r="U299" s="2"/>
      <c r="V299" s="2"/>
    </row>
    <row r="300" spans="1:22" ht="12.75" customHeight="1">
      <c r="A300" s="2"/>
      <c r="B300" s="2"/>
      <c r="C300" s="3"/>
      <c r="D300" s="3"/>
      <c r="E300" s="3"/>
      <c r="F300" s="4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2"/>
      <c r="S300" s="2"/>
      <c r="T300" s="2"/>
      <c r="U300" s="2"/>
      <c r="V300" s="2"/>
    </row>
    <row r="301" spans="1:22" ht="12.75" customHeight="1">
      <c r="A301" s="2"/>
      <c r="B301" s="2"/>
      <c r="C301" s="3"/>
      <c r="D301" s="3"/>
      <c r="E301" s="3"/>
      <c r="F301" s="4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2"/>
      <c r="S301" s="2"/>
      <c r="T301" s="2"/>
      <c r="U301" s="2"/>
      <c r="V301" s="2"/>
    </row>
    <row r="302" spans="1:22" ht="12.75" customHeight="1">
      <c r="A302" s="2"/>
      <c r="B302" s="2"/>
      <c r="C302" s="3"/>
      <c r="D302" s="3"/>
      <c r="E302" s="3"/>
      <c r="F302" s="4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2"/>
      <c r="S302" s="2"/>
      <c r="T302" s="2"/>
      <c r="U302" s="2"/>
      <c r="V302" s="2"/>
    </row>
    <row r="303" spans="1:22" ht="12.75" customHeight="1">
      <c r="A303" s="2"/>
      <c r="B303" s="2"/>
      <c r="C303" s="3"/>
      <c r="D303" s="3"/>
      <c r="E303" s="3"/>
      <c r="F303" s="4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2"/>
      <c r="S303" s="2"/>
      <c r="T303" s="2"/>
      <c r="U303" s="2"/>
      <c r="V303" s="2"/>
    </row>
    <row r="304" spans="1:22" ht="12.75" customHeight="1">
      <c r="A304" s="2"/>
      <c r="B304" s="2"/>
      <c r="C304" s="3"/>
      <c r="D304" s="3"/>
      <c r="E304" s="3"/>
      <c r="F304" s="4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2"/>
      <c r="S304" s="2"/>
      <c r="T304" s="2"/>
      <c r="U304" s="2"/>
      <c r="V304" s="2"/>
    </row>
    <row r="305" spans="1:22" ht="12.75" customHeight="1">
      <c r="A305" s="2"/>
      <c r="B305" s="2"/>
      <c r="C305" s="3"/>
      <c r="D305" s="3"/>
      <c r="E305" s="3"/>
      <c r="F305" s="4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2"/>
      <c r="S305" s="2"/>
      <c r="T305" s="2"/>
      <c r="U305" s="2"/>
      <c r="V305" s="2"/>
    </row>
    <row r="306" spans="1:22" ht="12.75" customHeight="1">
      <c r="A306" s="2"/>
      <c r="B306" s="2"/>
      <c r="C306" s="3"/>
      <c r="D306" s="3"/>
      <c r="E306" s="3"/>
      <c r="F306" s="4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2"/>
      <c r="S306" s="2"/>
      <c r="T306" s="2"/>
      <c r="U306" s="2"/>
      <c r="V306" s="2"/>
    </row>
    <row r="307" spans="1:22" ht="12.75" customHeight="1">
      <c r="A307" s="2"/>
      <c r="B307" s="2"/>
      <c r="C307" s="3"/>
      <c r="D307" s="3"/>
      <c r="E307" s="3"/>
      <c r="F307" s="4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2"/>
      <c r="S307" s="2"/>
      <c r="T307" s="2"/>
      <c r="U307" s="2"/>
      <c r="V307" s="2"/>
    </row>
    <row r="308" spans="1:22" ht="12.75" customHeight="1">
      <c r="A308" s="2"/>
      <c r="B308" s="2"/>
      <c r="C308" s="3"/>
      <c r="D308" s="3"/>
      <c r="E308" s="3"/>
      <c r="F308" s="4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2"/>
      <c r="S308" s="2"/>
      <c r="T308" s="2"/>
      <c r="U308" s="2"/>
      <c r="V308" s="2"/>
    </row>
    <row r="309" spans="1:22" ht="12.75" customHeight="1">
      <c r="A309" s="2"/>
      <c r="B309" s="2"/>
      <c r="C309" s="3"/>
      <c r="D309" s="3"/>
      <c r="E309" s="3"/>
      <c r="F309" s="4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2"/>
      <c r="S309" s="2"/>
      <c r="T309" s="2"/>
      <c r="U309" s="2"/>
      <c r="V309" s="2"/>
    </row>
    <row r="310" spans="1:22" ht="12.75" customHeight="1">
      <c r="A310" s="2"/>
      <c r="B310" s="2"/>
      <c r="C310" s="3"/>
      <c r="D310" s="3"/>
      <c r="E310" s="3"/>
      <c r="F310" s="4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2"/>
      <c r="S310" s="2"/>
      <c r="T310" s="2"/>
      <c r="U310" s="2"/>
      <c r="V310" s="2"/>
    </row>
    <row r="311" spans="1:22" ht="12.75" customHeight="1">
      <c r="A311" s="2"/>
      <c r="B311" s="2"/>
      <c r="C311" s="3"/>
      <c r="D311" s="3"/>
      <c r="E311" s="3"/>
      <c r="F311" s="4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2"/>
      <c r="S311" s="2"/>
      <c r="T311" s="2"/>
      <c r="U311" s="2"/>
      <c r="V311" s="2"/>
    </row>
    <row r="312" spans="1:22" ht="12.75" customHeight="1">
      <c r="A312" s="2"/>
      <c r="B312" s="2"/>
      <c r="C312" s="3"/>
      <c r="D312" s="3"/>
      <c r="E312" s="3"/>
      <c r="F312" s="4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2"/>
      <c r="S312" s="2"/>
      <c r="T312" s="2"/>
      <c r="U312" s="2"/>
      <c r="V312" s="2"/>
    </row>
    <row r="313" spans="1:22" ht="12.75" customHeight="1">
      <c r="A313" s="2"/>
      <c r="B313" s="2"/>
      <c r="C313" s="3"/>
      <c r="D313" s="3"/>
      <c r="E313" s="3"/>
      <c r="F313" s="4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2"/>
      <c r="S313" s="2"/>
      <c r="T313" s="2"/>
      <c r="U313" s="2"/>
      <c r="V313" s="2"/>
    </row>
    <row r="314" spans="1:22" ht="12.75" customHeight="1">
      <c r="A314" s="2"/>
      <c r="B314" s="2"/>
      <c r="C314" s="3"/>
      <c r="D314" s="3"/>
      <c r="E314" s="3"/>
      <c r="F314" s="4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2"/>
      <c r="S314" s="2"/>
      <c r="T314" s="2"/>
      <c r="U314" s="2"/>
      <c r="V314" s="2"/>
    </row>
    <row r="315" spans="1:22" ht="12.75" customHeight="1">
      <c r="A315" s="2"/>
      <c r="B315" s="2"/>
      <c r="C315" s="3"/>
      <c r="D315" s="3"/>
      <c r="E315" s="3"/>
      <c r="F315" s="4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2"/>
      <c r="S315" s="2"/>
      <c r="T315" s="2"/>
      <c r="U315" s="2"/>
      <c r="V315" s="2"/>
    </row>
    <row r="316" spans="1:22" ht="12.75" customHeight="1">
      <c r="A316" s="2"/>
      <c r="B316" s="2"/>
      <c r="C316" s="3"/>
      <c r="D316" s="3"/>
      <c r="E316" s="3"/>
      <c r="F316" s="4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2"/>
      <c r="S316" s="2"/>
      <c r="T316" s="2"/>
      <c r="U316" s="2"/>
      <c r="V316" s="2"/>
    </row>
    <row r="317" spans="1:22" ht="12.75" customHeight="1">
      <c r="A317" s="2"/>
      <c r="B317" s="2"/>
      <c r="C317" s="3"/>
      <c r="D317" s="3"/>
      <c r="E317" s="3"/>
      <c r="F317" s="4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2"/>
      <c r="S317" s="2"/>
      <c r="T317" s="2"/>
      <c r="U317" s="2"/>
      <c r="V317" s="2"/>
    </row>
    <row r="318" spans="1:22" ht="12.75" customHeight="1">
      <c r="A318" s="2"/>
      <c r="B318" s="2"/>
      <c r="C318" s="3"/>
      <c r="D318" s="3"/>
      <c r="E318" s="3"/>
      <c r="F318" s="4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2"/>
      <c r="S318" s="2"/>
      <c r="T318" s="2"/>
      <c r="U318" s="2"/>
      <c r="V318" s="2"/>
    </row>
    <row r="319" spans="1:22" ht="12.75" customHeight="1">
      <c r="A319" s="2"/>
      <c r="B319" s="2"/>
      <c r="C319" s="3"/>
      <c r="D319" s="3"/>
      <c r="E319" s="3"/>
      <c r="F319" s="4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2"/>
      <c r="S319" s="2"/>
      <c r="T319" s="2"/>
      <c r="U319" s="2"/>
      <c r="V319" s="2"/>
    </row>
    <row r="320" spans="1:22" ht="12.75" customHeight="1">
      <c r="A320" s="2"/>
      <c r="B320" s="2"/>
      <c r="C320" s="3"/>
      <c r="D320" s="3"/>
      <c r="E320" s="3"/>
      <c r="F320" s="4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2"/>
      <c r="S320" s="2"/>
      <c r="T320" s="2"/>
      <c r="U320" s="2"/>
      <c r="V320" s="2"/>
    </row>
    <row r="321" spans="1:22" ht="12.75" customHeight="1">
      <c r="A321" s="2"/>
      <c r="B321" s="2"/>
      <c r="C321" s="3"/>
      <c r="D321" s="3"/>
      <c r="E321" s="3"/>
      <c r="F321" s="4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2"/>
      <c r="S321" s="2"/>
      <c r="T321" s="2"/>
      <c r="U321" s="2"/>
      <c r="V321" s="2"/>
    </row>
    <row r="322" spans="1:22" ht="12.75" customHeight="1">
      <c r="A322" s="2"/>
      <c r="B322" s="2"/>
      <c r="C322" s="3"/>
      <c r="D322" s="3"/>
      <c r="E322" s="3"/>
      <c r="F322" s="4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2"/>
      <c r="S322" s="2"/>
      <c r="T322" s="2"/>
      <c r="U322" s="2"/>
      <c r="V322" s="2"/>
    </row>
    <row r="323" spans="1:22" ht="12.75" customHeight="1">
      <c r="A323" s="2"/>
      <c r="B323" s="2"/>
      <c r="C323" s="3"/>
      <c r="D323" s="3"/>
      <c r="E323" s="3"/>
      <c r="F323" s="4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4"/>
      <c r="R323" s="2"/>
      <c r="S323" s="2"/>
      <c r="T323" s="2"/>
      <c r="U323" s="2"/>
      <c r="V323" s="2"/>
    </row>
    <row r="324" spans="1:22" ht="12.75" customHeight="1">
      <c r="A324" s="2"/>
      <c r="B324" s="2"/>
      <c r="C324" s="3"/>
      <c r="D324" s="3"/>
      <c r="E324" s="3"/>
      <c r="F324" s="4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4"/>
      <c r="R324" s="2"/>
      <c r="S324" s="2"/>
      <c r="T324" s="2"/>
      <c r="U324" s="2"/>
      <c r="V324" s="2"/>
    </row>
    <row r="325" spans="1:22" ht="12.75" customHeight="1">
      <c r="A325" s="2"/>
      <c r="B325" s="2"/>
      <c r="C325" s="3"/>
      <c r="D325" s="3"/>
      <c r="E325" s="3"/>
      <c r="F325" s="4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4"/>
      <c r="R325" s="2"/>
      <c r="S325" s="2"/>
      <c r="T325" s="2"/>
      <c r="U325" s="2"/>
      <c r="V325" s="2"/>
    </row>
    <row r="326" spans="1:22" ht="12.75" customHeight="1">
      <c r="A326" s="2"/>
      <c r="B326" s="2"/>
      <c r="C326" s="3"/>
      <c r="D326" s="3"/>
      <c r="E326" s="3"/>
      <c r="F326" s="4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4"/>
      <c r="R326" s="2"/>
      <c r="S326" s="2"/>
      <c r="T326" s="2"/>
      <c r="U326" s="2"/>
      <c r="V326" s="2"/>
    </row>
    <row r="327" spans="1:22" ht="12.75" customHeight="1">
      <c r="A327" s="2"/>
      <c r="B327" s="2"/>
      <c r="C327" s="3"/>
      <c r="D327" s="3"/>
      <c r="E327" s="3"/>
      <c r="F327" s="4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4"/>
      <c r="R327" s="2"/>
      <c r="S327" s="2"/>
      <c r="T327" s="2"/>
      <c r="U327" s="2"/>
      <c r="V327" s="2"/>
    </row>
    <row r="328" spans="1:22" ht="12.75" customHeight="1">
      <c r="A328" s="2"/>
      <c r="B328" s="2"/>
      <c r="C328" s="3"/>
      <c r="D328" s="3"/>
      <c r="E328" s="3"/>
      <c r="F328" s="4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4"/>
      <c r="R328" s="2"/>
      <c r="S328" s="2"/>
      <c r="T328" s="2"/>
      <c r="U328" s="2"/>
      <c r="V328" s="2"/>
    </row>
    <row r="329" spans="1:22" ht="12.75" customHeight="1">
      <c r="A329" s="2"/>
      <c r="B329" s="2"/>
      <c r="C329" s="3"/>
      <c r="D329" s="3"/>
      <c r="E329" s="3"/>
      <c r="F329" s="4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4"/>
      <c r="R329" s="2"/>
      <c r="S329" s="2"/>
      <c r="T329" s="2"/>
      <c r="U329" s="2"/>
      <c r="V329" s="2"/>
    </row>
    <row r="330" spans="1:22" ht="12.75" customHeight="1">
      <c r="A330" s="2"/>
      <c r="B330" s="2"/>
      <c r="C330" s="3"/>
      <c r="D330" s="3"/>
      <c r="E330" s="3"/>
      <c r="F330" s="4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4"/>
      <c r="R330" s="2"/>
      <c r="S330" s="2"/>
      <c r="T330" s="2"/>
      <c r="U330" s="2"/>
      <c r="V330" s="2"/>
    </row>
    <row r="331" spans="1:22" ht="12.75" customHeight="1">
      <c r="A331" s="2"/>
      <c r="B331" s="2"/>
      <c r="C331" s="3"/>
      <c r="D331" s="3"/>
      <c r="E331" s="3"/>
      <c r="F331" s="4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4"/>
      <c r="R331" s="2"/>
      <c r="S331" s="2"/>
      <c r="T331" s="2"/>
      <c r="U331" s="2"/>
      <c r="V331" s="2"/>
    </row>
    <row r="332" spans="1:22" ht="12.75" customHeight="1">
      <c r="A332" s="2"/>
      <c r="B332" s="2"/>
      <c r="C332" s="3"/>
      <c r="D332" s="3"/>
      <c r="E332" s="3"/>
      <c r="F332" s="4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4"/>
      <c r="R332" s="2"/>
      <c r="S332" s="2"/>
      <c r="T332" s="2"/>
      <c r="U332" s="2"/>
      <c r="V332" s="2"/>
    </row>
    <row r="333" spans="1:22" ht="12.75" customHeight="1">
      <c r="A333" s="2"/>
      <c r="B333" s="2"/>
      <c r="C333" s="3"/>
      <c r="D333" s="3"/>
      <c r="E333" s="3"/>
      <c r="F333" s="4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4"/>
      <c r="R333" s="2"/>
      <c r="S333" s="2"/>
      <c r="T333" s="2"/>
      <c r="U333" s="2"/>
      <c r="V333" s="2"/>
    </row>
    <row r="334" spans="1:22" ht="12.75" customHeight="1">
      <c r="A334" s="2"/>
      <c r="B334" s="2"/>
      <c r="C334" s="3"/>
      <c r="D334" s="3"/>
      <c r="E334" s="3"/>
      <c r="F334" s="4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4"/>
      <c r="R334" s="2"/>
      <c r="S334" s="2"/>
      <c r="T334" s="2"/>
      <c r="U334" s="2"/>
      <c r="V334" s="2"/>
    </row>
    <row r="335" spans="1:22" ht="12.75" customHeight="1">
      <c r="A335" s="2"/>
      <c r="B335" s="2"/>
      <c r="C335" s="3"/>
      <c r="D335" s="3"/>
      <c r="E335" s="3"/>
      <c r="F335" s="4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4"/>
      <c r="R335" s="2"/>
      <c r="S335" s="2"/>
      <c r="T335" s="2"/>
      <c r="U335" s="2"/>
      <c r="V335" s="2"/>
    </row>
    <row r="336" spans="1:22" ht="12.75" customHeight="1">
      <c r="A336" s="2"/>
      <c r="B336" s="2"/>
      <c r="C336" s="3"/>
      <c r="D336" s="3"/>
      <c r="E336" s="3"/>
      <c r="F336" s="4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4"/>
      <c r="R336" s="2"/>
      <c r="S336" s="2"/>
      <c r="T336" s="2"/>
      <c r="U336" s="2"/>
      <c r="V336" s="2"/>
    </row>
    <row r="337" spans="1:22" ht="12.75" customHeight="1">
      <c r="A337" s="2"/>
      <c r="B337" s="2"/>
      <c r="C337" s="3"/>
      <c r="D337" s="3"/>
      <c r="E337" s="3"/>
      <c r="F337" s="4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4"/>
      <c r="R337" s="2"/>
      <c r="S337" s="2"/>
      <c r="T337" s="2"/>
      <c r="U337" s="2"/>
      <c r="V337" s="2"/>
    </row>
    <row r="338" spans="1:22" ht="12.75" customHeight="1">
      <c r="A338" s="2"/>
      <c r="B338" s="2"/>
      <c r="C338" s="3"/>
      <c r="D338" s="3"/>
      <c r="E338" s="3"/>
      <c r="F338" s="4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2"/>
      <c r="S338" s="2"/>
      <c r="T338" s="2"/>
      <c r="U338" s="2"/>
      <c r="V338" s="2"/>
    </row>
    <row r="339" spans="1:22" ht="12.75" customHeight="1">
      <c r="A339" s="2"/>
      <c r="B339" s="2"/>
      <c r="C339" s="3"/>
      <c r="D339" s="3"/>
      <c r="E339" s="3"/>
      <c r="F339" s="4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2"/>
      <c r="S339" s="2"/>
      <c r="T339" s="2"/>
      <c r="U339" s="2"/>
      <c r="V339" s="2"/>
    </row>
    <row r="340" spans="1:22" ht="12.75" customHeight="1">
      <c r="A340" s="2"/>
      <c r="B340" s="2"/>
      <c r="C340" s="3"/>
      <c r="D340" s="3"/>
      <c r="E340" s="3"/>
      <c r="F340" s="4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4"/>
      <c r="R340" s="2"/>
      <c r="S340" s="2"/>
      <c r="T340" s="2"/>
      <c r="U340" s="2"/>
      <c r="V340" s="2"/>
    </row>
    <row r="341" spans="1:22" ht="12.75" customHeight="1">
      <c r="A341" s="2"/>
      <c r="B341" s="2"/>
      <c r="C341" s="3"/>
      <c r="D341" s="3"/>
      <c r="E341" s="3"/>
      <c r="F341" s="4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2"/>
      <c r="S341" s="2"/>
      <c r="T341" s="2"/>
      <c r="U341" s="2"/>
      <c r="V341" s="2"/>
    </row>
    <row r="342" spans="1:22" ht="12.75" customHeight="1">
      <c r="A342" s="2"/>
      <c r="B342" s="2"/>
      <c r="C342" s="3"/>
      <c r="D342" s="3"/>
      <c r="E342" s="3"/>
      <c r="F342" s="4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4"/>
      <c r="R342" s="2"/>
      <c r="S342" s="2"/>
      <c r="T342" s="2"/>
      <c r="U342" s="2"/>
      <c r="V342" s="2"/>
    </row>
    <row r="343" spans="1:22" ht="12.75" customHeight="1">
      <c r="A343" s="2"/>
      <c r="B343" s="2"/>
      <c r="C343" s="3"/>
      <c r="D343" s="3"/>
      <c r="E343" s="3"/>
      <c r="F343" s="4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4"/>
      <c r="R343" s="2"/>
      <c r="S343" s="2"/>
      <c r="T343" s="2"/>
      <c r="U343" s="2"/>
      <c r="V343" s="2"/>
    </row>
    <row r="344" spans="1:22" ht="12.75" customHeight="1">
      <c r="A344" s="2"/>
      <c r="B344" s="2"/>
      <c r="C344" s="3"/>
      <c r="D344" s="3"/>
      <c r="E344" s="3"/>
      <c r="F344" s="4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4"/>
      <c r="R344" s="2"/>
      <c r="S344" s="2"/>
      <c r="T344" s="2"/>
      <c r="U344" s="2"/>
      <c r="V344" s="2"/>
    </row>
    <row r="345" spans="1:22" ht="12.75" customHeight="1">
      <c r="A345" s="2"/>
      <c r="B345" s="2"/>
      <c r="C345" s="3"/>
      <c r="D345" s="3"/>
      <c r="E345" s="3"/>
      <c r="F345" s="4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4"/>
      <c r="R345" s="2"/>
      <c r="S345" s="2"/>
      <c r="T345" s="2"/>
      <c r="U345" s="2"/>
      <c r="V345" s="2"/>
    </row>
    <row r="346" spans="1:22" ht="12.75" customHeight="1">
      <c r="A346" s="2"/>
      <c r="B346" s="2"/>
      <c r="C346" s="3"/>
      <c r="D346" s="3"/>
      <c r="E346" s="3"/>
      <c r="F346" s="4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4"/>
      <c r="R346" s="2"/>
      <c r="S346" s="2"/>
      <c r="T346" s="2"/>
      <c r="U346" s="2"/>
      <c r="V346" s="2"/>
    </row>
    <row r="347" spans="1:22" ht="12.75" customHeight="1">
      <c r="A347" s="2"/>
      <c r="B347" s="2"/>
      <c r="C347" s="3"/>
      <c r="D347" s="3"/>
      <c r="E347" s="3"/>
      <c r="F347" s="4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4"/>
      <c r="R347" s="2"/>
      <c r="S347" s="2"/>
      <c r="T347" s="2"/>
      <c r="U347" s="2"/>
      <c r="V347" s="2"/>
    </row>
    <row r="348" spans="1:22" ht="12.75" customHeight="1">
      <c r="A348" s="2"/>
      <c r="B348" s="2"/>
      <c r="C348" s="3"/>
      <c r="D348" s="3"/>
      <c r="E348" s="3"/>
      <c r="F348" s="4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4"/>
      <c r="R348" s="2"/>
      <c r="S348" s="2"/>
      <c r="T348" s="2"/>
      <c r="U348" s="2"/>
      <c r="V348" s="2"/>
    </row>
    <row r="349" spans="1:22" ht="12.75" customHeight="1">
      <c r="A349" s="2"/>
      <c r="B349" s="2"/>
      <c r="C349" s="3"/>
      <c r="D349" s="3"/>
      <c r="E349" s="3"/>
      <c r="F349" s="4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4"/>
      <c r="R349" s="2"/>
      <c r="S349" s="2"/>
      <c r="T349" s="2"/>
      <c r="U349" s="2"/>
      <c r="V349" s="2"/>
    </row>
    <row r="350" spans="1:22" ht="12.75" customHeight="1">
      <c r="A350" s="2"/>
      <c r="B350" s="2"/>
      <c r="C350" s="3"/>
      <c r="D350" s="3"/>
      <c r="E350" s="3"/>
      <c r="F350" s="4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4"/>
      <c r="R350" s="2"/>
      <c r="S350" s="2"/>
      <c r="T350" s="2"/>
      <c r="U350" s="2"/>
      <c r="V350" s="2"/>
    </row>
    <row r="351" spans="1:22" ht="12.75" customHeight="1">
      <c r="A351" s="2"/>
      <c r="B351" s="2"/>
      <c r="C351" s="3"/>
      <c r="D351" s="3"/>
      <c r="E351" s="3"/>
      <c r="F351" s="4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4"/>
      <c r="R351" s="2"/>
      <c r="S351" s="2"/>
      <c r="T351" s="2"/>
      <c r="U351" s="2"/>
      <c r="V351" s="2"/>
    </row>
    <row r="352" spans="1:22" ht="12.75" customHeight="1">
      <c r="A352" s="2"/>
      <c r="B352" s="2"/>
      <c r="C352" s="3"/>
      <c r="D352" s="3"/>
      <c r="E352" s="3"/>
      <c r="F352" s="4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4"/>
      <c r="R352" s="2"/>
      <c r="S352" s="2"/>
      <c r="T352" s="2"/>
      <c r="U352" s="2"/>
      <c r="V352" s="2"/>
    </row>
    <row r="353" spans="1:22" ht="12.75" customHeight="1">
      <c r="A353" s="2"/>
      <c r="B353" s="2"/>
      <c r="C353" s="3"/>
      <c r="D353" s="3"/>
      <c r="E353" s="3"/>
      <c r="F353" s="4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4"/>
      <c r="R353" s="2"/>
      <c r="S353" s="2"/>
      <c r="T353" s="2"/>
      <c r="U353" s="2"/>
      <c r="V353" s="2"/>
    </row>
    <row r="354" spans="1:22" ht="12.75" customHeight="1">
      <c r="A354" s="2"/>
      <c r="B354" s="2"/>
      <c r="C354" s="3"/>
      <c r="D354" s="3"/>
      <c r="E354" s="3"/>
      <c r="F354" s="4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4"/>
      <c r="R354" s="2"/>
      <c r="S354" s="2"/>
      <c r="T354" s="2"/>
      <c r="U354" s="2"/>
      <c r="V354" s="2"/>
    </row>
    <row r="355" spans="1:22" ht="12.75" customHeight="1">
      <c r="A355" s="2"/>
      <c r="B355" s="2"/>
      <c r="C355" s="3"/>
      <c r="D355" s="3"/>
      <c r="E355" s="3"/>
      <c r="F355" s="4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4"/>
      <c r="R355" s="2"/>
      <c r="S355" s="2"/>
      <c r="T355" s="2"/>
      <c r="U355" s="2"/>
      <c r="V355" s="2"/>
    </row>
    <row r="356" spans="1:22" ht="12.75" customHeight="1">
      <c r="A356" s="2"/>
      <c r="B356" s="2"/>
      <c r="C356" s="3"/>
      <c r="D356" s="3"/>
      <c r="E356" s="3"/>
      <c r="F356" s="4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4"/>
      <c r="R356" s="2"/>
      <c r="S356" s="2"/>
      <c r="T356" s="2"/>
      <c r="U356" s="2"/>
      <c r="V356" s="2"/>
    </row>
    <row r="357" spans="1:22" ht="12.75" customHeight="1">
      <c r="A357" s="2"/>
      <c r="B357" s="2"/>
      <c r="C357" s="3"/>
      <c r="D357" s="3"/>
      <c r="E357" s="3"/>
      <c r="F357" s="4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4"/>
      <c r="R357" s="2"/>
      <c r="S357" s="2"/>
      <c r="T357" s="2"/>
      <c r="U357" s="2"/>
      <c r="V357" s="2"/>
    </row>
    <row r="358" spans="1:22" ht="12.75" customHeight="1">
      <c r="A358" s="2"/>
      <c r="B358" s="2"/>
      <c r="C358" s="3"/>
      <c r="D358" s="3"/>
      <c r="E358" s="3"/>
      <c r="F358" s="4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2"/>
      <c r="S358" s="2"/>
      <c r="T358" s="2"/>
      <c r="U358" s="2"/>
      <c r="V358" s="2"/>
    </row>
    <row r="359" spans="1:22" ht="12.75" customHeight="1">
      <c r="A359" s="2"/>
      <c r="B359" s="2"/>
      <c r="C359" s="3"/>
      <c r="D359" s="3"/>
      <c r="E359" s="3"/>
      <c r="F359" s="4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2"/>
      <c r="S359" s="2"/>
      <c r="T359" s="2"/>
      <c r="U359" s="2"/>
      <c r="V359" s="2"/>
    </row>
    <row r="360" spans="1:22" ht="12.75" customHeight="1">
      <c r="A360" s="2"/>
      <c r="B360" s="2"/>
      <c r="C360" s="3"/>
      <c r="D360" s="3"/>
      <c r="E360" s="3"/>
      <c r="F360" s="4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4"/>
      <c r="R360" s="2"/>
      <c r="S360" s="2"/>
      <c r="T360" s="2"/>
      <c r="U360" s="2"/>
      <c r="V360" s="2"/>
    </row>
    <row r="361" spans="1:22" ht="12.75" customHeight="1">
      <c r="A361" s="2"/>
      <c r="B361" s="2"/>
      <c r="C361" s="3"/>
      <c r="D361" s="3"/>
      <c r="E361" s="3"/>
      <c r="F361" s="4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2"/>
      <c r="S361" s="2"/>
      <c r="T361" s="2"/>
      <c r="U361" s="2"/>
      <c r="V361" s="2"/>
    </row>
    <row r="362" spans="1:22" ht="12.75" customHeight="1">
      <c r="A362" s="2"/>
      <c r="B362" s="2"/>
      <c r="C362" s="3"/>
      <c r="D362" s="3"/>
      <c r="E362" s="3"/>
      <c r="F362" s="4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4"/>
      <c r="R362" s="2"/>
      <c r="S362" s="2"/>
      <c r="T362" s="2"/>
      <c r="U362" s="2"/>
      <c r="V362" s="2"/>
    </row>
    <row r="363" spans="1:22" ht="12.75" customHeight="1">
      <c r="A363" s="2"/>
      <c r="B363" s="2"/>
      <c r="C363" s="3"/>
      <c r="D363" s="3"/>
      <c r="E363" s="3"/>
      <c r="F363" s="4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4"/>
      <c r="R363" s="2"/>
      <c r="S363" s="2"/>
      <c r="T363" s="2"/>
      <c r="U363" s="2"/>
      <c r="V363" s="2"/>
    </row>
    <row r="364" spans="1:22" ht="12.75" customHeight="1">
      <c r="A364" s="2"/>
      <c r="B364" s="2"/>
      <c r="C364" s="3"/>
      <c r="D364" s="3"/>
      <c r="E364" s="3"/>
      <c r="F364" s="4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4"/>
      <c r="R364" s="2"/>
      <c r="S364" s="2"/>
      <c r="T364" s="2"/>
      <c r="U364" s="2"/>
      <c r="V364" s="2"/>
    </row>
    <row r="365" spans="1:22" ht="12.75" customHeight="1">
      <c r="A365" s="2"/>
      <c r="B365" s="2"/>
      <c r="C365" s="3"/>
      <c r="D365" s="3"/>
      <c r="E365" s="3"/>
      <c r="F365" s="4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4"/>
      <c r="R365" s="2"/>
      <c r="S365" s="2"/>
      <c r="T365" s="2"/>
      <c r="U365" s="2"/>
      <c r="V365" s="2"/>
    </row>
    <row r="366" spans="1:22" ht="12.75" customHeight="1">
      <c r="A366" s="2"/>
      <c r="B366" s="2"/>
      <c r="C366" s="3"/>
      <c r="D366" s="3"/>
      <c r="E366" s="3"/>
      <c r="F366" s="4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4"/>
      <c r="R366" s="2"/>
      <c r="S366" s="2"/>
      <c r="T366" s="2"/>
      <c r="U366" s="2"/>
      <c r="V366" s="2"/>
    </row>
    <row r="367" spans="1:22" ht="12.75" customHeight="1">
      <c r="A367" s="2"/>
      <c r="B367" s="2"/>
      <c r="C367" s="3"/>
      <c r="D367" s="3"/>
      <c r="E367" s="3"/>
      <c r="F367" s="4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4"/>
      <c r="R367" s="2"/>
      <c r="S367" s="2"/>
      <c r="T367" s="2"/>
      <c r="U367" s="2"/>
      <c r="V367" s="2"/>
    </row>
    <row r="368" spans="1:22" ht="12.75" customHeight="1">
      <c r="A368" s="2"/>
      <c r="B368" s="2"/>
      <c r="C368" s="3"/>
      <c r="D368" s="3"/>
      <c r="E368" s="3"/>
      <c r="F368" s="4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4"/>
      <c r="R368" s="2"/>
      <c r="S368" s="2"/>
      <c r="T368" s="2"/>
      <c r="U368" s="2"/>
      <c r="V368" s="2"/>
    </row>
    <row r="369" spans="1:22" ht="12.75" customHeight="1">
      <c r="A369" s="2"/>
      <c r="B369" s="2"/>
      <c r="C369" s="3"/>
      <c r="D369" s="3"/>
      <c r="E369" s="3"/>
      <c r="F369" s="4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4"/>
      <c r="R369" s="2"/>
      <c r="S369" s="2"/>
      <c r="T369" s="2"/>
      <c r="U369" s="2"/>
      <c r="V369" s="2"/>
    </row>
    <row r="370" spans="1:22" ht="12.75" customHeight="1">
      <c r="A370" s="2"/>
      <c r="B370" s="2"/>
      <c r="C370" s="3"/>
      <c r="D370" s="3"/>
      <c r="E370" s="3"/>
      <c r="F370" s="4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4"/>
      <c r="R370" s="2"/>
      <c r="S370" s="2"/>
      <c r="T370" s="2"/>
      <c r="U370" s="2"/>
      <c r="V370" s="2"/>
    </row>
    <row r="371" spans="1:22" ht="12.75" customHeight="1">
      <c r="A371" s="2"/>
      <c r="B371" s="2"/>
      <c r="C371" s="3"/>
      <c r="D371" s="3"/>
      <c r="E371" s="3"/>
      <c r="F371" s="4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4"/>
      <c r="R371" s="2"/>
      <c r="S371" s="2"/>
      <c r="T371" s="2"/>
      <c r="U371" s="2"/>
      <c r="V371" s="2"/>
    </row>
    <row r="372" spans="1:22" ht="12.75" customHeight="1">
      <c r="A372" s="2"/>
      <c r="B372" s="2"/>
      <c r="C372" s="3"/>
      <c r="D372" s="3"/>
      <c r="E372" s="3"/>
      <c r="F372" s="4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4"/>
      <c r="R372" s="2"/>
      <c r="S372" s="2"/>
      <c r="T372" s="2"/>
      <c r="U372" s="2"/>
      <c r="V372" s="2"/>
    </row>
    <row r="373" spans="1:22" ht="12.75" customHeight="1">
      <c r="A373" s="2"/>
      <c r="B373" s="2"/>
      <c r="C373" s="3"/>
      <c r="D373" s="3"/>
      <c r="E373" s="3"/>
      <c r="F373" s="4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4"/>
      <c r="R373" s="2"/>
      <c r="S373" s="2"/>
      <c r="T373" s="2"/>
      <c r="U373" s="2"/>
      <c r="V373" s="2"/>
    </row>
    <row r="374" spans="1:22" ht="12.75" customHeight="1">
      <c r="A374" s="2"/>
      <c r="B374" s="2"/>
      <c r="C374" s="3"/>
      <c r="D374" s="3"/>
      <c r="E374" s="3"/>
      <c r="F374" s="4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4"/>
      <c r="R374" s="2"/>
      <c r="S374" s="2"/>
      <c r="T374" s="2"/>
      <c r="U374" s="2"/>
      <c r="V374" s="2"/>
    </row>
    <row r="375" spans="1:22" ht="12.75" customHeight="1">
      <c r="A375" s="2"/>
      <c r="B375" s="2"/>
      <c r="C375" s="3"/>
      <c r="D375" s="3"/>
      <c r="E375" s="3"/>
      <c r="F375" s="4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4"/>
      <c r="R375" s="2"/>
      <c r="S375" s="2"/>
      <c r="T375" s="2"/>
      <c r="U375" s="2"/>
      <c r="V375" s="2"/>
    </row>
    <row r="376" spans="1:22" ht="12.75" customHeight="1">
      <c r="A376" s="2"/>
      <c r="B376" s="2"/>
      <c r="C376" s="3"/>
      <c r="D376" s="3"/>
      <c r="E376" s="3"/>
      <c r="F376" s="4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4"/>
      <c r="R376" s="2"/>
      <c r="S376" s="2"/>
      <c r="T376" s="2"/>
      <c r="U376" s="2"/>
      <c r="V376" s="2"/>
    </row>
    <row r="377" spans="1:22" ht="12.75" customHeight="1">
      <c r="A377" s="2"/>
      <c r="B377" s="2"/>
      <c r="C377" s="3"/>
      <c r="D377" s="3"/>
      <c r="E377" s="3"/>
      <c r="F377" s="4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4"/>
      <c r="R377" s="2"/>
      <c r="S377" s="2"/>
      <c r="T377" s="2"/>
      <c r="U377" s="2"/>
      <c r="V377" s="2"/>
    </row>
    <row r="378" spans="1:22" ht="12.75" customHeight="1">
      <c r="A378" s="2"/>
      <c r="B378" s="2"/>
      <c r="C378" s="3"/>
      <c r="D378" s="3"/>
      <c r="E378" s="3"/>
      <c r="F378" s="4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2"/>
      <c r="S378" s="2"/>
      <c r="T378" s="2"/>
      <c r="U378" s="2"/>
      <c r="V378" s="2"/>
    </row>
    <row r="379" spans="1:22" ht="12.75" customHeight="1">
      <c r="A379" s="2"/>
      <c r="B379" s="2"/>
      <c r="C379" s="3"/>
      <c r="D379" s="3"/>
      <c r="E379" s="3"/>
      <c r="F379" s="4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2"/>
      <c r="S379" s="2"/>
      <c r="T379" s="2"/>
      <c r="U379" s="2"/>
      <c r="V379" s="2"/>
    </row>
    <row r="380" spans="1:22" ht="12.75" customHeight="1">
      <c r="A380" s="2"/>
      <c r="B380" s="2"/>
      <c r="C380" s="3"/>
      <c r="D380" s="3"/>
      <c r="E380" s="3"/>
      <c r="F380" s="4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4"/>
      <c r="R380" s="2"/>
      <c r="S380" s="2"/>
      <c r="T380" s="2"/>
      <c r="U380" s="2"/>
      <c r="V380" s="2"/>
    </row>
    <row r="381" spans="1:22" ht="12.75" customHeight="1">
      <c r="A381" s="2"/>
      <c r="B381" s="2"/>
      <c r="C381" s="3"/>
      <c r="D381" s="3"/>
      <c r="E381" s="3"/>
      <c r="F381" s="4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2"/>
      <c r="S381" s="2"/>
      <c r="T381" s="2"/>
      <c r="U381" s="2"/>
      <c r="V381" s="2"/>
    </row>
    <row r="382" spans="1:22" ht="12.75" customHeight="1">
      <c r="A382" s="2"/>
      <c r="B382" s="2"/>
      <c r="C382" s="3"/>
      <c r="D382" s="3"/>
      <c r="E382" s="3"/>
      <c r="F382" s="4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4"/>
      <c r="R382" s="2"/>
      <c r="S382" s="2"/>
      <c r="T382" s="2"/>
      <c r="U382" s="2"/>
      <c r="V382" s="2"/>
    </row>
    <row r="383" spans="1:22" ht="12.75" customHeight="1">
      <c r="A383" s="2"/>
      <c r="B383" s="2"/>
      <c r="C383" s="3"/>
      <c r="D383" s="3"/>
      <c r="E383" s="3"/>
      <c r="F383" s="4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4"/>
      <c r="R383" s="2"/>
      <c r="S383" s="2"/>
      <c r="T383" s="2"/>
      <c r="U383" s="2"/>
      <c r="V383" s="2"/>
    </row>
    <row r="384" spans="1:22" ht="12.75" customHeight="1">
      <c r="A384" s="2"/>
      <c r="B384" s="2"/>
      <c r="C384" s="3"/>
      <c r="D384" s="3"/>
      <c r="E384" s="3"/>
      <c r="F384" s="4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4"/>
      <c r="R384" s="2"/>
      <c r="S384" s="2"/>
      <c r="T384" s="2"/>
      <c r="U384" s="2"/>
      <c r="V384" s="2"/>
    </row>
    <row r="385" spans="1:22" ht="12.75" customHeight="1">
      <c r="A385" s="2"/>
      <c r="B385" s="2"/>
      <c r="C385" s="3"/>
      <c r="D385" s="3"/>
      <c r="E385" s="3"/>
      <c r="F385" s="4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4"/>
      <c r="R385" s="2"/>
      <c r="S385" s="2"/>
      <c r="T385" s="2"/>
      <c r="U385" s="2"/>
      <c r="V385" s="2"/>
    </row>
    <row r="386" spans="1:22" ht="12.75" customHeight="1">
      <c r="A386" s="2"/>
      <c r="B386" s="2"/>
      <c r="C386" s="3"/>
      <c r="D386" s="3"/>
      <c r="E386" s="3"/>
      <c r="F386" s="4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4"/>
      <c r="R386" s="2"/>
      <c r="S386" s="2"/>
      <c r="T386" s="2"/>
      <c r="U386" s="2"/>
      <c r="V386" s="2"/>
    </row>
    <row r="387" spans="1:22" ht="12.75" customHeight="1">
      <c r="A387" s="2"/>
      <c r="B387" s="2"/>
      <c r="C387" s="3"/>
      <c r="D387" s="3"/>
      <c r="E387" s="3"/>
      <c r="F387" s="4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4"/>
      <c r="R387" s="2"/>
      <c r="S387" s="2"/>
      <c r="T387" s="2"/>
      <c r="U387" s="2"/>
      <c r="V387" s="2"/>
    </row>
    <row r="388" spans="1:22" ht="12.75" customHeight="1">
      <c r="A388" s="2"/>
      <c r="B388" s="2"/>
      <c r="C388" s="3"/>
      <c r="D388" s="3"/>
      <c r="E388" s="3"/>
      <c r="F388" s="4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4"/>
      <c r="R388" s="2"/>
      <c r="S388" s="2"/>
      <c r="T388" s="2"/>
      <c r="U388" s="2"/>
      <c r="V388" s="2"/>
    </row>
    <row r="389" spans="1:22" ht="12.75" customHeight="1">
      <c r="A389" s="2"/>
      <c r="B389" s="2"/>
      <c r="C389" s="3"/>
      <c r="D389" s="3"/>
      <c r="E389" s="3"/>
      <c r="F389" s="4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4"/>
      <c r="R389" s="2"/>
      <c r="S389" s="2"/>
      <c r="T389" s="2"/>
      <c r="U389" s="2"/>
      <c r="V389" s="2"/>
    </row>
    <row r="390" spans="1:22" ht="12.75" customHeight="1">
      <c r="A390" s="2"/>
      <c r="B390" s="2"/>
      <c r="C390" s="3"/>
      <c r="D390" s="3"/>
      <c r="E390" s="3"/>
      <c r="F390" s="4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4"/>
      <c r="R390" s="2"/>
      <c r="S390" s="2"/>
      <c r="T390" s="2"/>
      <c r="U390" s="2"/>
      <c r="V390" s="2"/>
    </row>
    <row r="391" spans="1:22" ht="12.75" customHeight="1">
      <c r="A391" s="2"/>
      <c r="B391" s="2"/>
      <c r="C391" s="3"/>
      <c r="D391" s="3"/>
      <c r="E391" s="3"/>
      <c r="F391" s="4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4"/>
      <c r="R391" s="2"/>
      <c r="S391" s="2"/>
      <c r="T391" s="2"/>
      <c r="U391" s="2"/>
      <c r="V391" s="2"/>
    </row>
    <row r="392" spans="1:22" ht="12.75" customHeight="1">
      <c r="A392" s="2"/>
      <c r="B392" s="2"/>
      <c r="C392" s="3"/>
      <c r="D392" s="3"/>
      <c r="E392" s="3"/>
      <c r="F392" s="4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4"/>
      <c r="R392" s="2"/>
      <c r="S392" s="2"/>
      <c r="T392" s="2"/>
      <c r="U392" s="2"/>
      <c r="V392" s="2"/>
    </row>
    <row r="393" spans="1:22" ht="12.75" customHeight="1">
      <c r="A393" s="2"/>
      <c r="B393" s="2"/>
      <c r="C393" s="3"/>
      <c r="D393" s="3"/>
      <c r="E393" s="3"/>
      <c r="F393" s="4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4"/>
      <c r="R393" s="2"/>
      <c r="S393" s="2"/>
      <c r="T393" s="2"/>
      <c r="U393" s="2"/>
      <c r="V393" s="2"/>
    </row>
    <row r="394" spans="1:22" ht="12.75" customHeight="1">
      <c r="A394" s="2"/>
      <c r="B394" s="2"/>
      <c r="C394" s="3"/>
      <c r="D394" s="3"/>
      <c r="E394" s="3"/>
      <c r="F394" s="4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4"/>
      <c r="R394" s="2"/>
      <c r="S394" s="2"/>
      <c r="T394" s="2"/>
      <c r="U394" s="2"/>
      <c r="V394" s="2"/>
    </row>
    <row r="395" spans="1:22" ht="12.75" customHeight="1">
      <c r="A395" s="2"/>
      <c r="B395" s="2"/>
      <c r="C395" s="3"/>
      <c r="D395" s="3"/>
      <c r="E395" s="3"/>
      <c r="F395" s="4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4"/>
      <c r="R395" s="2"/>
      <c r="S395" s="2"/>
      <c r="T395" s="2"/>
      <c r="U395" s="2"/>
      <c r="V395" s="2"/>
    </row>
    <row r="396" spans="1:22" ht="12.75" customHeight="1">
      <c r="A396" s="2"/>
      <c r="B396" s="2"/>
      <c r="C396" s="3"/>
      <c r="D396" s="3"/>
      <c r="E396" s="3"/>
      <c r="F396" s="4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4"/>
      <c r="R396" s="2"/>
      <c r="S396" s="2"/>
      <c r="T396" s="2"/>
      <c r="U396" s="2"/>
      <c r="V396" s="2"/>
    </row>
    <row r="397" spans="1:22" ht="12.75" customHeight="1">
      <c r="A397" s="2"/>
      <c r="B397" s="2"/>
      <c r="C397" s="3"/>
      <c r="D397" s="3"/>
      <c r="E397" s="3"/>
      <c r="F397" s="4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4"/>
      <c r="R397" s="2"/>
      <c r="S397" s="2"/>
      <c r="T397" s="2"/>
      <c r="U397" s="2"/>
      <c r="V397" s="2"/>
    </row>
    <row r="398" spans="1:22" ht="12.75" customHeight="1">
      <c r="A398" s="2"/>
      <c r="B398" s="2"/>
      <c r="C398" s="3"/>
      <c r="D398" s="3"/>
      <c r="E398" s="3"/>
      <c r="F398" s="4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4"/>
      <c r="R398" s="2"/>
      <c r="S398" s="2"/>
      <c r="T398" s="2"/>
      <c r="U398" s="2"/>
      <c r="V398" s="2"/>
    </row>
    <row r="399" spans="1:22" ht="12.75" customHeight="1">
      <c r="A399" s="2"/>
      <c r="B399" s="2"/>
      <c r="C399" s="3"/>
      <c r="D399" s="3"/>
      <c r="E399" s="3"/>
      <c r="F399" s="4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4"/>
      <c r="R399" s="2"/>
      <c r="S399" s="2"/>
      <c r="T399" s="2"/>
      <c r="U399" s="2"/>
      <c r="V399" s="2"/>
    </row>
    <row r="400" spans="1:22" ht="12.75" customHeight="1">
      <c r="A400" s="2"/>
      <c r="B400" s="2"/>
      <c r="C400" s="3"/>
      <c r="D400" s="3"/>
      <c r="E400" s="3"/>
      <c r="F400" s="4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4"/>
      <c r="R400" s="2"/>
      <c r="S400" s="2"/>
      <c r="T400" s="2"/>
      <c r="U400" s="2"/>
      <c r="V400" s="2"/>
    </row>
    <row r="401" spans="1:22" ht="12.75" customHeight="1">
      <c r="A401" s="2"/>
      <c r="B401" s="2"/>
      <c r="C401" s="3"/>
      <c r="D401" s="3"/>
      <c r="E401" s="3"/>
      <c r="F401" s="4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2"/>
      <c r="S401" s="2"/>
      <c r="T401" s="2"/>
      <c r="U401" s="2"/>
      <c r="V401" s="2"/>
    </row>
    <row r="402" spans="1:22" ht="12.75" customHeight="1">
      <c r="A402" s="2"/>
      <c r="B402" s="2"/>
      <c r="C402" s="3"/>
      <c r="D402" s="3"/>
      <c r="E402" s="3"/>
      <c r="F402" s="4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2"/>
      <c r="S402" s="2"/>
      <c r="T402" s="2"/>
      <c r="U402" s="2"/>
      <c r="V402" s="2"/>
    </row>
    <row r="403" spans="1:22" ht="12.75" customHeight="1">
      <c r="A403" s="2"/>
      <c r="B403" s="2"/>
      <c r="C403" s="3"/>
      <c r="D403" s="3"/>
      <c r="E403" s="3"/>
      <c r="F403" s="4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4"/>
      <c r="R403" s="2"/>
      <c r="S403" s="2"/>
      <c r="T403" s="2"/>
      <c r="U403" s="2"/>
      <c r="V403" s="2"/>
    </row>
    <row r="404" spans="1:22" ht="12.75" customHeight="1">
      <c r="A404" s="2"/>
      <c r="B404" s="2"/>
      <c r="C404" s="3"/>
      <c r="D404" s="3"/>
      <c r="E404" s="3"/>
      <c r="F404" s="4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2"/>
      <c r="S404" s="2"/>
      <c r="T404" s="2"/>
      <c r="U404" s="2"/>
      <c r="V404" s="2"/>
    </row>
    <row r="405" spans="1:22" ht="12.75" customHeight="1">
      <c r="A405" s="2"/>
      <c r="B405" s="2"/>
      <c r="C405" s="3"/>
      <c r="D405" s="3"/>
      <c r="E405" s="3"/>
      <c r="F405" s="4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4"/>
      <c r="R405" s="2"/>
      <c r="S405" s="2"/>
      <c r="T405" s="2"/>
      <c r="U405" s="2"/>
      <c r="V405" s="2"/>
    </row>
    <row r="406" spans="1:22" ht="12.75" customHeight="1">
      <c r="A406" s="2"/>
      <c r="B406" s="2"/>
      <c r="C406" s="3"/>
      <c r="D406" s="3"/>
      <c r="E406" s="3"/>
      <c r="F406" s="4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4"/>
      <c r="R406" s="2"/>
      <c r="S406" s="2"/>
      <c r="T406" s="2"/>
      <c r="U406" s="2"/>
      <c r="V406" s="2"/>
    </row>
    <row r="407" spans="1:22" ht="12.75" customHeight="1">
      <c r="A407" s="2"/>
      <c r="B407" s="2"/>
      <c r="C407" s="3"/>
      <c r="D407" s="3"/>
      <c r="E407" s="3"/>
      <c r="F407" s="4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4"/>
      <c r="R407" s="2"/>
      <c r="S407" s="2"/>
      <c r="T407" s="2"/>
      <c r="U407" s="2"/>
      <c r="V407" s="2"/>
    </row>
    <row r="408" spans="1:22" ht="12.75" customHeight="1">
      <c r="A408" s="2"/>
      <c r="B408" s="2"/>
      <c r="C408" s="3"/>
      <c r="D408" s="3"/>
      <c r="E408" s="3"/>
      <c r="F408" s="4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4"/>
      <c r="R408" s="2"/>
      <c r="S408" s="2"/>
      <c r="T408" s="2"/>
      <c r="U408" s="2"/>
      <c r="V408" s="2"/>
    </row>
    <row r="409" spans="1:22" ht="12.75" customHeight="1">
      <c r="A409" s="2"/>
      <c r="B409" s="2"/>
      <c r="C409" s="3"/>
      <c r="D409" s="3"/>
      <c r="E409" s="3"/>
      <c r="F409" s="4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4"/>
      <c r="R409" s="2"/>
      <c r="S409" s="2"/>
      <c r="T409" s="2"/>
      <c r="U409" s="2"/>
      <c r="V409" s="2"/>
    </row>
    <row r="410" spans="1:22" ht="12.75" customHeight="1">
      <c r="A410" s="2"/>
      <c r="B410" s="2"/>
      <c r="C410" s="3"/>
      <c r="D410" s="3"/>
      <c r="E410" s="3"/>
      <c r="F410" s="4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4"/>
      <c r="R410" s="2"/>
      <c r="S410" s="2"/>
      <c r="T410" s="2"/>
      <c r="U410" s="2"/>
      <c r="V410" s="2"/>
    </row>
    <row r="411" spans="1:22" ht="12.75" customHeight="1">
      <c r="A411" s="2"/>
      <c r="B411" s="2"/>
      <c r="C411" s="3"/>
      <c r="D411" s="3"/>
      <c r="E411" s="3"/>
      <c r="F411" s="4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4"/>
      <c r="R411" s="2"/>
      <c r="S411" s="2"/>
      <c r="T411" s="2"/>
      <c r="U411" s="2"/>
      <c r="V411" s="2"/>
    </row>
    <row r="412" spans="1:22" ht="12.75" customHeight="1">
      <c r="A412" s="2"/>
      <c r="B412" s="2"/>
      <c r="C412" s="3"/>
      <c r="D412" s="3"/>
      <c r="E412" s="3"/>
      <c r="F412" s="4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4"/>
      <c r="R412" s="2"/>
      <c r="S412" s="2"/>
      <c r="T412" s="2"/>
      <c r="U412" s="2"/>
      <c r="V412" s="2"/>
    </row>
    <row r="413" spans="1:22" ht="12.75" customHeight="1">
      <c r="A413" s="2"/>
      <c r="B413" s="2"/>
      <c r="C413" s="3"/>
      <c r="D413" s="3"/>
      <c r="E413" s="3"/>
      <c r="F413" s="4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4"/>
      <c r="R413" s="2"/>
      <c r="S413" s="2"/>
      <c r="T413" s="2"/>
      <c r="U413" s="2"/>
      <c r="V413" s="2"/>
    </row>
    <row r="414" spans="1:22" ht="12.75" customHeight="1">
      <c r="A414" s="2"/>
      <c r="B414" s="2"/>
      <c r="C414" s="3"/>
      <c r="D414" s="3"/>
      <c r="E414" s="3"/>
      <c r="F414" s="4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4"/>
      <c r="R414" s="2"/>
      <c r="S414" s="2"/>
      <c r="T414" s="2"/>
      <c r="U414" s="2"/>
      <c r="V414" s="2"/>
    </row>
    <row r="415" spans="1:22" ht="12.75" customHeight="1">
      <c r="A415" s="2"/>
      <c r="B415" s="2"/>
      <c r="C415" s="3"/>
      <c r="D415" s="3"/>
      <c r="E415" s="3"/>
      <c r="F415" s="4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4"/>
      <c r="R415" s="2"/>
      <c r="S415" s="2"/>
      <c r="T415" s="2"/>
      <c r="U415" s="2"/>
      <c r="V415" s="2"/>
    </row>
    <row r="416" spans="1:22" ht="12.75" customHeight="1">
      <c r="A416" s="2"/>
      <c r="B416" s="2"/>
      <c r="C416" s="3"/>
      <c r="D416" s="3"/>
      <c r="E416" s="3"/>
      <c r="F416" s="4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4"/>
      <c r="R416" s="2"/>
      <c r="S416" s="2"/>
      <c r="T416" s="2"/>
      <c r="U416" s="2"/>
      <c r="V416" s="2"/>
    </row>
    <row r="417" spans="1:22" ht="12.75" customHeight="1">
      <c r="A417" s="2"/>
      <c r="B417" s="2"/>
      <c r="C417" s="3"/>
      <c r="D417" s="3"/>
      <c r="E417" s="3"/>
      <c r="F417" s="4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4"/>
      <c r="R417" s="2"/>
      <c r="S417" s="2"/>
      <c r="T417" s="2"/>
      <c r="U417" s="2"/>
      <c r="V417" s="2"/>
    </row>
    <row r="418" spans="1:22" ht="12.75" customHeight="1">
      <c r="A418" s="2"/>
      <c r="B418" s="2"/>
      <c r="C418" s="3"/>
      <c r="D418" s="3"/>
      <c r="E418" s="3"/>
      <c r="F418" s="4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4"/>
      <c r="R418" s="2"/>
      <c r="S418" s="2"/>
      <c r="T418" s="2"/>
      <c r="U418" s="2"/>
      <c r="V418" s="2"/>
    </row>
    <row r="419" spans="1:22" ht="12.75" customHeight="1">
      <c r="A419" s="2"/>
      <c r="B419" s="2"/>
      <c r="C419" s="3"/>
      <c r="D419" s="3"/>
      <c r="E419" s="3"/>
      <c r="F419" s="4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4"/>
      <c r="R419" s="2"/>
      <c r="S419" s="2"/>
      <c r="T419" s="2"/>
      <c r="U419" s="2"/>
      <c r="V419" s="2"/>
    </row>
    <row r="420" spans="1:22" ht="12.75" customHeight="1">
      <c r="A420" s="2"/>
      <c r="B420" s="2"/>
      <c r="C420" s="3"/>
      <c r="D420" s="3"/>
      <c r="E420" s="3"/>
      <c r="F420" s="4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4"/>
      <c r="R420" s="2"/>
      <c r="S420" s="2"/>
      <c r="T420" s="2"/>
      <c r="U420" s="2"/>
      <c r="V420" s="2"/>
    </row>
    <row r="421" spans="1:22" ht="12.75" customHeight="1">
      <c r="A421" s="2"/>
      <c r="B421" s="2"/>
      <c r="C421" s="3"/>
      <c r="D421" s="3"/>
      <c r="E421" s="3"/>
      <c r="F421" s="4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2"/>
      <c r="S421" s="2"/>
      <c r="T421" s="2"/>
      <c r="U421" s="2"/>
      <c r="V421" s="2"/>
    </row>
    <row r="422" spans="1:22" ht="12.75" customHeight="1">
      <c r="A422" s="2"/>
      <c r="B422" s="2"/>
      <c r="C422" s="3"/>
      <c r="D422" s="3"/>
      <c r="E422" s="3"/>
      <c r="F422" s="4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2"/>
      <c r="S422" s="2"/>
      <c r="T422" s="2"/>
      <c r="U422" s="2"/>
      <c r="V422" s="2"/>
    </row>
    <row r="423" spans="1:22" ht="12.75" customHeight="1">
      <c r="A423" s="2"/>
      <c r="B423" s="2"/>
      <c r="C423" s="3"/>
      <c r="D423" s="3"/>
      <c r="E423" s="3"/>
      <c r="F423" s="4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4"/>
      <c r="R423" s="2"/>
      <c r="S423" s="2"/>
      <c r="T423" s="2"/>
      <c r="U423" s="2"/>
      <c r="V423" s="2"/>
    </row>
    <row r="424" spans="1:22" ht="12.75" customHeight="1">
      <c r="A424" s="2"/>
      <c r="B424" s="2"/>
      <c r="C424" s="3"/>
      <c r="D424" s="3"/>
      <c r="E424" s="3"/>
      <c r="F424" s="4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2"/>
      <c r="S424" s="2"/>
      <c r="T424" s="2"/>
      <c r="U424" s="2"/>
      <c r="V424" s="2"/>
    </row>
    <row r="425" spans="1:22" ht="12.75" customHeight="1">
      <c r="A425" s="2"/>
      <c r="B425" s="2"/>
      <c r="C425" s="3"/>
      <c r="D425" s="3"/>
      <c r="E425" s="3"/>
      <c r="F425" s="4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4"/>
      <c r="R425" s="2"/>
      <c r="S425" s="2"/>
      <c r="T425" s="2"/>
      <c r="U425" s="2"/>
      <c r="V425" s="2"/>
    </row>
    <row r="426" spans="1:22" ht="12.75" customHeight="1">
      <c r="A426" s="2"/>
      <c r="B426" s="2"/>
      <c r="C426" s="3"/>
      <c r="D426" s="3"/>
      <c r="E426" s="3"/>
      <c r="F426" s="4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4"/>
      <c r="R426" s="2"/>
      <c r="S426" s="2"/>
      <c r="T426" s="2"/>
      <c r="U426" s="2"/>
      <c r="V426" s="2"/>
    </row>
    <row r="427" spans="1:22" ht="12.75" customHeight="1">
      <c r="A427" s="2"/>
      <c r="B427" s="2"/>
      <c r="C427" s="3"/>
      <c r="D427" s="3"/>
      <c r="E427" s="3"/>
      <c r="F427" s="4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4"/>
      <c r="R427" s="2"/>
      <c r="S427" s="2"/>
      <c r="T427" s="2"/>
      <c r="U427" s="2"/>
      <c r="V427" s="2"/>
    </row>
    <row r="428" spans="1:22" ht="12.75" customHeight="1">
      <c r="A428" s="2"/>
      <c r="B428" s="2"/>
      <c r="C428" s="3"/>
      <c r="D428" s="3"/>
      <c r="E428" s="3"/>
      <c r="F428" s="4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4"/>
      <c r="R428" s="2"/>
      <c r="S428" s="2"/>
      <c r="T428" s="2"/>
      <c r="U428" s="2"/>
      <c r="V428" s="2"/>
    </row>
    <row r="429" spans="1:22" ht="12.75" customHeight="1">
      <c r="A429" s="2"/>
      <c r="B429" s="2"/>
      <c r="C429" s="3"/>
      <c r="D429" s="3"/>
      <c r="E429" s="3"/>
      <c r="F429" s="4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4"/>
      <c r="R429" s="2"/>
      <c r="S429" s="2"/>
      <c r="T429" s="2"/>
      <c r="U429" s="2"/>
      <c r="V429" s="2"/>
    </row>
    <row r="430" spans="1:22" ht="12.75" customHeight="1">
      <c r="A430" s="2"/>
      <c r="B430" s="2"/>
      <c r="C430" s="3"/>
      <c r="D430" s="3"/>
      <c r="E430" s="3"/>
      <c r="F430" s="4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4"/>
      <c r="R430" s="2"/>
      <c r="S430" s="2"/>
      <c r="T430" s="2"/>
      <c r="U430" s="2"/>
      <c r="V430" s="2"/>
    </row>
    <row r="431" spans="1:22" ht="12.75" customHeight="1">
      <c r="A431" s="2"/>
      <c r="B431" s="2"/>
      <c r="C431" s="3"/>
      <c r="D431" s="3"/>
      <c r="E431" s="3"/>
      <c r="F431" s="4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4"/>
      <c r="R431" s="2"/>
      <c r="S431" s="2"/>
      <c r="T431" s="2"/>
      <c r="U431" s="2"/>
      <c r="V431" s="2"/>
    </row>
    <row r="432" spans="1:22" ht="12.75" customHeight="1">
      <c r="A432" s="2"/>
      <c r="B432" s="2"/>
      <c r="C432" s="3"/>
      <c r="D432" s="3"/>
      <c r="E432" s="3"/>
      <c r="F432" s="4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4"/>
      <c r="R432" s="2"/>
      <c r="S432" s="2"/>
      <c r="T432" s="2"/>
      <c r="U432" s="2"/>
      <c r="V432" s="2"/>
    </row>
    <row r="433" spans="1:22" ht="12.75" customHeight="1">
      <c r="A433" s="2"/>
      <c r="B433" s="2"/>
      <c r="C433" s="3"/>
      <c r="D433" s="3"/>
      <c r="E433" s="3"/>
      <c r="F433" s="4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4"/>
      <c r="R433" s="2"/>
      <c r="S433" s="2"/>
      <c r="T433" s="2"/>
      <c r="U433" s="2"/>
      <c r="V433" s="2"/>
    </row>
    <row r="434" spans="1:22" ht="12.75" customHeight="1">
      <c r="A434" s="2"/>
      <c r="B434" s="2"/>
      <c r="C434" s="3"/>
      <c r="D434" s="3"/>
      <c r="E434" s="3"/>
      <c r="F434" s="4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4"/>
      <c r="R434" s="2"/>
      <c r="S434" s="2"/>
      <c r="T434" s="2"/>
      <c r="U434" s="2"/>
      <c r="V434" s="2"/>
    </row>
    <row r="435" spans="1:22" ht="12.75" customHeight="1">
      <c r="A435" s="2"/>
      <c r="B435" s="2"/>
      <c r="C435" s="3"/>
      <c r="D435" s="3"/>
      <c r="E435" s="3"/>
      <c r="F435" s="4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4"/>
      <c r="R435" s="2"/>
      <c r="S435" s="2"/>
      <c r="T435" s="2"/>
      <c r="U435" s="2"/>
      <c r="V435" s="2"/>
    </row>
    <row r="436" spans="1:22" ht="12.75" customHeight="1">
      <c r="A436" s="2"/>
      <c r="B436" s="2"/>
      <c r="C436" s="3"/>
      <c r="D436" s="3"/>
      <c r="E436" s="3"/>
      <c r="F436" s="4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4"/>
      <c r="R436" s="2"/>
      <c r="S436" s="2"/>
      <c r="T436" s="2"/>
      <c r="U436" s="2"/>
      <c r="V436" s="2"/>
    </row>
    <row r="437" spans="1:22" ht="12.75" customHeight="1">
      <c r="A437" s="2"/>
      <c r="B437" s="2"/>
      <c r="C437" s="3"/>
      <c r="D437" s="3"/>
      <c r="E437" s="3"/>
      <c r="F437" s="4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4"/>
      <c r="R437" s="2"/>
      <c r="S437" s="2"/>
      <c r="T437" s="2"/>
      <c r="U437" s="2"/>
      <c r="V437" s="2"/>
    </row>
    <row r="438" spans="1:22" ht="12.75" customHeight="1">
      <c r="A438" s="2"/>
      <c r="B438" s="2"/>
      <c r="C438" s="3"/>
      <c r="D438" s="3"/>
      <c r="E438" s="3"/>
      <c r="F438" s="4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4"/>
      <c r="R438" s="2"/>
      <c r="S438" s="2"/>
      <c r="T438" s="2"/>
      <c r="U438" s="2"/>
      <c r="V438" s="2"/>
    </row>
    <row r="439" spans="1:22" ht="12.75" customHeight="1">
      <c r="A439" s="2"/>
      <c r="B439" s="2"/>
      <c r="C439" s="3"/>
      <c r="D439" s="3"/>
      <c r="E439" s="3"/>
      <c r="F439" s="4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4"/>
      <c r="R439" s="2"/>
      <c r="S439" s="2"/>
      <c r="T439" s="2"/>
      <c r="U439" s="2"/>
      <c r="V439" s="2"/>
    </row>
    <row r="440" spans="1:22" ht="12.75" customHeight="1">
      <c r="A440" s="2"/>
      <c r="B440" s="2"/>
      <c r="C440" s="3"/>
      <c r="D440" s="3"/>
      <c r="E440" s="3"/>
      <c r="F440" s="4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4"/>
      <c r="R440" s="2"/>
      <c r="S440" s="2"/>
      <c r="T440" s="2"/>
      <c r="U440" s="2"/>
      <c r="V440" s="2"/>
    </row>
    <row r="441" spans="1:22" ht="12.75" customHeight="1">
      <c r="A441" s="2"/>
      <c r="B441" s="2"/>
      <c r="C441" s="3"/>
      <c r="D441" s="3"/>
      <c r="E441" s="3"/>
      <c r="F441" s="4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4"/>
      <c r="R441" s="2"/>
      <c r="S441" s="2"/>
      <c r="T441" s="2"/>
      <c r="U441" s="2"/>
      <c r="V441" s="2"/>
    </row>
    <row r="442" spans="1:22" ht="12.75" customHeight="1">
      <c r="A442" s="2"/>
      <c r="B442" s="2"/>
      <c r="C442" s="3"/>
      <c r="D442" s="3"/>
      <c r="E442" s="3"/>
      <c r="F442" s="4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2"/>
      <c r="S442" s="2"/>
      <c r="T442" s="2"/>
      <c r="U442" s="2"/>
      <c r="V442" s="2"/>
    </row>
    <row r="443" spans="1:22" ht="12.75" customHeight="1">
      <c r="A443" s="2"/>
      <c r="B443" s="2"/>
      <c r="C443" s="3"/>
      <c r="D443" s="3"/>
      <c r="E443" s="3"/>
      <c r="F443" s="4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2"/>
      <c r="S443" s="2"/>
      <c r="T443" s="2"/>
      <c r="U443" s="2"/>
      <c r="V443" s="2"/>
    </row>
    <row r="444" spans="1:22" ht="12.75" customHeight="1">
      <c r="A444" s="2"/>
      <c r="B444" s="2"/>
      <c r="C444" s="3"/>
      <c r="D444" s="3"/>
      <c r="E444" s="3"/>
      <c r="F444" s="4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4"/>
      <c r="R444" s="2"/>
      <c r="S444" s="2"/>
      <c r="T444" s="2"/>
      <c r="U444" s="2"/>
      <c r="V444" s="2"/>
    </row>
    <row r="445" spans="1:22" ht="12.75" customHeight="1">
      <c r="A445" s="2"/>
      <c r="B445" s="2"/>
      <c r="C445" s="3"/>
      <c r="D445" s="3"/>
      <c r="E445" s="3"/>
      <c r="F445" s="4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2"/>
      <c r="S445" s="2"/>
      <c r="T445" s="2"/>
      <c r="U445" s="2"/>
      <c r="V445" s="2"/>
    </row>
    <row r="446" spans="1:22" ht="12.75" customHeight="1">
      <c r="A446" s="2"/>
      <c r="B446" s="2"/>
      <c r="C446" s="3"/>
      <c r="D446" s="3"/>
      <c r="E446" s="3"/>
      <c r="F446" s="4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4"/>
      <c r="R446" s="2"/>
      <c r="S446" s="2"/>
      <c r="T446" s="2"/>
      <c r="U446" s="2"/>
      <c r="V446" s="2"/>
    </row>
    <row r="447" spans="1:22" ht="12.75" customHeight="1">
      <c r="A447" s="2"/>
      <c r="B447" s="2"/>
      <c r="C447" s="3"/>
      <c r="D447" s="3"/>
      <c r="E447" s="3"/>
      <c r="F447" s="4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4"/>
      <c r="R447" s="2"/>
      <c r="S447" s="2"/>
      <c r="T447" s="2"/>
      <c r="U447" s="2"/>
      <c r="V447" s="2"/>
    </row>
    <row r="448" spans="1:22" ht="12.75" customHeight="1">
      <c r="A448" s="2"/>
      <c r="B448" s="2"/>
      <c r="C448" s="3"/>
      <c r="D448" s="3"/>
      <c r="E448" s="3"/>
      <c r="F448" s="4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4"/>
      <c r="R448" s="2"/>
      <c r="S448" s="2"/>
      <c r="T448" s="2"/>
      <c r="U448" s="2"/>
      <c r="V448" s="2"/>
    </row>
    <row r="449" spans="1:22" ht="12.75" customHeight="1">
      <c r="A449" s="2"/>
      <c r="B449" s="2"/>
      <c r="C449" s="3"/>
      <c r="D449" s="3"/>
      <c r="E449" s="3"/>
      <c r="F449" s="4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4"/>
      <c r="R449" s="2"/>
      <c r="S449" s="2"/>
      <c r="T449" s="2"/>
      <c r="U449" s="2"/>
      <c r="V449" s="2"/>
    </row>
    <row r="450" spans="1:22" ht="12.75" customHeight="1">
      <c r="A450" s="2"/>
      <c r="B450" s="2"/>
      <c r="C450" s="3"/>
      <c r="D450" s="3"/>
      <c r="E450" s="3"/>
      <c r="F450" s="4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4"/>
      <c r="R450" s="2"/>
      <c r="S450" s="2"/>
      <c r="T450" s="2"/>
      <c r="U450" s="2"/>
      <c r="V450" s="2"/>
    </row>
    <row r="451" spans="1:22" ht="12.75" customHeight="1">
      <c r="A451" s="2"/>
      <c r="B451" s="2"/>
      <c r="C451" s="3"/>
      <c r="D451" s="3"/>
      <c r="E451" s="3"/>
      <c r="F451" s="4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4"/>
      <c r="R451" s="2"/>
      <c r="S451" s="2"/>
      <c r="T451" s="2"/>
      <c r="U451" s="2"/>
      <c r="V451" s="2"/>
    </row>
    <row r="452" spans="1:22" ht="12.75" customHeight="1">
      <c r="A452" s="2"/>
      <c r="B452" s="2"/>
      <c r="C452" s="3"/>
      <c r="D452" s="3"/>
      <c r="E452" s="3"/>
      <c r="F452" s="4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4"/>
      <c r="R452" s="2"/>
      <c r="S452" s="2"/>
      <c r="T452" s="2"/>
      <c r="U452" s="2"/>
      <c r="V452" s="2"/>
    </row>
    <row r="453" spans="1:22" ht="12.75" customHeight="1">
      <c r="A453" s="2"/>
      <c r="B453" s="2"/>
      <c r="C453" s="3"/>
      <c r="D453" s="3"/>
      <c r="E453" s="3"/>
      <c r="F453" s="4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4"/>
      <c r="R453" s="2"/>
      <c r="S453" s="2"/>
      <c r="T453" s="2"/>
      <c r="U453" s="2"/>
      <c r="V453" s="2"/>
    </row>
    <row r="454" spans="1:22" ht="12.75" customHeight="1">
      <c r="A454" s="2"/>
      <c r="B454" s="2"/>
      <c r="C454" s="3"/>
      <c r="D454" s="3"/>
      <c r="E454" s="3"/>
      <c r="F454" s="4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4"/>
      <c r="R454" s="2"/>
      <c r="S454" s="2"/>
      <c r="T454" s="2"/>
      <c r="U454" s="2"/>
      <c r="V454" s="2"/>
    </row>
    <row r="455" spans="1:22" ht="12.75" customHeight="1">
      <c r="A455" s="2"/>
      <c r="B455" s="2"/>
      <c r="C455" s="3"/>
      <c r="D455" s="3"/>
      <c r="E455" s="3"/>
      <c r="F455" s="4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4"/>
      <c r="R455" s="2"/>
      <c r="S455" s="2"/>
      <c r="T455" s="2"/>
      <c r="U455" s="2"/>
      <c r="V455" s="2"/>
    </row>
    <row r="456" spans="1:22" ht="12.75" customHeight="1">
      <c r="A456" s="2"/>
      <c r="B456" s="2"/>
      <c r="C456" s="3"/>
      <c r="D456" s="3"/>
      <c r="E456" s="3"/>
      <c r="F456" s="4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4"/>
      <c r="R456" s="2"/>
      <c r="S456" s="2"/>
      <c r="T456" s="2"/>
      <c r="U456" s="2"/>
      <c r="V456" s="2"/>
    </row>
    <row r="457" spans="1:22" ht="12.75" customHeight="1">
      <c r="A457" s="2"/>
      <c r="B457" s="2"/>
      <c r="C457" s="3"/>
      <c r="D457" s="3"/>
      <c r="E457" s="3"/>
      <c r="F457" s="4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4"/>
      <c r="R457" s="2"/>
      <c r="S457" s="2"/>
      <c r="T457" s="2"/>
      <c r="U457" s="2"/>
      <c r="V457" s="2"/>
    </row>
    <row r="458" spans="1:22" ht="12.75" customHeight="1">
      <c r="A458" s="2"/>
      <c r="B458" s="2"/>
      <c r="C458" s="3"/>
      <c r="D458" s="3"/>
      <c r="E458" s="3"/>
      <c r="F458" s="4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4"/>
      <c r="R458" s="2"/>
      <c r="S458" s="2"/>
      <c r="T458" s="2"/>
      <c r="U458" s="2"/>
      <c r="V458" s="2"/>
    </row>
    <row r="459" spans="1:22" ht="12.75" customHeight="1">
      <c r="A459" s="2"/>
      <c r="B459" s="2"/>
      <c r="C459" s="3"/>
      <c r="D459" s="3"/>
      <c r="E459" s="3"/>
      <c r="F459" s="4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4"/>
      <c r="R459" s="2"/>
      <c r="S459" s="2"/>
      <c r="T459" s="2"/>
      <c r="U459" s="2"/>
      <c r="V459" s="2"/>
    </row>
    <row r="460" spans="1:22" ht="12.75" customHeight="1">
      <c r="A460" s="2"/>
      <c r="B460" s="2"/>
      <c r="C460" s="3"/>
      <c r="D460" s="3"/>
      <c r="E460" s="3"/>
      <c r="F460" s="4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4"/>
      <c r="R460" s="2"/>
      <c r="S460" s="2"/>
      <c r="T460" s="2"/>
      <c r="U460" s="2"/>
      <c r="V460" s="2"/>
    </row>
    <row r="461" spans="1:22" ht="12.75" customHeight="1">
      <c r="A461" s="2"/>
      <c r="B461" s="2"/>
      <c r="C461" s="3"/>
      <c r="D461" s="3"/>
      <c r="E461" s="3"/>
      <c r="F461" s="4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4"/>
      <c r="R461" s="2"/>
      <c r="S461" s="2"/>
      <c r="T461" s="2"/>
      <c r="U461" s="2"/>
      <c r="V461" s="2"/>
    </row>
    <row r="462" spans="1:22" ht="12.75" customHeight="1">
      <c r="A462" s="2"/>
      <c r="B462" s="2"/>
      <c r="C462" s="3"/>
      <c r="D462" s="3"/>
      <c r="E462" s="3"/>
      <c r="F462" s="4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4"/>
      <c r="R462" s="2"/>
      <c r="S462" s="2"/>
      <c r="T462" s="2"/>
      <c r="U462" s="2"/>
      <c r="V462" s="2"/>
    </row>
    <row r="463" spans="1:22" ht="12.75" customHeight="1">
      <c r="A463" s="2"/>
      <c r="B463" s="2"/>
      <c r="C463" s="3"/>
      <c r="D463" s="3"/>
      <c r="E463" s="3"/>
      <c r="F463" s="4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2"/>
      <c r="S463" s="2"/>
      <c r="T463" s="2"/>
      <c r="U463" s="2"/>
      <c r="V463" s="2"/>
    </row>
    <row r="464" spans="1:22" ht="12.75" customHeight="1">
      <c r="A464" s="2"/>
      <c r="B464" s="2"/>
      <c r="C464" s="3"/>
      <c r="D464" s="3"/>
      <c r="E464" s="3"/>
      <c r="F464" s="4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2"/>
      <c r="S464" s="2"/>
      <c r="T464" s="2"/>
      <c r="U464" s="2"/>
      <c r="V464" s="2"/>
    </row>
    <row r="465" spans="1:22" ht="12.75" customHeight="1">
      <c r="A465" s="2"/>
      <c r="B465" s="2"/>
      <c r="C465" s="3"/>
      <c r="D465" s="3"/>
      <c r="E465" s="3"/>
      <c r="F465" s="4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4"/>
      <c r="R465" s="2"/>
      <c r="S465" s="2"/>
      <c r="T465" s="2"/>
      <c r="U465" s="2"/>
      <c r="V465" s="2"/>
    </row>
    <row r="466" spans="1:22" ht="12.75" customHeight="1">
      <c r="A466" s="2"/>
      <c r="B466" s="2"/>
      <c r="C466" s="3"/>
      <c r="D466" s="3"/>
      <c r="E466" s="3"/>
      <c r="F466" s="4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2"/>
      <c r="S466" s="2"/>
      <c r="T466" s="2"/>
      <c r="U466" s="2"/>
      <c r="V466" s="2"/>
    </row>
    <row r="467" spans="1:22" ht="12.75" customHeight="1">
      <c r="A467" s="2"/>
      <c r="B467" s="2"/>
      <c r="C467" s="3"/>
      <c r="D467" s="3"/>
      <c r="E467" s="3"/>
      <c r="F467" s="4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4"/>
      <c r="R467" s="2"/>
      <c r="S467" s="2"/>
      <c r="T467" s="2"/>
      <c r="U467" s="2"/>
      <c r="V467" s="2"/>
    </row>
    <row r="468" spans="1:22" ht="12.75" customHeight="1">
      <c r="A468" s="2"/>
      <c r="B468" s="2"/>
      <c r="C468" s="3"/>
      <c r="D468" s="3"/>
      <c r="E468" s="3"/>
      <c r="F468" s="4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4"/>
      <c r="R468" s="2"/>
      <c r="S468" s="2"/>
      <c r="T468" s="2"/>
      <c r="U468" s="2"/>
      <c r="V468" s="2"/>
    </row>
    <row r="469" spans="1:22" ht="12.75" customHeight="1">
      <c r="A469" s="2"/>
      <c r="B469" s="2"/>
      <c r="C469" s="3"/>
      <c r="D469" s="3"/>
      <c r="E469" s="3"/>
      <c r="F469" s="4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4"/>
      <c r="R469" s="2"/>
      <c r="S469" s="2"/>
      <c r="T469" s="2"/>
      <c r="U469" s="2"/>
      <c r="V469" s="2"/>
    </row>
    <row r="470" spans="1:22" ht="12.75" customHeight="1">
      <c r="A470" s="2"/>
      <c r="B470" s="2"/>
      <c r="C470" s="3"/>
      <c r="D470" s="3"/>
      <c r="E470" s="3"/>
      <c r="F470" s="4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4"/>
      <c r="R470" s="2"/>
      <c r="S470" s="2"/>
      <c r="T470" s="2"/>
      <c r="U470" s="2"/>
      <c r="V470" s="2"/>
    </row>
    <row r="471" spans="1:22" ht="12.75" customHeight="1">
      <c r="A471" s="2"/>
      <c r="B471" s="2"/>
      <c r="C471" s="3"/>
      <c r="D471" s="3"/>
      <c r="E471" s="3"/>
      <c r="F471" s="4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4"/>
      <c r="R471" s="2"/>
      <c r="S471" s="2"/>
      <c r="T471" s="2"/>
      <c r="U471" s="2"/>
      <c r="V471" s="2"/>
    </row>
    <row r="472" spans="1:22" ht="12.75" customHeight="1">
      <c r="A472" s="2"/>
      <c r="B472" s="2"/>
      <c r="C472" s="3"/>
      <c r="D472" s="3"/>
      <c r="E472" s="3"/>
      <c r="F472" s="4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4"/>
      <c r="R472" s="2"/>
      <c r="S472" s="2"/>
      <c r="T472" s="2"/>
      <c r="U472" s="2"/>
      <c r="V472" s="2"/>
    </row>
    <row r="473" spans="1:22" ht="12.75" customHeight="1">
      <c r="A473" s="2"/>
      <c r="B473" s="2"/>
      <c r="C473" s="3"/>
      <c r="D473" s="3"/>
      <c r="E473" s="3"/>
      <c r="F473" s="4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4"/>
      <c r="R473" s="2"/>
      <c r="S473" s="2"/>
      <c r="T473" s="2"/>
      <c r="U473" s="2"/>
      <c r="V473" s="2"/>
    </row>
    <row r="474" spans="1:22" ht="12.75" customHeight="1">
      <c r="A474" s="2"/>
      <c r="B474" s="2"/>
      <c r="C474" s="3"/>
      <c r="D474" s="3"/>
      <c r="E474" s="3"/>
      <c r="F474" s="4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4"/>
      <c r="R474" s="2"/>
      <c r="S474" s="2"/>
      <c r="T474" s="2"/>
      <c r="U474" s="2"/>
      <c r="V474" s="2"/>
    </row>
    <row r="475" spans="1:22" ht="12.75" customHeight="1">
      <c r="A475" s="2"/>
      <c r="B475" s="2"/>
      <c r="C475" s="3"/>
      <c r="D475" s="3"/>
      <c r="E475" s="3"/>
      <c r="F475" s="4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4"/>
      <c r="R475" s="2"/>
      <c r="S475" s="2"/>
      <c r="T475" s="2"/>
      <c r="U475" s="2"/>
      <c r="V475" s="2"/>
    </row>
    <row r="476" spans="1:22" ht="12.75" customHeight="1">
      <c r="A476" s="2"/>
      <c r="B476" s="2"/>
      <c r="C476" s="3"/>
      <c r="D476" s="3"/>
      <c r="E476" s="3"/>
      <c r="F476" s="4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4"/>
      <c r="R476" s="2"/>
      <c r="S476" s="2"/>
      <c r="T476" s="2"/>
      <c r="U476" s="2"/>
      <c r="V476" s="2"/>
    </row>
    <row r="477" spans="1:22" ht="12.75" customHeight="1">
      <c r="A477" s="2"/>
      <c r="B477" s="2"/>
      <c r="C477" s="3"/>
      <c r="D477" s="3"/>
      <c r="E477" s="3"/>
      <c r="F477" s="4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4"/>
      <c r="R477" s="2"/>
      <c r="S477" s="2"/>
      <c r="T477" s="2"/>
      <c r="U477" s="2"/>
      <c r="V477" s="2"/>
    </row>
    <row r="478" spans="1:22" ht="12.75" customHeight="1">
      <c r="A478" s="2"/>
      <c r="B478" s="2"/>
      <c r="C478" s="3"/>
      <c r="D478" s="3"/>
      <c r="E478" s="3"/>
      <c r="F478" s="4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4"/>
      <c r="R478" s="2"/>
      <c r="S478" s="2"/>
      <c r="T478" s="2"/>
      <c r="U478" s="2"/>
      <c r="V478" s="2"/>
    </row>
    <row r="479" spans="1:22" ht="12.75" customHeight="1">
      <c r="A479" s="2"/>
      <c r="B479" s="2"/>
      <c r="C479" s="3"/>
      <c r="D479" s="3"/>
      <c r="E479" s="3"/>
      <c r="F479" s="4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4"/>
      <c r="R479" s="2"/>
      <c r="S479" s="2"/>
      <c r="T479" s="2"/>
      <c r="U479" s="2"/>
      <c r="V479" s="2"/>
    </row>
    <row r="480" spans="1:22" ht="12.75" customHeight="1">
      <c r="A480" s="2"/>
      <c r="B480" s="2"/>
      <c r="C480" s="3"/>
      <c r="D480" s="3"/>
      <c r="E480" s="3"/>
      <c r="F480" s="4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4"/>
      <c r="R480" s="2"/>
      <c r="S480" s="2"/>
      <c r="T480" s="2"/>
      <c r="U480" s="2"/>
      <c r="V480" s="2"/>
    </row>
    <row r="481" spans="1:22" ht="12.75" customHeight="1">
      <c r="A481" s="2"/>
      <c r="B481" s="2"/>
      <c r="C481" s="3"/>
      <c r="D481" s="3"/>
      <c r="E481" s="3"/>
      <c r="F481" s="4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4"/>
      <c r="R481" s="2"/>
      <c r="S481" s="2"/>
      <c r="T481" s="2"/>
      <c r="U481" s="2"/>
      <c r="V481" s="2"/>
    </row>
    <row r="482" spans="1:22" ht="12.75" customHeight="1">
      <c r="A482" s="2"/>
      <c r="B482" s="2"/>
      <c r="C482" s="3"/>
      <c r="D482" s="3"/>
      <c r="E482" s="3"/>
      <c r="F482" s="4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4"/>
      <c r="R482" s="2"/>
      <c r="S482" s="2"/>
      <c r="T482" s="2"/>
      <c r="U482" s="2"/>
      <c r="V482" s="2"/>
    </row>
    <row r="483" spans="1:22" ht="12.75" customHeight="1">
      <c r="A483" s="2"/>
      <c r="B483" s="2"/>
      <c r="C483" s="3"/>
      <c r="D483" s="3"/>
      <c r="E483" s="3"/>
      <c r="F483" s="4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2"/>
      <c r="S483" s="2"/>
      <c r="T483" s="2"/>
      <c r="U483" s="2"/>
      <c r="V483" s="2"/>
    </row>
    <row r="484" spans="1:22" ht="12.75" customHeight="1">
      <c r="A484" s="2"/>
      <c r="B484" s="2"/>
      <c r="C484" s="3"/>
      <c r="D484" s="3"/>
      <c r="E484" s="3"/>
      <c r="F484" s="4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2"/>
      <c r="S484" s="2"/>
      <c r="T484" s="2"/>
      <c r="U484" s="2"/>
      <c r="V484" s="2"/>
    </row>
    <row r="485" spans="1:22" ht="12.75" customHeight="1">
      <c r="A485" s="2"/>
      <c r="B485" s="2"/>
      <c r="C485" s="3"/>
      <c r="D485" s="3"/>
      <c r="E485" s="3"/>
      <c r="F485" s="4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4"/>
      <c r="R485" s="2"/>
      <c r="S485" s="2"/>
      <c r="T485" s="2"/>
      <c r="U485" s="2"/>
      <c r="V485" s="2"/>
    </row>
    <row r="486" spans="1:22" ht="12.75" customHeight="1">
      <c r="A486" s="2"/>
      <c r="B486" s="2"/>
      <c r="C486" s="3"/>
      <c r="D486" s="3"/>
      <c r="E486" s="3"/>
      <c r="F486" s="4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2"/>
      <c r="S486" s="2"/>
      <c r="T486" s="2"/>
      <c r="U486" s="2"/>
      <c r="V486" s="2"/>
    </row>
    <row r="487" spans="1:22" ht="12.75" customHeight="1">
      <c r="A487" s="2"/>
      <c r="B487" s="2"/>
      <c r="C487" s="3"/>
      <c r="D487" s="3"/>
      <c r="E487" s="3"/>
      <c r="F487" s="4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4"/>
      <c r="R487" s="2"/>
      <c r="S487" s="2"/>
      <c r="T487" s="2"/>
      <c r="U487" s="2"/>
      <c r="V487" s="2"/>
    </row>
    <row r="488" spans="1:22" ht="12.75" customHeight="1">
      <c r="A488" s="2"/>
      <c r="B488" s="2"/>
      <c r="C488" s="3"/>
      <c r="D488" s="3"/>
      <c r="E488" s="3"/>
      <c r="F488" s="4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4"/>
      <c r="R488" s="2"/>
      <c r="S488" s="2"/>
      <c r="T488" s="2"/>
      <c r="U488" s="2"/>
      <c r="V488" s="2"/>
    </row>
    <row r="489" spans="1:22" ht="12.75" customHeight="1">
      <c r="A489" s="2"/>
      <c r="B489" s="2"/>
      <c r="C489" s="3"/>
      <c r="D489" s="3"/>
      <c r="E489" s="3"/>
      <c r="F489" s="4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4"/>
      <c r="R489" s="2"/>
      <c r="S489" s="2"/>
      <c r="T489" s="2"/>
      <c r="U489" s="2"/>
      <c r="V489" s="2"/>
    </row>
    <row r="490" spans="1:22" ht="12.75" customHeight="1">
      <c r="A490" s="2"/>
      <c r="B490" s="2"/>
      <c r="C490" s="3"/>
      <c r="D490" s="3"/>
      <c r="E490" s="3"/>
      <c r="F490" s="4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4"/>
      <c r="R490" s="2"/>
      <c r="S490" s="2"/>
      <c r="T490" s="2"/>
      <c r="U490" s="2"/>
      <c r="V490" s="2"/>
    </row>
    <row r="491" spans="1:22" ht="12.75" customHeight="1">
      <c r="A491" s="2"/>
      <c r="B491" s="2"/>
      <c r="C491" s="3"/>
      <c r="D491" s="3"/>
      <c r="E491" s="3"/>
      <c r="F491" s="4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4"/>
      <c r="R491" s="2"/>
      <c r="S491" s="2"/>
      <c r="T491" s="2"/>
      <c r="U491" s="2"/>
      <c r="V491" s="2"/>
    </row>
    <row r="492" spans="1:22" ht="12.75" customHeight="1">
      <c r="A492" s="2"/>
      <c r="B492" s="2"/>
      <c r="C492" s="3"/>
      <c r="D492" s="3"/>
      <c r="E492" s="3"/>
      <c r="F492" s="4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4"/>
      <c r="R492" s="2"/>
      <c r="S492" s="2"/>
      <c r="T492" s="2"/>
      <c r="U492" s="2"/>
      <c r="V492" s="2"/>
    </row>
    <row r="493" spans="1:22" ht="12.75" customHeight="1">
      <c r="A493" s="2"/>
      <c r="B493" s="2"/>
      <c r="C493" s="3"/>
      <c r="D493" s="3"/>
      <c r="E493" s="3"/>
      <c r="F493" s="4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4"/>
      <c r="R493" s="2"/>
      <c r="S493" s="2"/>
      <c r="T493" s="2"/>
      <c r="U493" s="2"/>
      <c r="V493" s="2"/>
    </row>
    <row r="494" spans="1:22" ht="12.75" customHeight="1">
      <c r="A494" s="2"/>
      <c r="B494" s="2"/>
      <c r="C494" s="3"/>
      <c r="D494" s="3"/>
      <c r="E494" s="3"/>
      <c r="F494" s="4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4"/>
      <c r="R494" s="2"/>
      <c r="S494" s="2"/>
      <c r="T494" s="2"/>
      <c r="U494" s="2"/>
      <c r="V494" s="2"/>
    </row>
    <row r="495" spans="1:22" ht="12.75" customHeight="1">
      <c r="A495" s="2"/>
      <c r="B495" s="2"/>
      <c r="C495" s="3"/>
      <c r="D495" s="3"/>
      <c r="E495" s="3"/>
      <c r="F495" s="4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4"/>
      <c r="R495" s="2"/>
      <c r="S495" s="2"/>
      <c r="T495" s="2"/>
      <c r="U495" s="2"/>
      <c r="V495" s="2"/>
    </row>
    <row r="496" spans="1:22" ht="12.75" customHeight="1">
      <c r="A496" s="2"/>
      <c r="B496" s="2"/>
      <c r="C496" s="3"/>
      <c r="D496" s="3"/>
      <c r="E496" s="3"/>
      <c r="F496" s="4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4"/>
      <c r="R496" s="2"/>
      <c r="S496" s="2"/>
      <c r="T496" s="2"/>
      <c r="U496" s="2"/>
      <c r="V496" s="2"/>
    </row>
    <row r="497" spans="1:22" ht="12.75" customHeight="1">
      <c r="A497" s="2"/>
      <c r="B497" s="2"/>
      <c r="C497" s="3"/>
      <c r="D497" s="3"/>
      <c r="E497" s="3"/>
      <c r="F497" s="4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4"/>
      <c r="R497" s="2"/>
      <c r="S497" s="2"/>
      <c r="T497" s="2"/>
      <c r="U497" s="2"/>
      <c r="V497" s="2"/>
    </row>
    <row r="498" spans="1:22" ht="12.75" customHeight="1">
      <c r="A498" s="2"/>
      <c r="B498" s="2"/>
      <c r="C498" s="3"/>
      <c r="D498" s="3"/>
      <c r="E498" s="3"/>
      <c r="F498" s="4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4"/>
      <c r="R498" s="2"/>
      <c r="S498" s="2"/>
      <c r="T498" s="2"/>
      <c r="U498" s="2"/>
      <c r="V498" s="2"/>
    </row>
    <row r="499" spans="1:22" ht="12.75" customHeight="1">
      <c r="A499" s="2"/>
      <c r="B499" s="2"/>
      <c r="C499" s="3"/>
      <c r="D499" s="3"/>
      <c r="E499" s="3"/>
      <c r="F499" s="4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4"/>
      <c r="R499" s="2"/>
      <c r="S499" s="2"/>
      <c r="T499" s="2"/>
      <c r="U499" s="2"/>
      <c r="V499" s="2"/>
    </row>
    <row r="500" spans="1:22" ht="12.75" customHeight="1">
      <c r="A500" s="2"/>
      <c r="B500" s="2"/>
      <c r="C500" s="3"/>
      <c r="D500" s="3"/>
      <c r="E500" s="3"/>
      <c r="F500" s="4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4"/>
      <c r="R500" s="2"/>
      <c r="S500" s="2"/>
      <c r="T500" s="2"/>
      <c r="U500" s="2"/>
      <c r="V500" s="2"/>
    </row>
    <row r="501" spans="1:22" ht="12.75" customHeight="1">
      <c r="A501" s="2"/>
      <c r="B501" s="2"/>
      <c r="C501" s="3"/>
      <c r="D501" s="3"/>
      <c r="E501" s="3"/>
      <c r="F501" s="4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4"/>
      <c r="R501" s="2"/>
      <c r="S501" s="2"/>
      <c r="T501" s="2"/>
      <c r="U501" s="2"/>
      <c r="V501" s="2"/>
    </row>
    <row r="502" spans="1:22" ht="12.75" customHeight="1">
      <c r="A502" s="2"/>
      <c r="B502" s="2"/>
      <c r="C502" s="3"/>
      <c r="D502" s="3"/>
      <c r="E502" s="3"/>
      <c r="F502" s="4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4"/>
      <c r="R502" s="2"/>
      <c r="S502" s="2"/>
      <c r="T502" s="2"/>
      <c r="U502" s="2"/>
      <c r="V502" s="2"/>
    </row>
    <row r="503" spans="1:22" ht="12.75" customHeight="1">
      <c r="A503" s="2"/>
      <c r="B503" s="2"/>
      <c r="C503" s="3"/>
      <c r="D503" s="3"/>
      <c r="E503" s="3"/>
      <c r="F503" s="4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2"/>
      <c r="S503" s="2"/>
      <c r="T503" s="2"/>
      <c r="U503" s="2"/>
      <c r="V503" s="2"/>
    </row>
    <row r="504" spans="1:22" ht="12.75" customHeight="1">
      <c r="A504" s="2"/>
      <c r="B504" s="2"/>
      <c r="C504" s="3"/>
      <c r="D504" s="3"/>
      <c r="E504" s="3"/>
      <c r="F504" s="4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2"/>
      <c r="S504" s="2"/>
      <c r="T504" s="2"/>
      <c r="U504" s="2"/>
      <c r="V504" s="2"/>
    </row>
    <row r="505" spans="1:22" ht="12.75" customHeight="1">
      <c r="A505" s="2"/>
      <c r="B505" s="2"/>
      <c r="C505" s="3"/>
      <c r="D505" s="3"/>
      <c r="E505" s="3"/>
      <c r="F505" s="4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4"/>
      <c r="R505" s="2"/>
      <c r="S505" s="2"/>
      <c r="T505" s="2"/>
      <c r="U505" s="2"/>
      <c r="V505" s="2"/>
    </row>
    <row r="506" spans="1:22" ht="12.75" customHeight="1">
      <c r="A506" s="2"/>
      <c r="B506" s="2"/>
      <c r="C506" s="3"/>
      <c r="D506" s="3"/>
      <c r="E506" s="3"/>
      <c r="F506" s="4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2"/>
      <c r="S506" s="2"/>
      <c r="T506" s="2"/>
      <c r="U506" s="2"/>
      <c r="V506" s="2"/>
    </row>
    <row r="507" spans="1:22" ht="12.75" customHeight="1">
      <c r="A507" s="2"/>
      <c r="B507" s="2"/>
      <c r="C507" s="3"/>
      <c r="D507" s="3"/>
      <c r="E507" s="3"/>
      <c r="F507" s="4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4"/>
      <c r="R507" s="2"/>
      <c r="S507" s="2"/>
      <c r="T507" s="2"/>
      <c r="U507" s="2"/>
      <c r="V507" s="2"/>
    </row>
    <row r="508" spans="1:22" ht="12.75" customHeight="1">
      <c r="A508" s="2"/>
      <c r="B508" s="2"/>
      <c r="C508" s="3"/>
      <c r="D508" s="3"/>
      <c r="E508" s="3"/>
      <c r="F508" s="4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4"/>
      <c r="R508" s="2"/>
      <c r="S508" s="2"/>
      <c r="T508" s="2"/>
      <c r="U508" s="2"/>
      <c r="V508" s="2"/>
    </row>
    <row r="509" spans="1:22" ht="12.75" customHeight="1">
      <c r="A509" s="2"/>
      <c r="B509" s="2"/>
      <c r="C509" s="3"/>
      <c r="D509" s="3"/>
      <c r="E509" s="3"/>
      <c r="F509" s="4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4"/>
      <c r="R509" s="2"/>
      <c r="S509" s="2"/>
      <c r="T509" s="2"/>
      <c r="U509" s="2"/>
      <c r="V509" s="2"/>
    </row>
    <row r="510" spans="1:22" ht="12.75" customHeight="1">
      <c r="A510" s="2"/>
      <c r="B510" s="2"/>
      <c r="C510" s="3"/>
      <c r="D510" s="3"/>
      <c r="E510" s="3"/>
      <c r="F510" s="4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4"/>
      <c r="R510" s="2"/>
      <c r="S510" s="2"/>
      <c r="T510" s="2"/>
      <c r="U510" s="2"/>
      <c r="V510" s="2"/>
    </row>
    <row r="511" spans="1:22" ht="12.75" customHeight="1">
      <c r="A511" s="2"/>
      <c r="B511" s="2"/>
      <c r="C511" s="3"/>
      <c r="D511" s="3"/>
      <c r="E511" s="3"/>
      <c r="F511" s="4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4"/>
      <c r="R511" s="2"/>
      <c r="S511" s="2"/>
      <c r="T511" s="2"/>
      <c r="U511" s="2"/>
      <c r="V511" s="2"/>
    </row>
    <row r="512" spans="1:22" ht="12.75" customHeight="1">
      <c r="A512" s="2"/>
      <c r="B512" s="2"/>
      <c r="C512" s="3"/>
      <c r="D512" s="3"/>
      <c r="E512" s="3"/>
      <c r="F512" s="4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4"/>
      <c r="R512" s="2"/>
      <c r="S512" s="2"/>
      <c r="T512" s="2"/>
      <c r="U512" s="2"/>
      <c r="V512" s="2"/>
    </row>
    <row r="513" spans="1:22" ht="12.75" customHeight="1">
      <c r="A513" s="2"/>
      <c r="B513" s="2"/>
      <c r="C513" s="3"/>
      <c r="D513" s="3"/>
      <c r="E513" s="3"/>
      <c r="F513" s="4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4"/>
      <c r="R513" s="2"/>
      <c r="S513" s="2"/>
      <c r="T513" s="2"/>
      <c r="U513" s="2"/>
      <c r="V513" s="2"/>
    </row>
    <row r="514" spans="1:22" ht="12.75" customHeight="1">
      <c r="A514" s="2"/>
      <c r="B514" s="2"/>
      <c r="C514" s="3"/>
      <c r="D514" s="3"/>
      <c r="E514" s="3"/>
      <c r="F514" s="4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4"/>
      <c r="R514" s="2"/>
      <c r="S514" s="2"/>
      <c r="T514" s="2"/>
      <c r="U514" s="2"/>
      <c r="V514" s="2"/>
    </row>
    <row r="515" spans="1:22" ht="12.75" customHeight="1">
      <c r="A515" s="2"/>
      <c r="B515" s="2"/>
      <c r="C515" s="3"/>
      <c r="D515" s="3"/>
      <c r="E515" s="3"/>
      <c r="F515" s="4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4"/>
      <c r="R515" s="2"/>
      <c r="S515" s="2"/>
      <c r="T515" s="2"/>
      <c r="U515" s="2"/>
      <c r="V515" s="2"/>
    </row>
    <row r="516" spans="1:22" ht="12.75" customHeight="1">
      <c r="A516" s="2"/>
      <c r="B516" s="2"/>
      <c r="C516" s="3"/>
      <c r="D516" s="3"/>
      <c r="E516" s="3"/>
      <c r="F516" s="4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4"/>
      <c r="R516" s="2"/>
      <c r="S516" s="2"/>
      <c r="T516" s="2"/>
      <c r="U516" s="2"/>
      <c r="V516" s="2"/>
    </row>
    <row r="517" spans="1:22" ht="12.75" customHeight="1">
      <c r="A517" s="2"/>
      <c r="B517" s="2"/>
      <c r="C517" s="3"/>
      <c r="D517" s="3"/>
      <c r="E517" s="3"/>
      <c r="F517" s="4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4"/>
      <c r="R517" s="2"/>
      <c r="S517" s="2"/>
      <c r="T517" s="2"/>
      <c r="U517" s="2"/>
      <c r="V517" s="2"/>
    </row>
    <row r="518" spans="1:22" ht="12.75" customHeight="1">
      <c r="A518" s="2"/>
      <c r="B518" s="2"/>
      <c r="C518" s="3"/>
      <c r="D518" s="3"/>
      <c r="E518" s="3"/>
      <c r="F518" s="4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4"/>
      <c r="R518" s="2"/>
      <c r="S518" s="2"/>
      <c r="T518" s="2"/>
      <c r="U518" s="2"/>
      <c r="V518" s="2"/>
    </row>
    <row r="519" spans="1:22" ht="12.75" customHeight="1">
      <c r="A519" s="2"/>
      <c r="B519" s="2"/>
      <c r="C519" s="3"/>
      <c r="D519" s="3"/>
      <c r="E519" s="3"/>
      <c r="F519" s="4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4"/>
      <c r="R519" s="2"/>
      <c r="S519" s="2"/>
      <c r="T519" s="2"/>
      <c r="U519" s="2"/>
      <c r="V519" s="2"/>
    </row>
    <row r="520" spans="1:22" ht="12.75" customHeight="1">
      <c r="A520" s="2"/>
      <c r="B520" s="2"/>
      <c r="C520" s="3"/>
      <c r="D520" s="3"/>
      <c r="E520" s="3"/>
      <c r="F520" s="4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4"/>
      <c r="R520" s="2"/>
      <c r="S520" s="2"/>
      <c r="T520" s="2"/>
      <c r="U520" s="2"/>
      <c r="V520" s="2"/>
    </row>
    <row r="521" spans="1:22" ht="12.75" customHeight="1">
      <c r="A521" s="2"/>
      <c r="B521" s="2"/>
      <c r="C521" s="3"/>
      <c r="D521" s="3"/>
      <c r="E521" s="3"/>
      <c r="F521" s="4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4"/>
      <c r="R521" s="2"/>
      <c r="S521" s="2"/>
      <c r="T521" s="2"/>
      <c r="U521" s="2"/>
      <c r="V521" s="2"/>
    </row>
    <row r="522" spans="1:22" ht="12.75" customHeight="1">
      <c r="A522" s="2"/>
      <c r="B522" s="2"/>
      <c r="C522" s="3"/>
      <c r="D522" s="3"/>
      <c r="E522" s="3"/>
      <c r="F522" s="4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4"/>
      <c r="R522" s="2"/>
      <c r="S522" s="2"/>
      <c r="T522" s="2"/>
      <c r="U522" s="2"/>
      <c r="V522" s="2"/>
    </row>
    <row r="523" spans="1:22" ht="12.75" customHeight="1">
      <c r="A523" s="2"/>
      <c r="B523" s="2"/>
      <c r="C523" s="3"/>
      <c r="D523" s="3"/>
      <c r="E523" s="3"/>
      <c r="F523" s="4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4"/>
      <c r="R523" s="2"/>
      <c r="S523" s="2"/>
      <c r="T523" s="2"/>
      <c r="U523" s="2"/>
      <c r="V523" s="2"/>
    </row>
    <row r="524" spans="1:22" ht="12.75" customHeight="1">
      <c r="A524" s="2"/>
      <c r="B524" s="2"/>
      <c r="C524" s="3"/>
      <c r="D524" s="3"/>
      <c r="E524" s="3"/>
      <c r="F524" s="4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4"/>
      <c r="R524" s="2"/>
      <c r="S524" s="2"/>
      <c r="T524" s="2"/>
      <c r="U524" s="2"/>
      <c r="V524" s="2"/>
    </row>
    <row r="525" spans="1:22" ht="12.75" customHeight="1">
      <c r="A525" s="2"/>
      <c r="B525" s="2"/>
      <c r="C525" s="3"/>
      <c r="D525" s="3"/>
      <c r="E525" s="3"/>
      <c r="F525" s="4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4"/>
      <c r="R525" s="2"/>
      <c r="S525" s="2"/>
      <c r="T525" s="2"/>
      <c r="U525" s="2"/>
      <c r="V525" s="2"/>
    </row>
    <row r="526" spans="1:22" ht="12.75" customHeight="1">
      <c r="A526" s="2"/>
      <c r="B526" s="2"/>
      <c r="C526" s="3"/>
      <c r="D526" s="3"/>
      <c r="E526" s="3"/>
      <c r="F526" s="4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4"/>
      <c r="R526" s="2"/>
      <c r="S526" s="2"/>
      <c r="T526" s="2"/>
      <c r="U526" s="2"/>
      <c r="V526" s="2"/>
    </row>
    <row r="527" spans="1:22" ht="12.75" customHeight="1">
      <c r="A527" s="2"/>
      <c r="B527" s="2"/>
      <c r="C527" s="3"/>
      <c r="D527" s="3"/>
      <c r="E527" s="3"/>
      <c r="F527" s="4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4"/>
      <c r="R527" s="2"/>
      <c r="S527" s="2"/>
      <c r="T527" s="2"/>
      <c r="U527" s="2"/>
      <c r="V527" s="2"/>
    </row>
    <row r="528" spans="1:22" ht="12.75" customHeight="1">
      <c r="A528" s="2"/>
      <c r="B528" s="2"/>
      <c r="C528" s="3"/>
      <c r="D528" s="3"/>
      <c r="E528" s="3"/>
      <c r="F528" s="4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4"/>
      <c r="R528" s="2"/>
      <c r="S528" s="2"/>
      <c r="T528" s="2"/>
      <c r="U528" s="2"/>
      <c r="V528" s="2"/>
    </row>
    <row r="529" spans="1:22" ht="12.75" customHeight="1">
      <c r="A529" s="2"/>
      <c r="B529" s="2"/>
      <c r="C529" s="3"/>
      <c r="D529" s="3"/>
      <c r="E529" s="3"/>
      <c r="F529" s="4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4"/>
      <c r="R529" s="2"/>
      <c r="S529" s="2"/>
      <c r="T529" s="2"/>
      <c r="U529" s="2"/>
      <c r="V529" s="2"/>
    </row>
    <row r="530" spans="1:22" ht="12.75" customHeight="1">
      <c r="A530" s="2"/>
      <c r="B530" s="2"/>
      <c r="C530" s="3"/>
      <c r="D530" s="3"/>
      <c r="E530" s="3"/>
      <c r="F530" s="4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4"/>
      <c r="R530" s="2"/>
      <c r="S530" s="2"/>
      <c r="T530" s="2"/>
      <c r="U530" s="2"/>
      <c r="V530" s="2"/>
    </row>
    <row r="531" spans="1:22" ht="12.75" customHeight="1">
      <c r="A531" s="2"/>
      <c r="B531" s="2"/>
      <c r="C531" s="3"/>
      <c r="D531" s="3"/>
      <c r="E531" s="3"/>
      <c r="F531" s="4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4"/>
      <c r="R531" s="2"/>
      <c r="S531" s="2"/>
      <c r="T531" s="2"/>
      <c r="U531" s="2"/>
      <c r="V531" s="2"/>
    </row>
    <row r="532" spans="1:22" ht="12.75" customHeight="1">
      <c r="A532" s="2"/>
      <c r="B532" s="2"/>
      <c r="C532" s="3"/>
      <c r="D532" s="3"/>
      <c r="E532" s="3"/>
      <c r="F532" s="4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4"/>
      <c r="R532" s="2"/>
      <c r="S532" s="2"/>
      <c r="T532" s="2"/>
      <c r="U532" s="2"/>
      <c r="V532" s="2"/>
    </row>
    <row r="533" spans="1:22" ht="12.75" customHeight="1">
      <c r="A533" s="2"/>
      <c r="B533" s="2"/>
      <c r="C533" s="3"/>
      <c r="D533" s="3"/>
      <c r="E533" s="3"/>
      <c r="F533" s="4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4"/>
      <c r="R533" s="2"/>
      <c r="S533" s="2"/>
      <c r="T533" s="2"/>
      <c r="U533" s="2"/>
      <c r="V533" s="2"/>
    </row>
    <row r="534" spans="1:22" ht="12.75" customHeight="1">
      <c r="A534" s="2"/>
      <c r="B534" s="2"/>
      <c r="C534" s="3"/>
      <c r="D534" s="3"/>
      <c r="E534" s="3"/>
      <c r="F534" s="4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4"/>
      <c r="R534" s="2"/>
      <c r="S534" s="2"/>
      <c r="T534" s="2"/>
      <c r="U534" s="2"/>
      <c r="V534" s="2"/>
    </row>
    <row r="535" spans="1:22" ht="12.75" customHeight="1">
      <c r="A535" s="2"/>
      <c r="B535" s="2"/>
      <c r="C535" s="3"/>
      <c r="D535" s="3"/>
      <c r="E535" s="3"/>
      <c r="F535" s="4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4"/>
      <c r="R535" s="2"/>
      <c r="S535" s="2"/>
      <c r="T535" s="2"/>
      <c r="U535" s="2"/>
      <c r="V535" s="2"/>
    </row>
    <row r="536" spans="1:22" ht="12.75" customHeight="1">
      <c r="A536" s="2"/>
      <c r="B536" s="2"/>
      <c r="C536" s="3"/>
      <c r="D536" s="3"/>
      <c r="E536" s="3"/>
      <c r="F536" s="4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4"/>
      <c r="R536" s="2"/>
      <c r="S536" s="2"/>
      <c r="T536" s="2"/>
      <c r="U536" s="2"/>
      <c r="V536" s="2"/>
    </row>
    <row r="537" spans="1:22" ht="12.75" customHeight="1">
      <c r="A537" s="2"/>
      <c r="B537" s="2"/>
      <c r="C537" s="3"/>
      <c r="D537" s="3"/>
      <c r="E537" s="3"/>
      <c r="F537" s="4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4"/>
      <c r="R537" s="2"/>
      <c r="S537" s="2"/>
      <c r="T537" s="2"/>
      <c r="U537" s="2"/>
      <c r="V537" s="2"/>
    </row>
    <row r="538" spans="1:22" ht="12.75" customHeight="1">
      <c r="A538" s="2"/>
      <c r="B538" s="2"/>
      <c r="C538" s="3"/>
      <c r="D538" s="3"/>
      <c r="E538" s="3"/>
      <c r="F538" s="4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4"/>
      <c r="R538" s="2"/>
      <c r="S538" s="2"/>
      <c r="T538" s="2"/>
      <c r="U538" s="2"/>
      <c r="V538" s="2"/>
    </row>
    <row r="539" spans="1:22" ht="12.75" customHeight="1">
      <c r="A539" s="2"/>
      <c r="B539" s="2"/>
      <c r="C539" s="3"/>
      <c r="D539" s="3"/>
      <c r="E539" s="3"/>
      <c r="F539" s="4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4"/>
      <c r="R539" s="2"/>
      <c r="S539" s="2"/>
      <c r="T539" s="2"/>
      <c r="U539" s="2"/>
      <c r="V539" s="2"/>
    </row>
    <row r="540" spans="1:22" ht="12.75" customHeight="1">
      <c r="A540" s="2"/>
      <c r="B540" s="2"/>
      <c r="C540" s="3"/>
      <c r="D540" s="3"/>
      <c r="E540" s="3"/>
      <c r="F540" s="4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4"/>
      <c r="R540" s="2"/>
      <c r="S540" s="2"/>
      <c r="T540" s="2"/>
      <c r="U540" s="2"/>
      <c r="V540" s="2"/>
    </row>
    <row r="541" spans="1:22" ht="12.75" customHeight="1">
      <c r="A541" s="2"/>
      <c r="B541" s="2"/>
      <c r="C541" s="3"/>
      <c r="D541" s="3"/>
      <c r="E541" s="3"/>
      <c r="F541" s="4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4"/>
      <c r="R541" s="2"/>
      <c r="S541" s="2"/>
      <c r="T541" s="2"/>
      <c r="U541" s="2"/>
      <c r="V541" s="2"/>
    </row>
    <row r="542" spans="1:22" ht="12.75" customHeight="1">
      <c r="A542" s="2"/>
      <c r="B542" s="2"/>
      <c r="C542" s="3"/>
      <c r="D542" s="3"/>
      <c r="E542" s="3"/>
      <c r="F542" s="4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4"/>
      <c r="R542" s="2"/>
      <c r="S542" s="2"/>
      <c r="T542" s="2"/>
      <c r="U542" s="2"/>
      <c r="V542" s="2"/>
    </row>
    <row r="543" spans="1:22" ht="12.75" customHeight="1">
      <c r="A543" s="2"/>
      <c r="B543" s="2"/>
      <c r="C543" s="3"/>
      <c r="D543" s="3"/>
      <c r="E543" s="3"/>
      <c r="F543" s="4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4"/>
      <c r="R543" s="2"/>
      <c r="S543" s="2"/>
      <c r="T543" s="2"/>
      <c r="U543" s="2"/>
      <c r="V543" s="2"/>
    </row>
    <row r="544" spans="1:22" ht="12.75" customHeight="1">
      <c r="A544" s="2"/>
      <c r="B544" s="2"/>
      <c r="C544" s="3"/>
      <c r="D544" s="3"/>
      <c r="E544" s="3"/>
      <c r="F544" s="4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4"/>
      <c r="R544" s="2"/>
      <c r="S544" s="2"/>
      <c r="T544" s="2"/>
      <c r="U544" s="2"/>
      <c r="V544" s="2"/>
    </row>
    <row r="545" spans="1:22" ht="12.75" customHeight="1">
      <c r="A545" s="2"/>
      <c r="B545" s="2"/>
      <c r="C545" s="3"/>
      <c r="D545" s="3"/>
      <c r="E545" s="3"/>
      <c r="F545" s="4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2"/>
      <c r="S545" s="2"/>
      <c r="T545" s="2"/>
      <c r="U545" s="2"/>
      <c r="V545" s="2"/>
    </row>
    <row r="546" spans="1:22" ht="12.75" customHeight="1">
      <c r="A546" s="2"/>
      <c r="B546" s="2"/>
      <c r="C546" s="3"/>
      <c r="D546" s="3"/>
      <c r="E546" s="3"/>
      <c r="F546" s="4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2"/>
      <c r="S546" s="2"/>
      <c r="T546" s="2"/>
      <c r="U546" s="2"/>
      <c r="V546" s="2"/>
    </row>
    <row r="547" spans="1:22" ht="12.75" customHeight="1">
      <c r="A547" s="2"/>
      <c r="B547" s="2"/>
      <c r="C547" s="3"/>
      <c r="D547" s="3"/>
      <c r="E547" s="3"/>
      <c r="F547" s="4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2"/>
      <c r="S547" s="2"/>
      <c r="T547" s="2"/>
      <c r="U547" s="2"/>
      <c r="V547" s="2"/>
    </row>
    <row r="548" spans="1:22" ht="12.75" customHeight="1">
      <c r="A548" s="2"/>
      <c r="B548" s="2"/>
      <c r="C548" s="3"/>
      <c r="D548" s="3"/>
      <c r="E548" s="3"/>
      <c r="F548" s="4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2"/>
      <c r="S548" s="2"/>
      <c r="T548" s="2"/>
      <c r="U548" s="2"/>
      <c r="V548" s="2"/>
    </row>
    <row r="549" spans="1:22" ht="12.75" customHeight="1">
      <c r="A549" s="2"/>
      <c r="B549" s="2"/>
      <c r="C549" s="3"/>
      <c r="D549" s="3"/>
      <c r="E549" s="3"/>
      <c r="F549" s="4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4"/>
      <c r="R549" s="2"/>
      <c r="S549" s="2"/>
      <c r="T549" s="2"/>
      <c r="U549" s="2"/>
      <c r="V549" s="2"/>
    </row>
    <row r="550" spans="1:22" ht="12.75" customHeight="1">
      <c r="A550" s="2"/>
      <c r="B550" s="2"/>
      <c r="C550" s="3"/>
      <c r="D550" s="3"/>
      <c r="E550" s="3"/>
      <c r="F550" s="4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4"/>
      <c r="R550" s="2"/>
      <c r="S550" s="2"/>
      <c r="T550" s="2"/>
      <c r="U550" s="2"/>
      <c r="V550" s="2"/>
    </row>
    <row r="551" spans="1:22" ht="12.75" customHeight="1">
      <c r="A551" s="2"/>
      <c r="B551" s="2"/>
      <c r="C551" s="3"/>
      <c r="D551" s="3"/>
      <c r="E551" s="3"/>
      <c r="F551" s="4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4"/>
      <c r="R551" s="2"/>
      <c r="S551" s="2"/>
      <c r="T551" s="2"/>
      <c r="U551" s="2"/>
      <c r="V551" s="2"/>
    </row>
    <row r="552" spans="1:22" ht="12.75" customHeight="1">
      <c r="A552" s="2"/>
      <c r="B552" s="2"/>
      <c r="C552" s="3"/>
      <c r="D552" s="3"/>
      <c r="E552" s="3"/>
      <c r="F552" s="4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4"/>
      <c r="R552" s="2"/>
      <c r="S552" s="2"/>
      <c r="T552" s="2"/>
      <c r="U552" s="2"/>
      <c r="V552" s="2"/>
    </row>
    <row r="553" spans="1:22" ht="12.75" customHeight="1">
      <c r="A553" s="2"/>
      <c r="B553" s="2"/>
      <c r="C553" s="3"/>
      <c r="D553" s="3"/>
      <c r="E553" s="3"/>
      <c r="F553" s="4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4"/>
      <c r="R553" s="2"/>
      <c r="S553" s="2"/>
      <c r="T553" s="2"/>
      <c r="U553" s="2"/>
      <c r="V553" s="2"/>
    </row>
    <row r="554" spans="1:22" ht="12.75" customHeight="1">
      <c r="A554" s="2"/>
      <c r="B554" s="2"/>
      <c r="C554" s="3"/>
      <c r="D554" s="3"/>
      <c r="E554" s="3"/>
      <c r="F554" s="4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4"/>
      <c r="R554" s="2"/>
      <c r="S554" s="2"/>
      <c r="T554" s="2"/>
      <c r="U554" s="2"/>
      <c r="V554" s="2"/>
    </row>
    <row r="555" spans="1:22" ht="12.75" customHeight="1">
      <c r="A555" s="2"/>
      <c r="B555" s="2"/>
      <c r="C555" s="3"/>
      <c r="D555" s="3"/>
      <c r="E555" s="3"/>
      <c r="F555" s="4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4"/>
      <c r="R555" s="2"/>
      <c r="S555" s="2"/>
      <c r="T555" s="2"/>
      <c r="U555" s="2"/>
      <c r="V555" s="2"/>
    </row>
    <row r="556" spans="1:22" ht="12.75" customHeight="1">
      <c r="A556" s="2"/>
      <c r="B556" s="2"/>
      <c r="C556" s="3"/>
      <c r="D556" s="3"/>
      <c r="E556" s="3"/>
      <c r="F556" s="4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4"/>
      <c r="R556" s="2"/>
      <c r="S556" s="2"/>
      <c r="T556" s="2"/>
      <c r="U556" s="2"/>
      <c r="V556" s="2"/>
    </row>
    <row r="557" spans="1:22" ht="12.75" customHeight="1">
      <c r="A557" s="2"/>
      <c r="B557" s="2"/>
      <c r="C557" s="3"/>
      <c r="D557" s="3"/>
      <c r="E557" s="3"/>
      <c r="F557" s="4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4"/>
      <c r="R557" s="2"/>
      <c r="S557" s="2"/>
      <c r="T557" s="2"/>
      <c r="U557" s="2"/>
      <c r="V557" s="2"/>
    </row>
    <row r="558" spans="1:22" ht="12.75" customHeight="1">
      <c r="A558" s="2"/>
      <c r="B558" s="2"/>
      <c r="C558" s="3"/>
      <c r="D558" s="3"/>
      <c r="E558" s="3"/>
      <c r="F558" s="4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4"/>
      <c r="R558" s="2"/>
      <c r="S558" s="2"/>
      <c r="T558" s="2"/>
      <c r="U558" s="2"/>
      <c r="V558" s="2"/>
    </row>
    <row r="559" spans="1:22" ht="12.75" customHeight="1">
      <c r="A559" s="2"/>
      <c r="B559" s="2"/>
      <c r="C559" s="3"/>
      <c r="D559" s="3"/>
      <c r="E559" s="3"/>
      <c r="F559" s="4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4"/>
      <c r="R559" s="2"/>
      <c r="S559" s="2"/>
      <c r="T559" s="2"/>
      <c r="U559" s="2"/>
      <c r="V559" s="2"/>
    </row>
    <row r="560" spans="1:22" ht="12.75" customHeight="1">
      <c r="A560" s="2"/>
      <c r="B560" s="2"/>
      <c r="C560" s="3"/>
      <c r="D560" s="3"/>
      <c r="E560" s="3"/>
      <c r="F560" s="4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4"/>
      <c r="R560" s="2"/>
      <c r="S560" s="2"/>
      <c r="T560" s="2"/>
      <c r="U560" s="2"/>
      <c r="V560" s="2"/>
    </row>
    <row r="561" spans="1:22" ht="12.75" customHeight="1">
      <c r="A561" s="2"/>
      <c r="B561" s="2"/>
      <c r="C561" s="3"/>
      <c r="D561" s="3"/>
      <c r="E561" s="3"/>
      <c r="F561" s="4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4"/>
      <c r="R561" s="2"/>
      <c r="S561" s="2"/>
      <c r="T561" s="2"/>
      <c r="U561" s="2"/>
      <c r="V561" s="2"/>
    </row>
    <row r="562" spans="1:22" ht="12.75" customHeight="1">
      <c r="A562" s="2"/>
      <c r="B562" s="2"/>
      <c r="C562" s="3"/>
      <c r="D562" s="3"/>
      <c r="E562" s="3"/>
      <c r="F562" s="4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4"/>
      <c r="R562" s="2"/>
      <c r="S562" s="2"/>
      <c r="T562" s="2"/>
      <c r="U562" s="2"/>
      <c r="V562" s="2"/>
    </row>
    <row r="563" spans="1:22" ht="12.75" customHeight="1">
      <c r="A563" s="2"/>
      <c r="B563" s="2"/>
      <c r="C563" s="3"/>
      <c r="D563" s="3"/>
      <c r="E563" s="3"/>
      <c r="F563" s="4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4"/>
      <c r="R563" s="2"/>
      <c r="S563" s="2"/>
      <c r="T563" s="2"/>
      <c r="U563" s="2"/>
      <c r="V563" s="2"/>
    </row>
    <row r="564" spans="1:22" ht="12.75" customHeight="1">
      <c r="A564" s="2"/>
      <c r="B564" s="2"/>
      <c r="C564" s="3"/>
      <c r="D564" s="3"/>
      <c r="E564" s="3"/>
      <c r="F564" s="4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4"/>
      <c r="R564" s="2"/>
      <c r="S564" s="2"/>
      <c r="T564" s="2"/>
      <c r="U564" s="2"/>
      <c r="V564" s="2"/>
    </row>
    <row r="565" spans="1:22" ht="12.75" customHeight="1">
      <c r="A565" s="2"/>
      <c r="B565" s="2"/>
      <c r="C565" s="3"/>
      <c r="D565" s="3"/>
      <c r="E565" s="3"/>
      <c r="F565" s="4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4"/>
      <c r="R565" s="2"/>
      <c r="S565" s="2"/>
      <c r="T565" s="2"/>
      <c r="U565" s="2"/>
      <c r="V565" s="2"/>
    </row>
    <row r="566" spans="1:22" ht="12.75" customHeight="1">
      <c r="A566" s="2"/>
      <c r="B566" s="2"/>
      <c r="C566" s="3"/>
      <c r="D566" s="3"/>
      <c r="E566" s="3"/>
      <c r="F566" s="4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4"/>
      <c r="R566" s="2"/>
      <c r="S566" s="2"/>
      <c r="T566" s="2"/>
      <c r="U566" s="2"/>
      <c r="V566" s="2"/>
    </row>
    <row r="567" spans="1:22" ht="12.75" customHeight="1">
      <c r="A567" s="2"/>
      <c r="B567" s="2"/>
      <c r="C567" s="3"/>
      <c r="D567" s="3"/>
      <c r="E567" s="3"/>
      <c r="F567" s="4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4"/>
      <c r="R567" s="2"/>
      <c r="S567" s="2"/>
      <c r="T567" s="2"/>
      <c r="U567" s="2"/>
      <c r="V567" s="2"/>
    </row>
    <row r="568" spans="1:22" ht="12.75" customHeight="1">
      <c r="A568" s="2"/>
      <c r="B568" s="2"/>
      <c r="C568" s="3"/>
      <c r="D568" s="3"/>
      <c r="E568" s="3"/>
      <c r="F568" s="4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4"/>
      <c r="R568" s="2"/>
      <c r="S568" s="2"/>
      <c r="T568" s="2"/>
      <c r="U568" s="2"/>
      <c r="V568" s="2"/>
    </row>
    <row r="569" spans="1:22" ht="12.75" customHeight="1">
      <c r="A569" s="2"/>
      <c r="B569" s="2"/>
      <c r="C569" s="3"/>
      <c r="D569" s="3"/>
      <c r="E569" s="3"/>
      <c r="F569" s="4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4"/>
      <c r="R569" s="2"/>
      <c r="S569" s="2"/>
      <c r="T569" s="2"/>
      <c r="U569" s="2"/>
      <c r="V569" s="2"/>
    </row>
    <row r="570" spans="1:22" ht="12.75" customHeight="1">
      <c r="A570" s="2"/>
      <c r="B570" s="2"/>
      <c r="C570" s="3"/>
      <c r="D570" s="3"/>
      <c r="E570" s="3"/>
      <c r="F570" s="4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4"/>
      <c r="R570" s="2"/>
      <c r="S570" s="2"/>
      <c r="T570" s="2"/>
      <c r="U570" s="2"/>
      <c r="V570" s="2"/>
    </row>
    <row r="571" spans="1:22" ht="12.75" customHeight="1">
      <c r="A571" s="2"/>
      <c r="B571" s="2"/>
      <c r="C571" s="3"/>
      <c r="D571" s="3"/>
      <c r="E571" s="3"/>
      <c r="F571" s="4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4"/>
      <c r="R571" s="2"/>
      <c r="S571" s="2"/>
      <c r="T571" s="2"/>
      <c r="U571" s="2"/>
      <c r="V571" s="2"/>
    </row>
    <row r="572" spans="1:22" ht="12.75" customHeight="1">
      <c r="A572" s="2"/>
      <c r="B572" s="2"/>
      <c r="C572" s="3"/>
      <c r="D572" s="3"/>
      <c r="E572" s="3"/>
      <c r="F572" s="4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4"/>
      <c r="R572" s="2"/>
      <c r="S572" s="2"/>
      <c r="T572" s="2"/>
      <c r="U572" s="2"/>
      <c r="V572" s="2"/>
    </row>
    <row r="573" spans="1:22" ht="12.75" customHeight="1">
      <c r="A573" s="2"/>
      <c r="B573" s="2"/>
      <c r="C573" s="3"/>
      <c r="D573" s="3"/>
      <c r="E573" s="3"/>
      <c r="F573" s="4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4"/>
      <c r="R573" s="2"/>
      <c r="S573" s="2"/>
      <c r="T573" s="2"/>
      <c r="U573" s="2"/>
      <c r="V573" s="2"/>
    </row>
    <row r="574" spans="1:22" ht="12.75" customHeight="1">
      <c r="A574" s="2"/>
      <c r="B574" s="2"/>
      <c r="C574" s="3"/>
      <c r="D574" s="3"/>
      <c r="E574" s="3"/>
      <c r="F574" s="4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4"/>
      <c r="R574" s="2"/>
      <c r="S574" s="2"/>
      <c r="T574" s="2"/>
      <c r="U574" s="2"/>
      <c r="V574" s="2"/>
    </row>
    <row r="575" spans="1:22" ht="12.75" customHeight="1">
      <c r="A575" s="2"/>
      <c r="B575" s="2"/>
      <c r="C575" s="3"/>
      <c r="D575" s="3"/>
      <c r="E575" s="3"/>
      <c r="F575" s="4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4"/>
      <c r="R575" s="2"/>
      <c r="S575" s="2"/>
      <c r="T575" s="2"/>
      <c r="U575" s="2"/>
      <c r="V575" s="2"/>
    </row>
    <row r="576" spans="1:22" ht="12.75" customHeight="1">
      <c r="A576" s="2"/>
      <c r="B576" s="2"/>
      <c r="C576" s="3"/>
      <c r="D576" s="3"/>
      <c r="E576" s="3"/>
      <c r="F576" s="4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4"/>
      <c r="R576" s="2"/>
      <c r="S576" s="2"/>
      <c r="T576" s="2"/>
      <c r="U576" s="2"/>
      <c r="V576" s="2"/>
    </row>
    <row r="577" spans="1:22" ht="12.75" customHeight="1">
      <c r="A577" s="2"/>
      <c r="B577" s="2"/>
      <c r="C577" s="3"/>
      <c r="D577" s="3"/>
      <c r="E577" s="3"/>
      <c r="F577" s="4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4"/>
      <c r="R577" s="2"/>
      <c r="S577" s="2"/>
      <c r="T577" s="2"/>
      <c r="U577" s="2"/>
      <c r="V577" s="2"/>
    </row>
    <row r="578" spans="1:22" ht="12.75" customHeight="1">
      <c r="A578" s="2"/>
      <c r="B578" s="2"/>
      <c r="C578" s="3"/>
      <c r="D578" s="3"/>
      <c r="E578" s="3"/>
      <c r="F578" s="4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4"/>
      <c r="R578" s="2"/>
      <c r="S578" s="2"/>
      <c r="T578" s="2"/>
      <c r="U578" s="2"/>
      <c r="V578" s="2"/>
    </row>
    <row r="579" spans="1:22" ht="12.75" customHeight="1">
      <c r="A579" s="2"/>
      <c r="B579" s="2"/>
      <c r="C579" s="3"/>
      <c r="D579" s="3"/>
      <c r="E579" s="3"/>
      <c r="F579" s="4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4"/>
      <c r="R579" s="2"/>
      <c r="S579" s="2"/>
      <c r="T579" s="2"/>
      <c r="U579" s="2"/>
      <c r="V579" s="2"/>
    </row>
    <row r="580" spans="1:22" ht="12.75" customHeight="1">
      <c r="A580" s="2"/>
      <c r="B580" s="2"/>
      <c r="C580" s="3"/>
      <c r="D580" s="3"/>
      <c r="E580" s="3"/>
      <c r="F580" s="4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4"/>
      <c r="R580" s="2"/>
      <c r="S580" s="2"/>
      <c r="T580" s="2"/>
      <c r="U580" s="2"/>
      <c r="V580" s="2"/>
    </row>
    <row r="581" spans="1:22" ht="12.75" customHeight="1">
      <c r="A581" s="2"/>
      <c r="B581" s="2"/>
      <c r="C581" s="3"/>
      <c r="D581" s="3"/>
      <c r="E581" s="3"/>
      <c r="F581" s="4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4"/>
      <c r="R581" s="2"/>
      <c r="S581" s="2"/>
      <c r="T581" s="2"/>
      <c r="U581" s="2"/>
      <c r="V581" s="2"/>
    </row>
    <row r="582" spans="1:22" ht="12.75" customHeight="1">
      <c r="A582" s="2"/>
      <c r="B582" s="2"/>
      <c r="C582" s="3"/>
      <c r="D582" s="3"/>
      <c r="E582" s="3"/>
      <c r="F582" s="4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4"/>
      <c r="R582" s="2"/>
      <c r="S582" s="2"/>
      <c r="T582" s="2"/>
      <c r="U582" s="2"/>
      <c r="V582" s="2"/>
    </row>
    <row r="583" spans="1:22" ht="12.75" customHeight="1">
      <c r="A583" s="2"/>
      <c r="B583" s="2"/>
      <c r="C583" s="3"/>
      <c r="D583" s="3"/>
      <c r="E583" s="3"/>
      <c r="F583" s="4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4"/>
      <c r="R583" s="2"/>
      <c r="S583" s="2"/>
      <c r="T583" s="2"/>
      <c r="U583" s="2"/>
      <c r="V583" s="2"/>
    </row>
    <row r="584" spans="1:22" ht="12.75" customHeight="1">
      <c r="A584" s="2"/>
      <c r="B584" s="2"/>
      <c r="C584" s="3"/>
      <c r="D584" s="3"/>
      <c r="E584" s="3"/>
      <c r="F584" s="4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4"/>
      <c r="R584" s="2"/>
      <c r="S584" s="2"/>
      <c r="T584" s="2"/>
      <c r="U584" s="2"/>
      <c r="V584" s="2"/>
    </row>
    <row r="585" spans="1:22" ht="12.75" customHeight="1">
      <c r="A585" s="2"/>
      <c r="B585" s="2"/>
      <c r="C585" s="3"/>
      <c r="D585" s="3"/>
      <c r="E585" s="3"/>
      <c r="F585" s="4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4"/>
      <c r="R585" s="2"/>
      <c r="S585" s="2"/>
      <c r="T585" s="2"/>
      <c r="U585" s="2"/>
      <c r="V585" s="2"/>
    </row>
    <row r="586" spans="1:22" ht="12.75" customHeight="1">
      <c r="A586" s="2"/>
      <c r="B586" s="2"/>
      <c r="C586" s="3"/>
      <c r="D586" s="3"/>
      <c r="E586" s="3"/>
      <c r="F586" s="4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4"/>
      <c r="R586" s="2"/>
      <c r="S586" s="2"/>
      <c r="T586" s="2"/>
      <c r="U586" s="2"/>
      <c r="V586" s="2"/>
    </row>
    <row r="587" spans="1:22" ht="12.75" customHeight="1">
      <c r="A587" s="2"/>
      <c r="B587" s="2"/>
      <c r="C587" s="3"/>
      <c r="D587" s="3"/>
      <c r="E587" s="3"/>
      <c r="F587" s="4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4"/>
      <c r="R587" s="2"/>
      <c r="S587" s="2"/>
      <c r="T587" s="2"/>
      <c r="U587" s="2"/>
      <c r="V587" s="2"/>
    </row>
    <row r="588" spans="1:22" ht="12.75" customHeight="1">
      <c r="A588" s="2"/>
      <c r="B588" s="2"/>
      <c r="C588" s="3"/>
      <c r="D588" s="3"/>
      <c r="E588" s="3"/>
      <c r="F588" s="4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4"/>
      <c r="R588" s="2"/>
      <c r="S588" s="2"/>
      <c r="T588" s="2"/>
      <c r="U588" s="2"/>
      <c r="V588" s="2"/>
    </row>
    <row r="589" spans="1:22" ht="12.75" customHeight="1">
      <c r="A589" s="2"/>
      <c r="B589" s="2"/>
      <c r="C589" s="3"/>
      <c r="D589" s="3"/>
      <c r="E589" s="3"/>
      <c r="F589" s="4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4"/>
      <c r="R589" s="2"/>
      <c r="S589" s="2"/>
      <c r="T589" s="2"/>
      <c r="U589" s="2"/>
      <c r="V589" s="2"/>
    </row>
    <row r="590" spans="1:22" ht="12.75" customHeight="1">
      <c r="A590" s="2"/>
      <c r="B590" s="2"/>
      <c r="C590" s="3"/>
      <c r="D590" s="3"/>
      <c r="E590" s="3"/>
      <c r="F590" s="4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4"/>
      <c r="R590" s="2"/>
      <c r="S590" s="2"/>
      <c r="T590" s="2"/>
      <c r="U590" s="2"/>
      <c r="V590" s="2"/>
    </row>
    <row r="591" spans="1:22" ht="12.75" customHeight="1">
      <c r="A591" s="2"/>
      <c r="B591" s="2"/>
      <c r="C591" s="3"/>
      <c r="D591" s="3"/>
      <c r="E591" s="3"/>
      <c r="F591" s="4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4"/>
      <c r="R591" s="2"/>
      <c r="S591" s="2"/>
      <c r="T591" s="2"/>
      <c r="U591" s="2"/>
      <c r="V591" s="2"/>
    </row>
    <row r="592" spans="1:22" ht="12.75" customHeight="1">
      <c r="A592" s="2"/>
      <c r="B592" s="2"/>
      <c r="C592" s="3"/>
      <c r="D592" s="3"/>
      <c r="E592" s="3"/>
      <c r="F592" s="4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4"/>
      <c r="R592" s="2"/>
      <c r="S592" s="2"/>
      <c r="T592" s="2"/>
      <c r="U592" s="2"/>
      <c r="V592" s="2"/>
    </row>
    <row r="593" spans="1:22" ht="12.75" customHeight="1">
      <c r="A593" s="2"/>
      <c r="B593" s="2"/>
      <c r="C593" s="3"/>
      <c r="D593" s="3"/>
      <c r="E593" s="3"/>
      <c r="F593" s="4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4"/>
      <c r="R593" s="2"/>
      <c r="S593" s="2"/>
      <c r="T593" s="2"/>
      <c r="U593" s="2"/>
      <c r="V593" s="2"/>
    </row>
    <row r="594" spans="1:22" ht="12.75" customHeight="1">
      <c r="A594" s="2"/>
      <c r="B594" s="2"/>
      <c r="C594" s="3"/>
      <c r="D594" s="3"/>
      <c r="E594" s="3"/>
      <c r="F594" s="4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4"/>
      <c r="R594" s="2"/>
      <c r="S594" s="2"/>
      <c r="T594" s="2"/>
      <c r="U594" s="2"/>
      <c r="V594" s="2"/>
    </row>
    <row r="595" spans="1:22" ht="12.75" customHeight="1">
      <c r="A595" s="2"/>
      <c r="B595" s="2"/>
      <c r="C595" s="3"/>
      <c r="D595" s="3"/>
      <c r="E595" s="3"/>
      <c r="F595" s="4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4"/>
      <c r="R595" s="2"/>
      <c r="S595" s="2"/>
      <c r="T595" s="2"/>
      <c r="U595" s="2"/>
      <c r="V595" s="2"/>
    </row>
    <row r="596" spans="1:22" ht="12.75" customHeight="1">
      <c r="A596" s="2"/>
      <c r="B596" s="2"/>
      <c r="C596" s="3"/>
      <c r="D596" s="3"/>
      <c r="E596" s="3"/>
      <c r="F596" s="4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4"/>
      <c r="R596" s="2"/>
      <c r="S596" s="2"/>
      <c r="T596" s="2"/>
      <c r="U596" s="2"/>
      <c r="V596" s="2"/>
    </row>
    <row r="597" spans="1:22" ht="12.75" customHeight="1">
      <c r="A597" s="2"/>
      <c r="B597" s="2"/>
      <c r="C597" s="3"/>
      <c r="D597" s="3"/>
      <c r="E597" s="3"/>
      <c r="F597" s="4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4"/>
      <c r="R597" s="2"/>
      <c r="S597" s="2"/>
      <c r="T597" s="2"/>
      <c r="U597" s="2"/>
      <c r="V597" s="2"/>
    </row>
    <row r="598" spans="1:22" ht="12.75" customHeight="1">
      <c r="A598" s="2"/>
      <c r="B598" s="2"/>
      <c r="C598" s="3"/>
      <c r="D598" s="3"/>
      <c r="E598" s="3"/>
      <c r="F598" s="4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4"/>
      <c r="R598" s="2"/>
      <c r="S598" s="2"/>
      <c r="T598" s="2"/>
      <c r="U598" s="2"/>
      <c r="V598" s="2"/>
    </row>
    <row r="599" spans="1:22" ht="12.75" customHeight="1">
      <c r="A599" s="2"/>
      <c r="B599" s="2"/>
      <c r="C599" s="3"/>
      <c r="D599" s="3"/>
      <c r="E599" s="3"/>
      <c r="F599" s="4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4"/>
      <c r="R599" s="2"/>
      <c r="S599" s="2"/>
      <c r="T599" s="2"/>
      <c r="U599" s="2"/>
      <c r="V599" s="2"/>
    </row>
    <row r="600" spans="1:22" ht="12.75" customHeight="1">
      <c r="A600" s="2"/>
      <c r="B600" s="2"/>
      <c r="C600" s="3"/>
      <c r="D600" s="3"/>
      <c r="E600" s="3"/>
      <c r="F600" s="4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4"/>
      <c r="R600" s="2"/>
      <c r="S600" s="2"/>
      <c r="T600" s="2"/>
      <c r="U600" s="2"/>
      <c r="V600" s="2"/>
    </row>
    <row r="601" spans="1:22" ht="12.75" customHeight="1">
      <c r="A601" s="2"/>
      <c r="B601" s="2"/>
      <c r="C601" s="3"/>
      <c r="D601" s="3"/>
      <c r="E601" s="3"/>
      <c r="F601" s="4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4"/>
      <c r="R601" s="2"/>
      <c r="S601" s="2"/>
      <c r="T601" s="2"/>
      <c r="U601" s="2"/>
      <c r="V601" s="2"/>
    </row>
    <row r="602" spans="1:22" ht="12.75" customHeight="1">
      <c r="A602" s="2"/>
      <c r="B602" s="2"/>
      <c r="C602" s="3"/>
      <c r="D602" s="3"/>
      <c r="E602" s="3"/>
      <c r="F602" s="4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4"/>
      <c r="R602" s="2"/>
      <c r="S602" s="2"/>
      <c r="T602" s="2"/>
      <c r="U602" s="2"/>
      <c r="V602" s="2"/>
    </row>
    <row r="603" spans="1:22" ht="12.75" customHeight="1">
      <c r="A603" s="2"/>
      <c r="B603" s="2"/>
      <c r="C603" s="3"/>
      <c r="D603" s="3"/>
      <c r="E603" s="3"/>
      <c r="F603" s="4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4"/>
      <c r="R603" s="2"/>
      <c r="S603" s="2"/>
      <c r="T603" s="2"/>
      <c r="U603" s="2"/>
      <c r="V603" s="2"/>
    </row>
    <row r="604" spans="1:22" ht="12.75" customHeight="1">
      <c r="A604" s="2"/>
      <c r="B604" s="2"/>
      <c r="C604" s="3"/>
      <c r="D604" s="3"/>
      <c r="E604" s="3"/>
      <c r="F604" s="4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4"/>
      <c r="R604" s="2"/>
      <c r="S604" s="2"/>
      <c r="T604" s="2"/>
      <c r="U604" s="2"/>
      <c r="V604" s="2"/>
    </row>
    <row r="605" spans="1:22" ht="12.75" customHeight="1">
      <c r="A605" s="2"/>
      <c r="B605" s="2"/>
      <c r="C605" s="3"/>
      <c r="D605" s="3"/>
      <c r="E605" s="3"/>
      <c r="F605" s="4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4"/>
      <c r="R605" s="2"/>
      <c r="S605" s="2"/>
      <c r="T605" s="2"/>
      <c r="U605" s="2"/>
      <c r="V605" s="2"/>
    </row>
    <row r="606" spans="1:22" ht="12.75" customHeight="1">
      <c r="A606" s="2"/>
      <c r="B606" s="2"/>
      <c r="C606" s="3"/>
      <c r="D606" s="3"/>
      <c r="E606" s="3"/>
      <c r="F606" s="4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4"/>
      <c r="R606" s="2"/>
      <c r="S606" s="2"/>
      <c r="T606" s="2"/>
      <c r="U606" s="2"/>
      <c r="V606" s="2"/>
    </row>
    <row r="607" spans="1:22" ht="12.75" customHeight="1">
      <c r="A607" s="2"/>
      <c r="B607" s="2"/>
      <c r="C607" s="3"/>
      <c r="D607" s="3"/>
      <c r="E607" s="3"/>
      <c r="F607" s="4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4"/>
      <c r="R607" s="2"/>
      <c r="S607" s="2"/>
      <c r="T607" s="2"/>
      <c r="U607" s="2"/>
      <c r="V607" s="2"/>
    </row>
    <row r="608" spans="1:22" ht="12.75" customHeight="1">
      <c r="A608" s="2"/>
      <c r="B608" s="2"/>
      <c r="C608" s="3"/>
      <c r="D608" s="3"/>
      <c r="E608" s="3"/>
      <c r="F608" s="4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4"/>
      <c r="R608" s="2"/>
      <c r="S608" s="2"/>
      <c r="T608" s="2"/>
      <c r="U608" s="2"/>
      <c r="V608" s="2"/>
    </row>
    <row r="609" spans="1:22" ht="12.75" customHeight="1">
      <c r="A609" s="2"/>
      <c r="B609" s="2"/>
      <c r="C609" s="3"/>
      <c r="D609" s="3"/>
      <c r="E609" s="3"/>
      <c r="F609" s="4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4"/>
      <c r="R609" s="2"/>
      <c r="S609" s="2"/>
      <c r="T609" s="2"/>
      <c r="U609" s="2"/>
      <c r="V609" s="2"/>
    </row>
    <row r="610" spans="1:22" ht="12.75" customHeight="1">
      <c r="A610" s="2"/>
      <c r="B610" s="2"/>
      <c r="C610" s="3"/>
      <c r="D610" s="3"/>
      <c r="E610" s="3"/>
      <c r="F610" s="4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4"/>
      <c r="R610" s="2"/>
      <c r="S610" s="2"/>
      <c r="T610" s="2"/>
      <c r="U610" s="2"/>
      <c r="V610" s="2"/>
    </row>
    <row r="611" spans="1:22" ht="12.75" customHeight="1">
      <c r="A611" s="2"/>
      <c r="B611" s="2"/>
      <c r="C611" s="3"/>
      <c r="D611" s="3"/>
      <c r="E611" s="3"/>
      <c r="F611" s="4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4"/>
      <c r="R611" s="2"/>
      <c r="S611" s="2"/>
      <c r="T611" s="2"/>
      <c r="U611" s="2"/>
      <c r="V611" s="2"/>
    </row>
    <row r="612" spans="1:22" ht="12.75" customHeight="1">
      <c r="A612" s="2"/>
      <c r="B612" s="2"/>
      <c r="C612" s="3"/>
      <c r="D612" s="3"/>
      <c r="E612" s="3"/>
      <c r="F612" s="4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4"/>
      <c r="R612" s="2"/>
      <c r="S612" s="2"/>
      <c r="T612" s="2"/>
      <c r="U612" s="2"/>
      <c r="V612" s="2"/>
    </row>
    <row r="613" spans="1:22" ht="12.75" customHeight="1">
      <c r="A613" s="2"/>
      <c r="B613" s="2"/>
      <c r="C613" s="3"/>
      <c r="D613" s="3"/>
      <c r="E613" s="3"/>
      <c r="F613" s="4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4"/>
      <c r="R613" s="2"/>
      <c r="S613" s="2"/>
      <c r="T613" s="2"/>
      <c r="U613" s="2"/>
      <c r="V613" s="2"/>
    </row>
    <row r="614" spans="1:22" ht="12.75" customHeight="1">
      <c r="A614" s="2"/>
      <c r="B614" s="2"/>
      <c r="C614" s="3"/>
      <c r="D614" s="3"/>
      <c r="E614" s="3"/>
      <c r="F614" s="4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4"/>
      <c r="R614" s="2"/>
      <c r="S614" s="2"/>
      <c r="T614" s="2"/>
      <c r="U614" s="2"/>
      <c r="V614" s="2"/>
    </row>
    <row r="615" spans="1:22" ht="12.75" customHeight="1">
      <c r="A615" s="2"/>
      <c r="B615" s="2"/>
      <c r="C615" s="3"/>
      <c r="D615" s="3"/>
      <c r="E615" s="3"/>
      <c r="F615" s="4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4"/>
      <c r="R615" s="2"/>
      <c r="S615" s="2"/>
      <c r="T615" s="2"/>
      <c r="U615" s="2"/>
      <c r="V615" s="2"/>
    </row>
    <row r="616" spans="1:22" ht="12.75" customHeight="1">
      <c r="A616" s="2"/>
      <c r="B616" s="2"/>
      <c r="C616" s="3"/>
      <c r="D616" s="3"/>
      <c r="E616" s="3"/>
      <c r="F616" s="4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4"/>
      <c r="R616" s="2"/>
      <c r="S616" s="2"/>
      <c r="T616" s="2"/>
      <c r="U616" s="2"/>
      <c r="V616" s="2"/>
    </row>
    <row r="617" spans="1:22" ht="12.75" customHeight="1">
      <c r="A617" s="2"/>
      <c r="B617" s="2"/>
      <c r="C617" s="3"/>
      <c r="D617" s="3"/>
      <c r="E617" s="3"/>
      <c r="F617" s="4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4"/>
      <c r="R617" s="2"/>
      <c r="S617" s="2"/>
      <c r="T617" s="2"/>
      <c r="U617" s="2"/>
      <c r="V617" s="2"/>
    </row>
    <row r="618" spans="1:22" ht="12.75" customHeight="1">
      <c r="A618" s="2"/>
      <c r="B618" s="2"/>
      <c r="C618" s="3"/>
      <c r="D618" s="3"/>
      <c r="E618" s="3"/>
      <c r="F618" s="4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4"/>
      <c r="R618" s="2"/>
      <c r="S618" s="2"/>
      <c r="T618" s="2"/>
      <c r="U618" s="2"/>
      <c r="V618" s="2"/>
    </row>
    <row r="619" spans="1:22" ht="12.75" customHeight="1">
      <c r="A619" s="2"/>
      <c r="B619" s="2"/>
      <c r="C619" s="3"/>
      <c r="D619" s="3"/>
      <c r="E619" s="3"/>
      <c r="F619" s="4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4"/>
      <c r="R619" s="2"/>
      <c r="S619" s="2"/>
      <c r="T619" s="2"/>
      <c r="U619" s="2"/>
      <c r="V619" s="2"/>
    </row>
    <row r="620" spans="1:22" ht="12.75" customHeight="1">
      <c r="A620" s="2"/>
      <c r="B620" s="2"/>
      <c r="C620" s="3"/>
      <c r="D620" s="3"/>
      <c r="E620" s="3"/>
      <c r="F620" s="4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4"/>
      <c r="R620" s="2"/>
      <c r="S620" s="2"/>
      <c r="T620" s="2"/>
      <c r="U620" s="2"/>
      <c r="V620" s="2"/>
    </row>
    <row r="621" spans="1:22" ht="12.75" customHeight="1">
      <c r="A621" s="2"/>
      <c r="B621" s="2"/>
      <c r="C621" s="3"/>
      <c r="D621" s="3"/>
      <c r="E621" s="3"/>
      <c r="F621" s="4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4"/>
      <c r="R621" s="2"/>
      <c r="S621" s="2"/>
      <c r="T621" s="2"/>
      <c r="U621" s="2"/>
      <c r="V621" s="2"/>
    </row>
    <row r="622" spans="1:22" ht="12.75" customHeight="1">
      <c r="A622" s="2"/>
      <c r="B622" s="2"/>
      <c r="C622" s="3"/>
      <c r="D622" s="3"/>
      <c r="E622" s="3"/>
      <c r="F622" s="4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4"/>
      <c r="R622" s="2"/>
      <c r="S622" s="2"/>
      <c r="T622" s="2"/>
      <c r="U622" s="2"/>
      <c r="V622" s="2"/>
    </row>
    <row r="623" spans="1:22" ht="12.75" customHeight="1">
      <c r="A623" s="2"/>
      <c r="B623" s="2"/>
      <c r="C623" s="3"/>
      <c r="D623" s="3"/>
      <c r="E623" s="3"/>
      <c r="F623" s="4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4"/>
      <c r="R623" s="2"/>
      <c r="S623" s="2"/>
      <c r="T623" s="2"/>
      <c r="U623" s="2"/>
      <c r="V623" s="2"/>
    </row>
    <row r="624" spans="1:22" ht="12.75" customHeight="1">
      <c r="A624" s="2"/>
      <c r="B624" s="2"/>
      <c r="C624" s="3"/>
      <c r="D624" s="3"/>
      <c r="E624" s="3"/>
      <c r="F624" s="4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4"/>
      <c r="R624" s="2"/>
      <c r="S624" s="2"/>
      <c r="T624" s="2"/>
      <c r="U624" s="2"/>
      <c r="V624" s="2"/>
    </row>
    <row r="625" spans="1:22" ht="12.75" customHeight="1">
      <c r="A625" s="2"/>
      <c r="B625" s="2"/>
      <c r="C625" s="3"/>
      <c r="D625" s="3"/>
      <c r="E625" s="3"/>
      <c r="F625" s="4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4"/>
      <c r="R625" s="2"/>
      <c r="S625" s="2"/>
      <c r="T625" s="2"/>
      <c r="U625" s="2"/>
      <c r="V625" s="2"/>
    </row>
    <row r="626" spans="1:22" ht="12.75" customHeight="1">
      <c r="A626" s="2"/>
      <c r="B626" s="2"/>
      <c r="C626" s="3"/>
      <c r="D626" s="3"/>
      <c r="E626" s="3"/>
      <c r="F626" s="4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4"/>
      <c r="R626" s="2"/>
      <c r="S626" s="2"/>
      <c r="T626" s="2"/>
      <c r="U626" s="2"/>
      <c r="V626" s="2"/>
    </row>
    <row r="627" spans="1:22" ht="12.75" customHeight="1">
      <c r="A627" s="2"/>
      <c r="B627" s="2"/>
      <c r="C627" s="3"/>
      <c r="D627" s="3"/>
      <c r="E627" s="3"/>
      <c r="F627" s="4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4"/>
      <c r="R627" s="2"/>
      <c r="S627" s="2"/>
      <c r="T627" s="2"/>
      <c r="U627" s="2"/>
      <c r="V627" s="2"/>
    </row>
    <row r="628" spans="1:22" ht="12.75" customHeight="1">
      <c r="A628" s="2"/>
      <c r="B628" s="2"/>
      <c r="C628" s="3"/>
      <c r="D628" s="3"/>
      <c r="E628" s="3"/>
      <c r="F628" s="4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4"/>
      <c r="R628" s="2"/>
      <c r="S628" s="2"/>
      <c r="T628" s="2"/>
      <c r="U628" s="2"/>
      <c r="V628" s="2"/>
    </row>
    <row r="629" spans="1:22" ht="12.75" customHeight="1">
      <c r="A629" s="2"/>
      <c r="B629" s="2"/>
      <c r="C629" s="3"/>
      <c r="D629" s="3"/>
      <c r="E629" s="3"/>
      <c r="F629" s="4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4"/>
      <c r="R629" s="2"/>
      <c r="S629" s="2"/>
      <c r="T629" s="2"/>
      <c r="U629" s="2"/>
      <c r="V629" s="2"/>
    </row>
    <row r="630" spans="1:22" ht="12.75" customHeight="1">
      <c r="A630" s="2"/>
      <c r="B630" s="2"/>
      <c r="C630" s="3"/>
      <c r="D630" s="3"/>
      <c r="E630" s="3"/>
      <c r="F630" s="4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4"/>
      <c r="R630" s="2"/>
      <c r="S630" s="2"/>
      <c r="T630" s="2"/>
      <c r="U630" s="2"/>
      <c r="V630" s="2"/>
    </row>
    <row r="631" spans="1:22" ht="12.75" customHeight="1">
      <c r="A631" s="2"/>
      <c r="B631" s="2"/>
      <c r="C631" s="3"/>
      <c r="D631" s="3"/>
      <c r="E631" s="3"/>
      <c r="F631" s="4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4"/>
      <c r="R631" s="2"/>
      <c r="S631" s="2"/>
      <c r="T631" s="2"/>
      <c r="U631" s="2"/>
      <c r="V631" s="2"/>
    </row>
    <row r="632" spans="1:22" ht="12.75" customHeight="1">
      <c r="A632" s="2"/>
      <c r="B632" s="2"/>
      <c r="C632" s="3"/>
      <c r="D632" s="3"/>
      <c r="E632" s="3"/>
      <c r="F632" s="4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4"/>
      <c r="R632" s="2"/>
      <c r="S632" s="2"/>
      <c r="T632" s="2"/>
      <c r="U632" s="2"/>
      <c r="V632" s="2"/>
    </row>
    <row r="633" spans="1:22" ht="12.75" customHeight="1">
      <c r="A633" s="2"/>
      <c r="B633" s="2"/>
      <c r="C633" s="3"/>
      <c r="D633" s="3"/>
      <c r="E633" s="3"/>
      <c r="F633" s="4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4"/>
      <c r="R633" s="2"/>
      <c r="S633" s="2"/>
      <c r="T633" s="2"/>
      <c r="U633" s="2"/>
      <c r="V633" s="2"/>
    </row>
    <row r="634" spans="1:22" ht="12.75" customHeight="1">
      <c r="A634" s="2"/>
      <c r="B634" s="2"/>
      <c r="C634" s="3"/>
      <c r="D634" s="3"/>
      <c r="E634" s="3"/>
      <c r="F634" s="4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4"/>
      <c r="R634" s="2"/>
      <c r="S634" s="2"/>
      <c r="T634" s="2"/>
      <c r="U634" s="2"/>
      <c r="V634" s="2"/>
    </row>
    <row r="635" spans="1:22" ht="12.75" customHeight="1">
      <c r="A635" s="2"/>
      <c r="B635" s="2"/>
      <c r="C635" s="3"/>
      <c r="D635" s="3"/>
      <c r="E635" s="3"/>
      <c r="F635" s="4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4"/>
      <c r="R635" s="2"/>
      <c r="S635" s="2"/>
      <c r="T635" s="2"/>
      <c r="U635" s="2"/>
      <c r="V635" s="2"/>
    </row>
    <row r="636" spans="1:22" ht="12.75" customHeight="1">
      <c r="A636" s="2"/>
      <c r="B636" s="2"/>
      <c r="C636" s="3"/>
      <c r="D636" s="3"/>
      <c r="E636" s="3"/>
      <c r="F636" s="4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4"/>
      <c r="R636" s="2"/>
      <c r="S636" s="2"/>
      <c r="T636" s="2"/>
      <c r="U636" s="2"/>
      <c r="V636" s="2"/>
    </row>
    <row r="637" spans="1:22" ht="12.75" customHeight="1">
      <c r="A637" s="2"/>
      <c r="B637" s="2"/>
      <c r="C637" s="3"/>
      <c r="D637" s="3"/>
      <c r="E637" s="3"/>
      <c r="F637" s="4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4"/>
      <c r="R637" s="2"/>
      <c r="S637" s="2"/>
      <c r="T637" s="2"/>
      <c r="U637" s="2"/>
      <c r="V637" s="2"/>
    </row>
    <row r="638" spans="1:22" ht="12.75" customHeight="1">
      <c r="A638" s="2"/>
      <c r="B638" s="2"/>
      <c r="C638" s="3"/>
      <c r="D638" s="3"/>
      <c r="E638" s="3"/>
      <c r="F638" s="4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4"/>
      <c r="R638" s="2"/>
      <c r="S638" s="2"/>
      <c r="T638" s="2"/>
      <c r="U638" s="2"/>
      <c r="V638" s="2"/>
    </row>
    <row r="639" spans="1:22" ht="12.75" customHeight="1">
      <c r="A639" s="2"/>
      <c r="B639" s="2"/>
      <c r="C639" s="3"/>
      <c r="D639" s="3"/>
      <c r="E639" s="3"/>
      <c r="F639" s="4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4"/>
      <c r="R639" s="2"/>
      <c r="S639" s="2"/>
      <c r="T639" s="2"/>
      <c r="U639" s="2"/>
      <c r="V639" s="2"/>
    </row>
    <row r="640" spans="1:22" ht="12.75" customHeight="1">
      <c r="A640" s="2"/>
      <c r="B640" s="2"/>
      <c r="C640" s="3"/>
      <c r="D640" s="3"/>
      <c r="E640" s="3"/>
      <c r="F640" s="4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4"/>
      <c r="R640" s="2"/>
      <c r="S640" s="2"/>
      <c r="T640" s="2"/>
      <c r="U640" s="2"/>
      <c r="V640" s="2"/>
    </row>
    <row r="641" spans="1:22" ht="12.75" customHeight="1">
      <c r="A641" s="2"/>
      <c r="B641" s="2"/>
      <c r="C641" s="3"/>
      <c r="D641" s="3"/>
      <c r="E641" s="3"/>
      <c r="F641" s="4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4"/>
      <c r="R641" s="2"/>
      <c r="S641" s="2"/>
      <c r="T641" s="2"/>
      <c r="U641" s="2"/>
      <c r="V641" s="2"/>
    </row>
    <row r="642" spans="1:22" ht="12.75" customHeight="1">
      <c r="A642" s="2"/>
      <c r="B642" s="2"/>
      <c r="C642" s="3"/>
      <c r="D642" s="3"/>
      <c r="E642" s="3"/>
      <c r="F642" s="4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4"/>
      <c r="R642" s="2"/>
      <c r="S642" s="2"/>
      <c r="T642" s="2"/>
      <c r="U642" s="2"/>
      <c r="V642" s="2"/>
    </row>
    <row r="643" spans="1:22" ht="12.75" customHeight="1">
      <c r="A643" s="2"/>
      <c r="B643" s="2"/>
      <c r="C643" s="3"/>
      <c r="D643" s="3"/>
      <c r="E643" s="3"/>
      <c r="F643" s="4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4"/>
      <c r="R643" s="2"/>
      <c r="S643" s="2"/>
      <c r="T643" s="2"/>
      <c r="U643" s="2"/>
      <c r="V643" s="2"/>
    </row>
    <row r="644" spans="1:22" ht="12.75" customHeight="1">
      <c r="A644" s="2"/>
      <c r="B644" s="2"/>
      <c r="C644" s="3"/>
      <c r="D644" s="3"/>
      <c r="E644" s="3"/>
      <c r="F644" s="4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4"/>
      <c r="R644" s="2"/>
      <c r="S644" s="2"/>
      <c r="T644" s="2"/>
      <c r="U644" s="2"/>
      <c r="V644" s="2"/>
    </row>
    <row r="645" spans="1:22" ht="12.75" customHeight="1">
      <c r="A645" s="2"/>
      <c r="B645" s="2"/>
      <c r="C645" s="3"/>
      <c r="D645" s="3"/>
      <c r="E645" s="3"/>
      <c r="F645" s="4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4"/>
      <c r="R645" s="2"/>
      <c r="S645" s="2"/>
      <c r="T645" s="2"/>
      <c r="U645" s="2"/>
      <c r="V645" s="2"/>
    </row>
    <row r="646" spans="1:22" ht="12.75" customHeight="1">
      <c r="A646" s="2"/>
      <c r="B646" s="2"/>
      <c r="C646" s="3"/>
      <c r="D646" s="3"/>
      <c r="E646" s="3"/>
      <c r="F646" s="4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4"/>
      <c r="R646" s="2"/>
      <c r="S646" s="2"/>
      <c r="T646" s="2"/>
      <c r="U646" s="2"/>
      <c r="V646" s="2"/>
    </row>
    <row r="647" spans="1:22" ht="12.75" customHeight="1">
      <c r="A647" s="2"/>
      <c r="B647" s="2"/>
      <c r="C647" s="3"/>
      <c r="D647" s="3"/>
      <c r="E647" s="3"/>
      <c r="F647" s="4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4"/>
      <c r="R647" s="2"/>
      <c r="S647" s="2"/>
      <c r="T647" s="2"/>
      <c r="U647" s="2"/>
      <c r="V647" s="2"/>
    </row>
    <row r="648" spans="1:22" ht="12.75" customHeight="1">
      <c r="A648" s="2"/>
      <c r="B648" s="2"/>
      <c r="C648" s="3"/>
      <c r="D648" s="3"/>
      <c r="E648" s="3"/>
      <c r="F648" s="4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4"/>
      <c r="R648" s="2"/>
      <c r="S648" s="2"/>
      <c r="T648" s="2"/>
      <c r="U648" s="2"/>
      <c r="V648" s="2"/>
    </row>
    <row r="649" spans="1:22" ht="12.75" customHeight="1">
      <c r="A649" s="2"/>
      <c r="B649" s="2"/>
      <c r="C649" s="3"/>
      <c r="D649" s="3"/>
      <c r="E649" s="3"/>
      <c r="F649" s="4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4"/>
      <c r="R649" s="2"/>
      <c r="S649" s="2"/>
      <c r="T649" s="2"/>
      <c r="U649" s="2"/>
      <c r="V649" s="2"/>
    </row>
    <row r="650" spans="1:22" ht="12.75" customHeight="1">
      <c r="A650" s="2"/>
      <c r="B650" s="2"/>
      <c r="C650" s="3"/>
      <c r="D650" s="3"/>
      <c r="E650" s="3"/>
      <c r="F650" s="4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4"/>
      <c r="R650" s="2"/>
      <c r="S650" s="2"/>
      <c r="T650" s="2"/>
      <c r="U650" s="2"/>
      <c r="V650" s="2"/>
    </row>
    <row r="651" spans="1:22" ht="12.75" customHeight="1">
      <c r="A651" s="2"/>
      <c r="B651" s="2"/>
      <c r="C651" s="3"/>
      <c r="D651" s="3"/>
      <c r="E651" s="3"/>
      <c r="F651" s="4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4"/>
      <c r="R651" s="2"/>
      <c r="S651" s="2"/>
      <c r="T651" s="2"/>
      <c r="U651" s="2"/>
      <c r="V651" s="2"/>
    </row>
    <row r="652" spans="1:22" ht="12.75" customHeight="1">
      <c r="A652" s="2"/>
      <c r="B652" s="2"/>
      <c r="C652" s="3"/>
      <c r="D652" s="3"/>
      <c r="E652" s="3"/>
      <c r="F652" s="4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4"/>
      <c r="R652" s="2"/>
      <c r="S652" s="2"/>
      <c r="T652" s="2"/>
      <c r="U652" s="2"/>
      <c r="V652" s="2"/>
    </row>
    <row r="653" spans="1:22" ht="12.75" customHeight="1">
      <c r="A653" s="2"/>
      <c r="B653" s="2"/>
      <c r="C653" s="3"/>
      <c r="D653" s="3"/>
      <c r="E653" s="3"/>
      <c r="F653" s="4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4"/>
      <c r="R653" s="2"/>
      <c r="S653" s="2"/>
      <c r="T653" s="2"/>
      <c r="U653" s="2"/>
      <c r="V653" s="2"/>
    </row>
    <row r="654" spans="1:22" ht="12.75" customHeight="1">
      <c r="A654" s="2"/>
      <c r="B654" s="2"/>
      <c r="C654" s="3"/>
      <c r="D654" s="3"/>
      <c r="E654" s="3"/>
      <c r="F654" s="4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4"/>
      <c r="R654" s="2"/>
      <c r="S654" s="2"/>
      <c r="T654" s="2"/>
      <c r="U654" s="2"/>
      <c r="V654" s="2"/>
    </row>
    <row r="655" spans="1:22" ht="12.75" customHeight="1">
      <c r="A655" s="2"/>
      <c r="B655" s="2"/>
      <c r="C655" s="3"/>
      <c r="D655" s="3"/>
      <c r="E655" s="3"/>
      <c r="F655" s="4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4"/>
      <c r="R655" s="2"/>
      <c r="S655" s="2"/>
      <c r="T655" s="2"/>
      <c r="U655" s="2"/>
      <c r="V655" s="2"/>
    </row>
    <row r="656" spans="1:22" ht="12.75" customHeight="1">
      <c r="A656" s="2"/>
      <c r="B656" s="2"/>
      <c r="C656" s="3"/>
      <c r="D656" s="3"/>
      <c r="E656" s="3"/>
      <c r="F656" s="4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4"/>
      <c r="R656" s="2"/>
      <c r="S656" s="2"/>
      <c r="T656" s="2"/>
      <c r="U656" s="2"/>
      <c r="V656" s="2"/>
    </row>
    <row r="657" spans="1:22" ht="12.75" customHeight="1">
      <c r="A657" s="2"/>
      <c r="B657" s="2"/>
      <c r="C657" s="3"/>
      <c r="D657" s="3"/>
      <c r="E657" s="3"/>
      <c r="F657" s="4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4"/>
      <c r="R657" s="2"/>
      <c r="S657" s="2"/>
      <c r="T657" s="2"/>
      <c r="U657" s="2"/>
      <c r="V657" s="2"/>
    </row>
    <row r="658" spans="1:22" ht="12.75" customHeight="1">
      <c r="A658" s="2"/>
      <c r="B658" s="2"/>
      <c r="C658" s="3"/>
      <c r="D658" s="3"/>
      <c r="E658" s="3"/>
      <c r="F658" s="4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4"/>
      <c r="R658" s="2"/>
      <c r="S658" s="2"/>
      <c r="T658" s="2"/>
      <c r="U658" s="2"/>
      <c r="V658" s="2"/>
    </row>
    <row r="659" spans="1:22" ht="12.75" customHeight="1">
      <c r="A659" s="2"/>
      <c r="B659" s="2"/>
      <c r="C659" s="3"/>
      <c r="D659" s="3"/>
      <c r="E659" s="3"/>
      <c r="F659" s="4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4"/>
      <c r="R659" s="2"/>
      <c r="S659" s="2"/>
      <c r="T659" s="2"/>
      <c r="U659" s="2"/>
      <c r="V659" s="2"/>
    </row>
    <row r="660" spans="1:22" ht="12.75" customHeight="1">
      <c r="A660" s="2"/>
      <c r="B660" s="2"/>
      <c r="C660" s="3"/>
      <c r="D660" s="3"/>
      <c r="E660" s="3"/>
      <c r="F660" s="4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4"/>
      <c r="R660" s="2"/>
      <c r="S660" s="2"/>
      <c r="T660" s="2"/>
      <c r="U660" s="2"/>
      <c r="V660" s="2"/>
    </row>
    <row r="661" spans="1:22" ht="12.75" customHeight="1">
      <c r="A661" s="2"/>
      <c r="B661" s="2"/>
      <c r="C661" s="3"/>
      <c r="D661" s="3"/>
      <c r="E661" s="3"/>
      <c r="F661" s="4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4"/>
      <c r="R661" s="2"/>
      <c r="S661" s="2"/>
      <c r="T661" s="2"/>
      <c r="U661" s="2"/>
      <c r="V661" s="2"/>
    </row>
    <row r="662" spans="1:22" ht="12.75" customHeight="1">
      <c r="A662" s="2"/>
      <c r="B662" s="2"/>
      <c r="C662" s="3"/>
      <c r="D662" s="3"/>
      <c r="E662" s="3"/>
      <c r="F662" s="4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4"/>
      <c r="R662" s="2"/>
      <c r="S662" s="2"/>
      <c r="T662" s="2"/>
      <c r="U662" s="2"/>
      <c r="V662" s="2"/>
    </row>
    <row r="663" spans="1:22" ht="12.75" customHeight="1">
      <c r="A663" s="2"/>
      <c r="B663" s="2"/>
      <c r="C663" s="3"/>
      <c r="D663" s="3"/>
      <c r="E663" s="3"/>
      <c r="F663" s="4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4"/>
      <c r="R663" s="2"/>
      <c r="S663" s="2"/>
      <c r="T663" s="2"/>
      <c r="U663" s="2"/>
      <c r="V663" s="2"/>
    </row>
    <row r="664" spans="1:22" ht="12.75" customHeight="1">
      <c r="A664" s="2"/>
      <c r="B664" s="2"/>
      <c r="C664" s="3"/>
      <c r="D664" s="3"/>
      <c r="E664" s="3"/>
      <c r="F664" s="4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4"/>
      <c r="R664" s="2"/>
      <c r="S664" s="2"/>
      <c r="T664" s="2"/>
      <c r="U664" s="2"/>
      <c r="V664" s="2"/>
    </row>
    <row r="665" spans="1:22" ht="12.75" customHeight="1">
      <c r="A665" s="2"/>
      <c r="B665" s="2"/>
      <c r="C665" s="3"/>
      <c r="D665" s="3"/>
      <c r="E665" s="3"/>
      <c r="F665" s="4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4"/>
      <c r="R665" s="2"/>
      <c r="S665" s="2"/>
      <c r="T665" s="2"/>
      <c r="U665" s="2"/>
      <c r="V665" s="2"/>
    </row>
    <row r="666" spans="1:22" ht="12.75" customHeight="1">
      <c r="A666" s="2"/>
      <c r="B666" s="2"/>
      <c r="C666" s="3"/>
      <c r="D666" s="3"/>
      <c r="E666" s="3"/>
      <c r="F666" s="4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4"/>
      <c r="R666" s="2"/>
      <c r="S666" s="2"/>
      <c r="T666" s="2"/>
      <c r="U666" s="2"/>
      <c r="V666" s="2"/>
    </row>
    <row r="667" spans="1:22" ht="12.75" customHeight="1">
      <c r="A667" s="2"/>
      <c r="B667" s="2"/>
      <c r="C667" s="3"/>
      <c r="D667" s="3"/>
      <c r="E667" s="3"/>
      <c r="F667" s="4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4"/>
      <c r="R667" s="2"/>
      <c r="S667" s="2"/>
      <c r="T667" s="2"/>
      <c r="U667" s="2"/>
      <c r="V667" s="2"/>
    </row>
    <row r="668" spans="1:22" ht="12.75" customHeight="1">
      <c r="A668" s="2"/>
      <c r="B668" s="2"/>
      <c r="C668" s="3"/>
      <c r="D668" s="3"/>
      <c r="E668" s="3"/>
      <c r="F668" s="4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4"/>
      <c r="R668" s="2"/>
      <c r="S668" s="2"/>
      <c r="T668" s="2"/>
      <c r="U668" s="2"/>
      <c r="V668" s="2"/>
    </row>
    <row r="669" spans="1:22" ht="12.75" customHeight="1">
      <c r="A669" s="2"/>
      <c r="B669" s="2"/>
      <c r="C669" s="3"/>
      <c r="D669" s="3"/>
      <c r="E669" s="3"/>
      <c r="F669" s="4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4"/>
      <c r="R669" s="2"/>
      <c r="S669" s="2"/>
      <c r="T669" s="2"/>
      <c r="U669" s="2"/>
      <c r="V669" s="2"/>
    </row>
    <row r="670" spans="1:22" ht="12.75" customHeight="1">
      <c r="A670" s="2"/>
      <c r="B670" s="2"/>
      <c r="C670" s="3"/>
      <c r="D670" s="3"/>
      <c r="E670" s="3"/>
      <c r="F670" s="4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4"/>
      <c r="R670" s="2"/>
      <c r="S670" s="2"/>
      <c r="T670" s="2"/>
      <c r="U670" s="2"/>
      <c r="V670" s="2"/>
    </row>
    <row r="671" spans="1:22" ht="12.75" customHeight="1">
      <c r="A671" s="2"/>
      <c r="B671" s="2"/>
      <c r="C671" s="3"/>
      <c r="D671" s="3"/>
      <c r="E671" s="3"/>
      <c r="F671" s="4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4"/>
      <c r="R671" s="2"/>
      <c r="S671" s="2"/>
      <c r="T671" s="2"/>
      <c r="U671" s="2"/>
      <c r="V671" s="2"/>
    </row>
    <row r="672" spans="1:22" ht="12.75" customHeight="1">
      <c r="A672" s="2"/>
      <c r="B672" s="2"/>
      <c r="C672" s="3"/>
      <c r="D672" s="3"/>
      <c r="E672" s="3"/>
      <c r="F672" s="4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4"/>
      <c r="R672" s="2"/>
      <c r="S672" s="2"/>
      <c r="T672" s="2"/>
      <c r="U672" s="2"/>
      <c r="V672" s="2"/>
    </row>
    <row r="673" spans="1:22" ht="12.75" customHeight="1">
      <c r="A673" s="2"/>
      <c r="B673" s="2"/>
      <c r="C673" s="3"/>
      <c r="D673" s="3"/>
      <c r="E673" s="3"/>
      <c r="F673" s="4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4"/>
      <c r="R673" s="2"/>
      <c r="S673" s="2"/>
      <c r="T673" s="2"/>
      <c r="U673" s="2"/>
      <c r="V673" s="2"/>
    </row>
    <row r="674" spans="1:22" ht="12.75" customHeight="1">
      <c r="A674" s="2"/>
      <c r="B674" s="2"/>
      <c r="C674" s="3"/>
      <c r="D674" s="3"/>
      <c r="E674" s="3"/>
      <c r="F674" s="4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4"/>
      <c r="R674" s="2"/>
      <c r="S674" s="2"/>
      <c r="T674" s="2"/>
      <c r="U674" s="2"/>
      <c r="V674" s="2"/>
    </row>
    <row r="675" spans="1:22" ht="12.75" customHeight="1">
      <c r="A675" s="2"/>
      <c r="B675" s="2"/>
      <c r="C675" s="3"/>
      <c r="D675" s="3"/>
      <c r="E675" s="3"/>
      <c r="F675" s="4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4"/>
      <c r="R675" s="2"/>
      <c r="S675" s="2"/>
      <c r="T675" s="2"/>
      <c r="U675" s="2"/>
      <c r="V675" s="2"/>
    </row>
    <row r="676" spans="1:22" ht="12.75" customHeight="1">
      <c r="A676" s="2"/>
      <c r="B676" s="2"/>
      <c r="C676" s="3"/>
      <c r="D676" s="3"/>
      <c r="E676" s="3"/>
      <c r="F676" s="4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4"/>
      <c r="R676" s="2"/>
      <c r="S676" s="2"/>
      <c r="T676" s="2"/>
      <c r="U676" s="2"/>
      <c r="V676" s="2"/>
    </row>
    <row r="677" spans="1:22" ht="12.75" customHeight="1">
      <c r="A677" s="2"/>
      <c r="B677" s="2"/>
      <c r="C677" s="3"/>
      <c r="D677" s="3"/>
      <c r="E677" s="3"/>
      <c r="F677" s="4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4"/>
      <c r="R677" s="2"/>
      <c r="S677" s="2"/>
      <c r="T677" s="2"/>
      <c r="U677" s="2"/>
      <c r="V677" s="2"/>
    </row>
    <row r="678" spans="1:22" ht="12.75" customHeight="1">
      <c r="A678" s="2"/>
      <c r="B678" s="2"/>
      <c r="C678" s="3"/>
      <c r="D678" s="3"/>
      <c r="E678" s="3"/>
      <c r="F678" s="4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4"/>
      <c r="R678" s="2"/>
      <c r="S678" s="2"/>
      <c r="T678" s="2"/>
      <c r="U678" s="2"/>
      <c r="V678" s="2"/>
    </row>
    <row r="679" spans="1:22" ht="12.75" customHeight="1">
      <c r="A679" s="2"/>
      <c r="B679" s="2"/>
      <c r="C679" s="3"/>
      <c r="D679" s="3"/>
      <c r="E679" s="3"/>
      <c r="F679" s="4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4"/>
      <c r="R679" s="2"/>
      <c r="S679" s="2"/>
      <c r="T679" s="2"/>
      <c r="U679" s="2"/>
      <c r="V679" s="2"/>
    </row>
    <row r="680" spans="1:22" ht="12.75" customHeight="1">
      <c r="A680" s="2"/>
      <c r="B680" s="2"/>
      <c r="C680" s="3"/>
      <c r="D680" s="3"/>
      <c r="E680" s="3"/>
      <c r="F680" s="4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4"/>
      <c r="R680" s="2"/>
      <c r="S680" s="2"/>
      <c r="T680" s="2"/>
      <c r="U680" s="2"/>
      <c r="V680" s="2"/>
    </row>
    <row r="681" spans="1:22" ht="12.75" customHeight="1">
      <c r="A681" s="2"/>
      <c r="B681" s="2"/>
      <c r="C681" s="3"/>
      <c r="D681" s="3"/>
      <c r="E681" s="3"/>
      <c r="F681" s="4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4"/>
      <c r="R681" s="2"/>
      <c r="S681" s="2"/>
      <c r="T681" s="2"/>
      <c r="U681" s="2"/>
      <c r="V681" s="2"/>
    </row>
    <row r="682" spans="1:22" ht="12.75" customHeight="1">
      <c r="A682" s="2"/>
      <c r="B682" s="2"/>
      <c r="C682" s="3"/>
      <c r="D682" s="3"/>
      <c r="E682" s="3"/>
      <c r="F682" s="4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4"/>
      <c r="R682" s="2"/>
      <c r="S682" s="2"/>
      <c r="T682" s="2"/>
      <c r="U682" s="2"/>
      <c r="V682" s="2"/>
    </row>
    <row r="683" spans="1:22" ht="12.75" customHeight="1">
      <c r="A683" s="2"/>
      <c r="B683" s="2"/>
      <c r="C683" s="3"/>
      <c r="D683" s="3"/>
      <c r="E683" s="3"/>
      <c r="F683" s="4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4"/>
      <c r="R683" s="2"/>
      <c r="S683" s="2"/>
      <c r="T683" s="2"/>
      <c r="U683" s="2"/>
      <c r="V683" s="2"/>
    </row>
    <row r="684" spans="1:22" ht="12.75" customHeight="1">
      <c r="A684" s="2"/>
      <c r="B684" s="2"/>
      <c r="C684" s="3"/>
      <c r="D684" s="3"/>
      <c r="E684" s="3"/>
      <c r="F684" s="4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4"/>
      <c r="R684" s="2"/>
      <c r="S684" s="2"/>
      <c r="T684" s="2"/>
      <c r="U684" s="2"/>
      <c r="V684" s="2"/>
    </row>
    <row r="685" spans="1:22" ht="12.75" customHeight="1">
      <c r="A685" s="2"/>
      <c r="B685" s="2"/>
      <c r="C685" s="3"/>
      <c r="D685" s="3"/>
      <c r="E685" s="3"/>
      <c r="F685" s="4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4"/>
      <c r="R685" s="2"/>
      <c r="S685" s="2"/>
      <c r="T685" s="2"/>
      <c r="U685" s="2"/>
      <c r="V685" s="2"/>
    </row>
    <row r="686" spans="1:22" ht="12.75" customHeight="1">
      <c r="A686" s="2"/>
      <c r="B686" s="2"/>
      <c r="C686" s="3"/>
      <c r="D686" s="3"/>
      <c r="E686" s="3"/>
      <c r="F686" s="4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4"/>
      <c r="R686" s="2"/>
      <c r="S686" s="2"/>
      <c r="T686" s="2"/>
      <c r="U686" s="2"/>
      <c r="V686" s="2"/>
    </row>
    <row r="687" spans="1:22" ht="12.75" customHeight="1">
      <c r="A687" s="2"/>
      <c r="B687" s="2"/>
      <c r="C687" s="3"/>
      <c r="D687" s="3"/>
      <c r="E687" s="3"/>
      <c r="F687" s="4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4"/>
      <c r="R687" s="2"/>
      <c r="S687" s="2"/>
      <c r="T687" s="2"/>
      <c r="U687" s="2"/>
      <c r="V687" s="2"/>
    </row>
    <row r="688" spans="1:22" ht="12.75" customHeight="1">
      <c r="A688" s="2"/>
      <c r="B688" s="2"/>
      <c r="C688" s="3"/>
      <c r="D688" s="3"/>
      <c r="E688" s="3"/>
      <c r="F688" s="4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4"/>
      <c r="R688" s="2"/>
      <c r="S688" s="2"/>
      <c r="T688" s="2"/>
      <c r="U688" s="2"/>
      <c r="V688" s="2"/>
    </row>
    <row r="689" spans="1:22" ht="12.75" customHeight="1">
      <c r="A689" s="2"/>
      <c r="B689" s="2"/>
      <c r="C689" s="3"/>
      <c r="D689" s="3"/>
      <c r="E689" s="3"/>
      <c r="F689" s="4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4"/>
      <c r="R689" s="2"/>
      <c r="S689" s="2"/>
      <c r="T689" s="2"/>
      <c r="U689" s="2"/>
      <c r="V689" s="2"/>
    </row>
    <row r="690" spans="1:22" ht="12.75" customHeight="1">
      <c r="A690" s="2"/>
      <c r="B690" s="2"/>
      <c r="C690" s="3"/>
      <c r="D690" s="3"/>
      <c r="E690" s="3"/>
      <c r="F690" s="4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4"/>
      <c r="R690" s="2"/>
      <c r="S690" s="2"/>
      <c r="T690" s="2"/>
      <c r="U690" s="2"/>
      <c r="V690" s="2"/>
    </row>
    <row r="691" spans="1:22" ht="12.75" customHeight="1">
      <c r="A691" s="2"/>
      <c r="B691" s="2"/>
      <c r="C691" s="3"/>
      <c r="D691" s="3"/>
      <c r="E691" s="3"/>
      <c r="F691" s="4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4"/>
      <c r="R691" s="2"/>
      <c r="S691" s="2"/>
      <c r="T691" s="2"/>
      <c r="U691" s="2"/>
      <c r="V691" s="2"/>
    </row>
    <row r="692" spans="1:22" ht="12.75" customHeight="1">
      <c r="A692" s="2"/>
      <c r="B692" s="2"/>
      <c r="C692" s="3"/>
      <c r="D692" s="3"/>
      <c r="E692" s="3"/>
      <c r="F692" s="4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4"/>
      <c r="R692" s="2"/>
      <c r="S692" s="2"/>
      <c r="T692" s="2"/>
      <c r="U692" s="2"/>
      <c r="V692" s="2"/>
    </row>
    <row r="693" spans="1:22" ht="12.75" customHeight="1">
      <c r="A693" s="2"/>
      <c r="B693" s="2"/>
      <c r="C693" s="3"/>
      <c r="D693" s="3"/>
      <c r="E693" s="3"/>
      <c r="F693" s="4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4"/>
      <c r="R693" s="2"/>
      <c r="S693" s="2"/>
      <c r="T693" s="2"/>
      <c r="U693" s="2"/>
      <c r="V693" s="2"/>
    </row>
    <row r="694" spans="1:22" ht="12.75" customHeight="1">
      <c r="A694" s="2"/>
      <c r="B694" s="2"/>
      <c r="C694" s="3"/>
      <c r="D694" s="3"/>
      <c r="E694" s="3"/>
      <c r="F694" s="4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4"/>
      <c r="R694" s="2"/>
      <c r="S694" s="2"/>
      <c r="T694" s="2"/>
      <c r="U694" s="2"/>
      <c r="V694" s="2"/>
    </row>
    <row r="695" spans="1:22" ht="12.75" customHeight="1">
      <c r="A695" s="2"/>
      <c r="B695" s="2"/>
      <c r="C695" s="3"/>
      <c r="D695" s="3"/>
      <c r="E695" s="3"/>
      <c r="F695" s="4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4"/>
      <c r="R695" s="2"/>
      <c r="S695" s="2"/>
      <c r="T695" s="2"/>
      <c r="U695" s="2"/>
      <c r="V695" s="2"/>
    </row>
    <row r="696" spans="1:22" ht="12.75" customHeight="1">
      <c r="A696" s="2"/>
      <c r="B696" s="2"/>
      <c r="C696" s="3"/>
      <c r="D696" s="3"/>
      <c r="E696" s="3"/>
      <c r="F696" s="4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4"/>
      <c r="R696" s="2"/>
      <c r="S696" s="2"/>
      <c r="T696" s="2"/>
      <c r="U696" s="2"/>
      <c r="V696" s="2"/>
    </row>
    <row r="697" spans="1:22" ht="12.75" customHeight="1">
      <c r="A697" s="2"/>
      <c r="B697" s="2"/>
      <c r="C697" s="3"/>
      <c r="D697" s="3"/>
      <c r="E697" s="3"/>
      <c r="F697" s="4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4"/>
      <c r="R697" s="2"/>
      <c r="S697" s="2"/>
      <c r="T697" s="2"/>
      <c r="U697" s="2"/>
      <c r="V697" s="2"/>
    </row>
    <row r="698" spans="1:22" ht="12.75" customHeight="1">
      <c r="A698" s="2"/>
      <c r="B698" s="2"/>
      <c r="C698" s="3"/>
      <c r="D698" s="3"/>
      <c r="E698" s="3"/>
      <c r="F698" s="4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4"/>
      <c r="R698" s="2"/>
      <c r="S698" s="2"/>
      <c r="T698" s="2"/>
      <c r="U698" s="2"/>
      <c r="V698" s="2"/>
    </row>
    <row r="699" spans="1:22" ht="12.75" customHeight="1">
      <c r="A699" s="2"/>
      <c r="B699" s="2"/>
      <c r="C699" s="3"/>
      <c r="D699" s="3"/>
      <c r="E699" s="3"/>
      <c r="F699" s="4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4"/>
      <c r="R699" s="2"/>
      <c r="S699" s="2"/>
      <c r="T699" s="2"/>
      <c r="U699" s="2"/>
      <c r="V699" s="2"/>
    </row>
    <row r="700" spans="1:22" ht="12.75" customHeight="1">
      <c r="A700" s="2"/>
      <c r="B700" s="2"/>
      <c r="C700" s="3"/>
      <c r="D700" s="3"/>
      <c r="E700" s="3"/>
      <c r="F700" s="4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4"/>
      <c r="R700" s="2"/>
      <c r="S700" s="2"/>
      <c r="T700" s="2"/>
      <c r="U700" s="2"/>
      <c r="V700" s="2"/>
    </row>
    <row r="701" spans="1:22" ht="12.75" customHeight="1">
      <c r="A701" s="2"/>
      <c r="B701" s="2"/>
      <c r="C701" s="3"/>
      <c r="D701" s="3"/>
      <c r="E701" s="3"/>
      <c r="F701" s="4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4"/>
      <c r="R701" s="2"/>
      <c r="S701" s="2"/>
      <c r="T701" s="2"/>
      <c r="U701" s="2"/>
      <c r="V701" s="2"/>
    </row>
    <row r="702" spans="1:22" ht="12.75" customHeight="1">
      <c r="A702" s="2"/>
      <c r="B702" s="2"/>
      <c r="C702" s="3"/>
      <c r="D702" s="3"/>
      <c r="E702" s="3"/>
      <c r="F702" s="4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4"/>
      <c r="R702" s="2"/>
      <c r="S702" s="2"/>
      <c r="T702" s="2"/>
      <c r="U702" s="2"/>
      <c r="V702" s="2"/>
    </row>
    <row r="703" spans="1:22" ht="12.75" customHeight="1">
      <c r="A703" s="2"/>
      <c r="B703" s="2"/>
      <c r="C703" s="3"/>
      <c r="D703" s="3"/>
      <c r="E703" s="3"/>
      <c r="F703" s="4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4"/>
      <c r="R703" s="2"/>
      <c r="S703" s="2"/>
      <c r="T703" s="2"/>
      <c r="U703" s="2"/>
      <c r="V703" s="2"/>
    </row>
    <row r="704" spans="1:22" ht="12.75" customHeight="1">
      <c r="A704" s="2"/>
      <c r="B704" s="2"/>
      <c r="C704" s="3"/>
      <c r="D704" s="3"/>
      <c r="E704" s="3"/>
      <c r="F704" s="4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4"/>
      <c r="R704" s="2"/>
      <c r="S704" s="2"/>
      <c r="T704" s="2"/>
      <c r="U704" s="2"/>
      <c r="V704" s="2"/>
    </row>
    <row r="705" spans="1:22" ht="12.75" customHeight="1">
      <c r="A705" s="2"/>
      <c r="B705" s="2"/>
      <c r="C705" s="3"/>
      <c r="D705" s="3"/>
      <c r="E705" s="3"/>
      <c r="F705" s="4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4"/>
      <c r="R705" s="2"/>
      <c r="S705" s="2"/>
      <c r="T705" s="2"/>
      <c r="U705" s="2"/>
      <c r="V705" s="2"/>
    </row>
    <row r="706" spans="1:22" ht="12.75" customHeight="1">
      <c r="A706" s="2"/>
      <c r="B706" s="2"/>
      <c r="C706" s="3"/>
      <c r="D706" s="3"/>
      <c r="E706" s="3"/>
      <c r="F706" s="4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4"/>
      <c r="R706" s="2"/>
      <c r="S706" s="2"/>
      <c r="T706" s="2"/>
      <c r="U706" s="2"/>
      <c r="V706" s="2"/>
    </row>
    <row r="707" spans="1:22" ht="12.75" customHeight="1">
      <c r="A707" s="2"/>
      <c r="B707" s="2"/>
      <c r="C707" s="3"/>
      <c r="D707" s="3"/>
      <c r="E707" s="3"/>
      <c r="F707" s="4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4"/>
      <c r="R707" s="2"/>
      <c r="S707" s="2"/>
      <c r="T707" s="2"/>
      <c r="U707" s="2"/>
      <c r="V707" s="2"/>
    </row>
    <row r="708" spans="1:22" ht="12.75" customHeight="1">
      <c r="A708" s="2"/>
      <c r="B708" s="2"/>
      <c r="C708" s="3"/>
      <c r="D708" s="3"/>
      <c r="E708" s="3"/>
      <c r="F708" s="4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4"/>
      <c r="R708" s="2"/>
      <c r="S708" s="2"/>
      <c r="T708" s="2"/>
      <c r="U708" s="2"/>
      <c r="V708" s="2"/>
    </row>
    <row r="709" spans="1:22" ht="12.75" customHeight="1">
      <c r="A709" s="2"/>
      <c r="B709" s="2"/>
      <c r="C709" s="3"/>
      <c r="D709" s="3"/>
      <c r="E709" s="3"/>
      <c r="F709" s="4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4"/>
      <c r="R709" s="2"/>
      <c r="S709" s="2"/>
      <c r="T709" s="2"/>
      <c r="U709" s="2"/>
      <c r="V709" s="2"/>
    </row>
    <row r="710" spans="1:22" ht="12.75" customHeight="1">
      <c r="A710" s="2"/>
      <c r="B710" s="2"/>
      <c r="C710" s="3"/>
      <c r="D710" s="3"/>
      <c r="E710" s="3"/>
      <c r="F710" s="4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4"/>
      <c r="R710" s="2"/>
      <c r="S710" s="2"/>
      <c r="T710" s="2"/>
      <c r="U710" s="2"/>
      <c r="V710" s="2"/>
    </row>
    <row r="711" spans="1:22" ht="12.75" customHeight="1">
      <c r="A711" s="2"/>
      <c r="B711" s="2"/>
      <c r="C711" s="3"/>
      <c r="D711" s="3"/>
      <c r="E711" s="3"/>
      <c r="F711" s="4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4"/>
      <c r="R711" s="2"/>
      <c r="S711" s="2"/>
      <c r="T711" s="2"/>
      <c r="U711" s="2"/>
      <c r="V711" s="2"/>
    </row>
    <row r="712" spans="1:22" ht="12.75" customHeight="1">
      <c r="A712" s="2"/>
      <c r="B712" s="2"/>
      <c r="C712" s="3"/>
      <c r="D712" s="3"/>
      <c r="E712" s="3"/>
      <c r="F712" s="4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4"/>
      <c r="R712" s="2"/>
      <c r="S712" s="2"/>
      <c r="T712" s="2"/>
      <c r="U712" s="2"/>
      <c r="V712" s="2"/>
    </row>
    <row r="713" spans="1:22" ht="12.75" customHeight="1">
      <c r="A713" s="2"/>
      <c r="B713" s="2"/>
      <c r="C713" s="3"/>
      <c r="D713" s="3"/>
      <c r="E713" s="3"/>
      <c r="F713" s="4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4"/>
      <c r="R713" s="2"/>
      <c r="S713" s="2"/>
      <c r="T713" s="2"/>
      <c r="U713" s="2"/>
      <c r="V713" s="2"/>
    </row>
    <row r="714" spans="1:22" ht="12.75" customHeight="1">
      <c r="A714" s="2"/>
      <c r="B714" s="2"/>
      <c r="C714" s="3"/>
      <c r="D714" s="3"/>
      <c r="E714" s="3"/>
      <c r="F714" s="4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4"/>
      <c r="R714" s="2"/>
      <c r="S714" s="2"/>
      <c r="T714" s="2"/>
      <c r="U714" s="2"/>
      <c r="V714" s="2"/>
    </row>
    <row r="715" spans="1:22" ht="12.75" customHeight="1">
      <c r="A715" s="2"/>
      <c r="B715" s="2"/>
      <c r="C715" s="3"/>
      <c r="D715" s="3"/>
      <c r="E715" s="3"/>
      <c r="F715" s="4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4"/>
      <c r="R715" s="2"/>
      <c r="S715" s="2"/>
      <c r="T715" s="2"/>
      <c r="U715" s="2"/>
      <c r="V715" s="2"/>
    </row>
    <row r="716" spans="1:22" ht="12.75" customHeight="1">
      <c r="A716" s="2"/>
      <c r="B716" s="2"/>
      <c r="C716" s="3"/>
      <c r="D716" s="3"/>
      <c r="E716" s="3"/>
      <c r="F716" s="4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4"/>
      <c r="R716" s="2"/>
      <c r="S716" s="2"/>
      <c r="T716" s="2"/>
      <c r="U716" s="2"/>
      <c r="V716" s="2"/>
    </row>
    <row r="717" spans="1:22" ht="12.75" customHeight="1">
      <c r="A717" s="2"/>
      <c r="B717" s="2"/>
      <c r="C717" s="3"/>
      <c r="D717" s="3"/>
      <c r="E717" s="3"/>
      <c r="F717" s="4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4"/>
      <c r="R717" s="2"/>
      <c r="S717" s="2"/>
      <c r="T717" s="2"/>
      <c r="U717" s="2"/>
      <c r="V717" s="2"/>
    </row>
    <row r="718" spans="1:22" ht="12.75" customHeight="1">
      <c r="A718" s="2"/>
      <c r="B718" s="2"/>
      <c r="C718" s="3"/>
      <c r="D718" s="3"/>
      <c r="E718" s="3"/>
      <c r="F718" s="4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4"/>
      <c r="R718" s="2"/>
      <c r="S718" s="2"/>
      <c r="T718" s="2"/>
      <c r="U718" s="2"/>
      <c r="V718" s="2"/>
    </row>
    <row r="719" spans="1:22" ht="12.75" customHeight="1">
      <c r="A719" s="2"/>
      <c r="B719" s="2"/>
      <c r="C719" s="3"/>
      <c r="D719" s="3"/>
      <c r="E719" s="3"/>
      <c r="F719" s="4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4"/>
      <c r="R719" s="2"/>
      <c r="S719" s="2"/>
      <c r="T719" s="2"/>
      <c r="U719" s="2"/>
      <c r="V719" s="2"/>
    </row>
    <row r="720" spans="1:22" ht="12.75" customHeight="1">
      <c r="A720" s="2"/>
      <c r="B720" s="2"/>
      <c r="C720" s="3"/>
      <c r="D720" s="3"/>
      <c r="E720" s="3"/>
      <c r="F720" s="4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4"/>
      <c r="R720" s="2"/>
      <c r="S720" s="2"/>
      <c r="T720" s="2"/>
      <c r="U720" s="2"/>
      <c r="V720" s="2"/>
    </row>
    <row r="721" spans="1:22" ht="12.75" customHeight="1">
      <c r="A721" s="2"/>
      <c r="B721" s="2"/>
      <c r="C721" s="3"/>
      <c r="D721" s="3"/>
      <c r="E721" s="3"/>
      <c r="F721" s="4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4"/>
      <c r="R721" s="2"/>
      <c r="S721" s="2"/>
      <c r="T721" s="2"/>
      <c r="U721" s="2"/>
      <c r="V721" s="2"/>
    </row>
    <row r="722" spans="1:22" ht="12.75" customHeight="1">
      <c r="A722" s="2"/>
      <c r="B722" s="2"/>
      <c r="C722" s="3"/>
      <c r="D722" s="3"/>
      <c r="E722" s="3"/>
      <c r="F722" s="4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4"/>
      <c r="R722" s="2"/>
      <c r="S722" s="2"/>
      <c r="T722" s="2"/>
      <c r="U722" s="2"/>
      <c r="V722" s="2"/>
    </row>
    <row r="723" spans="1:22" ht="12.75" customHeight="1">
      <c r="A723" s="2"/>
      <c r="B723" s="2"/>
      <c r="C723" s="3"/>
      <c r="D723" s="3"/>
      <c r="E723" s="3"/>
      <c r="F723" s="4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4"/>
      <c r="R723" s="2"/>
      <c r="S723" s="2"/>
      <c r="T723" s="2"/>
      <c r="U723" s="2"/>
      <c r="V723" s="2"/>
    </row>
    <row r="724" spans="1:22" ht="12.75" customHeight="1">
      <c r="A724" s="2"/>
      <c r="B724" s="2"/>
      <c r="C724" s="3"/>
      <c r="D724" s="3"/>
      <c r="E724" s="3"/>
      <c r="F724" s="4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4"/>
      <c r="R724" s="2"/>
      <c r="S724" s="2"/>
      <c r="T724" s="2"/>
      <c r="U724" s="2"/>
      <c r="V724" s="2"/>
    </row>
    <row r="725" spans="1:22" ht="12.75" customHeight="1">
      <c r="A725" s="2"/>
      <c r="B725" s="2"/>
      <c r="C725" s="3"/>
      <c r="D725" s="3"/>
      <c r="E725" s="3"/>
      <c r="F725" s="4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4"/>
      <c r="R725" s="2"/>
      <c r="S725" s="2"/>
      <c r="T725" s="2"/>
      <c r="U725" s="2"/>
      <c r="V725" s="2"/>
    </row>
    <row r="726" spans="1:22" ht="12.75" customHeight="1">
      <c r="A726" s="2"/>
      <c r="B726" s="2"/>
      <c r="C726" s="3"/>
      <c r="D726" s="3"/>
      <c r="E726" s="3"/>
      <c r="F726" s="4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4"/>
      <c r="R726" s="2"/>
      <c r="S726" s="2"/>
      <c r="T726" s="2"/>
      <c r="U726" s="2"/>
      <c r="V726" s="2"/>
    </row>
    <row r="727" spans="1:22" ht="12.75" customHeight="1">
      <c r="A727" s="2"/>
      <c r="B727" s="2"/>
      <c r="C727" s="3"/>
      <c r="D727" s="3"/>
      <c r="E727" s="3"/>
      <c r="F727" s="4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4"/>
      <c r="R727" s="2"/>
      <c r="S727" s="2"/>
      <c r="T727" s="2"/>
      <c r="U727" s="2"/>
      <c r="V727" s="2"/>
    </row>
    <row r="728" spans="1:22" ht="12.75" customHeight="1">
      <c r="A728" s="2"/>
      <c r="B728" s="2"/>
      <c r="C728" s="3"/>
      <c r="D728" s="3"/>
      <c r="E728" s="3"/>
      <c r="F728" s="4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4"/>
      <c r="R728" s="2"/>
      <c r="S728" s="2"/>
      <c r="T728" s="2"/>
      <c r="U728" s="2"/>
      <c r="V728" s="2"/>
    </row>
    <row r="729" spans="1:22" ht="12.75" customHeight="1">
      <c r="A729" s="2"/>
      <c r="B729" s="2"/>
      <c r="C729" s="3"/>
      <c r="D729" s="3"/>
      <c r="E729" s="3"/>
      <c r="F729" s="4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4"/>
      <c r="R729" s="2"/>
      <c r="S729" s="2"/>
      <c r="T729" s="2"/>
      <c r="U729" s="2"/>
      <c r="V729" s="2"/>
    </row>
    <row r="730" spans="1:22" ht="12.75" customHeight="1">
      <c r="A730" s="2"/>
      <c r="B730" s="2"/>
      <c r="C730" s="3"/>
      <c r="D730" s="3"/>
      <c r="E730" s="3"/>
      <c r="F730" s="4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4"/>
      <c r="R730" s="2"/>
      <c r="S730" s="2"/>
      <c r="T730" s="2"/>
      <c r="U730" s="2"/>
      <c r="V730" s="2"/>
    </row>
    <row r="731" spans="1:22" ht="12.75" customHeight="1">
      <c r="A731" s="2"/>
      <c r="B731" s="2"/>
      <c r="C731" s="3"/>
      <c r="D731" s="3"/>
      <c r="E731" s="3"/>
      <c r="F731" s="4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4"/>
      <c r="R731" s="2"/>
      <c r="S731" s="2"/>
      <c r="T731" s="2"/>
      <c r="U731" s="2"/>
      <c r="V731" s="2"/>
    </row>
    <row r="732" spans="1:22" ht="12.75" customHeight="1">
      <c r="A732" s="2"/>
      <c r="B732" s="2"/>
      <c r="C732" s="3"/>
      <c r="D732" s="3"/>
      <c r="E732" s="3"/>
      <c r="F732" s="4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4"/>
      <c r="R732" s="2"/>
      <c r="S732" s="2"/>
      <c r="T732" s="2"/>
      <c r="U732" s="2"/>
      <c r="V732" s="2"/>
    </row>
    <row r="733" spans="1:22" ht="12.75" customHeight="1">
      <c r="A733" s="2"/>
      <c r="B733" s="2"/>
      <c r="C733" s="3"/>
      <c r="D733" s="3"/>
      <c r="E733" s="3"/>
      <c r="F733" s="4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4"/>
      <c r="R733" s="2"/>
      <c r="S733" s="2"/>
      <c r="T733" s="2"/>
      <c r="U733" s="2"/>
      <c r="V733" s="2"/>
    </row>
    <row r="734" spans="1:22" ht="12.75" customHeight="1">
      <c r="A734" s="2"/>
      <c r="B734" s="2"/>
      <c r="C734" s="3"/>
      <c r="D734" s="3"/>
      <c r="E734" s="3"/>
      <c r="F734" s="4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4"/>
      <c r="R734" s="2"/>
      <c r="S734" s="2"/>
      <c r="T734" s="2"/>
      <c r="U734" s="2"/>
      <c r="V734" s="2"/>
    </row>
    <row r="735" spans="1:22" ht="12.75" customHeight="1">
      <c r="A735" s="2"/>
      <c r="B735" s="2"/>
      <c r="C735" s="3"/>
      <c r="D735" s="3"/>
      <c r="E735" s="3"/>
      <c r="F735" s="4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4"/>
      <c r="R735" s="2"/>
      <c r="S735" s="2"/>
      <c r="T735" s="2"/>
      <c r="U735" s="2"/>
      <c r="V735" s="2"/>
    </row>
    <row r="736" spans="1:22" ht="12.75" customHeight="1">
      <c r="A736" s="2"/>
      <c r="B736" s="2"/>
      <c r="C736" s="3"/>
      <c r="D736" s="3"/>
      <c r="E736" s="3"/>
      <c r="F736" s="4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4"/>
      <c r="R736" s="2"/>
      <c r="S736" s="2"/>
      <c r="T736" s="2"/>
      <c r="U736" s="2"/>
      <c r="V736" s="2"/>
    </row>
    <row r="737" spans="1:22" ht="12.75" customHeight="1">
      <c r="A737" s="2"/>
      <c r="B737" s="2"/>
      <c r="C737" s="3"/>
      <c r="D737" s="3"/>
      <c r="E737" s="3"/>
      <c r="F737" s="4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4"/>
      <c r="R737" s="2"/>
      <c r="S737" s="2"/>
      <c r="T737" s="2"/>
      <c r="U737" s="2"/>
      <c r="V737" s="2"/>
    </row>
    <row r="738" spans="1:22" ht="12.75" customHeight="1">
      <c r="A738" s="2"/>
      <c r="B738" s="2"/>
      <c r="C738" s="3"/>
      <c r="D738" s="3"/>
      <c r="E738" s="3"/>
      <c r="F738" s="4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4"/>
      <c r="R738" s="2"/>
      <c r="S738" s="2"/>
      <c r="T738" s="2"/>
      <c r="U738" s="2"/>
      <c r="V738" s="2"/>
    </row>
    <row r="739" spans="1:22" ht="12.75" customHeight="1">
      <c r="A739" s="2"/>
      <c r="B739" s="2"/>
      <c r="C739" s="3"/>
      <c r="D739" s="3"/>
      <c r="E739" s="3"/>
      <c r="F739" s="4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4"/>
      <c r="R739" s="2"/>
      <c r="S739" s="2"/>
      <c r="T739" s="2"/>
      <c r="U739" s="2"/>
      <c r="V739" s="2"/>
    </row>
    <row r="740" spans="1:22" ht="12.75" customHeight="1">
      <c r="A740" s="2"/>
      <c r="B740" s="2"/>
      <c r="C740" s="3"/>
      <c r="D740" s="3"/>
      <c r="E740" s="3"/>
      <c r="F740" s="4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4"/>
      <c r="R740" s="2"/>
      <c r="S740" s="2"/>
      <c r="T740" s="2"/>
      <c r="U740" s="2"/>
      <c r="V740" s="2"/>
    </row>
    <row r="741" spans="1:22" ht="12.75" customHeight="1">
      <c r="A741" s="2"/>
      <c r="B741" s="2"/>
      <c r="C741" s="3"/>
      <c r="D741" s="3"/>
      <c r="E741" s="3"/>
      <c r="F741" s="4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4"/>
      <c r="R741" s="2"/>
      <c r="S741" s="2"/>
      <c r="T741" s="2"/>
      <c r="U741" s="2"/>
      <c r="V741" s="2"/>
    </row>
    <row r="742" spans="1:22" ht="12.75" customHeight="1">
      <c r="A742" s="2"/>
      <c r="B742" s="2"/>
      <c r="C742" s="3"/>
      <c r="D742" s="3"/>
      <c r="E742" s="3"/>
      <c r="F742" s="4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4"/>
      <c r="R742" s="2"/>
      <c r="S742" s="2"/>
      <c r="T742" s="2"/>
      <c r="U742" s="2"/>
      <c r="V742" s="2"/>
    </row>
    <row r="743" spans="1:22" ht="12.75" customHeight="1">
      <c r="A743" s="2"/>
      <c r="B743" s="2"/>
      <c r="C743" s="3"/>
      <c r="D743" s="3"/>
      <c r="E743" s="3"/>
      <c r="F743" s="4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4"/>
      <c r="R743" s="2"/>
      <c r="S743" s="2"/>
      <c r="T743" s="2"/>
      <c r="U743" s="2"/>
      <c r="V743" s="2"/>
    </row>
    <row r="744" spans="1:22" ht="12.75" customHeight="1">
      <c r="A744" s="2"/>
      <c r="B744" s="2"/>
      <c r="C744" s="3"/>
      <c r="D744" s="3"/>
      <c r="E744" s="3"/>
      <c r="F744" s="4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4"/>
      <c r="R744" s="2"/>
      <c r="S744" s="2"/>
      <c r="T744" s="2"/>
      <c r="U744" s="2"/>
      <c r="V744" s="2"/>
    </row>
    <row r="745" spans="1:22" ht="12.75" customHeight="1">
      <c r="A745" s="2"/>
      <c r="B745" s="2"/>
      <c r="C745" s="3"/>
      <c r="D745" s="3"/>
      <c r="E745" s="3"/>
      <c r="F745" s="4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4"/>
      <c r="R745" s="2"/>
      <c r="S745" s="2"/>
      <c r="T745" s="2"/>
      <c r="U745" s="2"/>
      <c r="V745" s="2"/>
    </row>
    <row r="746" spans="1:22" ht="12.75" customHeight="1">
      <c r="A746" s="2"/>
      <c r="B746" s="2"/>
      <c r="C746" s="3"/>
      <c r="D746" s="3"/>
      <c r="E746" s="3"/>
      <c r="F746" s="4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4"/>
      <c r="R746" s="2"/>
      <c r="S746" s="2"/>
      <c r="T746" s="2"/>
      <c r="U746" s="2"/>
      <c r="V746" s="2"/>
    </row>
    <row r="747" spans="1:22" ht="12.75" customHeight="1">
      <c r="A747" s="2"/>
      <c r="B747" s="2"/>
      <c r="C747" s="3"/>
      <c r="D747" s="3"/>
      <c r="E747" s="3"/>
      <c r="F747" s="4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4"/>
      <c r="R747" s="2"/>
      <c r="S747" s="2"/>
      <c r="T747" s="2"/>
      <c r="U747" s="2"/>
      <c r="V747" s="2"/>
    </row>
    <row r="748" spans="1:22" ht="12.75" customHeight="1">
      <c r="A748" s="2"/>
      <c r="B748" s="2"/>
      <c r="C748" s="3"/>
      <c r="D748" s="3"/>
      <c r="E748" s="3"/>
      <c r="F748" s="4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4"/>
      <c r="R748" s="2"/>
      <c r="S748" s="2"/>
      <c r="T748" s="2"/>
      <c r="U748" s="2"/>
      <c r="V748" s="2"/>
    </row>
    <row r="749" spans="1:22" ht="12.75" customHeight="1">
      <c r="A749" s="2"/>
      <c r="B749" s="2"/>
      <c r="C749" s="3"/>
      <c r="D749" s="3"/>
      <c r="E749" s="3"/>
      <c r="F749" s="4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4"/>
      <c r="R749" s="2"/>
      <c r="S749" s="2"/>
      <c r="T749" s="2"/>
      <c r="U749" s="2"/>
      <c r="V749" s="2"/>
    </row>
    <row r="750" spans="1:22" ht="12.75" customHeight="1">
      <c r="A750" s="2"/>
      <c r="B750" s="2"/>
      <c r="C750" s="3"/>
      <c r="D750" s="3"/>
      <c r="E750" s="3"/>
      <c r="F750" s="4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4"/>
      <c r="R750" s="2"/>
      <c r="S750" s="2"/>
      <c r="T750" s="2"/>
      <c r="U750" s="2"/>
      <c r="V750" s="2"/>
    </row>
    <row r="751" spans="1:22" ht="12.75" customHeight="1">
      <c r="A751" s="2"/>
      <c r="B751" s="2"/>
      <c r="C751" s="3"/>
      <c r="D751" s="3"/>
      <c r="E751" s="3"/>
      <c r="F751" s="4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4"/>
      <c r="R751" s="2"/>
      <c r="S751" s="2"/>
      <c r="T751" s="2"/>
      <c r="U751" s="2"/>
      <c r="V751" s="2"/>
    </row>
    <row r="752" spans="1:22" ht="12.75" customHeight="1">
      <c r="A752" s="2"/>
      <c r="B752" s="2"/>
      <c r="C752" s="3"/>
      <c r="D752" s="3"/>
      <c r="E752" s="3"/>
      <c r="F752" s="4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4"/>
      <c r="R752" s="2"/>
      <c r="S752" s="2"/>
      <c r="T752" s="2"/>
      <c r="U752" s="2"/>
      <c r="V752" s="2"/>
    </row>
    <row r="753" spans="1:22" ht="12.75" customHeight="1">
      <c r="A753" s="2"/>
      <c r="B753" s="2"/>
      <c r="C753" s="3"/>
      <c r="D753" s="3"/>
      <c r="E753" s="3"/>
      <c r="F753" s="4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4"/>
      <c r="R753" s="2"/>
      <c r="S753" s="2"/>
      <c r="T753" s="2"/>
      <c r="U753" s="2"/>
      <c r="V753" s="2"/>
    </row>
    <row r="754" spans="1:22" ht="12.75" customHeight="1">
      <c r="A754" s="2"/>
      <c r="B754" s="2"/>
      <c r="C754" s="3"/>
      <c r="D754" s="3"/>
      <c r="E754" s="3"/>
      <c r="F754" s="4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4"/>
      <c r="R754" s="2"/>
      <c r="S754" s="2"/>
      <c r="T754" s="2"/>
      <c r="U754" s="2"/>
      <c r="V754" s="2"/>
    </row>
    <row r="755" spans="1:22" ht="12.75" customHeight="1">
      <c r="A755" s="2"/>
      <c r="B755" s="2"/>
      <c r="C755" s="3"/>
      <c r="D755" s="3"/>
      <c r="E755" s="3"/>
      <c r="F755" s="4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4"/>
      <c r="R755" s="2"/>
      <c r="S755" s="2"/>
      <c r="T755" s="2"/>
      <c r="U755" s="2"/>
      <c r="V755" s="2"/>
    </row>
    <row r="756" spans="1:22" ht="12.75" customHeight="1">
      <c r="A756" s="2"/>
      <c r="B756" s="2"/>
      <c r="C756" s="3"/>
      <c r="D756" s="3"/>
      <c r="E756" s="3"/>
      <c r="F756" s="4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4"/>
      <c r="R756" s="2"/>
      <c r="S756" s="2"/>
      <c r="T756" s="2"/>
      <c r="U756" s="2"/>
      <c r="V756" s="2"/>
    </row>
    <row r="757" spans="1:22" ht="12.75" customHeight="1">
      <c r="A757" s="2"/>
      <c r="B757" s="2"/>
      <c r="C757" s="3"/>
      <c r="D757" s="3"/>
      <c r="E757" s="3"/>
      <c r="F757" s="4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4"/>
      <c r="R757" s="2"/>
      <c r="S757" s="2"/>
      <c r="T757" s="2"/>
      <c r="U757" s="2"/>
      <c r="V757" s="2"/>
    </row>
    <row r="758" spans="1:22" ht="12.75" customHeight="1">
      <c r="A758" s="2"/>
      <c r="B758" s="2"/>
      <c r="C758" s="3"/>
      <c r="D758" s="3"/>
      <c r="E758" s="3"/>
      <c r="F758" s="4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4"/>
      <c r="R758" s="2"/>
      <c r="S758" s="2"/>
      <c r="T758" s="2"/>
      <c r="U758" s="2"/>
      <c r="V758" s="2"/>
    </row>
    <row r="759" spans="1:22" ht="12.75" customHeight="1">
      <c r="A759" s="2"/>
      <c r="B759" s="2"/>
      <c r="C759" s="3"/>
      <c r="D759" s="3"/>
      <c r="E759" s="3"/>
      <c r="F759" s="4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4"/>
      <c r="R759" s="2"/>
      <c r="S759" s="2"/>
      <c r="T759" s="2"/>
      <c r="U759" s="2"/>
      <c r="V759" s="2"/>
    </row>
    <row r="760" spans="1:22" ht="12.75" customHeight="1">
      <c r="A760" s="2"/>
      <c r="B760" s="2"/>
      <c r="C760" s="3"/>
      <c r="D760" s="3"/>
      <c r="E760" s="3"/>
      <c r="F760" s="4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4"/>
      <c r="R760" s="2"/>
      <c r="S760" s="2"/>
      <c r="T760" s="2"/>
      <c r="U760" s="2"/>
      <c r="V760" s="2"/>
    </row>
    <row r="761" spans="1:22" ht="12.75" customHeight="1">
      <c r="A761" s="2"/>
      <c r="B761" s="2"/>
      <c r="C761" s="3"/>
      <c r="D761" s="3"/>
      <c r="E761" s="3"/>
      <c r="F761" s="4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4"/>
      <c r="R761" s="2"/>
      <c r="S761" s="2"/>
      <c r="T761" s="2"/>
      <c r="U761" s="2"/>
      <c r="V761" s="2"/>
    </row>
    <row r="762" spans="1:22" ht="12.75" customHeight="1">
      <c r="A762" s="2"/>
      <c r="B762" s="2"/>
      <c r="C762" s="3"/>
      <c r="D762" s="3"/>
      <c r="E762" s="3"/>
      <c r="F762" s="4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4"/>
      <c r="R762" s="2"/>
      <c r="S762" s="2"/>
      <c r="T762" s="2"/>
      <c r="U762" s="2"/>
      <c r="V762" s="2"/>
    </row>
    <row r="763" spans="1:22" ht="12.75" customHeight="1">
      <c r="A763" s="2"/>
      <c r="B763" s="2"/>
      <c r="C763" s="3"/>
      <c r="D763" s="3"/>
      <c r="E763" s="3"/>
      <c r="F763" s="4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4"/>
      <c r="R763" s="2"/>
      <c r="S763" s="2"/>
      <c r="T763" s="2"/>
      <c r="U763" s="2"/>
      <c r="V763" s="2"/>
    </row>
    <row r="764" spans="1:22" ht="12.75" customHeight="1">
      <c r="A764" s="2"/>
      <c r="B764" s="2"/>
      <c r="C764" s="3"/>
      <c r="D764" s="3"/>
      <c r="E764" s="3"/>
      <c r="F764" s="4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4"/>
      <c r="R764" s="2"/>
      <c r="S764" s="2"/>
      <c r="T764" s="2"/>
      <c r="U764" s="2"/>
      <c r="V764" s="2"/>
    </row>
    <row r="765" spans="1:22" ht="12.75" customHeight="1">
      <c r="A765" s="2"/>
      <c r="B765" s="2"/>
      <c r="C765" s="3"/>
      <c r="D765" s="3"/>
      <c r="E765" s="3"/>
      <c r="F765" s="4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4"/>
      <c r="R765" s="2"/>
      <c r="S765" s="2"/>
      <c r="T765" s="2"/>
      <c r="U765" s="2"/>
      <c r="V765" s="2"/>
    </row>
    <row r="766" spans="1:22" ht="12.75" customHeight="1">
      <c r="A766" s="2"/>
      <c r="B766" s="2"/>
      <c r="C766" s="3"/>
      <c r="D766" s="3"/>
      <c r="E766" s="3"/>
      <c r="F766" s="4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4"/>
      <c r="R766" s="2"/>
      <c r="S766" s="2"/>
      <c r="T766" s="2"/>
      <c r="U766" s="2"/>
      <c r="V766" s="2"/>
    </row>
    <row r="767" spans="1:22" ht="12.75" customHeight="1">
      <c r="A767" s="2"/>
      <c r="B767" s="2"/>
      <c r="C767" s="3"/>
      <c r="D767" s="3"/>
      <c r="E767" s="3"/>
      <c r="F767" s="4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4"/>
      <c r="R767" s="2"/>
      <c r="S767" s="2"/>
      <c r="T767" s="2"/>
      <c r="U767" s="2"/>
      <c r="V767" s="2"/>
    </row>
    <row r="768" spans="1:22" ht="12.75" customHeight="1">
      <c r="A768" s="2"/>
      <c r="B768" s="2"/>
      <c r="C768" s="3"/>
      <c r="D768" s="3"/>
      <c r="E768" s="3"/>
      <c r="F768" s="4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4"/>
      <c r="R768" s="2"/>
      <c r="S768" s="2"/>
      <c r="T768" s="2"/>
      <c r="U768" s="2"/>
      <c r="V768" s="2"/>
    </row>
    <row r="769" spans="1:22" ht="12.75" customHeight="1">
      <c r="A769" s="2"/>
      <c r="B769" s="2"/>
      <c r="C769" s="3"/>
      <c r="D769" s="3"/>
      <c r="E769" s="3"/>
      <c r="F769" s="4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4"/>
      <c r="R769" s="2"/>
      <c r="S769" s="2"/>
      <c r="T769" s="2"/>
      <c r="U769" s="2"/>
      <c r="V769" s="2"/>
    </row>
    <row r="770" spans="1:22" ht="12.75" customHeight="1">
      <c r="A770" s="2"/>
      <c r="B770" s="2"/>
      <c r="C770" s="3"/>
      <c r="D770" s="3"/>
      <c r="E770" s="3"/>
      <c r="F770" s="4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4"/>
      <c r="R770" s="2"/>
      <c r="S770" s="2"/>
      <c r="T770" s="2"/>
      <c r="U770" s="2"/>
      <c r="V770" s="2"/>
    </row>
    <row r="771" spans="1:22" ht="12.75" customHeight="1">
      <c r="A771" s="2"/>
      <c r="B771" s="2"/>
      <c r="C771" s="3"/>
      <c r="D771" s="3"/>
      <c r="E771" s="3"/>
      <c r="F771" s="4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4"/>
      <c r="R771" s="2"/>
      <c r="S771" s="2"/>
      <c r="T771" s="2"/>
      <c r="U771" s="2"/>
      <c r="V771" s="2"/>
    </row>
    <row r="772" spans="1:22" ht="12.75" customHeight="1">
      <c r="A772" s="2"/>
      <c r="B772" s="2"/>
      <c r="C772" s="3"/>
      <c r="D772" s="3"/>
      <c r="E772" s="3"/>
      <c r="F772" s="4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4"/>
      <c r="R772" s="2"/>
      <c r="S772" s="2"/>
      <c r="T772" s="2"/>
      <c r="U772" s="2"/>
      <c r="V772" s="2"/>
    </row>
    <row r="773" spans="1:22" ht="12.75" customHeight="1">
      <c r="A773" s="2"/>
      <c r="B773" s="2"/>
      <c r="C773" s="3"/>
      <c r="D773" s="3"/>
      <c r="E773" s="3"/>
      <c r="F773" s="4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4"/>
      <c r="R773" s="2"/>
      <c r="S773" s="2"/>
      <c r="T773" s="2"/>
      <c r="U773" s="2"/>
      <c r="V773" s="2"/>
    </row>
    <row r="774" spans="1:22" ht="12.75" customHeight="1">
      <c r="A774" s="2"/>
      <c r="B774" s="2"/>
      <c r="C774" s="3"/>
      <c r="D774" s="3"/>
      <c r="E774" s="3"/>
      <c r="F774" s="4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4"/>
      <c r="R774" s="2"/>
      <c r="S774" s="2"/>
      <c r="T774" s="2"/>
      <c r="U774" s="2"/>
      <c r="V774" s="2"/>
    </row>
    <row r="775" spans="1:22" ht="12.75" customHeight="1">
      <c r="A775" s="2"/>
      <c r="B775" s="2"/>
      <c r="C775" s="3"/>
      <c r="D775" s="3"/>
      <c r="E775" s="3"/>
      <c r="F775" s="4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4"/>
      <c r="R775" s="2"/>
      <c r="S775" s="2"/>
      <c r="T775" s="2"/>
      <c r="U775" s="2"/>
      <c r="V775" s="2"/>
    </row>
    <row r="776" spans="1:22" ht="12.75" customHeight="1">
      <c r="A776" s="2"/>
      <c r="B776" s="2"/>
      <c r="C776" s="3"/>
      <c r="D776" s="3"/>
      <c r="E776" s="3"/>
      <c r="F776" s="4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4"/>
      <c r="R776" s="2"/>
      <c r="S776" s="2"/>
      <c r="T776" s="2"/>
      <c r="U776" s="2"/>
      <c r="V776" s="2"/>
    </row>
    <row r="777" spans="1:22" ht="12.75" customHeight="1">
      <c r="A777" s="2"/>
      <c r="B777" s="2"/>
      <c r="C777" s="3"/>
      <c r="D777" s="3"/>
      <c r="E777" s="3"/>
      <c r="F777" s="4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4"/>
      <c r="R777" s="2"/>
      <c r="S777" s="2"/>
      <c r="T777" s="2"/>
      <c r="U777" s="2"/>
      <c r="V777" s="2"/>
    </row>
    <row r="778" spans="1:22" ht="12.75" customHeight="1">
      <c r="A778" s="2"/>
      <c r="B778" s="2"/>
      <c r="C778" s="3"/>
      <c r="D778" s="3"/>
      <c r="E778" s="3"/>
      <c r="F778" s="4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4"/>
      <c r="R778" s="2"/>
      <c r="S778" s="2"/>
      <c r="T778" s="2"/>
      <c r="U778" s="2"/>
      <c r="V778" s="2"/>
    </row>
    <row r="779" spans="1:22" ht="12.75" customHeight="1">
      <c r="A779" s="2"/>
      <c r="B779" s="2"/>
      <c r="C779" s="3"/>
      <c r="D779" s="3"/>
      <c r="E779" s="3"/>
      <c r="F779" s="4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4"/>
      <c r="R779" s="2"/>
      <c r="S779" s="2"/>
      <c r="T779" s="2"/>
      <c r="U779" s="2"/>
      <c r="V779" s="2"/>
    </row>
    <row r="780" spans="1:22" ht="12.75" customHeight="1">
      <c r="A780" s="2"/>
      <c r="B780" s="2"/>
      <c r="C780" s="3"/>
      <c r="D780" s="3"/>
      <c r="E780" s="3"/>
      <c r="F780" s="4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4"/>
      <c r="R780" s="2"/>
      <c r="S780" s="2"/>
      <c r="T780" s="2"/>
      <c r="U780" s="2"/>
      <c r="V780" s="2"/>
    </row>
    <row r="781" spans="1:22" ht="12.75" customHeight="1">
      <c r="A781" s="2"/>
      <c r="B781" s="2"/>
      <c r="C781" s="3"/>
      <c r="D781" s="3"/>
      <c r="E781" s="3"/>
      <c r="F781" s="4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4"/>
      <c r="R781" s="2"/>
      <c r="S781" s="2"/>
      <c r="T781" s="2"/>
      <c r="U781" s="2"/>
      <c r="V781" s="2"/>
    </row>
    <row r="782" spans="1:22" ht="12.75" customHeight="1">
      <c r="A782" s="2"/>
      <c r="B782" s="2"/>
      <c r="C782" s="3"/>
      <c r="D782" s="3"/>
      <c r="E782" s="3"/>
      <c r="F782" s="4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4"/>
      <c r="R782" s="2"/>
      <c r="S782" s="2"/>
      <c r="T782" s="2"/>
      <c r="U782" s="2"/>
      <c r="V782" s="2"/>
    </row>
    <row r="783" spans="1:22" ht="12.75" customHeight="1">
      <c r="A783" s="2"/>
      <c r="B783" s="2"/>
      <c r="C783" s="3"/>
      <c r="D783" s="3"/>
      <c r="E783" s="3"/>
      <c r="F783" s="4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4"/>
      <c r="R783" s="2"/>
      <c r="S783" s="2"/>
      <c r="T783" s="2"/>
      <c r="U783" s="2"/>
      <c r="V783" s="2"/>
    </row>
    <row r="784" spans="1:22" ht="12.75" customHeight="1">
      <c r="A784" s="2"/>
      <c r="B784" s="2"/>
      <c r="C784" s="3"/>
      <c r="D784" s="3"/>
      <c r="E784" s="3"/>
      <c r="F784" s="4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4"/>
      <c r="R784" s="2"/>
      <c r="S784" s="2"/>
      <c r="T784" s="2"/>
      <c r="U784" s="2"/>
      <c r="V784" s="2"/>
    </row>
    <row r="785" spans="1:22" ht="12.75" customHeight="1">
      <c r="A785" s="2"/>
      <c r="B785" s="2"/>
      <c r="C785" s="3"/>
      <c r="D785" s="3"/>
      <c r="E785" s="3"/>
      <c r="F785" s="4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4"/>
      <c r="R785" s="2"/>
      <c r="S785" s="2"/>
      <c r="T785" s="2"/>
      <c r="U785" s="2"/>
      <c r="V785" s="2"/>
    </row>
    <row r="786" spans="1:22" ht="12.75" customHeight="1">
      <c r="A786" s="2"/>
      <c r="B786" s="2"/>
      <c r="C786" s="3"/>
      <c r="D786" s="3"/>
      <c r="E786" s="3"/>
      <c r="F786" s="4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4"/>
      <c r="R786" s="2"/>
      <c r="S786" s="2"/>
      <c r="T786" s="2"/>
      <c r="U786" s="2"/>
      <c r="V786" s="2"/>
    </row>
    <row r="787" spans="1:22" ht="12.75" customHeight="1">
      <c r="A787" s="2"/>
      <c r="B787" s="2"/>
      <c r="C787" s="3"/>
      <c r="D787" s="3"/>
      <c r="E787" s="3"/>
      <c r="F787" s="4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4"/>
      <c r="R787" s="2"/>
      <c r="S787" s="2"/>
      <c r="T787" s="2"/>
      <c r="U787" s="2"/>
      <c r="V787" s="2"/>
    </row>
    <row r="788" spans="1:22" ht="12.75" customHeight="1">
      <c r="A788" s="2"/>
      <c r="B788" s="2"/>
      <c r="C788" s="3"/>
      <c r="D788" s="3"/>
      <c r="E788" s="3"/>
      <c r="F788" s="4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4"/>
      <c r="R788" s="2"/>
      <c r="S788" s="2"/>
      <c r="T788" s="2"/>
      <c r="U788" s="2"/>
      <c r="V788" s="2"/>
    </row>
    <row r="789" spans="1:22" ht="12.75" customHeight="1">
      <c r="A789" s="2"/>
      <c r="B789" s="2"/>
      <c r="C789" s="3"/>
      <c r="D789" s="3"/>
      <c r="E789" s="3"/>
      <c r="F789" s="4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4"/>
      <c r="R789" s="2"/>
      <c r="S789" s="2"/>
      <c r="T789" s="2"/>
      <c r="U789" s="2"/>
      <c r="V789" s="2"/>
    </row>
    <row r="790" spans="1:22" ht="12.75" customHeight="1">
      <c r="A790" s="2"/>
      <c r="B790" s="2"/>
      <c r="C790" s="3"/>
      <c r="D790" s="3"/>
      <c r="E790" s="3"/>
      <c r="F790" s="4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4"/>
      <c r="R790" s="2"/>
      <c r="S790" s="2"/>
      <c r="T790" s="2"/>
      <c r="U790" s="2"/>
      <c r="V790" s="2"/>
    </row>
    <row r="791" spans="1:22" ht="12.75" customHeight="1">
      <c r="A791" s="2"/>
      <c r="B791" s="2"/>
      <c r="C791" s="3"/>
      <c r="D791" s="3"/>
      <c r="E791" s="3"/>
      <c r="F791" s="4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4"/>
      <c r="R791" s="2"/>
      <c r="S791" s="2"/>
      <c r="T791" s="2"/>
      <c r="U791" s="2"/>
      <c r="V791" s="2"/>
    </row>
    <row r="792" spans="1:22" ht="12.75" customHeight="1">
      <c r="A792" s="2"/>
      <c r="B792" s="2"/>
      <c r="C792" s="3"/>
      <c r="D792" s="3"/>
      <c r="E792" s="3"/>
      <c r="F792" s="4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4"/>
      <c r="R792" s="2"/>
      <c r="S792" s="2"/>
      <c r="T792" s="2"/>
      <c r="U792" s="2"/>
      <c r="V792" s="2"/>
    </row>
    <row r="793" spans="1:22" ht="12.75" customHeight="1">
      <c r="A793" s="2"/>
      <c r="B793" s="2"/>
      <c r="C793" s="3"/>
      <c r="D793" s="3"/>
      <c r="E793" s="3"/>
      <c r="F793" s="4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4"/>
      <c r="R793" s="2"/>
      <c r="S793" s="2"/>
      <c r="T793" s="2"/>
      <c r="U793" s="2"/>
      <c r="V793" s="2"/>
    </row>
    <row r="794" spans="1:22" ht="12.75" customHeight="1">
      <c r="A794" s="2"/>
      <c r="B794" s="2"/>
      <c r="C794" s="3"/>
      <c r="D794" s="3"/>
      <c r="E794" s="3"/>
      <c r="F794" s="4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4"/>
      <c r="R794" s="2"/>
      <c r="S794" s="2"/>
      <c r="T794" s="2"/>
      <c r="U794" s="2"/>
      <c r="V794" s="2"/>
    </row>
    <row r="795" spans="1:22" ht="12.75" customHeight="1">
      <c r="A795" s="2"/>
      <c r="B795" s="2"/>
      <c r="C795" s="3"/>
      <c r="D795" s="3"/>
      <c r="E795" s="3"/>
      <c r="F795" s="4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4"/>
      <c r="R795" s="2"/>
      <c r="S795" s="2"/>
      <c r="T795" s="2"/>
      <c r="U795" s="2"/>
      <c r="V795" s="2"/>
    </row>
    <row r="796" spans="1:22" ht="12.75" customHeight="1">
      <c r="A796" s="2"/>
      <c r="B796" s="2"/>
      <c r="C796" s="3"/>
      <c r="D796" s="3"/>
      <c r="E796" s="3"/>
      <c r="F796" s="4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4"/>
      <c r="R796" s="2"/>
      <c r="S796" s="2"/>
      <c r="T796" s="2"/>
      <c r="U796" s="2"/>
      <c r="V796" s="2"/>
    </row>
    <row r="797" spans="1:22" ht="12.75" customHeight="1">
      <c r="A797" s="2"/>
      <c r="B797" s="2"/>
      <c r="C797" s="3"/>
      <c r="D797" s="3"/>
      <c r="E797" s="3"/>
      <c r="F797" s="4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4"/>
      <c r="R797" s="2"/>
      <c r="S797" s="2"/>
      <c r="T797" s="2"/>
      <c r="U797" s="2"/>
      <c r="V797" s="2"/>
    </row>
    <row r="798" spans="1:22" ht="12.75" customHeight="1">
      <c r="A798" s="2"/>
      <c r="B798" s="2"/>
      <c r="C798" s="3"/>
      <c r="D798" s="3"/>
      <c r="E798" s="3"/>
      <c r="F798" s="4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4"/>
      <c r="R798" s="2"/>
      <c r="S798" s="2"/>
      <c r="T798" s="2"/>
      <c r="U798" s="2"/>
      <c r="V798" s="2"/>
    </row>
    <row r="799" spans="1:22" ht="12.75" customHeight="1">
      <c r="A799" s="2"/>
      <c r="B799" s="2"/>
      <c r="C799" s="3"/>
      <c r="D799" s="3"/>
      <c r="E799" s="3"/>
      <c r="F799" s="4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4"/>
      <c r="R799" s="2"/>
      <c r="S799" s="2"/>
      <c r="T799" s="2"/>
      <c r="U799" s="2"/>
      <c r="V799" s="2"/>
    </row>
    <row r="800" spans="1:22" ht="12.75" customHeight="1">
      <c r="A800" s="2"/>
      <c r="B800" s="2"/>
      <c r="C800" s="3"/>
      <c r="D800" s="3"/>
      <c r="E800" s="3"/>
      <c r="F800" s="4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4"/>
      <c r="R800" s="2"/>
      <c r="S800" s="2"/>
      <c r="T800" s="2"/>
      <c r="U800" s="2"/>
      <c r="V800" s="2"/>
    </row>
    <row r="801" spans="1:22" ht="12.75" customHeight="1">
      <c r="A801" s="2"/>
      <c r="B801" s="2"/>
      <c r="C801" s="3"/>
      <c r="D801" s="3"/>
      <c r="E801" s="3"/>
      <c r="F801" s="4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4"/>
      <c r="R801" s="2"/>
      <c r="S801" s="2"/>
      <c r="T801" s="2"/>
      <c r="U801" s="2"/>
      <c r="V801" s="2"/>
    </row>
    <row r="802" spans="1:22" ht="12.75" customHeight="1">
      <c r="A802" s="2"/>
      <c r="B802" s="2"/>
      <c r="C802" s="3"/>
      <c r="D802" s="3"/>
      <c r="E802" s="3"/>
      <c r="F802" s="4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4"/>
      <c r="R802" s="2"/>
      <c r="S802" s="2"/>
      <c r="T802" s="2"/>
      <c r="U802" s="2"/>
      <c r="V802" s="2"/>
    </row>
    <row r="803" spans="1:22" ht="12.75" customHeight="1">
      <c r="A803" s="2"/>
      <c r="B803" s="2"/>
      <c r="C803" s="3"/>
      <c r="D803" s="3"/>
      <c r="E803" s="3"/>
      <c r="F803" s="4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4"/>
      <c r="R803" s="2"/>
      <c r="S803" s="2"/>
      <c r="T803" s="2"/>
      <c r="U803" s="2"/>
      <c r="V803" s="2"/>
    </row>
    <row r="804" spans="1:22" ht="12.75" customHeight="1">
      <c r="A804" s="2"/>
      <c r="B804" s="2"/>
      <c r="C804" s="3"/>
      <c r="D804" s="3"/>
      <c r="E804" s="3"/>
      <c r="F804" s="4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4"/>
      <c r="R804" s="2"/>
      <c r="S804" s="2"/>
      <c r="T804" s="2"/>
      <c r="U804" s="2"/>
      <c r="V804" s="2"/>
    </row>
    <row r="805" spans="1:22" ht="12.75" customHeight="1">
      <c r="A805" s="2"/>
      <c r="B805" s="2"/>
      <c r="C805" s="3"/>
      <c r="D805" s="3"/>
      <c r="E805" s="3"/>
      <c r="F805" s="4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4"/>
      <c r="R805" s="2"/>
      <c r="S805" s="2"/>
      <c r="T805" s="2"/>
      <c r="U805" s="2"/>
      <c r="V805" s="2"/>
    </row>
    <row r="806" spans="1:22" ht="12.75" customHeight="1">
      <c r="A806" s="2"/>
      <c r="B806" s="2"/>
      <c r="C806" s="3"/>
      <c r="D806" s="3"/>
      <c r="E806" s="3"/>
      <c r="F806" s="4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4"/>
      <c r="R806" s="2"/>
      <c r="S806" s="2"/>
      <c r="T806" s="2"/>
      <c r="U806" s="2"/>
      <c r="V806" s="2"/>
    </row>
    <row r="807" spans="1:22" ht="12.75" customHeight="1">
      <c r="A807" s="2"/>
      <c r="B807" s="2"/>
      <c r="C807" s="3"/>
      <c r="D807" s="3"/>
      <c r="E807" s="3"/>
      <c r="F807" s="4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4"/>
      <c r="R807" s="2"/>
      <c r="S807" s="2"/>
      <c r="T807" s="2"/>
      <c r="U807" s="2"/>
      <c r="V807" s="2"/>
    </row>
    <row r="808" spans="1:22" ht="12.75" customHeight="1">
      <c r="A808" s="2"/>
      <c r="B808" s="2"/>
      <c r="C808" s="3"/>
      <c r="D808" s="3"/>
      <c r="E808" s="3"/>
      <c r="F808" s="4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4"/>
      <c r="R808" s="2"/>
      <c r="S808" s="2"/>
      <c r="T808" s="2"/>
      <c r="U808" s="2"/>
      <c r="V808" s="2"/>
    </row>
    <row r="809" spans="1:22" ht="12.75" customHeight="1">
      <c r="A809" s="2"/>
      <c r="B809" s="2"/>
      <c r="C809" s="3"/>
      <c r="D809" s="3"/>
      <c r="E809" s="3"/>
      <c r="F809" s="4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4"/>
      <c r="R809" s="2"/>
      <c r="S809" s="2"/>
      <c r="T809" s="2"/>
      <c r="U809" s="2"/>
      <c r="V809" s="2"/>
    </row>
    <row r="810" spans="1:22" ht="12.75" customHeight="1">
      <c r="A810" s="2"/>
      <c r="B810" s="2"/>
      <c r="C810" s="3"/>
      <c r="D810" s="3"/>
      <c r="E810" s="3"/>
      <c r="F810" s="4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4"/>
      <c r="R810" s="2"/>
      <c r="S810" s="2"/>
      <c r="T810" s="2"/>
      <c r="U810" s="2"/>
      <c r="V810" s="2"/>
    </row>
    <row r="811" spans="1:22" ht="12.75" customHeight="1">
      <c r="A811" s="2"/>
      <c r="B811" s="2"/>
      <c r="C811" s="3"/>
      <c r="D811" s="3"/>
      <c r="E811" s="3"/>
      <c r="F811" s="4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4"/>
      <c r="R811" s="2"/>
      <c r="S811" s="2"/>
      <c r="T811" s="2"/>
      <c r="U811" s="2"/>
      <c r="V811" s="2"/>
    </row>
    <row r="812" spans="1:22" ht="12.75" customHeight="1">
      <c r="A812" s="2"/>
      <c r="B812" s="2"/>
      <c r="C812" s="3"/>
      <c r="D812" s="3"/>
      <c r="E812" s="3"/>
      <c r="F812" s="4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4"/>
      <c r="R812" s="2"/>
      <c r="S812" s="2"/>
      <c r="T812" s="2"/>
      <c r="U812" s="2"/>
      <c r="V812" s="2"/>
    </row>
    <row r="813" spans="1:22" ht="12.75" customHeight="1">
      <c r="A813" s="2"/>
      <c r="B813" s="2"/>
      <c r="C813" s="3"/>
      <c r="D813" s="3"/>
      <c r="E813" s="3"/>
      <c r="F813" s="4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4"/>
      <c r="R813" s="2"/>
      <c r="S813" s="2"/>
      <c r="T813" s="2"/>
      <c r="U813" s="2"/>
      <c r="V813" s="2"/>
    </row>
    <row r="814" spans="1:22" ht="12.75" customHeight="1">
      <c r="A814" s="2"/>
      <c r="B814" s="2"/>
      <c r="C814" s="3"/>
      <c r="D814" s="3"/>
      <c r="E814" s="3"/>
      <c r="F814" s="4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4"/>
      <c r="R814" s="2"/>
      <c r="S814" s="2"/>
      <c r="T814" s="2"/>
      <c r="U814" s="2"/>
      <c r="V814" s="2"/>
    </row>
    <row r="815" spans="1:22" ht="12.75" customHeight="1">
      <c r="A815" s="2"/>
      <c r="B815" s="2"/>
      <c r="C815" s="3"/>
      <c r="D815" s="3"/>
      <c r="E815" s="3"/>
      <c r="F815" s="4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4"/>
      <c r="R815" s="2"/>
      <c r="S815" s="2"/>
      <c r="T815" s="2"/>
      <c r="U815" s="2"/>
      <c r="V815" s="2"/>
    </row>
    <row r="816" spans="1:22" ht="12.75" customHeight="1">
      <c r="A816" s="2"/>
      <c r="B816" s="2"/>
      <c r="C816" s="3"/>
      <c r="D816" s="3"/>
      <c r="E816" s="3"/>
      <c r="F816" s="4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4"/>
      <c r="R816" s="2"/>
      <c r="S816" s="2"/>
      <c r="T816" s="2"/>
      <c r="U816" s="2"/>
      <c r="V816" s="2"/>
    </row>
    <row r="817" spans="1:22" ht="12.75" customHeight="1">
      <c r="A817" s="2"/>
      <c r="B817" s="2"/>
      <c r="C817" s="3"/>
      <c r="D817" s="3"/>
      <c r="E817" s="3"/>
      <c r="F817" s="4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4"/>
      <c r="R817" s="2"/>
      <c r="S817" s="2"/>
      <c r="T817" s="2"/>
      <c r="U817" s="2"/>
      <c r="V817" s="2"/>
    </row>
    <row r="818" spans="1:22" ht="12.75" customHeight="1">
      <c r="A818" s="2"/>
      <c r="B818" s="2"/>
      <c r="C818" s="3"/>
      <c r="D818" s="3"/>
      <c r="E818" s="3"/>
      <c r="F818" s="4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4"/>
      <c r="R818" s="2"/>
      <c r="S818" s="2"/>
      <c r="T818" s="2"/>
      <c r="U818" s="2"/>
      <c r="V818" s="2"/>
    </row>
    <row r="819" spans="1:22" ht="12.75" customHeight="1">
      <c r="A819" s="2"/>
      <c r="B819" s="2"/>
      <c r="C819" s="3"/>
      <c r="D819" s="3"/>
      <c r="E819" s="3"/>
      <c r="F819" s="4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4"/>
      <c r="R819" s="2"/>
      <c r="S819" s="2"/>
      <c r="T819" s="2"/>
      <c r="U819" s="2"/>
      <c r="V819" s="2"/>
    </row>
    <row r="820" spans="1:22" ht="12.75" customHeight="1">
      <c r="A820" s="2"/>
      <c r="B820" s="2"/>
      <c r="C820" s="3"/>
      <c r="D820" s="3"/>
      <c r="E820" s="3"/>
      <c r="F820" s="4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4"/>
      <c r="R820" s="2"/>
      <c r="S820" s="2"/>
      <c r="T820" s="2"/>
      <c r="U820" s="2"/>
      <c r="V820" s="2"/>
    </row>
    <row r="821" spans="1:22" ht="12.75" customHeight="1">
      <c r="A821" s="2"/>
      <c r="B821" s="2"/>
      <c r="C821" s="3"/>
      <c r="D821" s="3"/>
      <c r="E821" s="3"/>
      <c r="F821" s="4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4"/>
      <c r="R821" s="2"/>
      <c r="S821" s="2"/>
      <c r="T821" s="2"/>
      <c r="U821" s="2"/>
      <c r="V821" s="2"/>
    </row>
    <row r="822" spans="1:22" ht="12.75" customHeight="1">
      <c r="A822" s="2"/>
      <c r="B822" s="2"/>
      <c r="C822" s="3"/>
      <c r="D822" s="3"/>
      <c r="E822" s="3"/>
      <c r="F822" s="4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4"/>
      <c r="R822" s="2"/>
      <c r="S822" s="2"/>
      <c r="T822" s="2"/>
      <c r="U822" s="2"/>
      <c r="V822" s="2"/>
    </row>
    <row r="823" spans="1:22" ht="12.75" customHeight="1">
      <c r="A823" s="2"/>
      <c r="B823" s="2"/>
      <c r="C823" s="3"/>
      <c r="D823" s="3"/>
      <c r="E823" s="3"/>
      <c r="F823" s="4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4"/>
      <c r="R823" s="2"/>
      <c r="S823" s="2"/>
      <c r="T823" s="2"/>
      <c r="U823" s="2"/>
      <c r="V823" s="2"/>
    </row>
    <row r="824" spans="1:22" ht="12.75" customHeight="1">
      <c r="A824" s="2"/>
      <c r="B824" s="2"/>
      <c r="C824" s="3"/>
      <c r="D824" s="3"/>
      <c r="E824" s="3"/>
      <c r="F824" s="4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4"/>
      <c r="R824" s="2"/>
      <c r="S824" s="2"/>
      <c r="T824" s="2"/>
      <c r="U824" s="2"/>
      <c r="V824" s="2"/>
    </row>
    <row r="825" spans="1:22" ht="12.75" customHeight="1">
      <c r="A825" s="2"/>
      <c r="B825" s="2"/>
      <c r="C825" s="3"/>
      <c r="D825" s="3"/>
      <c r="E825" s="3"/>
      <c r="F825" s="4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4"/>
      <c r="R825" s="2"/>
      <c r="S825" s="2"/>
      <c r="T825" s="2"/>
      <c r="U825" s="2"/>
      <c r="V825" s="2"/>
    </row>
    <row r="826" spans="1:22" ht="12.75" customHeight="1">
      <c r="A826" s="2"/>
      <c r="B826" s="2"/>
      <c r="C826" s="3"/>
      <c r="D826" s="3"/>
      <c r="E826" s="3"/>
      <c r="F826" s="4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4"/>
      <c r="R826" s="2"/>
      <c r="S826" s="2"/>
      <c r="T826" s="2"/>
      <c r="U826" s="2"/>
      <c r="V826" s="2"/>
    </row>
    <row r="827" spans="1:22" ht="12.75" customHeight="1">
      <c r="A827" s="2"/>
      <c r="B827" s="2"/>
      <c r="C827" s="3"/>
      <c r="D827" s="3"/>
      <c r="E827" s="3"/>
      <c r="F827" s="4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4"/>
      <c r="R827" s="2"/>
      <c r="S827" s="2"/>
      <c r="T827" s="2"/>
      <c r="U827" s="2"/>
      <c r="V827" s="2"/>
    </row>
    <row r="828" spans="1:22" ht="12.75" customHeight="1">
      <c r="A828" s="2"/>
      <c r="B828" s="2"/>
      <c r="C828" s="3"/>
      <c r="D828" s="3"/>
      <c r="E828" s="3"/>
      <c r="F828" s="4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4"/>
      <c r="R828" s="2"/>
      <c r="S828" s="2"/>
      <c r="T828" s="2"/>
      <c r="U828" s="2"/>
      <c r="V828" s="2"/>
    </row>
    <row r="829" spans="1:22" ht="12.75" customHeight="1">
      <c r="A829" s="2"/>
      <c r="B829" s="2"/>
      <c r="C829" s="3"/>
      <c r="D829" s="3"/>
      <c r="E829" s="3"/>
      <c r="F829" s="4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4"/>
      <c r="R829" s="2"/>
      <c r="S829" s="2"/>
      <c r="T829" s="2"/>
      <c r="U829" s="2"/>
      <c r="V829" s="2"/>
    </row>
    <row r="830" spans="1:22" ht="12.75" customHeight="1">
      <c r="A830" s="2"/>
      <c r="B830" s="2"/>
      <c r="C830" s="3"/>
      <c r="D830" s="3"/>
      <c r="E830" s="3"/>
      <c r="F830" s="4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4"/>
      <c r="R830" s="2"/>
      <c r="S830" s="2"/>
      <c r="T830" s="2"/>
      <c r="U830" s="2"/>
      <c r="V830" s="2"/>
    </row>
    <row r="831" spans="1:22" ht="12.75" customHeight="1">
      <c r="A831" s="2"/>
      <c r="B831" s="2"/>
      <c r="C831" s="3"/>
      <c r="D831" s="3"/>
      <c r="E831" s="3"/>
      <c r="F831" s="4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4"/>
      <c r="R831" s="2"/>
      <c r="S831" s="2"/>
      <c r="T831" s="2"/>
      <c r="U831" s="2"/>
      <c r="V831" s="2"/>
    </row>
    <row r="832" spans="1:22" ht="12.75" customHeight="1">
      <c r="A832" s="2"/>
      <c r="B832" s="2"/>
      <c r="C832" s="3"/>
      <c r="D832" s="3"/>
      <c r="E832" s="3"/>
      <c r="F832" s="4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4"/>
      <c r="R832" s="2"/>
      <c r="S832" s="2"/>
      <c r="T832" s="2"/>
      <c r="U832" s="2"/>
      <c r="V832" s="2"/>
    </row>
    <row r="833" spans="1:22" ht="12.75" customHeight="1">
      <c r="A833" s="2"/>
      <c r="B833" s="2"/>
      <c r="C833" s="3"/>
      <c r="D833" s="3"/>
      <c r="E833" s="3"/>
      <c r="F833" s="4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4"/>
      <c r="R833" s="2"/>
      <c r="S833" s="2"/>
      <c r="T833" s="2"/>
      <c r="U833" s="2"/>
      <c r="V833" s="2"/>
    </row>
    <row r="834" spans="1:22" ht="12.75" customHeight="1">
      <c r="A834" s="2"/>
      <c r="B834" s="2"/>
      <c r="C834" s="3"/>
      <c r="D834" s="3"/>
      <c r="E834" s="3"/>
      <c r="F834" s="4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4"/>
      <c r="R834" s="2"/>
      <c r="S834" s="2"/>
      <c r="T834" s="2"/>
      <c r="U834" s="2"/>
      <c r="V834" s="2"/>
    </row>
    <row r="835" spans="1:22" ht="12.75" customHeight="1">
      <c r="A835" s="2"/>
      <c r="B835" s="2"/>
      <c r="C835" s="3"/>
      <c r="D835" s="3"/>
      <c r="E835" s="3"/>
      <c r="F835" s="4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4"/>
      <c r="R835" s="2"/>
      <c r="S835" s="2"/>
      <c r="T835" s="2"/>
      <c r="U835" s="2"/>
      <c r="V835" s="2"/>
    </row>
    <row r="836" spans="1:22" ht="12.75" customHeight="1">
      <c r="A836" s="2"/>
      <c r="B836" s="2"/>
      <c r="C836" s="3"/>
      <c r="D836" s="3"/>
      <c r="E836" s="3"/>
      <c r="F836" s="4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4"/>
      <c r="R836" s="2"/>
      <c r="S836" s="2"/>
      <c r="T836" s="2"/>
      <c r="U836" s="2"/>
      <c r="V836" s="2"/>
    </row>
    <row r="837" spans="1:22" ht="12.75" customHeight="1">
      <c r="A837" s="2"/>
      <c r="B837" s="2"/>
      <c r="C837" s="3"/>
      <c r="D837" s="3"/>
      <c r="E837" s="3"/>
      <c r="F837" s="4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4"/>
      <c r="R837" s="2"/>
      <c r="S837" s="2"/>
      <c r="T837" s="2"/>
      <c r="U837" s="2"/>
      <c r="V837" s="2"/>
    </row>
    <row r="838" spans="1:22" ht="12.75" customHeight="1">
      <c r="A838" s="2"/>
      <c r="B838" s="2"/>
      <c r="C838" s="3"/>
      <c r="D838" s="3"/>
      <c r="E838" s="3"/>
      <c r="F838" s="4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4"/>
      <c r="R838" s="2"/>
      <c r="S838" s="2"/>
      <c r="T838" s="2"/>
      <c r="U838" s="2"/>
      <c r="V838" s="2"/>
    </row>
    <row r="839" spans="1:22" ht="12.75" customHeight="1">
      <c r="A839" s="2"/>
      <c r="B839" s="2"/>
      <c r="C839" s="3"/>
      <c r="D839" s="3"/>
      <c r="E839" s="3"/>
      <c r="F839" s="4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4"/>
      <c r="R839" s="2"/>
      <c r="S839" s="2"/>
      <c r="T839" s="2"/>
      <c r="U839" s="2"/>
      <c r="V839" s="2"/>
    </row>
    <row r="840" spans="1:22" ht="12.75" customHeight="1">
      <c r="A840" s="2"/>
      <c r="B840" s="2"/>
      <c r="C840" s="3"/>
      <c r="D840" s="3"/>
      <c r="E840" s="3"/>
      <c r="F840" s="4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4"/>
      <c r="R840" s="2"/>
      <c r="S840" s="2"/>
      <c r="T840" s="2"/>
      <c r="U840" s="2"/>
      <c r="V840" s="2"/>
    </row>
    <row r="841" spans="1:22" ht="12.75" customHeight="1">
      <c r="A841" s="2"/>
      <c r="B841" s="2"/>
      <c r="C841" s="3"/>
      <c r="D841" s="3"/>
      <c r="E841" s="3"/>
      <c r="F841" s="4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4"/>
      <c r="R841" s="2"/>
      <c r="S841" s="2"/>
      <c r="T841" s="2"/>
      <c r="U841" s="2"/>
      <c r="V841" s="2"/>
    </row>
    <row r="842" spans="1:22" ht="12.75" customHeight="1">
      <c r="A842" s="2"/>
      <c r="B842" s="2"/>
      <c r="C842" s="3"/>
      <c r="D842" s="3"/>
      <c r="E842" s="3"/>
      <c r="F842" s="4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4"/>
      <c r="R842" s="2"/>
      <c r="S842" s="2"/>
      <c r="T842" s="2"/>
      <c r="U842" s="2"/>
      <c r="V842" s="2"/>
    </row>
    <row r="843" spans="1:22" ht="12.75" customHeight="1">
      <c r="A843" s="2"/>
      <c r="B843" s="2"/>
      <c r="C843" s="3"/>
      <c r="D843" s="3"/>
      <c r="E843" s="3"/>
      <c r="F843" s="4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4"/>
      <c r="R843" s="2"/>
      <c r="S843" s="2"/>
      <c r="T843" s="2"/>
      <c r="U843" s="2"/>
      <c r="V843" s="2"/>
    </row>
    <row r="844" spans="1:22" ht="12.75" customHeight="1">
      <c r="A844" s="2"/>
      <c r="B844" s="2"/>
      <c r="C844" s="3"/>
      <c r="D844" s="3"/>
      <c r="E844" s="3"/>
      <c r="F844" s="4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4"/>
      <c r="R844" s="2"/>
      <c r="S844" s="2"/>
      <c r="T844" s="2"/>
      <c r="U844" s="2"/>
      <c r="V844" s="2"/>
    </row>
    <row r="845" spans="1:22" ht="12.75" customHeight="1">
      <c r="A845" s="2"/>
      <c r="B845" s="2"/>
      <c r="C845" s="3"/>
      <c r="D845" s="3"/>
      <c r="E845" s="3"/>
      <c r="F845" s="4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4"/>
      <c r="R845" s="2"/>
      <c r="S845" s="2"/>
      <c r="T845" s="2"/>
      <c r="U845" s="2"/>
      <c r="V845" s="2"/>
    </row>
    <row r="846" spans="1:22" ht="12.75" customHeight="1">
      <c r="A846" s="2"/>
      <c r="B846" s="2"/>
      <c r="C846" s="3"/>
      <c r="D846" s="3"/>
      <c r="E846" s="3"/>
      <c r="F846" s="4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4"/>
      <c r="R846" s="2"/>
      <c r="S846" s="2"/>
      <c r="T846" s="2"/>
      <c r="U846" s="2"/>
      <c r="V846" s="2"/>
    </row>
    <row r="847" spans="1:22" ht="12.75" customHeight="1">
      <c r="A847" s="2"/>
      <c r="B847" s="2"/>
      <c r="C847" s="3"/>
      <c r="D847" s="3"/>
      <c r="E847" s="3"/>
      <c r="F847" s="4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4"/>
      <c r="R847" s="2"/>
      <c r="S847" s="2"/>
      <c r="T847" s="2"/>
      <c r="U847" s="2"/>
      <c r="V847" s="2"/>
    </row>
    <row r="848" spans="1:22" ht="12.75" customHeight="1">
      <c r="A848" s="2"/>
      <c r="B848" s="2"/>
      <c r="C848" s="3"/>
      <c r="D848" s="3"/>
      <c r="E848" s="3"/>
      <c r="F848" s="4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4"/>
      <c r="R848" s="2"/>
      <c r="S848" s="2"/>
      <c r="T848" s="2"/>
      <c r="U848" s="2"/>
      <c r="V848" s="2"/>
    </row>
    <row r="849" spans="1:22" ht="12.75" customHeight="1">
      <c r="A849" s="2"/>
      <c r="B849" s="2"/>
      <c r="C849" s="3"/>
      <c r="D849" s="3"/>
      <c r="E849" s="3"/>
      <c r="F849" s="4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4"/>
      <c r="R849" s="2"/>
      <c r="S849" s="2"/>
      <c r="T849" s="2"/>
      <c r="U849" s="2"/>
      <c r="V849" s="2"/>
    </row>
    <row r="850" spans="1:22" ht="12.75" customHeight="1">
      <c r="A850" s="2"/>
      <c r="B850" s="2"/>
      <c r="C850" s="3"/>
      <c r="D850" s="3"/>
      <c r="E850" s="3"/>
      <c r="F850" s="4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4"/>
      <c r="R850" s="2"/>
      <c r="S850" s="2"/>
      <c r="T850" s="2"/>
      <c r="U850" s="2"/>
      <c r="V850" s="2"/>
    </row>
    <row r="851" spans="1:22" ht="12.75" customHeight="1">
      <c r="A851" s="2"/>
      <c r="B851" s="2"/>
      <c r="C851" s="3"/>
      <c r="D851" s="3"/>
      <c r="E851" s="3"/>
      <c r="F851" s="4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4"/>
      <c r="R851" s="2"/>
      <c r="S851" s="2"/>
      <c r="T851" s="2"/>
      <c r="U851" s="2"/>
      <c r="V851" s="2"/>
    </row>
    <row r="852" spans="1:22" ht="12.75" customHeight="1">
      <c r="A852" s="2"/>
      <c r="B852" s="2"/>
      <c r="C852" s="3"/>
      <c r="D852" s="3"/>
      <c r="E852" s="3"/>
      <c r="F852" s="4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4"/>
      <c r="R852" s="2"/>
      <c r="S852" s="2"/>
      <c r="T852" s="2"/>
      <c r="U852" s="2"/>
      <c r="V852" s="2"/>
    </row>
    <row r="853" spans="1:22" ht="12.75" customHeight="1">
      <c r="A853" s="2"/>
      <c r="B853" s="2"/>
      <c r="C853" s="3"/>
      <c r="D853" s="3"/>
      <c r="E853" s="3"/>
      <c r="F853" s="4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4"/>
      <c r="R853" s="2"/>
      <c r="S853" s="2"/>
      <c r="T853" s="2"/>
      <c r="U853" s="2"/>
      <c r="V853" s="2"/>
    </row>
    <row r="854" spans="1:22" ht="12.75" customHeight="1">
      <c r="A854" s="2"/>
      <c r="B854" s="2"/>
      <c r="C854" s="3"/>
      <c r="D854" s="3"/>
      <c r="E854" s="3"/>
      <c r="F854" s="4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4"/>
      <c r="R854" s="2"/>
      <c r="S854" s="2"/>
      <c r="T854" s="2"/>
      <c r="U854" s="2"/>
      <c r="V854" s="2"/>
    </row>
    <row r="855" spans="1:22" ht="12.75" customHeight="1">
      <c r="A855" s="2"/>
      <c r="B855" s="2"/>
      <c r="C855" s="3"/>
      <c r="D855" s="3"/>
      <c r="E855" s="3"/>
      <c r="F855" s="4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4"/>
      <c r="R855" s="2"/>
      <c r="S855" s="2"/>
      <c r="T855" s="2"/>
      <c r="U855" s="2"/>
      <c r="V855" s="2"/>
    </row>
    <row r="856" spans="1:22" ht="12.75" customHeight="1">
      <c r="A856" s="2"/>
      <c r="B856" s="2"/>
      <c r="C856" s="3"/>
      <c r="D856" s="3"/>
      <c r="E856" s="3"/>
      <c r="F856" s="4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4"/>
      <c r="R856" s="2"/>
      <c r="S856" s="2"/>
      <c r="T856" s="2"/>
      <c r="U856" s="2"/>
      <c r="V856" s="2"/>
    </row>
    <row r="857" spans="1:22" ht="12.75" customHeight="1">
      <c r="A857" s="2"/>
      <c r="B857" s="2"/>
      <c r="C857" s="3"/>
      <c r="D857" s="3"/>
      <c r="E857" s="3"/>
      <c r="F857" s="4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4"/>
      <c r="R857" s="2"/>
      <c r="S857" s="2"/>
      <c r="T857" s="2"/>
      <c r="U857" s="2"/>
      <c r="V857" s="2"/>
    </row>
    <row r="858" spans="1:22" ht="12.75" customHeight="1">
      <c r="A858" s="2"/>
      <c r="B858" s="2"/>
      <c r="C858" s="3"/>
      <c r="D858" s="3"/>
      <c r="E858" s="3"/>
      <c r="F858" s="4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4"/>
      <c r="R858" s="2"/>
      <c r="S858" s="2"/>
      <c r="T858" s="2"/>
      <c r="U858" s="2"/>
      <c r="V858" s="2"/>
    </row>
    <row r="859" spans="1:22" ht="12.75" customHeight="1">
      <c r="A859" s="2"/>
      <c r="B859" s="2"/>
      <c r="C859" s="3"/>
      <c r="D859" s="3"/>
      <c r="E859" s="3"/>
      <c r="F859" s="4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4"/>
      <c r="R859" s="2"/>
      <c r="S859" s="2"/>
      <c r="T859" s="2"/>
      <c r="U859" s="2"/>
      <c r="V859" s="2"/>
    </row>
    <row r="860" spans="1:22" ht="12.75" customHeight="1">
      <c r="A860" s="2"/>
      <c r="B860" s="2"/>
      <c r="C860" s="3"/>
      <c r="D860" s="3"/>
      <c r="E860" s="3"/>
      <c r="F860" s="4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4"/>
      <c r="R860" s="2"/>
      <c r="S860" s="2"/>
      <c r="T860" s="2"/>
      <c r="U860" s="2"/>
      <c r="V860" s="2"/>
    </row>
    <row r="861" spans="1:22" ht="12.75" customHeight="1">
      <c r="A861" s="2"/>
      <c r="B861" s="2"/>
      <c r="C861" s="3"/>
      <c r="D861" s="3"/>
      <c r="E861" s="3"/>
      <c r="F861" s="4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4"/>
      <c r="R861" s="2"/>
      <c r="S861" s="2"/>
      <c r="T861" s="2"/>
      <c r="U861" s="2"/>
      <c r="V861" s="2"/>
    </row>
    <row r="862" spans="1:22" ht="12.75" customHeight="1">
      <c r="A862" s="2"/>
      <c r="B862" s="2"/>
      <c r="C862" s="3"/>
      <c r="D862" s="3"/>
      <c r="E862" s="3"/>
      <c r="F862" s="4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4"/>
      <c r="R862" s="2"/>
      <c r="S862" s="2"/>
      <c r="T862" s="2"/>
      <c r="U862" s="2"/>
      <c r="V862" s="2"/>
    </row>
    <row r="863" spans="1:22" ht="12.75" customHeight="1">
      <c r="A863" s="2"/>
      <c r="B863" s="2"/>
      <c r="C863" s="3"/>
      <c r="D863" s="3"/>
      <c r="E863" s="3"/>
      <c r="F863" s="4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4"/>
      <c r="R863" s="2"/>
      <c r="S863" s="2"/>
      <c r="T863" s="2"/>
      <c r="U863" s="2"/>
      <c r="V863" s="2"/>
    </row>
    <row r="864" spans="1:22" ht="12.75" customHeight="1">
      <c r="A864" s="2"/>
      <c r="B864" s="2"/>
      <c r="C864" s="3"/>
      <c r="D864" s="3"/>
      <c r="E864" s="3"/>
      <c r="F864" s="4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4"/>
      <c r="R864" s="2"/>
      <c r="S864" s="2"/>
      <c r="T864" s="2"/>
      <c r="U864" s="2"/>
      <c r="V864" s="2"/>
    </row>
    <row r="865" spans="1:22" ht="12.75" customHeight="1">
      <c r="A865" s="2"/>
      <c r="B865" s="2"/>
      <c r="C865" s="3"/>
      <c r="D865" s="3"/>
      <c r="E865" s="3"/>
      <c r="F865" s="4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4"/>
      <c r="R865" s="2"/>
      <c r="S865" s="2"/>
      <c r="T865" s="2"/>
      <c r="U865" s="2"/>
      <c r="V865" s="2"/>
    </row>
    <row r="866" spans="1:22" ht="12.75" customHeight="1">
      <c r="A866" s="2"/>
      <c r="B866" s="2"/>
      <c r="C866" s="3"/>
      <c r="D866" s="3"/>
      <c r="E866" s="3"/>
      <c r="F866" s="4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4"/>
      <c r="R866" s="2"/>
      <c r="S866" s="2"/>
      <c r="T866" s="2"/>
      <c r="U866" s="2"/>
      <c r="V866" s="2"/>
    </row>
    <row r="867" spans="1:22" ht="12.75" customHeight="1">
      <c r="A867" s="2"/>
      <c r="B867" s="2"/>
      <c r="C867" s="3"/>
      <c r="D867" s="3"/>
      <c r="E867" s="3"/>
      <c r="F867" s="4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4"/>
      <c r="R867" s="2"/>
      <c r="S867" s="2"/>
      <c r="T867" s="2"/>
      <c r="U867" s="2"/>
      <c r="V867" s="2"/>
    </row>
    <row r="868" spans="1:22" ht="12.75" customHeight="1">
      <c r="A868" s="2"/>
      <c r="B868" s="2"/>
      <c r="C868" s="3"/>
      <c r="D868" s="3"/>
      <c r="E868" s="3"/>
      <c r="F868" s="4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4"/>
      <c r="R868" s="2"/>
      <c r="S868" s="2"/>
      <c r="T868" s="2"/>
      <c r="U868" s="2"/>
      <c r="V868" s="2"/>
    </row>
    <row r="869" spans="1:22" ht="12.75" customHeight="1">
      <c r="A869" s="2"/>
      <c r="B869" s="2"/>
      <c r="C869" s="3"/>
      <c r="D869" s="3"/>
      <c r="E869" s="3"/>
      <c r="F869" s="4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4"/>
      <c r="R869" s="2"/>
      <c r="S869" s="2"/>
      <c r="T869" s="2"/>
      <c r="U869" s="2"/>
      <c r="V869" s="2"/>
    </row>
    <row r="870" spans="1:22" ht="12.75" customHeight="1">
      <c r="A870" s="2"/>
      <c r="B870" s="2"/>
      <c r="C870" s="3"/>
      <c r="D870" s="3"/>
      <c r="E870" s="3"/>
      <c r="F870" s="4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4"/>
      <c r="R870" s="2"/>
      <c r="S870" s="2"/>
      <c r="T870" s="2"/>
      <c r="U870" s="2"/>
      <c r="V870" s="2"/>
    </row>
    <row r="871" spans="1:22" ht="12.75" customHeight="1">
      <c r="A871" s="2"/>
      <c r="B871" s="2"/>
      <c r="C871" s="3"/>
      <c r="D871" s="3"/>
      <c r="E871" s="3"/>
      <c r="F871" s="4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4"/>
      <c r="R871" s="2"/>
      <c r="S871" s="2"/>
      <c r="T871" s="2"/>
      <c r="U871" s="2"/>
      <c r="V871" s="2"/>
    </row>
    <row r="872" spans="1:22" ht="12.75" customHeight="1">
      <c r="A872" s="2"/>
      <c r="B872" s="2"/>
      <c r="C872" s="3"/>
      <c r="D872" s="3"/>
      <c r="E872" s="3"/>
      <c r="F872" s="4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4"/>
      <c r="R872" s="2"/>
      <c r="S872" s="2"/>
      <c r="T872" s="2"/>
      <c r="U872" s="2"/>
      <c r="V872" s="2"/>
    </row>
    <row r="873" spans="1:22" ht="12.75" customHeight="1">
      <c r="A873" s="2"/>
      <c r="B873" s="2"/>
      <c r="C873" s="3"/>
      <c r="D873" s="3"/>
      <c r="E873" s="3"/>
      <c r="F873" s="4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4"/>
      <c r="R873" s="2"/>
      <c r="S873" s="2"/>
      <c r="T873" s="2"/>
      <c r="U873" s="2"/>
      <c r="V873" s="2"/>
    </row>
    <row r="874" spans="1:22" ht="12.75" customHeight="1">
      <c r="A874" s="2"/>
      <c r="B874" s="2"/>
      <c r="C874" s="3"/>
      <c r="D874" s="3"/>
      <c r="E874" s="3"/>
      <c r="F874" s="4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4"/>
      <c r="R874" s="2"/>
      <c r="S874" s="2"/>
      <c r="T874" s="2"/>
      <c r="U874" s="2"/>
      <c r="V874" s="2"/>
    </row>
    <row r="875" spans="1:22" ht="12.75" customHeight="1">
      <c r="A875" s="2"/>
      <c r="B875" s="2"/>
      <c r="C875" s="3"/>
      <c r="D875" s="3"/>
      <c r="E875" s="3"/>
      <c r="F875" s="4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4"/>
      <c r="R875" s="2"/>
      <c r="S875" s="2"/>
      <c r="T875" s="2"/>
      <c r="U875" s="2"/>
      <c r="V875" s="2"/>
    </row>
    <row r="876" spans="1:22" ht="12.75" customHeight="1">
      <c r="A876" s="2"/>
      <c r="B876" s="2"/>
      <c r="C876" s="3"/>
      <c r="D876" s="3"/>
      <c r="E876" s="3"/>
      <c r="F876" s="4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4"/>
      <c r="R876" s="2"/>
      <c r="S876" s="2"/>
      <c r="T876" s="2"/>
      <c r="U876" s="2"/>
      <c r="V876" s="2"/>
    </row>
    <row r="877" spans="1:22" ht="12.75" customHeight="1">
      <c r="A877" s="2"/>
      <c r="B877" s="2"/>
      <c r="C877" s="3"/>
      <c r="D877" s="3"/>
      <c r="E877" s="3"/>
      <c r="F877" s="4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4"/>
      <c r="R877" s="2"/>
      <c r="S877" s="2"/>
      <c r="T877" s="2"/>
      <c r="U877" s="2"/>
      <c r="V877" s="2"/>
    </row>
    <row r="878" spans="1:22" ht="12.75" customHeight="1">
      <c r="A878" s="2"/>
      <c r="B878" s="2"/>
      <c r="C878" s="3"/>
      <c r="D878" s="3"/>
      <c r="E878" s="3"/>
      <c r="F878" s="4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4"/>
      <c r="R878" s="2"/>
      <c r="S878" s="2"/>
      <c r="T878" s="2"/>
      <c r="U878" s="2"/>
      <c r="V878" s="2"/>
    </row>
    <row r="879" spans="1:22" ht="12.75" customHeight="1">
      <c r="A879" s="2"/>
      <c r="B879" s="2"/>
      <c r="C879" s="3"/>
      <c r="D879" s="3"/>
      <c r="E879" s="3"/>
      <c r="F879" s="4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4"/>
      <c r="R879" s="2"/>
      <c r="S879" s="2"/>
      <c r="T879" s="2"/>
      <c r="U879" s="2"/>
      <c r="V879" s="2"/>
    </row>
    <row r="880" spans="1:22" ht="12.75" customHeight="1">
      <c r="A880" s="2"/>
      <c r="B880" s="2"/>
      <c r="C880" s="3"/>
      <c r="D880" s="3"/>
      <c r="E880" s="3"/>
      <c r="F880" s="4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4"/>
      <c r="R880" s="2"/>
      <c r="S880" s="2"/>
      <c r="T880" s="2"/>
      <c r="U880" s="2"/>
      <c r="V880" s="2"/>
    </row>
    <row r="881" spans="1:22" ht="12.75" customHeight="1">
      <c r="A881" s="2"/>
      <c r="B881" s="2"/>
      <c r="C881" s="3"/>
      <c r="D881" s="3"/>
      <c r="E881" s="3"/>
      <c r="F881" s="4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4"/>
      <c r="R881" s="2"/>
      <c r="S881" s="2"/>
      <c r="T881" s="2"/>
      <c r="U881" s="2"/>
      <c r="V881" s="2"/>
    </row>
    <row r="882" spans="1:22" ht="12.75" customHeight="1">
      <c r="A882" s="2"/>
      <c r="B882" s="2"/>
      <c r="C882" s="3"/>
      <c r="D882" s="3"/>
      <c r="E882" s="3"/>
      <c r="F882" s="4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4"/>
      <c r="R882" s="2"/>
      <c r="S882" s="2"/>
      <c r="T882" s="2"/>
      <c r="U882" s="2"/>
      <c r="V882" s="2"/>
    </row>
    <row r="883" spans="1:22" ht="12.75" customHeight="1">
      <c r="A883" s="2"/>
      <c r="B883" s="2"/>
      <c r="C883" s="3"/>
      <c r="D883" s="3"/>
      <c r="E883" s="3"/>
      <c r="F883" s="4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4"/>
      <c r="R883" s="2"/>
      <c r="S883" s="2"/>
      <c r="T883" s="2"/>
      <c r="U883" s="2"/>
      <c r="V883" s="2"/>
    </row>
    <row r="884" spans="1:22" ht="12.75" customHeight="1">
      <c r="A884" s="2"/>
      <c r="B884" s="2"/>
      <c r="C884" s="3"/>
      <c r="D884" s="3"/>
      <c r="E884" s="3"/>
      <c r="F884" s="4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4"/>
      <c r="R884" s="2"/>
      <c r="S884" s="2"/>
      <c r="T884" s="2"/>
      <c r="U884" s="2"/>
      <c r="V884" s="2"/>
    </row>
    <row r="885" spans="1:22" ht="12.75" customHeight="1">
      <c r="A885" s="2"/>
      <c r="B885" s="2"/>
      <c r="C885" s="3"/>
      <c r="D885" s="3"/>
      <c r="E885" s="3"/>
      <c r="F885" s="4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4"/>
      <c r="R885" s="2"/>
      <c r="S885" s="2"/>
      <c r="T885" s="2"/>
      <c r="U885" s="2"/>
      <c r="V885" s="2"/>
    </row>
    <row r="886" spans="1:22" ht="12.75" customHeight="1">
      <c r="A886" s="2"/>
      <c r="B886" s="2"/>
      <c r="C886" s="3"/>
      <c r="D886" s="3"/>
      <c r="E886" s="3"/>
      <c r="F886" s="4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4"/>
      <c r="R886" s="2"/>
      <c r="S886" s="2"/>
      <c r="T886" s="2"/>
      <c r="U886" s="2"/>
      <c r="V886" s="2"/>
    </row>
    <row r="887" spans="1:22" ht="12.75" customHeight="1">
      <c r="A887" s="2"/>
      <c r="B887" s="2"/>
      <c r="C887" s="3"/>
      <c r="D887" s="3"/>
      <c r="E887" s="3"/>
      <c r="F887" s="4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4"/>
      <c r="R887" s="2"/>
      <c r="S887" s="2"/>
      <c r="T887" s="2"/>
      <c r="U887" s="2"/>
      <c r="V887" s="2"/>
    </row>
    <row r="888" spans="1:22" ht="12.75" customHeight="1">
      <c r="A888" s="2"/>
      <c r="B888" s="2"/>
      <c r="C888" s="3"/>
      <c r="D888" s="3"/>
      <c r="E888" s="3"/>
      <c r="F888" s="4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4"/>
      <c r="R888" s="2"/>
      <c r="S888" s="2"/>
      <c r="T888" s="2"/>
      <c r="U888" s="2"/>
      <c r="V888" s="2"/>
    </row>
    <row r="889" spans="1:22" ht="12.75" customHeight="1">
      <c r="A889" s="2"/>
      <c r="B889" s="2"/>
      <c r="C889" s="3"/>
      <c r="D889" s="3"/>
      <c r="E889" s="3"/>
      <c r="F889" s="4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4"/>
      <c r="R889" s="2"/>
      <c r="S889" s="2"/>
      <c r="T889" s="2"/>
      <c r="U889" s="2"/>
      <c r="V889" s="2"/>
    </row>
    <row r="890" spans="1:22" ht="12.75" customHeight="1">
      <c r="A890" s="2"/>
      <c r="B890" s="2"/>
      <c r="C890" s="3"/>
      <c r="D890" s="3"/>
      <c r="E890" s="3"/>
      <c r="F890" s="4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4"/>
      <c r="R890" s="2"/>
      <c r="S890" s="2"/>
      <c r="T890" s="2"/>
      <c r="U890" s="2"/>
      <c r="V890" s="2"/>
    </row>
    <row r="891" spans="1:22" ht="12.75" customHeight="1">
      <c r="A891" s="2"/>
      <c r="B891" s="2"/>
      <c r="C891" s="3"/>
      <c r="D891" s="3"/>
      <c r="E891" s="3"/>
      <c r="F891" s="4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4"/>
      <c r="R891" s="2"/>
      <c r="S891" s="2"/>
      <c r="T891" s="2"/>
      <c r="U891" s="2"/>
      <c r="V891" s="2"/>
    </row>
    <row r="892" spans="1:22" ht="12.75" customHeight="1">
      <c r="A892" s="2"/>
      <c r="B892" s="2"/>
      <c r="C892" s="3"/>
      <c r="D892" s="3"/>
      <c r="E892" s="3"/>
      <c r="F892" s="4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4"/>
      <c r="R892" s="2"/>
      <c r="S892" s="2"/>
      <c r="T892" s="2"/>
      <c r="U892" s="2"/>
      <c r="V892" s="2"/>
    </row>
    <row r="893" spans="1:22" ht="12.75" customHeight="1">
      <c r="A893" s="2"/>
      <c r="B893" s="2"/>
      <c r="C893" s="3"/>
      <c r="D893" s="3"/>
      <c r="E893" s="3"/>
      <c r="F893" s="4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4"/>
      <c r="R893" s="2"/>
      <c r="S893" s="2"/>
      <c r="T893" s="2"/>
      <c r="U893" s="2"/>
      <c r="V893" s="2"/>
    </row>
    <row r="894" spans="1:22" ht="12.75" customHeight="1">
      <c r="A894" s="2"/>
      <c r="B894" s="2"/>
      <c r="C894" s="3"/>
      <c r="D894" s="3"/>
      <c r="E894" s="3"/>
      <c r="F894" s="4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4"/>
      <c r="R894" s="2"/>
      <c r="S894" s="2"/>
      <c r="T894" s="2"/>
      <c r="U894" s="2"/>
      <c r="V894" s="2"/>
    </row>
    <row r="895" spans="1:22" ht="12.75" customHeight="1">
      <c r="A895" s="2"/>
      <c r="B895" s="2"/>
      <c r="C895" s="3"/>
      <c r="D895" s="3"/>
      <c r="E895" s="3"/>
      <c r="F895" s="4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4"/>
      <c r="R895" s="2"/>
      <c r="S895" s="2"/>
      <c r="T895" s="2"/>
      <c r="U895" s="2"/>
      <c r="V895" s="2"/>
    </row>
    <row r="896" spans="1:22" ht="12.75" customHeight="1">
      <c r="A896" s="2"/>
      <c r="B896" s="2"/>
      <c r="C896" s="3"/>
      <c r="D896" s="3"/>
      <c r="E896" s="3"/>
      <c r="F896" s="4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4"/>
      <c r="R896" s="2"/>
      <c r="S896" s="2"/>
      <c r="T896" s="2"/>
      <c r="U896" s="2"/>
      <c r="V896" s="2"/>
    </row>
    <row r="897" spans="1:22" ht="12.75" customHeight="1">
      <c r="A897" s="2"/>
      <c r="B897" s="2"/>
      <c r="C897" s="3"/>
      <c r="D897" s="3"/>
      <c r="E897" s="3"/>
      <c r="F897" s="4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4"/>
      <c r="R897" s="2"/>
      <c r="S897" s="2"/>
      <c r="T897" s="2"/>
      <c r="U897" s="2"/>
      <c r="V897" s="2"/>
    </row>
    <row r="898" spans="1:22" ht="12.75" customHeight="1">
      <c r="A898" s="2"/>
      <c r="B898" s="2"/>
      <c r="C898" s="3"/>
      <c r="D898" s="3"/>
      <c r="E898" s="3"/>
      <c r="F898" s="4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4"/>
      <c r="R898" s="2"/>
      <c r="S898" s="2"/>
      <c r="T898" s="2"/>
      <c r="U898" s="2"/>
      <c r="V898" s="2"/>
    </row>
    <row r="899" spans="1:22" ht="12.75" customHeight="1">
      <c r="A899" s="2"/>
      <c r="B899" s="2"/>
      <c r="C899" s="3"/>
      <c r="D899" s="3"/>
      <c r="E899" s="3"/>
      <c r="F899" s="4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4"/>
      <c r="R899" s="2"/>
      <c r="S899" s="2"/>
      <c r="T899" s="2"/>
      <c r="U899" s="2"/>
      <c r="V899" s="2"/>
    </row>
    <row r="900" spans="1:22" ht="12.75" customHeight="1">
      <c r="A900" s="2"/>
      <c r="B900" s="2"/>
      <c r="C900" s="3"/>
      <c r="D900" s="3"/>
      <c r="E900" s="3"/>
      <c r="F900" s="4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4"/>
      <c r="R900" s="2"/>
      <c r="S900" s="2"/>
      <c r="T900" s="2"/>
      <c r="U900" s="2"/>
      <c r="V900" s="2"/>
    </row>
    <row r="901" spans="1:22" ht="12.75" customHeight="1">
      <c r="A901" s="2"/>
      <c r="B901" s="2"/>
      <c r="C901" s="3"/>
      <c r="D901" s="3"/>
      <c r="E901" s="3"/>
      <c r="F901" s="4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4"/>
      <c r="R901" s="2"/>
      <c r="S901" s="2"/>
      <c r="T901" s="2"/>
      <c r="U901" s="2"/>
      <c r="V901" s="2"/>
    </row>
    <row r="902" spans="1:22" ht="12.75" customHeight="1">
      <c r="A902" s="2"/>
      <c r="B902" s="2"/>
      <c r="C902" s="3"/>
      <c r="D902" s="3"/>
      <c r="E902" s="3"/>
      <c r="F902" s="4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4"/>
      <c r="R902" s="2"/>
      <c r="S902" s="2"/>
      <c r="T902" s="2"/>
      <c r="U902" s="2"/>
      <c r="V902" s="2"/>
    </row>
    <row r="903" spans="1:22" ht="12.75" customHeight="1">
      <c r="A903" s="2"/>
      <c r="B903" s="2"/>
      <c r="C903" s="3"/>
      <c r="D903" s="3"/>
      <c r="E903" s="3"/>
      <c r="F903" s="4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4"/>
      <c r="R903" s="2"/>
      <c r="S903" s="2"/>
      <c r="T903" s="2"/>
      <c r="U903" s="2"/>
      <c r="V903" s="2"/>
    </row>
    <row r="904" spans="1:22" ht="12.75" customHeight="1">
      <c r="A904" s="2"/>
      <c r="B904" s="2"/>
      <c r="C904" s="3"/>
      <c r="D904" s="3"/>
      <c r="E904" s="3"/>
      <c r="F904" s="4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4"/>
      <c r="R904" s="2"/>
      <c r="S904" s="2"/>
      <c r="T904" s="2"/>
      <c r="U904" s="2"/>
      <c r="V904" s="2"/>
    </row>
    <row r="905" spans="1:22" ht="12.75" customHeight="1">
      <c r="A905" s="2"/>
      <c r="B905" s="2"/>
      <c r="C905" s="3"/>
      <c r="D905" s="3"/>
      <c r="E905" s="3"/>
      <c r="F905" s="4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4"/>
      <c r="R905" s="2"/>
      <c r="S905" s="2"/>
      <c r="T905" s="2"/>
      <c r="U905" s="2"/>
      <c r="V905" s="2"/>
    </row>
    <row r="906" spans="1:22" ht="12.75" customHeight="1">
      <c r="A906" s="2"/>
      <c r="B906" s="2"/>
      <c r="C906" s="3"/>
      <c r="D906" s="3"/>
      <c r="E906" s="3"/>
      <c r="F906" s="4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4"/>
      <c r="R906" s="2"/>
      <c r="S906" s="2"/>
      <c r="T906" s="2"/>
      <c r="U906" s="2"/>
      <c r="V906" s="2"/>
    </row>
    <row r="907" spans="1:22" ht="12.75" customHeight="1">
      <c r="A907" s="2"/>
      <c r="B907" s="2"/>
      <c r="C907" s="3"/>
      <c r="D907" s="3"/>
      <c r="E907" s="3"/>
      <c r="F907" s="4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4"/>
      <c r="R907" s="2"/>
      <c r="S907" s="2"/>
      <c r="T907" s="2"/>
      <c r="U907" s="2"/>
      <c r="V907" s="2"/>
    </row>
    <row r="908" spans="1:22" ht="12.75" customHeight="1">
      <c r="A908" s="2"/>
      <c r="B908" s="2"/>
      <c r="C908" s="3"/>
      <c r="D908" s="3"/>
      <c r="E908" s="3"/>
      <c r="F908" s="4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4"/>
      <c r="R908" s="2"/>
      <c r="S908" s="2"/>
      <c r="T908" s="2"/>
      <c r="U908" s="2"/>
      <c r="V908" s="2"/>
    </row>
    <row r="909" spans="1:22" ht="12.75" customHeight="1">
      <c r="A909" s="2"/>
      <c r="B909" s="2"/>
      <c r="C909" s="3"/>
      <c r="D909" s="3"/>
      <c r="E909" s="3"/>
      <c r="F909" s="4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4"/>
      <c r="R909" s="2"/>
      <c r="S909" s="2"/>
      <c r="T909" s="2"/>
      <c r="U909" s="2"/>
      <c r="V909" s="2"/>
    </row>
    <row r="910" spans="1:22" ht="12.75" customHeight="1">
      <c r="A910" s="2"/>
      <c r="B910" s="2"/>
      <c r="C910" s="3"/>
      <c r="D910" s="3"/>
      <c r="E910" s="3"/>
      <c r="F910" s="4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4"/>
      <c r="R910" s="2"/>
      <c r="S910" s="2"/>
      <c r="T910" s="2"/>
      <c r="U910" s="2"/>
      <c r="V910" s="2"/>
    </row>
    <row r="911" spans="1:22" ht="12.75" customHeight="1">
      <c r="A911" s="2"/>
      <c r="B911" s="2"/>
      <c r="C911" s="3"/>
      <c r="D911" s="3"/>
      <c r="E911" s="3"/>
      <c r="F911" s="4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4"/>
      <c r="R911" s="2"/>
      <c r="S911" s="2"/>
      <c r="T911" s="2"/>
      <c r="U911" s="2"/>
      <c r="V911" s="2"/>
    </row>
    <row r="912" spans="1:22" ht="12.75" customHeight="1">
      <c r="A912" s="2"/>
      <c r="B912" s="2"/>
      <c r="C912" s="3"/>
      <c r="D912" s="3"/>
      <c r="E912" s="3"/>
      <c r="F912" s="4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4"/>
      <c r="R912" s="2"/>
      <c r="S912" s="2"/>
      <c r="T912" s="2"/>
      <c r="U912" s="2"/>
      <c r="V912" s="2"/>
    </row>
    <row r="913" spans="1:22" ht="12.75" customHeight="1">
      <c r="A913" s="2"/>
      <c r="B913" s="2"/>
      <c r="C913" s="3"/>
      <c r="D913" s="3"/>
      <c r="E913" s="3"/>
      <c r="F913" s="4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4"/>
      <c r="R913" s="2"/>
      <c r="S913" s="2"/>
      <c r="T913" s="2"/>
      <c r="U913" s="2"/>
      <c r="V913" s="2"/>
    </row>
    <row r="914" spans="1:22" ht="12.75" customHeight="1">
      <c r="A914" s="2"/>
      <c r="B914" s="2"/>
      <c r="C914" s="3"/>
      <c r="D914" s="3"/>
      <c r="E914" s="3"/>
      <c r="F914" s="4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4"/>
      <c r="R914" s="2"/>
      <c r="S914" s="2"/>
      <c r="T914" s="2"/>
      <c r="U914" s="2"/>
      <c r="V914" s="2"/>
    </row>
    <row r="915" spans="1:22" ht="12.75" customHeight="1">
      <c r="A915" s="2"/>
      <c r="B915" s="2"/>
      <c r="C915" s="3"/>
      <c r="D915" s="3"/>
      <c r="E915" s="3"/>
      <c r="F915" s="4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4"/>
      <c r="R915" s="2"/>
      <c r="S915" s="2"/>
      <c r="T915" s="2"/>
      <c r="U915" s="2"/>
      <c r="V915" s="2"/>
    </row>
    <row r="916" spans="1:22" ht="12.75" customHeight="1">
      <c r="A916" s="2"/>
      <c r="B916" s="2"/>
      <c r="C916" s="3"/>
      <c r="D916" s="3"/>
      <c r="E916" s="3"/>
      <c r="F916" s="4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4"/>
      <c r="R916" s="2"/>
      <c r="S916" s="2"/>
      <c r="T916" s="2"/>
      <c r="U916" s="2"/>
      <c r="V916" s="2"/>
    </row>
    <row r="917" spans="1:22" ht="12.75" customHeight="1">
      <c r="A917" s="2"/>
      <c r="B917" s="2"/>
      <c r="C917" s="3"/>
      <c r="D917" s="3"/>
      <c r="E917" s="3"/>
      <c r="F917" s="4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4"/>
      <c r="R917" s="2"/>
      <c r="S917" s="2"/>
      <c r="T917" s="2"/>
      <c r="U917" s="2"/>
      <c r="V917" s="2"/>
    </row>
    <row r="918" spans="1:22" ht="12.75" customHeight="1">
      <c r="A918" s="2"/>
      <c r="B918" s="2"/>
      <c r="C918" s="3"/>
      <c r="D918" s="3"/>
      <c r="E918" s="3"/>
      <c r="F918" s="4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4"/>
      <c r="R918" s="2"/>
      <c r="S918" s="2"/>
      <c r="T918" s="2"/>
      <c r="U918" s="2"/>
      <c r="V918" s="2"/>
    </row>
    <row r="919" spans="1:22" ht="12.75" customHeight="1">
      <c r="A919" s="2"/>
      <c r="B919" s="2"/>
      <c r="C919" s="3"/>
      <c r="D919" s="3"/>
      <c r="E919" s="3"/>
      <c r="F919" s="4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4"/>
      <c r="R919" s="2"/>
      <c r="S919" s="2"/>
      <c r="T919" s="2"/>
      <c r="U919" s="2"/>
      <c r="V919" s="2"/>
    </row>
    <row r="920" spans="1:22" ht="12.75" customHeight="1">
      <c r="A920" s="2"/>
      <c r="B920" s="2"/>
      <c r="C920" s="3"/>
      <c r="D920" s="3"/>
      <c r="E920" s="3"/>
      <c r="F920" s="4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4"/>
      <c r="R920" s="2"/>
      <c r="S920" s="2"/>
      <c r="T920" s="2"/>
      <c r="U920" s="2"/>
      <c r="V920" s="2"/>
    </row>
    <row r="921" spans="1:22" ht="12.75" customHeight="1">
      <c r="A921" s="2"/>
      <c r="B921" s="2"/>
      <c r="C921" s="3"/>
      <c r="D921" s="3"/>
      <c r="E921" s="3"/>
      <c r="F921" s="4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4"/>
      <c r="R921" s="2"/>
      <c r="S921" s="2"/>
      <c r="T921" s="2"/>
      <c r="U921" s="2"/>
      <c r="V921" s="2"/>
    </row>
    <row r="922" spans="1:22" ht="12.75" customHeight="1">
      <c r="A922" s="2"/>
      <c r="B922" s="2"/>
      <c r="C922" s="3"/>
      <c r="D922" s="3"/>
      <c r="E922" s="3"/>
      <c r="F922" s="4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4"/>
      <c r="R922" s="2"/>
      <c r="S922" s="2"/>
      <c r="T922" s="2"/>
      <c r="U922" s="2"/>
      <c r="V922" s="2"/>
    </row>
    <row r="923" spans="1:22" ht="12.75" customHeight="1">
      <c r="A923" s="2"/>
      <c r="B923" s="2"/>
      <c r="C923" s="3"/>
      <c r="D923" s="3"/>
      <c r="E923" s="3"/>
      <c r="F923" s="4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4"/>
      <c r="R923" s="2"/>
      <c r="S923" s="2"/>
      <c r="T923" s="2"/>
      <c r="U923" s="2"/>
      <c r="V923" s="2"/>
    </row>
    <row r="924" spans="1:22" ht="12.75" customHeight="1">
      <c r="A924" s="2"/>
      <c r="B924" s="2"/>
      <c r="C924" s="3"/>
      <c r="D924" s="3"/>
      <c r="E924" s="3"/>
      <c r="F924" s="4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4"/>
      <c r="R924" s="2"/>
      <c r="S924" s="2"/>
      <c r="T924" s="2"/>
      <c r="U924" s="2"/>
      <c r="V924" s="2"/>
    </row>
    <row r="925" spans="1:22" ht="12.75" customHeight="1">
      <c r="A925" s="2"/>
      <c r="B925" s="2"/>
      <c r="C925" s="3"/>
      <c r="D925" s="3"/>
      <c r="E925" s="3"/>
      <c r="F925" s="4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4"/>
      <c r="R925" s="2"/>
      <c r="S925" s="2"/>
      <c r="T925" s="2"/>
      <c r="U925" s="2"/>
      <c r="V925" s="2"/>
    </row>
    <row r="926" spans="1:22" ht="12.75" customHeight="1">
      <c r="A926" s="2"/>
      <c r="B926" s="2"/>
      <c r="C926" s="3"/>
      <c r="D926" s="3"/>
      <c r="E926" s="3"/>
      <c r="F926" s="4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4"/>
      <c r="R926" s="2"/>
      <c r="S926" s="2"/>
      <c r="T926" s="2"/>
      <c r="U926" s="2"/>
      <c r="V926" s="2"/>
    </row>
    <row r="927" spans="1:22" ht="12.75" customHeight="1">
      <c r="A927" s="2"/>
      <c r="B927" s="2"/>
      <c r="C927" s="3"/>
      <c r="D927" s="3"/>
      <c r="E927" s="3"/>
      <c r="F927" s="4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4"/>
      <c r="R927" s="2"/>
      <c r="S927" s="2"/>
      <c r="T927" s="2"/>
      <c r="U927" s="2"/>
      <c r="V927" s="2"/>
    </row>
    <row r="928" spans="1:22" ht="12.75" customHeight="1">
      <c r="A928" s="2"/>
      <c r="B928" s="2"/>
      <c r="C928" s="3"/>
      <c r="D928" s="3"/>
      <c r="E928" s="3"/>
      <c r="F928" s="4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4"/>
      <c r="R928" s="2"/>
      <c r="S928" s="2"/>
      <c r="T928" s="2"/>
      <c r="U928" s="2"/>
      <c r="V928" s="2"/>
    </row>
    <row r="929" spans="1:22" ht="12.75" customHeight="1">
      <c r="A929" s="2"/>
      <c r="B929" s="2"/>
      <c r="C929" s="3"/>
      <c r="D929" s="3"/>
      <c r="E929" s="3"/>
      <c r="F929" s="4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4"/>
      <c r="R929" s="2"/>
      <c r="S929" s="2"/>
      <c r="T929" s="2"/>
      <c r="U929" s="2"/>
      <c r="V929" s="2"/>
    </row>
    <row r="930" spans="1:22" ht="12.75" customHeight="1">
      <c r="A930" s="2"/>
      <c r="B930" s="2"/>
      <c r="C930" s="3"/>
      <c r="D930" s="3"/>
      <c r="E930" s="3"/>
      <c r="F930" s="4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4"/>
      <c r="R930" s="2"/>
      <c r="S930" s="2"/>
      <c r="T930" s="2"/>
      <c r="U930" s="2"/>
      <c r="V930" s="2"/>
    </row>
    <row r="931" spans="1:22" ht="12.75" customHeight="1">
      <c r="A931" s="2"/>
      <c r="B931" s="2"/>
      <c r="C931" s="3"/>
      <c r="D931" s="3"/>
      <c r="E931" s="3"/>
      <c r="F931" s="4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4"/>
      <c r="R931" s="2"/>
      <c r="S931" s="2"/>
      <c r="T931" s="2"/>
      <c r="U931" s="2"/>
      <c r="V931" s="2"/>
    </row>
    <row r="932" spans="1:22" ht="12.75" customHeight="1">
      <c r="A932" s="2"/>
      <c r="B932" s="2"/>
      <c r="C932" s="3"/>
      <c r="D932" s="3"/>
      <c r="E932" s="3"/>
      <c r="F932" s="4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4"/>
      <c r="R932" s="2"/>
      <c r="S932" s="2"/>
      <c r="T932" s="2"/>
      <c r="U932" s="2"/>
      <c r="V932" s="2"/>
    </row>
    <row r="933" spans="1:22" ht="12.75" customHeight="1">
      <c r="A933" s="2"/>
      <c r="B933" s="2"/>
      <c r="C933" s="3"/>
      <c r="D933" s="3"/>
      <c r="E933" s="3"/>
      <c r="F933" s="4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4"/>
      <c r="R933" s="2"/>
      <c r="S933" s="2"/>
      <c r="T933" s="2"/>
      <c r="U933" s="2"/>
      <c r="V933" s="2"/>
    </row>
    <row r="934" spans="1:22" ht="12.75" customHeight="1">
      <c r="A934" s="2"/>
      <c r="B934" s="2"/>
      <c r="C934" s="3"/>
      <c r="D934" s="3"/>
      <c r="E934" s="3"/>
      <c r="F934" s="4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4"/>
      <c r="R934" s="2"/>
      <c r="S934" s="2"/>
      <c r="T934" s="2"/>
      <c r="U934" s="2"/>
      <c r="V934" s="2"/>
    </row>
    <row r="935" spans="1:22" ht="12.75" customHeight="1">
      <c r="A935" s="2"/>
      <c r="B935" s="2"/>
      <c r="C935" s="3"/>
      <c r="D935" s="3"/>
      <c r="E935" s="3"/>
      <c r="F935" s="4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4"/>
      <c r="R935" s="2"/>
      <c r="S935" s="2"/>
      <c r="T935" s="2"/>
      <c r="U935" s="2"/>
      <c r="V935" s="2"/>
    </row>
    <row r="936" spans="1:22" ht="12.75" customHeight="1">
      <c r="A936" s="2"/>
      <c r="B936" s="2"/>
      <c r="C936" s="3"/>
      <c r="D936" s="3"/>
      <c r="E936" s="3"/>
      <c r="F936" s="4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4"/>
      <c r="R936" s="2"/>
      <c r="S936" s="2"/>
      <c r="T936" s="2"/>
      <c r="U936" s="2"/>
      <c r="V936" s="2"/>
    </row>
    <row r="937" spans="1:22" ht="12.75" customHeight="1">
      <c r="A937" s="2"/>
      <c r="B937" s="2"/>
      <c r="C937" s="3"/>
      <c r="D937" s="3"/>
      <c r="E937" s="3"/>
      <c r="F937" s="4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4"/>
      <c r="R937" s="2"/>
      <c r="S937" s="2"/>
      <c r="T937" s="2"/>
      <c r="U937" s="2"/>
      <c r="V937" s="2"/>
    </row>
    <row r="938" spans="1:22" ht="12.75" customHeight="1">
      <c r="A938" s="2"/>
      <c r="B938" s="2"/>
      <c r="C938" s="3"/>
      <c r="D938" s="3"/>
      <c r="E938" s="3"/>
      <c r="F938" s="4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4"/>
      <c r="R938" s="2"/>
      <c r="S938" s="2"/>
      <c r="T938" s="2"/>
      <c r="U938" s="2"/>
      <c r="V938" s="2"/>
    </row>
    <row r="939" spans="1:22" ht="12.75" customHeight="1">
      <c r="A939" s="2"/>
      <c r="B939" s="2"/>
      <c r="C939" s="3"/>
      <c r="D939" s="3"/>
      <c r="E939" s="3"/>
      <c r="F939" s="4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4"/>
      <c r="R939" s="2"/>
      <c r="S939" s="2"/>
      <c r="T939" s="2"/>
      <c r="U939" s="2"/>
      <c r="V939" s="2"/>
    </row>
    <row r="940" spans="1:22" ht="12.75" customHeight="1">
      <c r="A940" s="2"/>
      <c r="B940" s="2"/>
      <c r="C940" s="3"/>
      <c r="D940" s="3"/>
      <c r="E940" s="3"/>
      <c r="F940" s="4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4"/>
      <c r="R940" s="2"/>
      <c r="S940" s="2"/>
      <c r="T940" s="2"/>
      <c r="U940" s="2"/>
      <c r="V940" s="2"/>
    </row>
    <row r="941" spans="1:22" ht="12.75" customHeight="1">
      <c r="A941" s="2"/>
      <c r="B941" s="2"/>
      <c r="C941" s="3"/>
      <c r="D941" s="3"/>
      <c r="E941" s="3"/>
      <c r="F941" s="4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4"/>
      <c r="R941" s="2"/>
      <c r="S941" s="2"/>
      <c r="T941" s="2"/>
      <c r="U941" s="2"/>
      <c r="V941" s="2"/>
    </row>
    <row r="942" spans="1:22" ht="12.75" customHeight="1">
      <c r="A942" s="2"/>
      <c r="B942" s="2"/>
      <c r="C942" s="3"/>
      <c r="D942" s="3"/>
      <c r="E942" s="3"/>
      <c r="F942" s="4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4"/>
      <c r="R942" s="2"/>
      <c r="S942" s="2"/>
      <c r="T942" s="2"/>
      <c r="U942" s="2"/>
      <c r="V942" s="2"/>
    </row>
    <row r="943" spans="1:22" ht="12.75" customHeight="1">
      <c r="A943" s="2"/>
      <c r="B943" s="2"/>
      <c r="C943" s="3"/>
      <c r="D943" s="3"/>
      <c r="E943" s="3"/>
      <c r="F943" s="4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4"/>
      <c r="R943" s="2"/>
      <c r="S943" s="2"/>
      <c r="T943" s="2"/>
      <c r="U943" s="2"/>
      <c r="V943" s="2"/>
    </row>
    <row r="944" spans="1:22" ht="12.75" customHeight="1">
      <c r="A944" s="2"/>
      <c r="B944" s="2"/>
      <c r="C944" s="3"/>
      <c r="D944" s="3"/>
      <c r="E944" s="3"/>
      <c r="F944" s="4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4"/>
      <c r="R944" s="2"/>
      <c r="S944" s="2"/>
      <c r="T944" s="2"/>
      <c r="U944" s="2"/>
      <c r="V944" s="2"/>
    </row>
    <row r="945" spans="1:22" ht="12.75" customHeight="1">
      <c r="A945" s="2"/>
      <c r="B945" s="2"/>
      <c r="C945" s="3"/>
      <c r="D945" s="3"/>
      <c r="E945" s="3"/>
      <c r="F945" s="4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4"/>
      <c r="R945" s="2"/>
      <c r="S945" s="2"/>
      <c r="T945" s="2"/>
      <c r="U945" s="2"/>
      <c r="V945" s="2"/>
    </row>
    <row r="946" spans="1:22" ht="12.75" customHeight="1">
      <c r="A946" s="2"/>
      <c r="B946" s="2"/>
      <c r="C946" s="3"/>
      <c r="D946" s="3"/>
      <c r="E946" s="3"/>
      <c r="F946" s="4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4"/>
      <c r="R946" s="2"/>
      <c r="S946" s="2"/>
      <c r="T946" s="2"/>
      <c r="U946" s="2"/>
      <c r="V946" s="2"/>
    </row>
    <row r="947" spans="1:22" ht="12.75" customHeight="1">
      <c r="A947" s="2"/>
      <c r="B947" s="2"/>
      <c r="C947" s="3"/>
      <c r="D947" s="3"/>
      <c r="E947" s="3"/>
      <c r="F947" s="4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4"/>
      <c r="R947" s="2"/>
      <c r="S947" s="2"/>
      <c r="T947" s="2"/>
      <c r="U947" s="2"/>
      <c r="V947" s="2"/>
    </row>
    <row r="948" spans="1:22" ht="12.75" customHeight="1">
      <c r="A948" s="2"/>
      <c r="B948" s="2"/>
      <c r="C948" s="3"/>
      <c r="D948" s="3"/>
      <c r="E948" s="3"/>
      <c r="F948" s="4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4"/>
      <c r="R948" s="2"/>
      <c r="S948" s="2"/>
      <c r="T948" s="2"/>
      <c r="U948" s="2"/>
      <c r="V948" s="2"/>
    </row>
    <row r="949" spans="1:22" ht="12.75" customHeight="1">
      <c r="A949" s="2"/>
      <c r="B949" s="2"/>
      <c r="C949" s="3"/>
      <c r="D949" s="3"/>
      <c r="E949" s="3"/>
      <c r="F949" s="4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4"/>
      <c r="R949" s="2"/>
      <c r="S949" s="2"/>
      <c r="T949" s="2"/>
      <c r="U949" s="2"/>
      <c r="V949" s="2"/>
    </row>
    <row r="950" spans="1:22" ht="12.75" customHeight="1">
      <c r="A950" s="2"/>
      <c r="B950" s="2"/>
      <c r="C950" s="3"/>
      <c r="D950" s="3"/>
      <c r="E950" s="3"/>
      <c r="F950" s="4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4"/>
      <c r="R950" s="2"/>
      <c r="S950" s="2"/>
      <c r="T950" s="2"/>
      <c r="U950" s="2"/>
      <c r="V950" s="2"/>
    </row>
    <row r="951" spans="1:22" ht="12.75" customHeight="1">
      <c r="A951" s="2"/>
      <c r="B951" s="2"/>
      <c r="C951" s="3"/>
      <c r="D951" s="3"/>
      <c r="E951" s="3"/>
      <c r="F951" s="4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4"/>
      <c r="R951" s="2"/>
      <c r="S951" s="2"/>
      <c r="T951" s="2"/>
      <c r="U951" s="2"/>
      <c r="V951" s="2"/>
    </row>
    <row r="952" spans="1:22" ht="12.75" customHeight="1">
      <c r="A952" s="2"/>
      <c r="B952" s="2"/>
      <c r="C952" s="3"/>
      <c r="D952" s="3"/>
      <c r="E952" s="3"/>
      <c r="F952" s="4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4"/>
      <c r="R952" s="2"/>
      <c r="S952" s="2"/>
      <c r="T952" s="2"/>
      <c r="U952" s="2"/>
      <c r="V952" s="2"/>
    </row>
    <row r="953" spans="1:22" ht="12.75" customHeight="1">
      <c r="A953" s="2"/>
      <c r="B953" s="2"/>
      <c r="C953" s="3"/>
      <c r="D953" s="3"/>
      <c r="E953" s="3"/>
      <c r="F953" s="4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4"/>
      <c r="R953" s="2"/>
      <c r="S953" s="2"/>
      <c r="T953" s="2"/>
      <c r="U953" s="2"/>
      <c r="V953" s="2"/>
    </row>
    <row r="954" spans="1:22" ht="12.75" customHeight="1">
      <c r="A954" s="2"/>
      <c r="B954" s="2"/>
      <c r="C954" s="3"/>
      <c r="D954" s="3"/>
      <c r="E954" s="3"/>
      <c r="F954" s="4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4"/>
      <c r="R954" s="2"/>
      <c r="S954" s="2"/>
      <c r="T954" s="2"/>
      <c r="U954" s="2"/>
      <c r="V954" s="2"/>
    </row>
    <row r="955" spans="1:22" ht="12.75" customHeight="1">
      <c r="A955" s="2"/>
      <c r="B955" s="2"/>
      <c r="C955" s="3"/>
      <c r="D955" s="3"/>
      <c r="E955" s="3"/>
      <c r="F955" s="4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4"/>
      <c r="R955" s="2"/>
      <c r="S955" s="2"/>
      <c r="T955" s="2"/>
      <c r="U955" s="2"/>
      <c r="V955" s="2"/>
    </row>
    <row r="956" spans="1:22" ht="12.75" customHeight="1">
      <c r="A956" s="2"/>
      <c r="B956" s="2"/>
      <c r="C956" s="3"/>
      <c r="D956" s="3"/>
      <c r="E956" s="3"/>
      <c r="F956" s="4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4"/>
      <c r="R956" s="2"/>
      <c r="S956" s="2"/>
      <c r="T956" s="2"/>
      <c r="U956" s="2"/>
      <c r="V956" s="2"/>
    </row>
    <row r="957" spans="1:22" ht="12.75" customHeight="1">
      <c r="A957" s="2"/>
      <c r="B957" s="2"/>
      <c r="C957" s="3"/>
      <c r="D957" s="3"/>
      <c r="E957" s="3"/>
      <c r="F957" s="4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4"/>
      <c r="R957" s="2"/>
      <c r="S957" s="2"/>
      <c r="T957" s="2"/>
      <c r="U957" s="2"/>
      <c r="V957" s="2"/>
    </row>
    <row r="958" spans="1:22" ht="12.75" customHeight="1">
      <c r="A958" s="2"/>
      <c r="B958" s="2"/>
      <c r="C958" s="3"/>
      <c r="D958" s="3"/>
      <c r="E958" s="3"/>
      <c r="F958" s="4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4"/>
      <c r="R958" s="2"/>
      <c r="S958" s="2"/>
      <c r="T958" s="2"/>
      <c r="U958" s="2"/>
      <c r="V958" s="2"/>
    </row>
    <row r="959" spans="1:22" ht="12.75" customHeight="1">
      <c r="A959" s="2"/>
      <c r="B959" s="2"/>
      <c r="C959" s="3"/>
      <c r="D959" s="3"/>
      <c r="E959" s="3"/>
      <c r="F959" s="4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4"/>
      <c r="R959" s="2"/>
      <c r="S959" s="2"/>
      <c r="T959" s="2"/>
      <c r="U959" s="2"/>
      <c r="V959" s="2"/>
    </row>
    <row r="960" spans="1:22" ht="12.75" customHeight="1">
      <c r="A960" s="2"/>
      <c r="B960" s="2"/>
      <c r="C960" s="3"/>
      <c r="D960" s="3"/>
      <c r="E960" s="3"/>
      <c r="F960" s="4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4"/>
      <c r="R960" s="2"/>
      <c r="S960" s="2"/>
      <c r="T960" s="2"/>
      <c r="U960" s="2"/>
      <c r="V960" s="2"/>
    </row>
    <row r="961" spans="1:22" ht="12.75" customHeight="1">
      <c r="A961" s="2"/>
      <c r="B961" s="2"/>
      <c r="C961" s="3"/>
      <c r="D961" s="3"/>
      <c r="E961" s="3"/>
      <c r="F961" s="4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4"/>
      <c r="R961" s="2"/>
      <c r="S961" s="2"/>
      <c r="T961" s="2"/>
      <c r="U961" s="2"/>
      <c r="V961" s="2"/>
    </row>
    <row r="962" spans="1:22" ht="12.75" customHeight="1">
      <c r="A962" s="2"/>
      <c r="B962" s="2"/>
      <c r="C962" s="3"/>
      <c r="D962" s="3"/>
      <c r="E962" s="3"/>
      <c r="F962" s="4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4"/>
      <c r="R962" s="2"/>
      <c r="S962" s="2"/>
      <c r="T962" s="2"/>
      <c r="U962" s="2"/>
      <c r="V962" s="2"/>
    </row>
    <row r="963" spans="1:22" ht="12.75" customHeight="1">
      <c r="A963" s="2"/>
      <c r="B963" s="2"/>
      <c r="C963" s="3"/>
      <c r="D963" s="3"/>
      <c r="E963" s="3"/>
      <c r="F963" s="4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4"/>
      <c r="R963" s="2"/>
      <c r="S963" s="2"/>
      <c r="T963" s="2"/>
      <c r="U963" s="2"/>
      <c r="V963" s="2"/>
    </row>
    <row r="964" spans="1:22" ht="12.75" customHeight="1">
      <c r="A964" s="2"/>
      <c r="B964" s="2"/>
      <c r="C964" s="3"/>
      <c r="D964" s="3"/>
      <c r="E964" s="3"/>
      <c r="F964" s="4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4"/>
      <c r="R964" s="2"/>
      <c r="S964" s="2"/>
      <c r="T964" s="2"/>
      <c r="U964" s="2"/>
      <c r="V964" s="2"/>
    </row>
    <row r="965" spans="1:22" ht="12.75" customHeight="1">
      <c r="A965" s="2"/>
      <c r="B965" s="2"/>
      <c r="C965" s="3"/>
      <c r="D965" s="3"/>
      <c r="E965" s="3"/>
      <c r="F965" s="4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4"/>
      <c r="R965" s="2"/>
      <c r="S965" s="2"/>
      <c r="T965" s="2"/>
      <c r="U965" s="2"/>
      <c r="V965" s="2"/>
    </row>
    <row r="966" spans="1:22" ht="12.75" customHeight="1">
      <c r="A966" s="2"/>
      <c r="B966" s="2"/>
      <c r="C966" s="3"/>
      <c r="D966" s="3"/>
      <c r="E966" s="3"/>
      <c r="F966" s="4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4"/>
      <c r="R966" s="2"/>
      <c r="S966" s="2"/>
      <c r="T966" s="2"/>
      <c r="U966" s="2"/>
      <c r="V966" s="2"/>
    </row>
    <row r="967" spans="1:22" ht="12.75" customHeight="1">
      <c r="A967" s="2"/>
      <c r="B967" s="2"/>
      <c r="C967" s="3"/>
      <c r="D967" s="3"/>
      <c r="E967" s="3"/>
      <c r="F967" s="4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4"/>
      <c r="R967" s="2"/>
      <c r="S967" s="2"/>
      <c r="T967" s="2"/>
      <c r="U967" s="2"/>
      <c r="V967" s="2"/>
    </row>
    <row r="968" spans="1:22" ht="12.75" customHeight="1">
      <c r="A968" s="2"/>
      <c r="B968" s="2"/>
      <c r="C968" s="3"/>
      <c r="D968" s="3"/>
      <c r="E968" s="3"/>
      <c r="F968" s="4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4"/>
      <c r="R968" s="2"/>
      <c r="S968" s="2"/>
      <c r="T968" s="2"/>
      <c r="U968" s="2"/>
      <c r="V968" s="2"/>
    </row>
    <row r="969" spans="1:22" ht="12.75" customHeight="1">
      <c r="A969" s="2"/>
      <c r="B969" s="2"/>
      <c r="C969" s="3"/>
      <c r="D969" s="3"/>
      <c r="E969" s="3"/>
      <c r="F969" s="4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4"/>
      <c r="R969" s="2"/>
      <c r="S969" s="2"/>
      <c r="T969" s="2"/>
      <c r="U969" s="2"/>
      <c r="V969" s="2"/>
    </row>
    <row r="970" spans="1:22" ht="12.75" customHeight="1">
      <c r="A970" s="2"/>
      <c r="B970" s="2"/>
      <c r="C970" s="3"/>
      <c r="D970" s="3"/>
      <c r="E970" s="3"/>
      <c r="F970" s="4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4"/>
      <c r="R970" s="2"/>
      <c r="S970" s="2"/>
      <c r="T970" s="2"/>
      <c r="U970" s="2"/>
      <c r="V970" s="2"/>
    </row>
    <row r="971" spans="1:22" ht="12.75" customHeight="1">
      <c r="A971" s="2"/>
      <c r="B971" s="2"/>
      <c r="C971" s="3"/>
      <c r="D971" s="3"/>
      <c r="E971" s="3"/>
      <c r="F971" s="4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4"/>
      <c r="R971" s="2"/>
      <c r="S971" s="2"/>
      <c r="T971" s="2"/>
      <c r="U971" s="2"/>
      <c r="V971" s="2"/>
    </row>
    <row r="972" spans="1:22" ht="12.75" customHeight="1">
      <c r="A972" s="2"/>
      <c r="B972" s="2"/>
      <c r="C972" s="3"/>
      <c r="D972" s="3"/>
      <c r="E972" s="3"/>
      <c r="F972" s="4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4"/>
      <c r="R972" s="2"/>
      <c r="S972" s="2"/>
      <c r="T972" s="2"/>
      <c r="U972" s="2"/>
      <c r="V972" s="2"/>
    </row>
    <row r="973" spans="1:22" ht="12.75" customHeight="1">
      <c r="A973" s="2"/>
      <c r="B973" s="2"/>
      <c r="C973" s="3"/>
      <c r="D973" s="3"/>
      <c r="E973" s="3"/>
      <c r="F973" s="4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4"/>
      <c r="R973" s="2"/>
      <c r="S973" s="2"/>
      <c r="T973" s="2"/>
      <c r="U973" s="2"/>
      <c r="V973" s="2"/>
    </row>
    <row r="974" spans="1:22" ht="12.75" customHeight="1">
      <c r="A974" s="2"/>
      <c r="B974" s="2"/>
      <c r="C974" s="3"/>
      <c r="D974" s="3"/>
      <c r="E974" s="3"/>
      <c r="F974" s="4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4"/>
      <c r="R974" s="2"/>
      <c r="S974" s="2"/>
      <c r="T974" s="2"/>
      <c r="U974" s="2"/>
      <c r="V974" s="2"/>
    </row>
    <row r="975" spans="1:22" ht="12.75" customHeight="1">
      <c r="A975" s="2"/>
      <c r="B975" s="2"/>
      <c r="C975" s="3"/>
      <c r="D975" s="3"/>
      <c r="E975" s="3"/>
      <c r="F975" s="4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4"/>
      <c r="R975" s="2"/>
      <c r="S975" s="2"/>
      <c r="T975" s="2"/>
      <c r="U975" s="2"/>
      <c r="V975" s="2"/>
    </row>
    <row r="976" spans="1:22" ht="12.75" customHeight="1">
      <c r="A976" s="2"/>
      <c r="B976" s="2"/>
      <c r="C976" s="3"/>
      <c r="D976" s="3"/>
      <c r="E976" s="3"/>
      <c r="F976" s="4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4"/>
      <c r="R976" s="2"/>
      <c r="S976" s="2"/>
      <c r="T976" s="2"/>
      <c r="U976" s="2"/>
      <c r="V976" s="2"/>
    </row>
    <row r="977" spans="1:22" ht="12.75" customHeight="1">
      <c r="A977" s="2"/>
      <c r="B977" s="2"/>
      <c r="C977" s="3"/>
      <c r="D977" s="3"/>
      <c r="E977" s="3"/>
      <c r="F977" s="4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4"/>
      <c r="R977" s="2"/>
      <c r="S977" s="2"/>
      <c r="T977" s="2"/>
      <c r="U977" s="2"/>
      <c r="V977" s="2"/>
    </row>
    <row r="978" spans="1:22" ht="12.75" customHeight="1">
      <c r="A978" s="2"/>
      <c r="B978" s="2"/>
      <c r="C978" s="3"/>
      <c r="D978" s="3"/>
      <c r="E978" s="3"/>
      <c r="F978" s="4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4"/>
      <c r="R978" s="2"/>
      <c r="S978" s="2"/>
      <c r="T978" s="2"/>
      <c r="U978" s="2"/>
      <c r="V978" s="2"/>
    </row>
    <row r="979" spans="1:22" ht="12.75" customHeight="1">
      <c r="A979" s="2"/>
      <c r="B979" s="2"/>
      <c r="C979" s="3"/>
      <c r="D979" s="3"/>
      <c r="E979" s="3"/>
      <c r="F979" s="4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4"/>
      <c r="R979" s="2"/>
      <c r="S979" s="2"/>
      <c r="T979" s="2"/>
      <c r="U979" s="2"/>
      <c r="V979" s="2"/>
    </row>
    <row r="980" spans="1:22" ht="12.75" customHeight="1">
      <c r="A980" s="2"/>
      <c r="B980" s="2"/>
      <c r="C980" s="3"/>
      <c r="D980" s="3"/>
      <c r="E980" s="3"/>
      <c r="F980" s="4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4"/>
      <c r="R980" s="2"/>
      <c r="S980" s="2"/>
      <c r="T980" s="2"/>
      <c r="U980" s="2"/>
      <c r="V980" s="2"/>
    </row>
    <row r="981" spans="1:22" ht="12.75" customHeight="1">
      <c r="A981" s="2"/>
      <c r="B981" s="2"/>
      <c r="C981" s="3"/>
      <c r="D981" s="3"/>
      <c r="E981" s="3"/>
      <c r="F981" s="4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4"/>
      <c r="R981" s="2"/>
      <c r="S981" s="2"/>
      <c r="T981" s="2"/>
      <c r="U981" s="2"/>
      <c r="V981" s="2"/>
    </row>
    <row r="982" spans="1:22" ht="12.75" customHeight="1">
      <c r="A982" s="2"/>
      <c r="B982" s="2"/>
      <c r="C982" s="3"/>
      <c r="D982" s="3"/>
      <c r="E982" s="3"/>
      <c r="F982" s="4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4"/>
      <c r="R982" s="2"/>
      <c r="S982" s="2"/>
      <c r="T982" s="2"/>
      <c r="U982" s="2"/>
      <c r="V982" s="2"/>
    </row>
    <row r="983" spans="1:22" ht="12.75" customHeight="1">
      <c r="A983" s="2"/>
      <c r="B983" s="2"/>
      <c r="C983" s="3"/>
      <c r="D983" s="3"/>
      <c r="E983" s="3"/>
      <c r="F983" s="4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4"/>
      <c r="R983" s="2"/>
      <c r="S983" s="2"/>
      <c r="T983" s="2"/>
      <c r="U983" s="2"/>
      <c r="V983" s="2"/>
    </row>
    <row r="984" spans="1:22" ht="12.75" customHeight="1">
      <c r="A984" s="2"/>
      <c r="B984" s="2"/>
      <c r="C984" s="3"/>
      <c r="D984" s="3"/>
      <c r="E984" s="3"/>
      <c r="F984" s="4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4"/>
      <c r="R984" s="2"/>
      <c r="S984" s="2"/>
      <c r="T984" s="2"/>
      <c r="U984" s="2"/>
      <c r="V984" s="2"/>
    </row>
    <row r="985" spans="1:22" ht="12.75" customHeight="1">
      <c r="A985" s="2"/>
      <c r="B985" s="2"/>
      <c r="C985" s="3"/>
      <c r="D985" s="3"/>
      <c r="E985" s="3"/>
      <c r="F985" s="4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4"/>
      <c r="R985" s="2"/>
      <c r="S985" s="2"/>
      <c r="T985" s="2"/>
      <c r="U985" s="2"/>
      <c r="V985" s="2"/>
    </row>
    <row r="986" spans="1:22" ht="12.75" customHeight="1">
      <c r="A986" s="2"/>
      <c r="B986" s="2"/>
      <c r="C986" s="3"/>
      <c r="D986" s="3"/>
      <c r="E986" s="3"/>
      <c r="F986" s="4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4"/>
      <c r="R986" s="2"/>
      <c r="S986" s="2"/>
      <c r="T986" s="2"/>
      <c r="U986" s="2"/>
      <c r="V986" s="2"/>
    </row>
    <row r="987" spans="1:22" ht="12.75" customHeight="1">
      <c r="A987" s="2"/>
      <c r="B987" s="2"/>
      <c r="C987" s="3"/>
      <c r="D987" s="3"/>
      <c r="E987" s="3"/>
      <c r="F987" s="4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4"/>
      <c r="R987" s="2"/>
      <c r="S987" s="2"/>
      <c r="T987" s="2"/>
      <c r="U987" s="2"/>
      <c r="V987" s="2"/>
    </row>
    <row r="988" spans="1:22" ht="12.75" customHeight="1">
      <c r="A988" s="2"/>
      <c r="B988" s="2"/>
      <c r="C988" s="3"/>
      <c r="D988" s="3"/>
      <c r="E988" s="3"/>
      <c r="F988" s="4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4"/>
      <c r="R988" s="2"/>
      <c r="S988" s="2"/>
      <c r="T988" s="2"/>
      <c r="U988" s="2"/>
      <c r="V988" s="2"/>
    </row>
    <row r="989" spans="1:22" ht="12.75" customHeight="1">
      <c r="A989" s="2"/>
      <c r="B989" s="2"/>
      <c r="C989" s="3"/>
      <c r="D989" s="3"/>
      <c r="E989" s="3"/>
      <c r="F989" s="4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4"/>
      <c r="R989" s="2"/>
      <c r="S989" s="2"/>
      <c r="T989" s="2"/>
      <c r="U989" s="2"/>
      <c r="V989" s="2"/>
    </row>
    <row r="990" spans="1:22" ht="12.75" customHeight="1">
      <c r="A990" s="2"/>
      <c r="B990" s="2"/>
      <c r="C990" s="3"/>
      <c r="D990" s="3"/>
      <c r="E990" s="3"/>
      <c r="F990" s="4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4"/>
      <c r="R990" s="2"/>
      <c r="S990" s="2"/>
      <c r="T990" s="2"/>
      <c r="U990" s="2"/>
      <c r="V990" s="2"/>
    </row>
    <row r="991" spans="1:22" ht="12.75" customHeight="1">
      <c r="A991" s="2"/>
      <c r="B991" s="2"/>
      <c r="C991" s="3"/>
      <c r="D991" s="3"/>
      <c r="E991" s="3"/>
      <c r="F991" s="4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4"/>
      <c r="R991" s="2"/>
      <c r="S991" s="2"/>
      <c r="T991" s="2"/>
      <c r="U991" s="2"/>
      <c r="V991" s="2"/>
    </row>
    <row r="992" spans="1:22" ht="12.75" customHeight="1">
      <c r="A992" s="2"/>
      <c r="B992" s="2"/>
      <c r="C992" s="3"/>
      <c r="D992" s="3"/>
      <c r="E992" s="3"/>
      <c r="F992" s="4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4"/>
      <c r="R992" s="2"/>
      <c r="S992" s="2"/>
      <c r="T992" s="2"/>
      <c r="U992" s="2"/>
      <c r="V992" s="2"/>
    </row>
    <row r="993" spans="1:22" ht="12.75" customHeight="1">
      <c r="A993" s="2"/>
      <c r="B993" s="2"/>
      <c r="C993" s="3"/>
      <c r="D993" s="3"/>
      <c r="E993" s="3"/>
      <c r="F993" s="4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4"/>
      <c r="R993" s="2"/>
      <c r="S993" s="2"/>
      <c r="T993" s="2"/>
      <c r="U993" s="2"/>
      <c r="V993" s="2"/>
    </row>
    <row r="994" spans="1:22" ht="12.75" customHeight="1">
      <c r="A994" s="2"/>
      <c r="B994" s="2"/>
      <c r="C994" s="3"/>
      <c r="D994" s="3"/>
      <c r="E994" s="3"/>
      <c r="F994" s="4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4"/>
      <c r="R994" s="2"/>
      <c r="S994" s="2"/>
      <c r="T994" s="2"/>
      <c r="U994" s="2"/>
      <c r="V994" s="2"/>
    </row>
    <row r="995" spans="1:22" ht="12.75" customHeight="1">
      <c r="A995" s="2"/>
      <c r="B995" s="2"/>
      <c r="C995" s="3"/>
      <c r="D995" s="3"/>
      <c r="E995" s="3"/>
      <c r="F995" s="4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4"/>
      <c r="R995" s="2"/>
      <c r="S995" s="2"/>
      <c r="T995" s="2"/>
      <c r="U995" s="2"/>
      <c r="V995" s="2"/>
    </row>
    <row r="996" spans="1:22" ht="12.75" customHeight="1">
      <c r="A996" s="2"/>
      <c r="B996" s="2"/>
      <c r="C996" s="3"/>
      <c r="D996" s="3"/>
      <c r="E996" s="3"/>
      <c r="F996" s="4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4"/>
      <c r="R996" s="2"/>
      <c r="S996" s="2"/>
      <c r="T996" s="2"/>
      <c r="U996" s="2"/>
      <c r="V996" s="2"/>
    </row>
    <row r="997" spans="1:22" ht="12.75" customHeight="1">
      <c r="A997" s="2"/>
      <c r="B997" s="2"/>
      <c r="C997" s="3"/>
      <c r="D997" s="3"/>
      <c r="E997" s="3"/>
      <c r="F997" s="4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4"/>
      <c r="R997" s="2"/>
      <c r="S997" s="2"/>
      <c r="T997" s="2"/>
      <c r="U997" s="2"/>
      <c r="V997" s="2"/>
    </row>
    <row r="998" spans="1:22" ht="12.75" customHeight="1">
      <c r="A998" s="2"/>
      <c r="B998" s="2"/>
      <c r="C998" s="3"/>
      <c r="D998" s="3"/>
      <c r="E998" s="3"/>
      <c r="F998" s="4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4"/>
      <c r="R998" s="2"/>
      <c r="S998" s="2"/>
      <c r="T998" s="2"/>
      <c r="U998" s="2"/>
      <c r="V998" s="2"/>
    </row>
    <row r="999" spans="1:22" ht="12.75" customHeight="1">
      <c r="A999" s="2"/>
      <c r="B999" s="2"/>
      <c r="C999" s="3"/>
      <c r="D999" s="3"/>
      <c r="E999" s="3"/>
      <c r="F999" s="4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4"/>
      <c r="R999" s="2"/>
      <c r="S999" s="2"/>
      <c r="T999" s="2"/>
      <c r="U999" s="2"/>
      <c r="V999" s="2"/>
    </row>
    <row r="1000" spans="1:22" ht="12.75" customHeight="1">
      <c r="A1000" s="2"/>
      <c r="B1000" s="2"/>
      <c r="C1000" s="3"/>
      <c r="D1000" s="3"/>
      <c r="E1000" s="3"/>
      <c r="F1000" s="4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4"/>
      <c r="R1000" s="2"/>
      <c r="S1000" s="2"/>
      <c r="T1000" s="2"/>
      <c r="U1000" s="2"/>
      <c r="V1000" s="2"/>
    </row>
  </sheetData>
  <sortState ref="B5:R63">
    <sortCondition descending="1" ref="R5:R63"/>
  </sortState>
  <mergeCells count="3">
    <mergeCell ref="A1:N1"/>
    <mergeCell ref="A3:A4"/>
    <mergeCell ref="B3:B4"/>
  </mergeCells>
  <pageMargins left="0.43" right="0.17" top="0.28000000000000003" bottom="0.17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00"/>
  <sheetViews>
    <sheetView workbookViewId="0">
      <selection activeCell="H1" sqref="H1"/>
    </sheetView>
  </sheetViews>
  <sheetFormatPr defaultColWidth="12.625" defaultRowHeight="15" customHeight="1"/>
  <cols>
    <col min="1" max="14" width="5" customWidth="1"/>
    <col min="15" max="16" width="5.625" customWidth="1"/>
    <col min="17" max="17" width="6.25" customWidth="1"/>
    <col min="18" max="18" width="5.875" customWidth="1"/>
    <col min="19" max="19" width="8" customWidth="1"/>
    <col min="20" max="20" width="5.5" customWidth="1"/>
    <col min="21" max="21" width="5.875" customWidth="1"/>
    <col min="22" max="22" width="5.375" customWidth="1"/>
    <col min="23" max="23" width="8" customWidth="1"/>
    <col min="24" max="24" width="5.5" customWidth="1"/>
    <col min="25" max="25" width="5.875" customWidth="1"/>
    <col min="26" max="26" width="5.625" customWidth="1"/>
    <col min="27" max="36" width="8" customWidth="1"/>
  </cols>
  <sheetData>
    <row r="1" spans="1:36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6">
      <c r="A2" s="18" t="s">
        <v>6</v>
      </c>
      <c r="B2" s="326" t="s">
        <v>7</v>
      </c>
      <c r="C2" s="318"/>
      <c r="D2" s="19"/>
      <c r="E2" s="20" t="s">
        <v>8</v>
      </c>
      <c r="F2" s="326" t="s">
        <v>7</v>
      </c>
      <c r="G2" s="318"/>
      <c r="H2" s="17"/>
      <c r="I2" s="20" t="s">
        <v>9</v>
      </c>
      <c r="J2" s="326" t="s">
        <v>7</v>
      </c>
      <c r="K2" s="318"/>
      <c r="L2" s="17"/>
      <c r="M2" s="20" t="s">
        <v>10</v>
      </c>
      <c r="N2" s="326" t="s">
        <v>7</v>
      </c>
      <c r="O2" s="318"/>
      <c r="P2" s="17"/>
      <c r="Q2" s="20" t="s">
        <v>11</v>
      </c>
      <c r="R2" s="326" t="s">
        <v>7</v>
      </c>
      <c r="S2" s="318"/>
      <c r="T2" s="17"/>
      <c r="U2" s="18" t="s">
        <v>12</v>
      </c>
      <c r="V2" s="326" t="s">
        <v>7</v>
      </c>
      <c r="W2" s="318"/>
      <c r="X2" s="17"/>
      <c r="Y2" s="21" t="s">
        <v>13</v>
      </c>
      <c r="Z2" s="326" t="s">
        <v>7</v>
      </c>
      <c r="AA2" s="318"/>
      <c r="AC2" s="21" t="s">
        <v>13</v>
      </c>
      <c r="AD2" s="326" t="s">
        <v>7</v>
      </c>
      <c r="AE2" s="318"/>
      <c r="AG2" s="327" t="s">
        <v>14</v>
      </c>
      <c r="AH2" s="310"/>
      <c r="AI2" s="310"/>
      <c r="AJ2" s="310"/>
    </row>
    <row r="3" spans="1:36" ht="15.75" customHeight="1">
      <c r="A3" s="22" t="s">
        <v>15</v>
      </c>
      <c r="B3" s="23">
        <v>1</v>
      </c>
      <c r="C3" s="24"/>
      <c r="D3" s="19"/>
      <c r="E3" s="22" t="s">
        <v>15</v>
      </c>
      <c r="F3" s="23">
        <v>1</v>
      </c>
      <c r="G3" s="24">
        <v>2</v>
      </c>
      <c r="H3" s="17"/>
      <c r="I3" s="22" t="s">
        <v>15</v>
      </c>
      <c r="J3" s="23">
        <v>1</v>
      </c>
      <c r="K3" s="24">
        <v>2</v>
      </c>
      <c r="L3" s="17"/>
      <c r="M3" s="22" t="s">
        <v>15</v>
      </c>
      <c r="N3" s="23">
        <v>1</v>
      </c>
      <c r="O3" s="24">
        <v>2</v>
      </c>
      <c r="P3" s="17"/>
      <c r="Q3" s="22" t="s">
        <v>15</v>
      </c>
      <c r="R3" s="23">
        <v>1</v>
      </c>
      <c r="S3" s="24">
        <v>2</v>
      </c>
      <c r="T3" s="17"/>
      <c r="U3" s="22" t="s">
        <v>15</v>
      </c>
      <c r="V3" s="23">
        <v>1</v>
      </c>
      <c r="W3" s="24">
        <v>2</v>
      </c>
      <c r="X3" s="17"/>
      <c r="Y3" s="22" t="s">
        <v>15</v>
      </c>
      <c r="Z3" s="23">
        <v>1</v>
      </c>
      <c r="AA3" s="24">
        <v>2</v>
      </c>
      <c r="AC3" s="22" t="s">
        <v>15</v>
      </c>
      <c r="AD3" s="23">
        <v>1</v>
      </c>
      <c r="AE3" s="24">
        <v>2</v>
      </c>
      <c r="AG3" s="25"/>
      <c r="AH3" s="26" t="s">
        <v>16</v>
      </c>
      <c r="AI3" s="26" t="s">
        <v>17</v>
      </c>
      <c r="AJ3" s="27" t="s">
        <v>18</v>
      </c>
    </row>
    <row r="4" spans="1:36">
      <c r="A4" s="28">
        <v>1</v>
      </c>
      <c r="B4" s="29">
        <v>16</v>
      </c>
      <c r="C4" s="30"/>
      <c r="D4" s="19"/>
      <c r="E4" s="28">
        <v>1</v>
      </c>
      <c r="F4" s="29">
        <v>16</v>
      </c>
      <c r="G4" s="30">
        <v>12</v>
      </c>
      <c r="H4" s="17"/>
      <c r="I4" s="28">
        <v>1</v>
      </c>
      <c r="J4" s="29">
        <v>16</v>
      </c>
      <c r="K4" s="30">
        <v>11.5</v>
      </c>
      <c r="L4" s="17"/>
      <c r="M4" s="28">
        <v>1</v>
      </c>
      <c r="N4" s="29">
        <v>16</v>
      </c>
      <c r="O4" s="30">
        <v>11</v>
      </c>
      <c r="P4" s="17"/>
      <c r="Q4" s="28">
        <v>1</v>
      </c>
      <c r="R4" s="29">
        <v>16</v>
      </c>
      <c r="S4" s="30">
        <v>10.5</v>
      </c>
      <c r="T4" s="17"/>
      <c r="U4" s="28">
        <v>1</v>
      </c>
      <c r="V4" s="29">
        <v>16</v>
      </c>
      <c r="W4" s="30">
        <v>10</v>
      </c>
      <c r="X4" s="17"/>
      <c r="Y4" s="28">
        <v>1</v>
      </c>
      <c r="Z4" s="29">
        <v>16</v>
      </c>
      <c r="AA4" s="30">
        <v>9.5</v>
      </c>
      <c r="AC4" s="28">
        <v>1</v>
      </c>
      <c r="AD4" s="29">
        <v>16</v>
      </c>
      <c r="AE4" s="30">
        <v>9.5</v>
      </c>
      <c r="AG4" s="31">
        <v>1</v>
      </c>
      <c r="AH4" s="32">
        <v>17</v>
      </c>
      <c r="AI4" s="32">
        <v>11.5</v>
      </c>
      <c r="AJ4" s="33">
        <v>6.5</v>
      </c>
    </row>
    <row r="5" spans="1:36">
      <c r="A5" s="34">
        <v>2</v>
      </c>
      <c r="B5" s="35">
        <v>15</v>
      </c>
      <c r="C5" s="36"/>
      <c r="D5" s="19"/>
      <c r="E5" s="34">
        <v>2</v>
      </c>
      <c r="F5" s="35">
        <v>15</v>
      </c>
      <c r="G5" s="36">
        <v>11</v>
      </c>
      <c r="H5" s="17"/>
      <c r="I5" s="34">
        <v>2</v>
      </c>
      <c r="J5" s="35">
        <v>15</v>
      </c>
      <c r="K5" s="36">
        <v>10.5</v>
      </c>
      <c r="L5" s="17"/>
      <c r="M5" s="34">
        <v>2</v>
      </c>
      <c r="N5" s="35">
        <v>15</v>
      </c>
      <c r="O5" s="36">
        <v>10</v>
      </c>
      <c r="P5" s="17"/>
      <c r="Q5" s="34">
        <v>2</v>
      </c>
      <c r="R5" s="35">
        <v>15</v>
      </c>
      <c r="S5" s="36">
        <v>9.5</v>
      </c>
      <c r="T5" s="17"/>
      <c r="U5" s="34">
        <v>2</v>
      </c>
      <c r="V5" s="35">
        <v>15</v>
      </c>
      <c r="W5" s="36">
        <v>9</v>
      </c>
      <c r="X5" s="17"/>
      <c r="Y5" s="34">
        <v>2</v>
      </c>
      <c r="Z5" s="35">
        <v>15</v>
      </c>
      <c r="AA5" s="36">
        <v>8.5</v>
      </c>
      <c r="AC5" s="34">
        <v>2</v>
      </c>
      <c r="AD5" s="35">
        <v>15</v>
      </c>
      <c r="AE5" s="36">
        <v>8.5</v>
      </c>
      <c r="AG5" s="37">
        <v>2</v>
      </c>
      <c r="AH5" s="38">
        <v>16</v>
      </c>
      <c r="AI5" s="38">
        <v>10.5</v>
      </c>
      <c r="AJ5" s="36">
        <v>5.5</v>
      </c>
    </row>
    <row r="6" spans="1:36">
      <c r="A6" s="34">
        <v>3</v>
      </c>
      <c r="B6" s="35">
        <v>14</v>
      </c>
      <c r="C6" s="36"/>
      <c r="D6" s="19"/>
      <c r="E6" s="34">
        <v>3</v>
      </c>
      <c r="F6" s="35">
        <v>14</v>
      </c>
      <c r="G6" s="36">
        <v>10</v>
      </c>
      <c r="H6" s="17"/>
      <c r="I6" s="34">
        <v>3</v>
      </c>
      <c r="J6" s="35">
        <v>14</v>
      </c>
      <c r="K6" s="36">
        <v>9.5</v>
      </c>
      <c r="L6" s="17"/>
      <c r="M6" s="34">
        <v>3</v>
      </c>
      <c r="N6" s="35">
        <v>14</v>
      </c>
      <c r="O6" s="36">
        <v>9</v>
      </c>
      <c r="P6" s="17"/>
      <c r="Q6" s="34">
        <v>3</v>
      </c>
      <c r="R6" s="35">
        <v>14</v>
      </c>
      <c r="S6" s="36">
        <v>8.5</v>
      </c>
      <c r="T6" s="17"/>
      <c r="U6" s="34">
        <v>3</v>
      </c>
      <c r="V6" s="35">
        <v>14</v>
      </c>
      <c r="W6" s="36">
        <v>8</v>
      </c>
      <c r="X6" s="17"/>
      <c r="Y6" s="34">
        <v>3</v>
      </c>
      <c r="Z6" s="35">
        <v>14</v>
      </c>
      <c r="AA6" s="36">
        <v>7.5</v>
      </c>
      <c r="AC6" s="34">
        <v>3</v>
      </c>
      <c r="AD6" s="35">
        <v>14</v>
      </c>
      <c r="AE6" s="36">
        <v>7.5</v>
      </c>
      <c r="AG6" s="37">
        <v>3</v>
      </c>
      <c r="AH6" s="38">
        <v>15</v>
      </c>
      <c r="AI6" s="38">
        <v>9.5</v>
      </c>
      <c r="AJ6" s="36">
        <v>4.5</v>
      </c>
    </row>
    <row r="7" spans="1:36">
      <c r="A7" s="34">
        <v>4</v>
      </c>
      <c r="B7" s="35">
        <v>13</v>
      </c>
      <c r="C7" s="36"/>
      <c r="D7" s="19"/>
      <c r="E7" s="34">
        <v>4</v>
      </c>
      <c r="F7" s="35">
        <v>13</v>
      </c>
      <c r="G7" s="36">
        <v>9</v>
      </c>
      <c r="H7" s="17"/>
      <c r="I7" s="34">
        <v>4</v>
      </c>
      <c r="J7" s="35">
        <v>13</v>
      </c>
      <c r="K7" s="36">
        <v>8.5</v>
      </c>
      <c r="L7" s="17"/>
      <c r="M7" s="34">
        <v>4</v>
      </c>
      <c r="N7" s="35">
        <v>13</v>
      </c>
      <c r="O7" s="36">
        <v>8</v>
      </c>
      <c r="P7" s="17"/>
      <c r="Q7" s="34">
        <v>4</v>
      </c>
      <c r="R7" s="35">
        <v>13</v>
      </c>
      <c r="S7" s="36">
        <v>7.5</v>
      </c>
      <c r="T7" s="17"/>
      <c r="U7" s="34">
        <v>4</v>
      </c>
      <c r="V7" s="35">
        <v>13</v>
      </c>
      <c r="W7" s="36">
        <v>7</v>
      </c>
      <c r="X7" s="17"/>
      <c r="Y7" s="34">
        <v>4</v>
      </c>
      <c r="Z7" s="35">
        <v>13</v>
      </c>
      <c r="AA7" s="36">
        <v>6.5</v>
      </c>
      <c r="AC7" s="34">
        <v>4</v>
      </c>
      <c r="AD7" s="35">
        <v>13</v>
      </c>
      <c r="AE7" s="36">
        <v>6.5</v>
      </c>
      <c r="AG7" s="37">
        <v>4</v>
      </c>
      <c r="AH7" s="38">
        <v>14</v>
      </c>
      <c r="AI7" s="38">
        <v>8.5</v>
      </c>
      <c r="AJ7" s="36">
        <v>3.5</v>
      </c>
    </row>
    <row r="8" spans="1:36">
      <c r="A8" s="34">
        <v>5</v>
      </c>
      <c r="B8" s="35">
        <v>12</v>
      </c>
      <c r="C8" s="36"/>
      <c r="D8" s="19"/>
      <c r="E8" s="34">
        <v>5</v>
      </c>
      <c r="F8" s="35">
        <v>12</v>
      </c>
      <c r="G8" s="36">
        <v>8</v>
      </c>
      <c r="H8" s="17"/>
      <c r="I8" s="34">
        <v>5</v>
      </c>
      <c r="J8" s="35">
        <v>12</v>
      </c>
      <c r="K8" s="36">
        <v>7.5</v>
      </c>
      <c r="L8" s="17"/>
      <c r="M8" s="34">
        <v>5</v>
      </c>
      <c r="N8" s="35">
        <v>12</v>
      </c>
      <c r="O8" s="36">
        <v>7</v>
      </c>
      <c r="P8" s="17"/>
      <c r="Q8" s="34">
        <v>5</v>
      </c>
      <c r="R8" s="35">
        <v>12</v>
      </c>
      <c r="S8" s="36">
        <v>6.5</v>
      </c>
      <c r="T8" s="17"/>
      <c r="U8" s="34">
        <v>5</v>
      </c>
      <c r="V8" s="35">
        <v>12</v>
      </c>
      <c r="W8" s="36">
        <v>6</v>
      </c>
      <c r="X8" s="17"/>
      <c r="Y8" s="34">
        <v>5</v>
      </c>
      <c r="Z8" s="35">
        <v>12</v>
      </c>
      <c r="AA8" s="36">
        <v>5.5</v>
      </c>
      <c r="AC8" s="34">
        <v>5</v>
      </c>
      <c r="AD8" s="35">
        <v>12</v>
      </c>
      <c r="AE8" s="36">
        <v>5.5</v>
      </c>
      <c r="AG8" s="37">
        <v>5</v>
      </c>
      <c r="AH8" s="38">
        <v>13</v>
      </c>
      <c r="AI8" s="38">
        <v>7.5</v>
      </c>
      <c r="AJ8" s="36">
        <v>2.5</v>
      </c>
    </row>
    <row r="9" spans="1:36">
      <c r="A9" s="34">
        <v>6</v>
      </c>
      <c r="B9" s="35">
        <v>11.5</v>
      </c>
      <c r="C9" s="36"/>
      <c r="D9" s="19"/>
      <c r="E9" s="34">
        <v>6</v>
      </c>
      <c r="F9" s="35">
        <v>11.5</v>
      </c>
      <c r="G9" s="36">
        <v>7.5</v>
      </c>
      <c r="H9" s="17"/>
      <c r="I9" s="34">
        <v>6</v>
      </c>
      <c r="J9" s="35">
        <v>11.5</v>
      </c>
      <c r="K9" s="36">
        <v>7</v>
      </c>
      <c r="L9" s="17"/>
      <c r="M9" s="34">
        <v>6</v>
      </c>
      <c r="N9" s="35">
        <v>11.5</v>
      </c>
      <c r="O9" s="36">
        <v>6.5</v>
      </c>
      <c r="P9" s="17"/>
      <c r="Q9" s="34">
        <v>6</v>
      </c>
      <c r="R9" s="35">
        <v>11.5</v>
      </c>
      <c r="S9" s="36">
        <v>6</v>
      </c>
      <c r="T9" s="17"/>
      <c r="U9" s="34">
        <v>6</v>
      </c>
      <c r="V9" s="35">
        <v>11.5</v>
      </c>
      <c r="W9" s="36">
        <v>5.5</v>
      </c>
      <c r="X9" s="17"/>
      <c r="Y9" s="34">
        <v>6</v>
      </c>
      <c r="Z9" s="35">
        <v>11.5</v>
      </c>
      <c r="AA9" s="36">
        <v>5</v>
      </c>
      <c r="AC9" s="34">
        <v>6</v>
      </c>
      <c r="AD9" s="35">
        <v>11.5</v>
      </c>
      <c r="AE9" s="36">
        <v>5</v>
      </c>
      <c r="AG9" s="37">
        <v>6</v>
      </c>
      <c r="AH9" s="38">
        <v>12.5</v>
      </c>
      <c r="AI9" s="38">
        <v>7</v>
      </c>
      <c r="AJ9" s="36">
        <v>2</v>
      </c>
    </row>
    <row r="10" spans="1:36">
      <c r="A10" s="34">
        <v>7</v>
      </c>
      <c r="B10" s="35">
        <v>11</v>
      </c>
      <c r="C10" s="36"/>
      <c r="D10" s="19"/>
      <c r="E10" s="34">
        <v>7</v>
      </c>
      <c r="F10" s="35">
        <v>11</v>
      </c>
      <c r="G10" s="36">
        <v>7</v>
      </c>
      <c r="H10" s="17"/>
      <c r="I10" s="34">
        <v>7</v>
      </c>
      <c r="J10" s="35">
        <v>11</v>
      </c>
      <c r="K10" s="36">
        <v>6.5</v>
      </c>
      <c r="L10" s="17"/>
      <c r="M10" s="34">
        <v>7</v>
      </c>
      <c r="N10" s="35">
        <v>11</v>
      </c>
      <c r="O10" s="36">
        <v>6</v>
      </c>
      <c r="P10" s="17"/>
      <c r="Q10" s="34">
        <v>7</v>
      </c>
      <c r="R10" s="35">
        <v>11</v>
      </c>
      <c r="S10" s="36">
        <v>5.5</v>
      </c>
      <c r="T10" s="17"/>
      <c r="U10" s="34">
        <v>7</v>
      </c>
      <c r="V10" s="35">
        <v>11</v>
      </c>
      <c r="W10" s="36">
        <v>5</v>
      </c>
      <c r="X10" s="17"/>
      <c r="Y10" s="34">
        <v>7</v>
      </c>
      <c r="Z10" s="35">
        <v>11</v>
      </c>
      <c r="AA10" s="36">
        <v>4.5</v>
      </c>
      <c r="AC10" s="34">
        <v>7</v>
      </c>
      <c r="AD10" s="35">
        <v>11</v>
      </c>
      <c r="AE10" s="36">
        <v>4.5</v>
      </c>
      <c r="AG10" s="37">
        <v>7</v>
      </c>
      <c r="AH10" s="38">
        <v>12</v>
      </c>
      <c r="AI10" s="38">
        <v>6.5</v>
      </c>
      <c r="AJ10" s="36">
        <v>1.5</v>
      </c>
    </row>
    <row r="11" spans="1:36">
      <c r="A11" s="34">
        <v>8</v>
      </c>
      <c r="B11" s="35">
        <v>10.5</v>
      </c>
      <c r="C11" s="36"/>
      <c r="D11" s="19"/>
      <c r="E11" s="34"/>
      <c r="F11" s="35"/>
      <c r="G11" s="36"/>
      <c r="H11" s="17"/>
      <c r="I11" s="34">
        <v>8</v>
      </c>
      <c r="J11" s="35">
        <v>10.5</v>
      </c>
      <c r="K11" s="36">
        <v>6</v>
      </c>
      <c r="L11" s="17"/>
      <c r="M11" s="34">
        <v>8</v>
      </c>
      <c r="N11" s="35">
        <v>10.5</v>
      </c>
      <c r="O11" s="36">
        <v>5.5</v>
      </c>
      <c r="P11" s="17"/>
      <c r="Q11" s="34">
        <v>8</v>
      </c>
      <c r="R11" s="35">
        <v>10.5</v>
      </c>
      <c r="S11" s="36">
        <v>5</v>
      </c>
      <c r="T11" s="17"/>
      <c r="U11" s="34">
        <v>8</v>
      </c>
      <c r="V11" s="35">
        <v>10.5</v>
      </c>
      <c r="W11" s="36">
        <v>4.5</v>
      </c>
      <c r="X11" s="17"/>
      <c r="Y11" s="34">
        <v>8</v>
      </c>
      <c r="Z11" s="35">
        <v>10.5</v>
      </c>
      <c r="AA11" s="36">
        <v>4</v>
      </c>
      <c r="AC11" s="34">
        <v>8</v>
      </c>
      <c r="AD11" s="35">
        <v>10.5</v>
      </c>
      <c r="AE11" s="36">
        <v>4</v>
      </c>
      <c r="AG11" s="37">
        <v>8</v>
      </c>
      <c r="AH11" s="38">
        <v>11.5</v>
      </c>
      <c r="AI11" s="38">
        <v>6</v>
      </c>
      <c r="AJ11" s="36">
        <v>1</v>
      </c>
    </row>
    <row r="12" spans="1:36">
      <c r="A12" s="34">
        <v>9</v>
      </c>
      <c r="B12" s="35">
        <v>10</v>
      </c>
      <c r="C12" s="36"/>
      <c r="D12" s="19"/>
      <c r="E12" s="34"/>
      <c r="F12" s="35"/>
      <c r="G12" s="36"/>
      <c r="H12" s="17"/>
      <c r="I12" s="34"/>
      <c r="J12" s="35"/>
      <c r="K12" s="36"/>
      <c r="L12" s="17"/>
      <c r="M12" s="34">
        <v>9</v>
      </c>
      <c r="N12" s="35">
        <v>10</v>
      </c>
      <c r="O12" s="36">
        <v>5</v>
      </c>
      <c r="P12" s="17"/>
      <c r="Q12" s="34">
        <v>9</v>
      </c>
      <c r="R12" s="35">
        <v>10</v>
      </c>
      <c r="S12" s="36">
        <v>4.5</v>
      </c>
      <c r="T12" s="17"/>
      <c r="U12" s="34">
        <v>9</v>
      </c>
      <c r="V12" s="35">
        <v>10</v>
      </c>
      <c r="W12" s="36">
        <v>4</v>
      </c>
      <c r="X12" s="17"/>
      <c r="Y12" s="34">
        <v>9</v>
      </c>
      <c r="Z12" s="35">
        <v>10</v>
      </c>
      <c r="AA12" s="36">
        <v>3.5</v>
      </c>
      <c r="AC12" s="34">
        <v>9</v>
      </c>
      <c r="AD12" s="35">
        <v>10</v>
      </c>
      <c r="AE12" s="36">
        <v>3.5</v>
      </c>
      <c r="AG12" s="37">
        <v>9</v>
      </c>
      <c r="AH12" s="38">
        <v>11</v>
      </c>
      <c r="AI12" s="38">
        <v>5.5</v>
      </c>
      <c r="AJ12" s="36">
        <v>0.5</v>
      </c>
    </row>
    <row r="13" spans="1:36">
      <c r="A13" s="34">
        <v>10</v>
      </c>
      <c r="B13" s="35">
        <v>9.5</v>
      </c>
      <c r="C13" s="36"/>
      <c r="D13" s="19"/>
      <c r="E13" s="34"/>
      <c r="F13" s="35"/>
      <c r="G13" s="36"/>
      <c r="H13" s="17"/>
      <c r="I13" s="34"/>
      <c r="J13" s="35"/>
      <c r="K13" s="36"/>
      <c r="L13" s="17"/>
      <c r="M13" s="34"/>
      <c r="N13" s="35"/>
      <c r="O13" s="36"/>
      <c r="P13" s="17"/>
      <c r="Q13" s="34">
        <v>10</v>
      </c>
      <c r="R13" s="35">
        <v>9.5</v>
      </c>
      <c r="S13" s="36">
        <v>4</v>
      </c>
      <c r="T13" s="17"/>
      <c r="U13" s="34">
        <v>10</v>
      </c>
      <c r="V13" s="35">
        <v>9.5</v>
      </c>
      <c r="W13" s="36">
        <v>3.5</v>
      </c>
      <c r="X13" s="17"/>
      <c r="Y13" s="34">
        <v>10</v>
      </c>
      <c r="Z13" s="35">
        <v>9.5</v>
      </c>
      <c r="AA13" s="36">
        <v>3</v>
      </c>
      <c r="AC13" s="34">
        <v>10</v>
      </c>
      <c r="AD13" s="35">
        <v>9.5</v>
      </c>
      <c r="AE13" s="36">
        <v>3</v>
      </c>
      <c r="AG13" s="39">
        <v>10</v>
      </c>
      <c r="AH13" s="40">
        <v>10.5</v>
      </c>
      <c r="AI13" s="40"/>
      <c r="AJ13" s="24"/>
    </row>
    <row r="14" spans="1:36">
      <c r="A14" s="34">
        <v>11</v>
      </c>
      <c r="B14" s="35">
        <v>9</v>
      </c>
      <c r="C14" s="36"/>
      <c r="D14" s="19"/>
      <c r="E14" s="41"/>
      <c r="F14" s="42"/>
      <c r="G14" s="43"/>
      <c r="H14" s="17"/>
      <c r="I14" s="41"/>
      <c r="J14" s="42"/>
      <c r="K14" s="43"/>
      <c r="L14" s="17"/>
      <c r="M14" s="41"/>
      <c r="N14" s="42"/>
      <c r="O14" s="43"/>
      <c r="P14" s="17"/>
      <c r="Q14" s="41"/>
      <c r="R14" s="42"/>
      <c r="S14" s="43"/>
      <c r="T14" s="17"/>
      <c r="U14" s="34">
        <v>11</v>
      </c>
      <c r="V14" s="35">
        <v>9</v>
      </c>
      <c r="W14" s="36">
        <v>3</v>
      </c>
      <c r="X14" s="17"/>
      <c r="Y14" s="34">
        <v>11</v>
      </c>
      <c r="Z14" s="35">
        <v>9</v>
      </c>
      <c r="AA14" s="36">
        <v>2.5</v>
      </c>
      <c r="AC14" s="34">
        <v>11</v>
      </c>
      <c r="AD14" s="35">
        <v>9</v>
      </c>
      <c r="AE14" s="36">
        <v>2.5</v>
      </c>
    </row>
    <row r="15" spans="1:36">
      <c r="A15" s="22">
        <v>12</v>
      </c>
      <c r="B15" s="23">
        <v>8.5</v>
      </c>
      <c r="C15" s="24"/>
      <c r="D15" s="19"/>
      <c r="E15" s="44"/>
      <c r="F15" s="45"/>
      <c r="G15" s="46"/>
      <c r="H15" s="17"/>
      <c r="I15" s="44"/>
      <c r="J15" s="45"/>
      <c r="K15" s="46"/>
      <c r="L15" s="17"/>
      <c r="M15" s="44"/>
      <c r="N15" s="45"/>
      <c r="O15" s="46"/>
      <c r="P15" s="17"/>
      <c r="Q15" s="44"/>
      <c r="R15" s="45"/>
      <c r="S15" s="46"/>
      <c r="T15" s="17"/>
      <c r="U15" s="44"/>
      <c r="V15" s="45"/>
      <c r="W15" s="46"/>
      <c r="X15" s="17"/>
      <c r="Y15" s="22">
        <v>12</v>
      </c>
      <c r="Z15" s="23">
        <v>8.5</v>
      </c>
      <c r="AA15" s="24">
        <v>2</v>
      </c>
      <c r="AC15" s="22">
        <v>12</v>
      </c>
      <c r="AD15" s="23">
        <v>8.5</v>
      </c>
      <c r="AE15" s="24">
        <v>2</v>
      </c>
    </row>
    <row r="16" spans="1:36">
      <c r="A16" s="19">
        <v>13</v>
      </c>
      <c r="B16" s="19">
        <v>8</v>
      </c>
      <c r="C16" s="19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47"/>
      <c r="Z16" s="48"/>
      <c r="AA16" s="49"/>
      <c r="AC16" s="47">
        <v>13</v>
      </c>
      <c r="AD16" s="48">
        <v>8</v>
      </c>
      <c r="AE16" s="49">
        <v>1.5</v>
      </c>
    </row>
    <row r="17" spans="1:2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8">
      <c r="A18" s="50"/>
      <c r="B18" s="51" t="s">
        <v>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17"/>
      <c r="O18" s="53"/>
      <c r="P18" s="54" t="s">
        <v>20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</row>
    <row r="19" spans="1:28">
      <c r="A19" s="56"/>
      <c r="B19" s="57" t="s">
        <v>21</v>
      </c>
      <c r="C19" s="58" t="s">
        <v>22</v>
      </c>
      <c r="D19" s="58" t="s">
        <v>23</v>
      </c>
      <c r="E19" s="58" t="s">
        <v>24</v>
      </c>
      <c r="F19" s="58" t="s">
        <v>25</v>
      </c>
      <c r="G19" s="58" t="s">
        <v>26</v>
      </c>
      <c r="H19" s="58" t="s">
        <v>27</v>
      </c>
      <c r="I19" s="58" t="s">
        <v>28</v>
      </c>
      <c r="J19" s="58" t="s">
        <v>29</v>
      </c>
      <c r="K19" s="58" t="s">
        <v>30</v>
      </c>
      <c r="L19" s="58" t="s">
        <v>31</v>
      </c>
      <c r="M19" s="59" t="s">
        <v>32</v>
      </c>
      <c r="N19" s="17"/>
      <c r="O19" s="328"/>
      <c r="P19" s="330" t="s">
        <v>33</v>
      </c>
      <c r="Q19" s="320"/>
      <c r="R19" s="320"/>
      <c r="S19" s="320"/>
      <c r="T19" s="320"/>
      <c r="U19" s="320"/>
      <c r="V19" s="320"/>
      <c r="W19" s="320"/>
      <c r="X19" s="320"/>
      <c r="Y19" s="320"/>
      <c r="Z19" s="321"/>
      <c r="AA19" s="60" t="s">
        <v>34</v>
      </c>
      <c r="AB19" s="61" t="s">
        <v>35</v>
      </c>
    </row>
    <row r="20" spans="1:28">
      <c r="A20" s="62">
        <v>1</v>
      </c>
      <c r="B20" s="63">
        <v>1.3</v>
      </c>
      <c r="C20" s="64">
        <v>1.3</v>
      </c>
      <c r="D20" s="64">
        <v>1.2</v>
      </c>
      <c r="E20" s="64">
        <v>1.1000000000000001</v>
      </c>
      <c r="F20" s="64">
        <v>1</v>
      </c>
      <c r="G20" s="64">
        <v>0.9</v>
      </c>
      <c r="H20" s="64">
        <v>0.8</v>
      </c>
      <c r="I20" s="64">
        <v>0.7</v>
      </c>
      <c r="J20" s="64">
        <v>0.6</v>
      </c>
      <c r="K20" s="64">
        <v>0.6</v>
      </c>
      <c r="L20" s="64">
        <v>0.5</v>
      </c>
      <c r="M20" s="65">
        <v>0.5</v>
      </c>
      <c r="N20" s="17"/>
      <c r="O20" s="329"/>
      <c r="P20" s="66" t="s">
        <v>22</v>
      </c>
      <c r="Q20" s="67" t="s">
        <v>23</v>
      </c>
      <c r="R20" s="68" t="s">
        <v>24</v>
      </c>
      <c r="S20" s="67" t="s">
        <v>25</v>
      </c>
      <c r="T20" s="67" t="s">
        <v>26</v>
      </c>
      <c r="U20" s="67" t="s">
        <v>27</v>
      </c>
      <c r="V20" s="67" t="s">
        <v>28</v>
      </c>
      <c r="W20" s="67" t="s">
        <v>29</v>
      </c>
      <c r="X20" s="67" t="s">
        <v>30</v>
      </c>
      <c r="Y20" s="67" t="s">
        <v>31</v>
      </c>
      <c r="Z20" s="69" t="s">
        <v>32</v>
      </c>
      <c r="AA20" s="47"/>
      <c r="AB20" s="70"/>
    </row>
    <row r="21" spans="1:28" ht="15.75" customHeight="1">
      <c r="A21" s="71">
        <v>2</v>
      </c>
      <c r="B21" s="72">
        <v>2.6</v>
      </c>
      <c r="C21" s="73">
        <v>2.5</v>
      </c>
      <c r="D21" s="73">
        <v>2.2999999999999998</v>
      </c>
      <c r="E21" s="73">
        <v>2.1</v>
      </c>
      <c r="F21" s="73">
        <v>1.9</v>
      </c>
      <c r="G21" s="73">
        <v>1.7000000000000002</v>
      </c>
      <c r="H21" s="73">
        <v>1.5</v>
      </c>
      <c r="I21" s="73">
        <v>1.2999999999999998</v>
      </c>
      <c r="J21" s="73">
        <f>J20+K20</f>
        <v>1.2</v>
      </c>
      <c r="K21" s="73">
        <f>K20+L20</f>
        <v>1.1000000000000001</v>
      </c>
      <c r="L21" s="73">
        <f>L20+M20</f>
        <v>1</v>
      </c>
      <c r="M21" s="74"/>
      <c r="N21" s="17"/>
      <c r="O21" s="75">
        <v>1.4</v>
      </c>
      <c r="P21" s="31">
        <v>1.3</v>
      </c>
      <c r="Q21" s="32">
        <v>1.3</v>
      </c>
      <c r="R21" s="76">
        <v>1.3</v>
      </c>
      <c r="S21" s="32">
        <v>1.2</v>
      </c>
      <c r="T21" s="32">
        <v>1.2</v>
      </c>
      <c r="U21" s="32">
        <v>1.1000000000000001</v>
      </c>
      <c r="V21" s="32">
        <v>1</v>
      </c>
      <c r="W21" s="32">
        <v>0.9</v>
      </c>
      <c r="X21" s="32">
        <v>0.8</v>
      </c>
      <c r="Y21" s="32">
        <v>0.7</v>
      </c>
      <c r="Z21" s="77">
        <v>0.7</v>
      </c>
      <c r="AA21" s="20">
        <v>0.7</v>
      </c>
      <c r="AB21" s="78">
        <v>0.5</v>
      </c>
    </row>
    <row r="22" spans="1:28" ht="15.75" customHeight="1">
      <c r="A22" s="71">
        <v>3</v>
      </c>
      <c r="B22" s="72">
        <v>3.8</v>
      </c>
      <c r="C22" s="73">
        <v>3.6</v>
      </c>
      <c r="D22" s="73">
        <v>3.3</v>
      </c>
      <c r="E22" s="73">
        <v>3</v>
      </c>
      <c r="F22" s="73">
        <v>2.7</v>
      </c>
      <c r="G22" s="73">
        <v>2.4000000000000004</v>
      </c>
      <c r="H22" s="73">
        <v>2.1</v>
      </c>
      <c r="I22" s="73">
        <v>1.9</v>
      </c>
      <c r="J22" s="73">
        <f>J21+L20</f>
        <v>1.7</v>
      </c>
      <c r="K22" s="73">
        <f>K21+M20</f>
        <v>1.6</v>
      </c>
      <c r="L22" s="73"/>
      <c r="M22" s="74"/>
      <c r="N22" s="17"/>
      <c r="O22" s="79">
        <f t="shared" ref="O22:Y22" si="0">O21+P21</f>
        <v>2.7</v>
      </c>
      <c r="P22" s="37">
        <f t="shared" si="0"/>
        <v>2.6</v>
      </c>
      <c r="Q22" s="38">
        <f t="shared" si="0"/>
        <v>2.6</v>
      </c>
      <c r="R22" s="35">
        <f t="shared" si="0"/>
        <v>2.5</v>
      </c>
      <c r="S22" s="38">
        <f t="shared" si="0"/>
        <v>2.4</v>
      </c>
      <c r="T22" s="38">
        <f t="shared" si="0"/>
        <v>2.2999999999999998</v>
      </c>
      <c r="U22" s="38">
        <f t="shared" si="0"/>
        <v>2.1</v>
      </c>
      <c r="V22" s="38">
        <f t="shared" si="0"/>
        <v>1.9</v>
      </c>
      <c r="W22" s="38">
        <f t="shared" si="0"/>
        <v>1.7000000000000002</v>
      </c>
      <c r="X22" s="38">
        <f t="shared" si="0"/>
        <v>1.5</v>
      </c>
      <c r="Y22" s="38">
        <f t="shared" si="0"/>
        <v>1.4</v>
      </c>
      <c r="Z22" s="80"/>
      <c r="AA22" s="34">
        <v>1.4</v>
      </c>
      <c r="AB22" s="81">
        <v>1</v>
      </c>
    </row>
    <row r="23" spans="1:28" ht="15.75" customHeight="1">
      <c r="A23" s="71">
        <v>4</v>
      </c>
      <c r="B23" s="72">
        <v>4.9000000000000004</v>
      </c>
      <c r="C23" s="73">
        <v>4.5999999999999996</v>
      </c>
      <c r="D23" s="73">
        <v>4.2</v>
      </c>
      <c r="E23" s="73">
        <v>3.8</v>
      </c>
      <c r="F23" s="73">
        <v>3.4000000000000004</v>
      </c>
      <c r="G23" s="73">
        <v>3.0000000000000004</v>
      </c>
      <c r="H23" s="73">
        <v>2.7</v>
      </c>
      <c r="I23" s="73">
        <v>2.4</v>
      </c>
      <c r="J23" s="73">
        <f>J22+M20</f>
        <v>2.2000000000000002</v>
      </c>
      <c r="K23" s="73"/>
      <c r="L23" s="73"/>
      <c r="M23" s="74"/>
      <c r="N23" s="17"/>
      <c r="O23" s="79">
        <f t="shared" ref="O23:X23" si="1">O22+Q21</f>
        <v>4</v>
      </c>
      <c r="P23" s="37">
        <f t="shared" si="1"/>
        <v>3.9000000000000004</v>
      </c>
      <c r="Q23" s="38">
        <f t="shared" si="1"/>
        <v>3.8</v>
      </c>
      <c r="R23" s="35">
        <f t="shared" si="1"/>
        <v>3.7</v>
      </c>
      <c r="S23" s="38">
        <f t="shared" si="1"/>
        <v>3.5</v>
      </c>
      <c r="T23" s="38">
        <f t="shared" si="1"/>
        <v>3.3</v>
      </c>
      <c r="U23" s="38">
        <f t="shared" si="1"/>
        <v>3</v>
      </c>
      <c r="V23" s="38">
        <f t="shared" si="1"/>
        <v>2.7</v>
      </c>
      <c r="W23" s="38">
        <f t="shared" si="1"/>
        <v>2.4000000000000004</v>
      </c>
      <c r="X23" s="38">
        <f t="shared" si="1"/>
        <v>2.2000000000000002</v>
      </c>
      <c r="Y23" s="38"/>
      <c r="Z23" s="80"/>
      <c r="AA23" s="34">
        <v>2.1</v>
      </c>
      <c r="AB23" s="81">
        <v>1.5</v>
      </c>
    </row>
    <row r="24" spans="1:28" ht="15.75" customHeight="1">
      <c r="A24" s="71">
        <v>5</v>
      </c>
      <c r="B24" s="72">
        <v>5.9</v>
      </c>
      <c r="C24" s="73">
        <v>5.5</v>
      </c>
      <c r="D24" s="73">
        <f>D23+H20</f>
        <v>5</v>
      </c>
      <c r="E24" s="73">
        <v>4.5</v>
      </c>
      <c r="F24" s="73">
        <v>4</v>
      </c>
      <c r="G24" s="73">
        <v>3.6000000000000005</v>
      </c>
      <c r="H24" s="73">
        <v>3.2</v>
      </c>
      <c r="I24" s="73">
        <v>2.9</v>
      </c>
      <c r="J24" s="73"/>
      <c r="K24" s="73"/>
      <c r="L24" s="73"/>
      <c r="M24" s="74"/>
      <c r="N24" s="17"/>
      <c r="O24" s="79">
        <f t="shared" ref="O24:W24" si="2">O23+R21</f>
        <v>5.3</v>
      </c>
      <c r="P24" s="37">
        <f t="shared" si="2"/>
        <v>5.1000000000000005</v>
      </c>
      <c r="Q24" s="38">
        <f t="shared" si="2"/>
        <v>5</v>
      </c>
      <c r="R24" s="35">
        <f t="shared" si="2"/>
        <v>4.8000000000000007</v>
      </c>
      <c r="S24" s="38">
        <f t="shared" si="2"/>
        <v>4.5</v>
      </c>
      <c r="T24" s="38">
        <f t="shared" si="2"/>
        <v>4.2</v>
      </c>
      <c r="U24" s="38">
        <f t="shared" si="2"/>
        <v>3.8</v>
      </c>
      <c r="V24" s="38">
        <f t="shared" si="2"/>
        <v>3.4000000000000004</v>
      </c>
      <c r="W24" s="38">
        <f t="shared" si="2"/>
        <v>3.1000000000000005</v>
      </c>
      <c r="X24" s="38"/>
      <c r="Y24" s="38"/>
      <c r="Z24" s="80"/>
      <c r="AA24" s="34">
        <v>2.8</v>
      </c>
      <c r="AB24" s="81">
        <v>2</v>
      </c>
    </row>
    <row r="25" spans="1:28" ht="15.75" customHeight="1">
      <c r="A25" s="71">
        <v>6</v>
      </c>
      <c r="B25" s="72">
        <v>6.8000000000000007</v>
      </c>
      <c r="C25" s="73">
        <v>6.3</v>
      </c>
      <c r="D25" s="73">
        <v>5.7</v>
      </c>
      <c r="E25" s="73">
        <v>5.0999999999999996</v>
      </c>
      <c r="F25" s="73">
        <v>4.5999999999999996</v>
      </c>
      <c r="G25" s="73">
        <v>4.1000000000000005</v>
      </c>
      <c r="H25" s="73">
        <v>3.7</v>
      </c>
      <c r="I25" s="73"/>
      <c r="J25" s="73"/>
      <c r="K25" s="73"/>
      <c r="L25" s="73"/>
      <c r="M25" s="74"/>
      <c r="N25" s="17"/>
      <c r="O25" s="79">
        <f t="shared" ref="O25:V25" si="3">O24+S21</f>
        <v>6.5</v>
      </c>
      <c r="P25" s="37">
        <f t="shared" si="3"/>
        <v>6.3000000000000007</v>
      </c>
      <c r="Q25" s="38">
        <f t="shared" si="3"/>
        <v>6.1</v>
      </c>
      <c r="R25" s="35">
        <f t="shared" si="3"/>
        <v>5.8000000000000007</v>
      </c>
      <c r="S25" s="38">
        <f t="shared" si="3"/>
        <v>5.4</v>
      </c>
      <c r="T25" s="38">
        <f t="shared" si="3"/>
        <v>5</v>
      </c>
      <c r="U25" s="38">
        <f t="shared" si="3"/>
        <v>4.5</v>
      </c>
      <c r="V25" s="38">
        <f t="shared" si="3"/>
        <v>4.1000000000000005</v>
      </c>
      <c r="W25" s="38"/>
      <c r="X25" s="38"/>
      <c r="Y25" s="38"/>
      <c r="Z25" s="80"/>
      <c r="AA25" s="34">
        <v>3.5</v>
      </c>
      <c r="AB25" s="81">
        <v>2.5</v>
      </c>
    </row>
    <row r="26" spans="1:28" ht="15.75" customHeight="1">
      <c r="A26" s="71">
        <v>7</v>
      </c>
      <c r="B26" s="72">
        <v>7.6000000000000005</v>
      </c>
      <c r="C26" s="73">
        <v>7</v>
      </c>
      <c r="D26" s="73">
        <v>6.3</v>
      </c>
      <c r="E26" s="73">
        <v>5.6999999999999993</v>
      </c>
      <c r="F26" s="73">
        <v>5.0999999999999996</v>
      </c>
      <c r="G26" s="73">
        <v>4.6000000000000005</v>
      </c>
      <c r="H26" s="73"/>
      <c r="I26" s="73"/>
      <c r="J26" s="73"/>
      <c r="K26" s="73"/>
      <c r="L26" s="73"/>
      <c r="M26" s="74"/>
      <c r="N26" s="17"/>
      <c r="O26" s="79">
        <f t="shared" ref="O26:U26" si="4">O25+T21</f>
        <v>7.7</v>
      </c>
      <c r="P26" s="37">
        <f t="shared" si="4"/>
        <v>7.4</v>
      </c>
      <c r="Q26" s="38">
        <f t="shared" si="4"/>
        <v>7.1</v>
      </c>
      <c r="R26" s="35">
        <f t="shared" si="4"/>
        <v>6.7000000000000011</v>
      </c>
      <c r="S26" s="38">
        <f t="shared" si="4"/>
        <v>6.2</v>
      </c>
      <c r="T26" s="38">
        <f t="shared" si="4"/>
        <v>5.7</v>
      </c>
      <c r="U26" s="38">
        <f t="shared" si="4"/>
        <v>5.2</v>
      </c>
      <c r="V26" s="38"/>
      <c r="W26" s="38"/>
      <c r="X26" s="38"/>
      <c r="Y26" s="38"/>
      <c r="Z26" s="80"/>
      <c r="AA26" s="34">
        <v>4.2</v>
      </c>
      <c r="AB26" s="81">
        <v>3</v>
      </c>
    </row>
    <row r="27" spans="1:28" ht="15.75" customHeight="1">
      <c r="A27" s="71">
        <v>8</v>
      </c>
      <c r="B27" s="72">
        <v>8.3000000000000007</v>
      </c>
      <c r="C27" s="73">
        <v>7.6</v>
      </c>
      <c r="D27" s="73">
        <v>6.8999999999999995</v>
      </c>
      <c r="E27" s="73">
        <v>6.1999999999999993</v>
      </c>
      <c r="F27" s="73">
        <v>5.6</v>
      </c>
      <c r="G27" s="73"/>
      <c r="H27" s="73"/>
      <c r="I27" s="73"/>
      <c r="J27" s="73"/>
      <c r="K27" s="73"/>
      <c r="L27" s="73"/>
      <c r="M27" s="74"/>
      <c r="N27" s="17"/>
      <c r="O27" s="79">
        <f t="shared" ref="O27:T27" si="5">O26+U21</f>
        <v>8.8000000000000007</v>
      </c>
      <c r="P27" s="37">
        <f t="shared" si="5"/>
        <v>8.4</v>
      </c>
      <c r="Q27" s="38">
        <f t="shared" si="5"/>
        <v>8</v>
      </c>
      <c r="R27" s="35">
        <f t="shared" si="5"/>
        <v>7.5000000000000009</v>
      </c>
      <c r="S27" s="38">
        <f t="shared" si="5"/>
        <v>6.9</v>
      </c>
      <c r="T27" s="38">
        <f t="shared" si="5"/>
        <v>6.4</v>
      </c>
      <c r="U27" s="38"/>
      <c r="V27" s="38"/>
      <c r="W27" s="38"/>
      <c r="X27" s="38"/>
      <c r="Y27" s="38"/>
      <c r="Z27" s="80"/>
      <c r="AA27" s="34">
        <v>4.9000000000000004</v>
      </c>
      <c r="AB27" s="81">
        <v>3.5</v>
      </c>
    </row>
    <row r="28" spans="1:28" ht="15.75" customHeight="1">
      <c r="A28" s="71">
        <v>9</v>
      </c>
      <c r="B28" s="72">
        <v>8.9</v>
      </c>
      <c r="C28" s="73">
        <v>8.1999999999999993</v>
      </c>
      <c r="D28" s="73">
        <v>7.3999999999999995</v>
      </c>
      <c r="E28" s="73">
        <v>6.6999999999999993</v>
      </c>
      <c r="F28" s="73"/>
      <c r="G28" s="73"/>
      <c r="H28" s="73"/>
      <c r="I28" s="73"/>
      <c r="J28" s="73"/>
      <c r="K28" s="73"/>
      <c r="L28" s="73"/>
      <c r="M28" s="74"/>
      <c r="N28" s="17"/>
      <c r="O28" s="79">
        <f>O27+V21</f>
        <v>9.8000000000000007</v>
      </c>
      <c r="P28" s="37">
        <f>P27+W21</f>
        <v>9.3000000000000007</v>
      </c>
      <c r="Q28" s="38">
        <f>Q27+X21</f>
        <v>8.8000000000000007</v>
      </c>
      <c r="R28" s="35">
        <f>R27+Y21</f>
        <v>8.2000000000000011</v>
      </c>
      <c r="S28" s="38">
        <f>S27+Z21</f>
        <v>7.6000000000000005</v>
      </c>
      <c r="T28" s="38"/>
      <c r="U28" s="38"/>
      <c r="V28" s="38"/>
      <c r="W28" s="38"/>
      <c r="X28" s="38"/>
      <c r="Y28" s="38"/>
      <c r="Z28" s="80"/>
      <c r="AA28" s="34">
        <v>5.6</v>
      </c>
      <c r="AB28" s="81">
        <v>4</v>
      </c>
    </row>
    <row r="29" spans="1:28" ht="15.75" customHeight="1">
      <c r="A29" s="71">
        <v>10</v>
      </c>
      <c r="B29" s="72">
        <v>9.5</v>
      </c>
      <c r="C29" s="73">
        <v>8.6999999999999993</v>
      </c>
      <c r="D29" s="73">
        <v>7.8999999999999995</v>
      </c>
      <c r="E29" s="73"/>
      <c r="F29" s="73"/>
      <c r="G29" s="73"/>
      <c r="H29" s="73"/>
      <c r="I29" s="73"/>
      <c r="J29" s="73"/>
      <c r="K29" s="73"/>
      <c r="L29" s="73"/>
      <c r="M29" s="74"/>
      <c r="N29" s="17"/>
      <c r="O29" s="82">
        <f>O28+W21</f>
        <v>10.700000000000001</v>
      </c>
      <c r="P29" s="83">
        <f>P28+X21</f>
        <v>10.100000000000001</v>
      </c>
      <c r="Q29" s="84">
        <f>Q28+Y21</f>
        <v>9.5</v>
      </c>
      <c r="R29" s="85">
        <f>R28+Z21</f>
        <v>8.9</v>
      </c>
      <c r="S29" s="84"/>
      <c r="T29" s="84"/>
      <c r="U29" s="84"/>
      <c r="V29" s="84"/>
      <c r="W29" s="84"/>
      <c r="X29" s="84"/>
      <c r="Y29" s="84"/>
      <c r="Z29" s="86"/>
      <c r="AA29" s="34">
        <v>6.3</v>
      </c>
      <c r="AB29" s="81">
        <v>4.5</v>
      </c>
    </row>
    <row r="30" spans="1:28" ht="15.75" customHeight="1">
      <c r="A30" s="71">
        <v>11</v>
      </c>
      <c r="B30" s="72">
        <v>10</v>
      </c>
      <c r="C30" s="73">
        <v>9.1999999999999993</v>
      </c>
      <c r="D30" s="73"/>
      <c r="E30" s="87"/>
      <c r="F30" s="87"/>
      <c r="G30" s="87"/>
      <c r="H30" s="87"/>
      <c r="I30" s="87"/>
      <c r="J30" s="87"/>
      <c r="K30" s="87"/>
      <c r="L30" s="87"/>
      <c r="M30" s="74"/>
      <c r="N30" s="17"/>
      <c r="O30" s="79">
        <f>O29+X21</f>
        <v>11.500000000000002</v>
      </c>
      <c r="P30" s="37">
        <f>P29+Y21</f>
        <v>10.8</v>
      </c>
      <c r="Q30" s="38">
        <f>Q29+Z21</f>
        <v>10.199999999999999</v>
      </c>
      <c r="R30" s="38"/>
      <c r="S30" s="88"/>
      <c r="T30" s="88"/>
      <c r="U30" s="88"/>
      <c r="V30" s="88"/>
      <c r="W30" s="88"/>
      <c r="X30" s="88"/>
      <c r="Y30" s="88"/>
      <c r="Z30" s="89"/>
      <c r="AA30" s="34">
        <v>7</v>
      </c>
      <c r="AB30" s="81">
        <v>5</v>
      </c>
    </row>
    <row r="31" spans="1:28" ht="15.75" customHeight="1">
      <c r="A31" s="90">
        <v>12</v>
      </c>
      <c r="B31" s="91">
        <v>10.5</v>
      </c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4"/>
      <c r="N31" s="17"/>
      <c r="O31" s="95">
        <f>O30+Y21</f>
        <v>12.200000000000001</v>
      </c>
      <c r="P31" s="39">
        <f>P30+Z21</f>
        <v>11.5</v>
      </c>
      <c r="Q31" s="40"/>
      <c r="R31" s="40"/>
      <c r="S31" s="96"/>
      <c r="T31" s="96"/>
      <c r="U31" s="96"/>
      <c r="V31" s="96"/>
      <c r="W31" s="96"/>
      <c r="X31" s="96"/>
      <c r="Y31" s="96"/>
      <c r="Z31" s="97"/>
      <c r="AA31" s="22">
        <v>7.7</v>
      </c>
      <c r="AB31" s="98">
        <v>5.5</v>
      </c>
    </row>
    <row r="32" spans="1:28" ht="15.75" customHeight="1">
      <c r="A32" s="99">
        <v>1</v>
      </c>
      <c r="O32" s="100">
        <f>O31+Z21</f>
        <v>12.9</v>
      </c>
    </row>
    <row r="33" spans="5:25" ht="15.75" customHeight="1"/>
    <row r="34" spans="5:25" ht="15.75" customHeight="1">
      <c r="E34" s="19"/>
      <c r="F34" s="17"/>
      <c r="G34" s="17"/>
      <c r="H34" s="17"/>
      <c r="I34" s="19"/>
      <c r="J34" s="17"/>
      <c r="K34" s="17"/>
      <c r="L34" s="17"/>
      <c r="M34" s="19"/>
      <c r="N34" s="17"/>
      <c r="O34" s="17"/>
      <c r="P34" s="17"/>
      <c r="Q34" s="19"/>
      <c r="R34" s="17"/>
      <c r="S34" s="17"/>
      <c r="T34" s="17"/>
      <c r="U34" s="19"/>
      <c r="V34" s="17"/>
      <c r="W34" s="17"/>
      <c r="X34" s="17"/>
      <c r="Y34" s="19"/>
    </row>
    <row r="35" spans="5:25" ht="15.75" customHeight="1"/>
    <row r="36" spans="5:25" ht="15.75" customHeight="1"/>
    <row r="37" spans="5:25" ht="15.75" customHeight="1"/>
    <row r="38" spans="5:25" ht="15.75" customHeight="1"/>
    <row r="39" spans="5:25" ht="15.75" customHeight="1"/>
    <row r="40" spans="5:25" ht="15.75" customHeight="1"/>
    <row r="41" spans="5:25" ht="15.75" customHeight="1"/>
    <row r="42" spans="5:25" ht="15.75" customHeight="1"/>
    <row r="43" spans="5:25" ht="15.75" customHeight="1"/>
    <row r="44" spans="5:25" ht="15.75" customHeight="1"/>
    <row r="45" spans="5:25" ht="15.75" customHeight="1"/>
    <row r="46" spans="5:25" ht="15.75" customHeight="1"/>
    <row r="47" spans="5:25" ht="15.75" customHeight="1"/>
    <row r="48" spans="5:2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D2:AE2"/>
    <mergeCell ref="AG2:AJ2"/>
    <mergeCell ref="O19:O20"/>
    <mergeCell ref="P19:Z19"/>
    <mergeCell ref="B2:C2"/>
    <mergeCell ref="F2:G2"/>
    <mergeCell ref="J2:K2"/>
    <mergeCell ref="N2:O2"/>
    <mergeCell ref="R2:S2"/>
    <mergeCell ref="V2:W2"/>
    <mergeCell ref="Z2:AA2"/>
  </mergeCells>
  <pageMargins left="0.75" right="0.75" top="1" bottom="1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workbookViewId="0">
      <selection sqref="A1:AB2"/>
    </sheetView>
  </sheetViews>
  <sheetFormatPr defaultColWidth="12.625" defaultRowHeight="15" customHeight="1"/>
  <cols>
    <col min="1" max="1" width="5.75" style="253" customWidth="1"/>
    <col min="2" max="2" width="43.5" style="253" customWidth="1"/>
    <col min="3" max="3" width="7.25" style="253" customWidth="1"/>
    <col min="4" max="5" width="3.875" style="253" customWidth="1"/>
    <col min="6" max="8" width="4.625" style="253" customWidth="1"/>
    <col min="9" max="9" width="3.875" style="253" customWidth="1"/>
    <col min="10" max="12" width="4.625" style="253" customWidth="1"/>
    <col min="13" max="13" width="6" style="253" customWidth="1"/>
    <col min="14" max="14" width="5.625" style="253" customWidth="1"/>
    <col min="15" max="15" width="4.75" style="253" customWidth="1"/>
    <col min="16" max="18" width="5.625" style="253" customWidth="1"/>
    <col min="19" max="19" width="4.5" style="253" customWidth="1"/>
    <col min="20" max="22" width="5.625" style="253" customWidth="1"/>
    <col min="23" max="23" width="5.125" style="253" customWidth="1"/>
    <col min="24" max="25" width="5.625" style="253" customWidth="1"/>
    <col min="26" max="26" width="4.125" style="253" hidden="1" customWidth="1"/>
    <col min="27" max="27" width="9.375" style="253" hidden="1" customWidth="1"/>
    <col min="28" max="28" width="9.375" style="253" customWidth="1"/>
    <col min="29" max="31" width="7.75" style="253" customWidth="1"/>
    <col min="32" max="16384" width="12.625" style="253"/>
  </cols>
  <sheetData>
    <row r="1" spans="1:31" ht="12.75" customHeight="1">
      <c r="A1" s="308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52">
        <v>4</v>
      </c>
      <c r="AA5" s="103"/>
      <c r="AB5" s="303"/>
      <c r="AC5" s="254"/>
      <c r="AD5" s="254"/>
      <c r="AE5" s="254"/>
    </row>
    <row r="6" spans="1:31" ht="15.75">
      <c r="A6" s="110" t="e">
        <f t="shared" ref="A6:A33" ca="1" si="0">RANK(AB6,AB$6:OFFSET(AB$6,0,0,COUNTA(B$6:B$33)))</f>
        <v>#REF!</v>
      </c>
      <c r="B6" s="111"/>
      <c r="C6" s="6"/>
      <c r="D6" s="112"/>
      <c r="E6" s="113"/>
      <c r="F6" s="114"/>
      <c r="G6" s="115"/>
      <c r="H6" s="116"/>
      <c r="I6" s="113"/>
      <c r="J6" s="112"/>
      <c r="K6" s="113"/>
      <c r="L6" s="117"/>
      <c r="M6" s="11"/>
      <c r="N6" s="112" t="str">
        <f ca="1">OFFSET(Очки!$A$3,F6,D6+QUOTIENT(MAX($C$34-11,0), 2)*4)</f>
        <v>Место</v>
      </c>
      <c r="O6" s="116">
        <f ca="1">IF(F6&lt;E6,OFFSET(IF(OR($C$34=11,$C$34=12),Очки!$B$17,Очки!$O$18),2+E6-F6,IF(D6=2,12,13-E6)),0)</f>
        <v>0</v>
      </c>
      <c r="P6" s="116"/>
      <c r="Q6" s="117"/>
      <c r="R6" s="112" t="str">
        <f ca="1">OFFSET(Очки!$A$3,I6,G6+QUOTIENT(MAX($C$34-11,0), 2)*4)</f>
        <v>Место</v>
      </c>
      <c r="S6" s="116">
        <f ca="1">IF(I6&lt;H6,OFFSET(IF(OR($C$34=11,$C$34=12),Очки!$B$17,Очки!$O$18),2+H6-I6,IF(G6=2,12,13-H6)),0)</f>
        <v>0</v>
      </c>
      <c r="T6" s="116"/>
      <c r="U6" s="117"/>
      <c r="V6" s="112" t="str">
        <f ca="1">OFFSET(Очки!$A$3,L6,J6+QUOTIENT(MAX($C$34-11,0), 2)*4)</f>
        <v>Место</v>
      </c>
      <c r="W6" s="116">
        <f ca="1">IF(L6&lt;K6,OFFSET(IF(OR($C$34=11,$C$34=12),Очки!$B$17,Очки!$O$18),2+K6-L6,IF(J6=2,12,13-K6)),0)</f>
        <v>0</v>
      </c>
      <c r="X6" s="116"/>
      <c r="Y6" s="114"/>
      <c r="Z6" s="115"/>
      <c r="AA6" s="117"/>
      <c r="AB6" s="6">
        <f t="shared" ref="AB6:AB33" ca="1" si="1">SUM(M6:Y6)</f>
        <v>0</v>
      </c>
      <c r="AC6" s="101"/>
      <c r="AD6" s="101"/>
      <c r="AE6" s="101"/>
    </row>
    <row r="7" spans="1:31" ht="15.75">
      <c r="A7" s="118" t="e">
        <f t="shared" ca="1" si="0"/>
        <v>#REF!</v>
      </c>
      <c r="B7" s="119"/>
      <c r="C7" s="7"/>
      <c r="D7" s="120"/>
      <c r="E7" s="121"/>
      <c r="F7" s="122"/>
      <c r="G7" s="123"/>
      <c r="H7" s="124"/>
      <c r="I7" s="121"/>
      <c r="J7" s="120"/>
      <c r="K7" s="121"/>
      <c r="L7" s="125"/>
      <c r="M7" s="12"/>
      <c r="N7" s="120" t="str">
        <f ca="1">OFFSET(Очки!$A$3,F7,D7+QUOTIENT(MAX($C$34-11,0), 2)*4)</f>
        <v>Место</v>
      </c>
      <c r="O7" s="124">
        <f ca="1">IF(F7&lt;E7,OFFSET(IF(OR($C$34=11,$C$34=12),Очки!$B$17,Очки!$O$18),2+E7-F7,IF(D7=2,12,13-E7)),0)</f>
        <v>0</v>
      </c>
      <c r="P7" s="124"/>
      <c r="Q7" s="125"/>
      <c r="R7" s="120" t="str">
        <f ca="1">OFFSET(Очки!$A$3,I7,G7+QUOTIENT(MAX($C$34-11,0), 2)*4)</f>
        <v>Место</v>
      </c>
      <c r="S7" s="124">
        <f ca="1">IF(I7&lt;H7,OFFSET(IF(OR($C$34=11,$C$34=12),Очки!$B$17,Очки!$O$18),2+H7-I7,IF(G7=2,12,13-H7)),0)</f>
        <v>0</v>
      </c>
      <c r="T7" s="124"/>
      <c r="U7" s="125"/>
      <c r="V7" s="120" t="str">
        <f ca="1">OFFSET(Очки!$A$3,L7,J7+QUOTIENT(MAX($C$34-11,0), 2)*4)</f>
        <v>Место</v>
      </c>
      <c r="W7" s="124">
        <f ca="1">IF(L7&lt;K7,OFFSET(IF(OR($C$34=11,$C$34=12),Очки!$B$17,Очки!$O$18),2+K7-L7,IF(J7=2,12,13-K7)),0)</f>
        <v>0</v>
      </c>
      <c r="X7" s="124"/>
      <c r="Y7" s="122"/>
      <c r="Z7" s="123"/>
      <c r="AA7" s="125"/>
      <c r="AB7" s="7">
        <f t="shared" ca="1" si="1"/>
        <v>0</v>
      </c>
      <c r="AC7" s="101"/>
      <c r="AD7" s="101"/>
      <c r="AE7" s="101"/>
    </row>
    <row r="8" spans="1:31" ht="15.75">
      <c r="A8" s="118" t="e">
        <f t="shared" ca="1" si="0"/>
        <v>#REF!</v>
      </c>
      <c r="B8" s="126"/>
      <c r="C8" s="7"/>
      <c r="D8" s="120"/>
      <c r="E8" s="121"/>
      <c r="F8" s="122"/>
      <c r="G8" s="123"/>
      <c r="H8" s="124"/>
      <c r="I8" s="121"/>
      <c r="J8" s="120"/>
      <c r="K8" s="121"/>
      <c r="L8" s="125"/>
      <c r="M8" s="12"/>
      <c r="N8" s="120" t="str">
        <f ca="1">OFFSET(Очки!$A$3,F8,D8+QUOTIENT(MAX($C$34-11,0), 2)*4)</f>
        <v>Место</v>
      </c>
      <c r="O8" s="124">
        <f ca="1">IF(F8&lt;E8,OFFSET(IF(OR($C$34=11,$C$34=12),Очки!$B$17,Очки!$O$18),2+E8-F8,IF(D8=2,12,13-E8)),0)</f>
        <v>0</v>
      </c>
      <c r="P8" s="124"/>
      <c r="Q8" s="125"/>
      <c r="R8" s="120" t="str">
        <f ca="1">OFFSET(Очки!$A$3,I8,G8+QUOTIENT(MAX($C$34-11,0), 2)*4)</f>
        <v>Место</v>
      </c>
      <c r="S8" s="124">
        <f ca="1">IF(I8&lt;H8,OFFSET(IF(OR($C$34=11,$C$34=12),Очки!$B$17,Очки!$O$18),2+H8-I8,IF(G8=2,12,13-H8)),0)</f>
        <v>0</v>
      </c>
      <c r="T8" s="124"/>
      <c r="U8" s="125"/>
      <c r="V8" s="120" t="str">
        <f ca="1">OFFSET(Очки!$A$3,L8,J8+QUOTIENT(MAX($C$34-11,0), 2)*4)</f>
        <v>Место</v>
      </c>
      <c r="W8" s="124">
        <f ca="1">IF(L8&lt;K8,OFFSET(IF(OR($C$34=11,$C$34=12),Очки!$B$17,Очки!$O$18),2+K8-L8,IF(J8=2,12,13-K8)),0)</f>
        <v>0</v>
      </c>
      <c r="X8" s="124"/>
      <c r="Y8" s="122"/>
      <c r="Z8" s="123"/>
      <c r="AA8" s="125"/>
      <c r="AB8" s="7">
        <f t="shared" ca="1" si="1"/>
        <v>0</v>
      </c>
      <c r="AC8" s="101"/>
      <c r="AD8" s="101"/>
      <c r="AE8" s="101"/>
    </row>
    <row r="9" spans="1:31" ht="15.75">
      <c r="A9" s="118" t="e">
        <f t="shared" ca="1" si="0"/>
        <v>#REF!</v>
      </c>
      <c r="B9" s="126"/>
      <c r="C9" s="7"/>
      <c r="D9" s="120"/>
      <c r="E9" s="121"/>
      <c r="F9" s="122"/>
      <c r="G9" s="123"/>
      <c r="H9" s="124"/>
      <c r="I9" s="121"/>
      <c r="J9" s="120"/>
      <c r="K9" s="121"/>
      <c r="L9" s="125"/>
      <c r="M9" s="12"/>
      <c r="N9" s="120" t="str">
        <f ca="1">OFFSET(Очки!$A$3,F9,D9+QUOTIENT(MAX($C$34-11,0), 2)*4)</f>
        <v>Место</v>
      </c>
      <c r="O9" s="124">
        <f ca="1">IF(F9&lt;E9,OFFSET(IF(OR($C$34=11,$C$34=12),Очки!$B$17,Очки!$O$18),2+E9-F9,IF(D9=2,12,13-E9)),0)</f>
        <v>0</v>
      </c>
      <c r="P9" s="124"/>
      <c r="Q9" s="125"/>
      <c r="R9" s="120" t="str">
        <f ca="1">OFFSET(Очки!$A$3,I9,G9+QUOTIENT(MAX($C$34-11,0), 2)*4)</f>
        <v>Место</v>
      </c>
      <c r="S9" s="124">
        <f ca="1">IF(I9&lt;H9,OFFSET(IF(OR($C$34=11,$C$34=12),Очки!$B$17,Очки!$O$18),2+H9-I9,IF(G9=2,12,13-H9)),0)</f>
        <v>0</v>
      </c>
      <c r="T9" s="124"/>
      <c r="U9" s="125"/>
      <c r="V9" s="120" t="str">
        <f ca="1">OFFSET(Очки!$A$3,L9,J9+QUOTIENT(MAX($C$34-11,0), 2)*4)</f>
        <v>Место</v>
      </c>
      <c r="W9" s="124">
        <f ca="1">IF(L9&lt;K9,OFFSET(IF(OR($C$34=11,$C$34=12),Очки!$B$17,Очки!$O$18),2+K9-L9,IF(J9=2,12,13-K9)),0)</f>
        <v>0</v>
      </c>
      <c r="X9" s="124"/>
      <c r="Y9" s="122"/>
      <c r="Z9" s="123"/>
      <c r="AA9" s="125"/>
      <c r="AB9" s="7">
        <f t="shared" ca="1" si="1"/>
        <v>0</v>
      </c>
      <c r="AC9" s="101"/>
      <c r="AD9" s="101"/>
      <c r="AE9" s="101"/>
    </row>
    <row r="10" spans="1:31" ht="15.75">
      <c r="A10" s="118" t="e">
        <f t="shared" ca="1" si="0"/>
        <v>#REF!</v>
      </c>
      <c r="B10" s="119"/>
      <c r="C10" s="7"/>
      <c r="D10" s="120"/>
      <c r="E10" s="121"/>
      <c r="F10" s="122"/>
      <c r="G10" s="123"/>
      <c r="H10" s="124"/>
      <c r="I10" s="121"/>
      <c r="J10" s="120"/>
      <c r="K10" s="121"/>
      <c r="L10" s="125"/>
      <c r="M10" s="12"/>
      <c r="N10" s="120" t="str">
        <f ca="1">OFFSET(Очки!$A$3,F10,D10+QUOTIENT(MAX($C$34-11,0), 2)*4)</f>
        <v>Место</v>
      </c>
      <c r="O10" s="124">
        <f ca="1">IF(F10&lt;E10,OFFSET(IF(OR($C$34=11,$C$34=12),Очки!$B$17,Очки!$O$18),2+E10-F10,IF(D10=2,12,13-E10)),0)</f>
        <v>0</v>
      </c>
      <c r="P10" s="124"/>
      <c r="Q10" s="125"/>
      <c r="R10" s="120" t="str">
        <f ca="1">OFFSET(Очки!$A$3,I10,G10+QUOTIENT(MAX($C$34-11,0), 2)*4)</f>
        <v>Место</v>
      </c>
      <c r="S10" s="124">
        <f ca="1">IF(I10&lt;H10,OFFSET(IF(OR($C$34=11,$C$34=12),Очки!$B$17,Очки!$O$18),2+H10-I10,IF(G10=2,12,13-H10)),0)</f>
        <v>0</v>
      </c>
      <c r="T10" s="124"/>
      <c r="U10" s="125"/>
      <c r="V10" s="120" t="str">
        <f ca="1">OFFSET(Очки!$A$3,L10,J10+QUOTIENT(MAX($C$34-11,0), 2)*4)</f>
        <v>Место</v>
      </c>
      <c r="W10" s="124">
        <f ca="1">IF(L10&lt;K10,OFFSET(IF(OR($C$34=11,$C$34=12),Очки!$B$17,Очки!$O$18),2+K10-L10,IF(J10=2,12,13-K10)),0)</f>
        <v>0</v>
      </c>
      <c r="X10" s="124"/>
      <c r="Y10" s="122"/>
      <c r="Z10" s="123"/>
      <c r="AA10" s="125"/>
      <c r="AB10" s="7">
        <f t="shared" ca="1" si="1"/>
        <v>0</v>
      </c>
      <c r="AC10" s="101"/>
      <c r="AD10" s="101"/>
      <c r="AE10" s="101"/>
    </row>
    <row r="11" spans="1:31" ht="16.5" thickBot="1">
      <c r="A11" s="118" t="e">
        <f t="shared" ca="1" si="0"/>
        <v>#REF!</v>
      </c>
      <c r="B11" s="126"/>
      <c r="C11" s="7"/>
      <c r="D11" s="120"/>
      <c r="E11" s="121"/>
      <c r="F11" s="122"/>
      <c r="G11" s="123"/>
      <c r="H11" s="124"/>
      <c r="I11" s="121"/>
      <c r="J11" s="120"/>
      <c r="K11" s="121"/>
      <c r="L11" s="125"/>
      <c r="M11" s="12"/>
      <c r="N11" s="120" t="str">
        <f ca="1">OFFSET(Очки!$A$3,F11,D11+QUOTIENT(MAX($C$34-11,0), 2)*4)</f>
        <v>Место</v>
      </c>
      <c r="O11" s="124">
        <f ca="1">IF(F11&lt;E11,OFFSET(IF(OR($C$34=11,$C$34=12),Очки!$B$17,Очки!$O$18),2+E11-F11,IF(D11=2,12,13-E11)),0)</f>
        <v>0</v>
      </c>
      <c r="P11" s="124"/>
      <c r="Q11" s="125"/>
      <c r="R11" s="120" t="str">
        <f ca="1">OFFSET(Очки!$A$3,I11,G11+QUOTIENT(MAX($C$34-11,0), 2)*4)</f>
        <v>Место</v>
      </c>
      <c r="S11" s="124">
        <f ca="1">IF(I11&lt;H11,OFFSET(IF(OR($C$34=11,$C$34=12),Очки!$B$17,Очки!$O$18),2+H11-I11,IF(G11=2,12,13-H11)),0)</f>
        <v>0</v>
      </c>
      <c r="T11" s="124"/>
      <c r="U11" s="125"/>
      <c r="V11" s="120" t="str">
        <f ca="1">OFFSET(Очки!$A$3,L11,J11+QUOTIENT(MAX($C$34-11,0), 2)*4)</f>
        <v>Место</v>
      </c>
      <c r="W11" s="124">
        <f ca="1">IF(L11&lt;K11,OFFSET(IF(OR($C$34=11,$C$34=12),Очки!$B$17,Очки!$O$18),2+K11-L11,IF(J11=2,12,13-K11)),0)</f>
        <v>0</v>
      </c>
      <c r="X11" s="124"/>
      <c r="Y11" s="122"/>
      <c r="Z11" s="123"/>
      <c r="AA11" s="125"/>
      <c r="AB11" s="7">
        <f t="shared" ca="1" si="1"/>
        <v>0</v>
      </c>
      <c r="AC11" s="101"/>
      <c r="AD11" s="101"/>
      <c r="AE11" s="101"/>
    </row>
    <row r="12" spans="1:31" ht="15.75">
      <c r="A12" s="110" t="e">
        <f t="shared" ca="1" si="0"/>
        <v>#REF!</v>
      </c>
      <c r="B12" s="119"/>
      <c r="C12" s="127"/>
      <c r="D12" s="128"/>
      <c r="E12" s="129"/>
      <c r="F12" s="130"/>
      <c r="G12" s="131"/>
      <c r="H12" s="132"/>
      <c r="I12" s="129"/>
      <c r="J12" s="128"/>
      <c r="K12" s="129"/>
      <c r="L12" s="133"/>
      <c r="M12" s="10"/>
      <c r="N12" s="128" t="str">
        <f ca="1">OFFSET(Очки!$A$3,F12,D12+QUOTIENT(MAX($C$34-11,0), 2)*4)</f>
        <v>Место</v>
      </c>
      <c r="O12" s="132">
        <f ca="1">IF(F12&lt;E12,OFFSET(IF(OR($C$34=11,$C$34=12),Очки!$B$17,Очки!$O$18),2+E12-F12,IF(D12=2,12,13-E12)),0)</f>
        <v>0</v>
      </c>
      <c r="P12" s="132"/>
      <c r="Q12" s="133"/>
      <c r="R12" s="128" t="str">
        <f ca="1">OFFSET(Очки!$A$3,I12,G12+QUOTIENT(MAX($C$34-11,0), 2)*4)</f>
        <v>Место</v>
      </c>
      <c r="S12" s="132">
        <f ca="1">IF(I12&lt;H12,OFFSET(IF(OR($C$34=11,$C$34=12),Очки!$B$17,Очки!$O$18),2+H12-I12,IF(G12=2,12,13-H12)),0)</f>
        <v>0</v>
      </c>
      <c r="T12" s="132"/>
      <c r="U12" s="133"/>
      <c r="V12" s="128" t="str">
        <f ca="1">OFFSET(Очки!$A$3,L12,J12+QUOTIENT(MAX($C$34-11,0), 2)*4)</f>
        <v>Место</v>
      </c>
      <c r="W12" s="132">
        <f ca="1">IF(L12&lt;K12,OFFSET(IF(OR($C$34=11,$C$34=12),Очки!$B$17,Очки!$O$18),2+K12-L12,IF(J12=2,12,13-K12)),0)</f>
        <v>0</v>
      </c>
      <c r="X12" s="132"/>
      <c r="Y12" s="130"/>
      <c r="Z12" s="131"/>
      <c r="AA12" s="133"/>
      <c r="AB12" s="127">
        <f t="shared" ca="1" si="1"/>
        <v>0</v>
      </c>
      <c r="AC12" s="101"/>
      <c r="AD12" s="101"/>
      <c r="AE12" s="101"/>
    </row>
    <row r="13" spans="1:31" ht="15.75">
      <c r="A13" s="118" t="e">
        <f t="shared" ca="1" si="0"/>
        <v>#REF!</v>
      </c>
      <c r="B13" s="119"/>
      <c r="C13" s="7"/>
      <c r="D13" s="120"/>
      <c r="E13" s="121"/>
      <c r="F13" s="122"/>
      <c r="G13" s="123"/>
      <c r="H13" s="124"/>
      <c r="I13" s="121"/>
      <c r="J13" s="120"/>
      <c r="K13" s="121"/>
      <c r="L13" s="125"/>
      <c r="M13" s="12"/>
      <c r="N13" s="120" t="str">
        <f ca="1">OFFSET(Очки!$A$3,F13,D13+QUOTIENT(MAX($C$34-11,0), 2)*4)</f>
        <v>Место</v>
      </c>
      <c r="O13" s="124">
        <f ca="1">IF(F13&lt;E13,OFFSET(IF(OR($C$34=11,$C$34=12),Очки!$B$17,Очки!$O$18),2+E13-F13,IF(D13=2,12,13-E13)),0)</f>
        <v>0</v>
      </c>
      <c r="P13" s="124"/>
      <c r="Q13" s="125"/>
      <c r="R13" s="120" t="str">
        <f ca="1">OFFSET(Очки!$A$3,I13,G13+QUOTIENT(MAX($C$34-11,0), 2)*4)</f>
        <v>Место</v>
      </c>
      <c r="S13" s="124">
        <f ca="1">IF(I13&lt;H13,OFFSET(IF(OR($C$34=11,$C$34=12),Очки!$B$17,Очки!$O$18),2+H13-I13,IF(G13=2,12,13-H13)),0)</f>
        <v>0</v>
      </c>
      <c r="T13" s="124"/>
      <c r="U13" s="125"/>
      <c r="V13" s="120" t="str">
        <f ca="1">OFFSET(Очки!$A$3,L13,J13+QUOTIENT(MAX($C$34-11,0), 2)*4)</f>
        <v>Место</v>
      </c>
      <c r="W13" s="124">
        <f ca="1">IF(L13&lt;K13,OFFSET(IF(OR($C$34=11,$C$34=12),Очки!$B$17,Очки!$O$18),2+K13-L13,IF(J13=2,12,13-K13)),0)</f>
        <v>0</v>
      </c>
      <c r="X13" s="124"/>
      <c r="Y13" s="122"/>
      <c r="Z13" s="123"/>
      <c r="AA13" s="125"/>
      <c r="AB13" s="7">
        <f t="shared" ca="1" si="1"/>
        <v>0</v>
      </c>
      <c r="AC13" s="101"/>
      <c r="AD13" s="101"/>
      <c r="AE13" s="101"/>
    </row>
    <row r="14" spans="1:31" ht="15.75">
      <c r="A14" s="118" t="e">
        <f t="shared" ca="1" si="0"/>
        <v>#REF!</v>
      </c>
      <c r="B14" s="119"/>
      <c r="C14" s="7"/>
      <c r="D14" s="120"/>
      <c r="E14" s="121"/>
      <c r="F14" s="122"/>
      <c r="G14" s="123"/>
      <c r="H14" s="124"/>
      <c r="I14" s="121"/>
      <c r="J14" s="120"/>
      <c r="K14" s="121"/>
      <c r="L14" s="125"/>
      <c r="M14" s="12"/>
      <c r="N14" s="120" t="str">
        <f ca="1">OFFSET(Очки!$A$3,F14,D14+QUOTIENT(MAX($C$34-11,0), 2)*4)</f>
        <v>Место</v>
      </c>
      <c r="O14" s="124">
        <f ca="1">IF(F14&lt;E14,OFFSET(IF(OR($C$34=11,$C$34=12),Очки!$B$17,Очки!$O$18),2+E14-F14,IF(D14=2,12,13-E14)),0)</f>
        <v>0</v>
      </c>
      <c r="P14" s="124"/>
      <c r="Q14" s="125"/>
      <c r="R14" s="120" t="str">
        <f ca="1">OFFSET(Очки!$A$3,I14,G14+QUOTIENT(MAX($C$34-11,0), 2)*4)</f>
        <v>Место</v>
      </c>
      <c r="S14" s="124">
        <f ca="1">IF(I14&lt;H14,OFFSET(IF(OR($C$34=11,$C$34=12),Очки!$B$17,Очки!$O$18),2+H14-I14,IF(G14=2,12,13-H14)),0)</f>
        <v>0</v>
      </c>
      <c r="T14" s="124"/>
      <c r="U14" s="125"/>
      <c r="V14" s="120" t="str">
        <f ca="1">OFFSET(Очки!$A$3,L14,J14+QUOTIENT(MAX($C$34-11,0), 2)*4)</f>
        <v>Место</v>
      </c>
      <c r="W14" s="124">
        <f ca="1">IF(L14&lt;K14,OFFSET(IF(OR($C$34=11,$C$34=12),Очки!$B$17,Очки!$O$18),2+K14-L14,IF(J14=2,12,13-K14)),0)</f>
        <v>0</v>
      </c>
      <c r="X14" s="124"/>
      <c r="Y14" s="122"/>
      <c r="Z14" s="123"/>
      <c r="AA14" s="125"/>
      <c r="AB14" s="7">
        <f t="shared" ca="1" si="1"/>
        <v>0</v>
      </c>
      <c r="AC14" s="101"/>
      <c r="AD14" s="101"/>
      <c r="AE14" s="101"/>
    </row>
    <row r="15" spans="1:31" ht="15.75">
      <c r="A15" s="118" t="e">
        <f t="shared" ca="1" si="0"/>
        <v>#REF!</v>
      </c>
      <c r="B15" s="126"/>
      <c r="C15" s="7"/>
      <c r="D15" s="120"/>
      <c r="E15" s="121"/>
      <c r="F15" s="122"/>
      <c r="G15" s="123"/>
      <c r="H15" s="124"/>
      <c r="I15" s="121"/>
      <c r="J15" s="120"/>
      <c r="K15" s="121"/>
      <c r="L15" s="125"/>
      <c r="M15" s="12"/>
      <c r="N15" s="120" t="str">
        <f ca="1">OFFSET(Очки!$A$3,F15,D15+QUOTIENT(MAX($C$34-11,0), 2)*4)</f>
        <v>Место</v>
      </c>
      <c r="O15" s="124">
        <f ca="1">IF(F15&lt;E15,OFFSET(IF(OR($C$34=11,$C$34=12),Очки!$B$17,Очки!$O$18),2+E15-F15,IF(D15=2,12,13-E15)),0)</f>
        <v>0</v>
      </c>
      <c r="P15" s="124"/>
      <c r="Q15" s="125"/>
      <c r="R15" s="120" t="str">
        <f ca="1">OFFSET(Очки!$A$3,I15,G15+QUOTIENT(MAX($C$34-11,0), 2)*4)</f>
        <v>Место</v>
      </c>
      <c r="S15" s="124">
        <f ca="1">IF(I15&lt;H15,OFFSET(IF(OR($C$34=11,$C$34=12),Очки!$B$17,Очки!$O$18),2+H15-I15,IF(G15=2,12,13-H15)),0)</f>
        <v>0</v>
      </c>
      <c r="T15" s="124"/>
      <c r="U15" s="125"/>
      <c r="V15" s="120" t="str">
        <f ca="1">OFFSET(Очки!$A$3,L15,J15+QUOTIENT(MAX($C$34-11,0), 2)*4)</f>
        <v>Место</v>
      </c>
      <c r="W15" s="124">
        <f ca="1">IF(L15&lt;K15,OFFSET(IF(OR($C$34=11,$C$34=12),Очки!$B$17,Очки!$O$18),2+K15-L15,IF(J15=2,12,13-K15)),0)</f>
        <v>0</v>
      </c>
      <c r="X15" s="124"/>
      <c r="Y15" s="122"/>
      <c r="Z15" s="123"/>
      <c r="AA15" s="125"/>
      <c r="AB15" s="7">
        <f t="shared" ca="1" si="1"/>
        <v>0</v>
      </c>
      <c r="AC15" s="101"/>
      <c r="AD15" s="101"/>
      <c r="AE15" s="101"/>
    </row>
    <row r="16" spans="1:31" ht="15" customHeight="1">
      <c r="A16" s="118" t="e">
        <f t="shared" ca="1" si="0"/>
        <v>#REF!</v>
      </c>
      <c r="B16" s="119"/>
      <c r="C16" s="7"/>
      <c r="D16" s="120"/>
      <c r="E16" s="121"/>
      <c r="F16" s="122"/>
      <c r="G16" s="123"/>
      <c r="H16" s="124"/>
      <c r="I16" s="121"/>
      <c r="J16" s="128"/>
      <c r="K16" s="121"/>
      <c r="L16" s="125"/>
      <c r="M16" s="12"/>
      <c r="N16" s="120" t="str">
        <f ca="1">OFFSET(Очки!$A$3,F16,D16+QUOTIENT(MAX($C$34-11,0), 2)*4)</f>
        <v>Место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 t="str">
        <f ca="1">OFFSET(Очки!$A$3,I16,G16+QUOTIENT(MAX($C$34-11,0), 2)*4)</f>
        <v>Место</v>
      </c>
      <c r="S16" s="124">
        <f ca="1">IF(I16&lt;H16,OFFSET(IF(OR($C$34=11,$C$34=12),Очки!$B$17,Очки!$O$18),2+H16-I16,IF(G16=2,12,13-H16)),0)</f>
        <v>0</v>
      </c>
      <c r="T16" s="124"/>
      <c r="U16" s="125"/>
      <c r="V16" s="120" t="str">
        <f ca="1">OFFSET(Очки!$A$3,L16,J16+QUOTIENT(MAX($C$34-11,0), 2)*4)</f>
        <v>Место</v>
      </c>
      <c r="W16" s="124">
        <f ca="1">IF(L16&lt;K16,OFFSET(IF(OR($C$34=11,$C$34=12),Очки!$B$17,Очки!$O$18),2+K16-L16,IF(J16=2,12,13-K16)),0)</f>
        <v>0</v>
      </c>
      <c r="X16" s="124"/>
      <c r="Y16" s="122"/>
      <c r="Z16" s="123"/>
      <c r="AA16" s="125"/>
      <c r="AB16" s="7">
        <f t="shared" ca="1" si="1"/>
        <v>0</v>
      </c>
      <c r="AC16" s="101"/>
      <c r="AD16" s="101"/>
      <c r="AE16" s="101"/>
    </row>
    <row r="17" spans="1:31" ht="15.75">
      <c r="A17" s="118" t="e">
        <f t="shared" ca="1" si="0"/>
        <v>#REF!</v>
      </c>
      <c r="B17" s="119"/>
      <c r="C17" s="7"/>
      <c r="D17" s="120"/>
      <c r="E17" s="121"/>
      <c r="F17" s="122"/>
      <c r="G17" s="123"/>
      <c r="H17" s="124"/>
      <c r="I17" s="121"/>
      <c r="J17" s="128"/>
      <c r="K17" s="121"/>
      <c r="L17" s="125"/>
      <c r="M17" s="12"/>
      <c r="N17" s="120" t="str">
        <f ca="1">OFFSET(Очки!$A$3,F17,D17+QUOTIENT(MAX($C$34-11,0), 2)*4)</f>
        <v>Место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 t="str">
        <f ca="1">OFFSET(Очки!$A$3,I17,G17+QUOTIENT(MAX($C$34-11,0), 2)*4)</f>
        <v>Место</v>
      </c>
      <c r="S17" s="124">
        <f ca="1">IF(I17&lt;H17,OFFSET(IF(OR($C$34=11,$C$34=12),Очки!$B$17,Очки!$O$18),2+H17-I17,IF(G17=2,12,13-H17)),0)</f>
        <v>0</v>
      </c>
      <c r="T17" s="124"/>
      <c r="U17" s="125"/>
      <c r="V17" s="120" t="str">
        <f ca="1">OFFSET(Очки!$A$3,L17,J17+QUOTIENT(MAX($C$34-11,0), 2)*4)</f>
        <v>Место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t="shared" ca="1" si="1"/>
        <v>0</v>
      </c>
      <c r="AC17" s="101"/>
      <c r="AD17" s="101"/>
      <c r="AE17" s="101"/>
    </row>
    <row r="18" spans="1:31" ht="15.75">
      <c r="A18" s="118" t="e">
        <f t="shared" ca="1" si="0"/>
        <v>#REF!</v>
      </c>
      <c r="B18" s="119"/>
      <c r="C18" s="7"/>
      <c r="D18" s="120"/>
      <c r="E18" s="121"/>
      <c r="F18" s="122"/>
      <c r="G18" s="123"/>
      <c r="H18" s="124"/>
      <c r="I18" s="121"/>
      <c r="J18" s="120"/>
      <c r="K18" s="121"/>
      <c r="L18" s="125"/>
      <c r="M18" s="12"/>
      <c r="N18" s="120" t="str">
        <f ca="1">OFFSET(Очки!$A$3,F18,D18+QUOTIENT(MAX($C$34-11,0), 2)*4)</f>
        <v>Место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 t="str">
        <f ca="1">OFFSET(Очки!$A$3,I18,G18+QUOTIENT(MAX($C$34-11,0), 2)*4)</f>
        <v>Место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 t="str">
        <f ca="1">OFFSET(Очки!$A$3,L18,J18+QUOTIENT(MAX($C$34-11,0), 2)*4)</f>
        <v>Место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t="shared" ca="1" si="1"/>
        <v>0</v>
      </c>
      <c r="AC18" s="101"/>
      <c r="AD18" s="101"/>
      <c r="AE18" s="101"/>
    </row>
    <row r="19" spans="1:31" ht="15.75">
      <c r="A19" s="118" t="e">
        <f t="shared" ca="1" si="0"/>
        <v>#REF!</v>
      </c>
      <c r="B19" s="119"/>
      <c r="C19" s="7"/>
      <c r="D19" s="120"/>
      <c r="E19" s="121"/>
      <c r="F19" s="122"/>
      <c r="G19" s="123"/>
      <c r="H19" s="124"/>
      <c r="I19" s="121"/>
      <c r="J19" s="128"/>
      <c r="K19" s="121"/>
      <c r="L19" s="125"/>
      <c r="M19" s="12"/>
      <c r="N19" s="120" t="str">
        <f ca="1">OFFSET(Очки!$A$3,F19,D19+QUOTIENT(MAX($C$34-11,0), 2)*4)</f>
        <v>Место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 t="str">
        <f ca="1">OFFSET(Очки!$A$3,I19,G19+QUOTIENT(MAX($C$34-11,0), 2)*4)</f>
        <v>Место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 t="str">
        <f ca="1">OFFSET(Очки!$A$3,L19,J19+QUOTIENT(MAX($C$34-11,0), 2)*4)</f>
        <v>Место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ca="1" si="1"/>
        <v>0</v>
      </c>
      <c r="AC19" s="101"/>
      <c r="AD19" s="101"/>
      <c r="AE19" s="101"/>
    </row>
    <row r="20" spans="1:31" ht="15.75">
      <c r="A20" s="118" t="e">
        <f t="shared" ca="1" si="0"/>
        <v>#REF!</v>
      </c>
      <c r="B20" s="119"/>
      <c r="C20" s="7"/>
      <c r="D20" s="120"/>
      <c r="E20" s="121"/>
      <c r="F20" s="122"/>
      <c r="G20" s="123"/>
      <c r="H20" s="124"/>
      <c r="I20" s="121"/>
      <c r="J20" s="120"/>
      <c r="K20" s="121"/>
      <c r="L20" s="125"/>
      <c r="M20" s="12"/>
      <c r="N20" s="120" t="str">
        <f ca="1">OFFSET(Очки!$A$3,F20,D20+QUOTIENT(MAX($C$34-11,0), 2)*4)</f>
        <v>Место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 t="str">
        <f ca="1">OFFSET(Очки!$A$3,I20,G20+QUOTIENT(MAX($C$34-11,0), 2)*4)</f>
        <v>Место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 t="str">
        <f ca="1">OFFSET(Очки!$A$3,L20,J20+QUOTIENT(MAX($C$34-11,0), 2)*4)</f>
        <v>Место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t="shared" ca="1" si="1"/>
        <v>0</v>
      </c>
      <c r="AC20" s="101"/>
      <c r="AD20" s="101"/>
      <c r="AE20" s="101"/>
    </row>
    <row r="21" spans="1:31" ht="15.75" customHeight="1">
      <c r="A21" s="118" t="e">
        <f t="shared" ca="1" si="0"/>
        <v>#REF!</v>
      </c>
      <c r="B21" s="119"/>
      <c r="C21" s="7"/>
      <c r="D21" s="120"/>
      <c r="E21" s="121"/>
      <c r="F21" s="122"/>
      <c r="G21" s="123"/>
      <c r="H21" s="124"/>
      <c r="I21" s="121"/>
      <c r="J21" s="128"/>
      <c r="K21" s="121"/>
      <c r="L21" s="125"/>
      <c r="M21" s="12"/>
      <c r="N21" s="120" t="str">
        <f ca="1">OFFSET(Очки!$A$3,F21,D21+QUOTIENT(MAX($C$34-11,0), 2)*4)</f>
        <v>Место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 t="str">
        <f ca="1">OFFSET(Очки!$A$3,I21,G21+QUOTIENT(MAX($C$34-11,0), 2)*4)</f>
        <v>Место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 t="str">
        <f ca="1">OFFSET(Очки!$A$3,L21,J21+QUOTIENT(MAX($C$34-11,0), 2)*4)</f>
        <v>Место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ca="1" si="1"/>
        <v>0</v>
      </c>
      <c r="AC21" s="101"/>
      <c r="AD21" s="101"/>
      <c r="AE21" s="101"/>
    </row>
    <row r="22" spans="1:31" ht="15.75" customHeight="1">
      <c r="A22" s="118" t="e">
        <f t="shared" ca="1" si="0"/>
        <v>#REF!</v>
      </c>
      <c r="B22" s="119"/>
      <c r="C22" s="7"/>
      <c r="D22" s="120"/>
      <c r="E22" s="121"/>
      <c r="F22" s="122"/>
      <c r="G22" s="123"/>
      <c r="H22" s="124"/>
      <c r="I22" s="121"/>
      <c r="J22" s="120"/>
      <c r="K22" s="121"/>
      <c r="L22" s="125"/>
      <c r="M22" s="12"/>
      <c r="N22" s="120" t="str">
        <f ca="1">OFFSET(Очки!$A$3,F22,D22+QUOTIENT(MAX($C$34-11,0), 2)*4)</f>
        <v>Место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 t="str">
        <f ca="1">OFFSET(Очки!$A$3,I22,G22+QUOTIENT(MAX($C$34-11,0), 2)*4)</f>
        <v>Место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 t="str">
        <f ca="1">OFFSET(Очки!$A$3,L22,J22+QUOTIENT(MAX($C$34-11,0), 2)*4)</f>
        <v>Место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ca="1" si="1"/>
        <v>0</v>
      </c>
      <c r="AC22" s="101"/>
      <c r="AD22" s="101"/>
      <c r="AE22" s="101"/>
    </row>
    <row r="23" spans="1:31" ht="15.75" customHeight="1">
      <c r="A23" s="118" t="e">
        <f t="shared" ca="1" si="0"/>
        <v>#REF!</v>
      </c>
      <c r="B23" s="119"/>
      <c r="C23" s="7"/>
      <c r="D23" s="120"/>
      <c r="E23" s="121"/>
      <c r="F23" s="122"/>
      <c r="G23" s="123"/>
      <c r="H23" s="124"/>
      <c r="I23" s="121"/>
      <c r="J23" s="120"/>
      <c r="K23" s="121"/>
      <c r="L23" s="125"/>
      <c r="M23" s="12"/>
      <c r="N23" s="120" t="str">
        <f ca="1">OFFSET(Очки!$A$3,F23,D23+QUOTIENT(MAX($C$34-11,0), 2)*4)</f>
        <v>Место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 t="str">
        <f ca="1">OFFSET(Очки!$A$3,I23,G23+QUOTIENT(MAX($C$34-11,0), 2)*4)</f>
        <v>Место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 t="str">
        <f ca="1">OFFSET(Очки!$A$3,L23,J23+QUOTIENT(MAX($C$34-11,0), 2)*4)</f>
        <v>Место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1"/>
        <v>0</v>
      </c>
      <c r="AC23" s="101"/>
      <c r="AD23" s="101"/>
      <c r="AE23" s="101"/>
    </row>
    <row r="24" spans="1:31" ht="16.5" customHeight="1">
      <c r="A24" s="118" t="e">
        <f t="shared" ca="1" si="0"/>
        <v>#REF!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1"/>
        <v>0</v>
      </c>
      <c r="AC24" s="101"/>
      <c r="AD24" s="101"/>
      <c r="AE24" s="101"/>
    </row>
    <row r="25" spans="1:31" ht="15.75" customHeight="1">
      <c r="A25" s="118" t="e">
        <f t="shared" ca="1" si="0"/>
        <v>#REF!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1"/>
        <v>0</v>
      </c>
      <c r="AC25" s="101"/>
      <c r="AD25" s="101"/>
      <c r="AE25" s="101"/>
    </row>
    <row r="26" spans="1:31" ht="15.75" customHeight="1" thickBot="1">
      <c r="A26" s="134" t="e">
        <f t="shared" ca="1" si="0"/>
        <v>#REF!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1"/>
        <v>0</v>
      </c>
      <c r="AC26" s="101"/>
      <c r="AD26" s="101"/>
      <c r="AE26" s="101"/>
    </row>
    <row r="27" spans="1:31" ht="15.75" hidden="1" customHeight="1">
      <c r="A27" s="144" t="e">
        <f t="shared" ca="1" si="0"/>
        <v>#REF!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1"/>
        <v>0</v>
      </c>
      <c r="AC27" s="101"/>
      <c r="AD27" s="101"/>
      <c r="AE27" s="101"/>
    </row>
    <row r="28" spans="1:31" ht="15.75" hidden="1" customHeight="1">
      <c r="A28" s="146" t="e">
        <f t="shared" ca="1" si="0"/>
        <v>#REF!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1"/>
        <v>0</v>
      </c>
      <c r="AC28" s="101"/>
      <c r="AD28" s="101"/>
      <c r="AE28" s="101"/>
    </row>
    <row r="29" spans="1:31" ht="15.75" hidden="1" customHeight="1">
      <c r="A29" s="146" t="e">
        <f t="shared" ca="1" si="0"/>
        <v>#REF!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1"/>
        <v>0</v>
      </c>
      <c r="AC29" s="101"/>
      <c r="AD29" s="101"/>
      <c r="AE29" s="101"/>
    </row>
    <row r="30" spans="1:31" ht="15.75" hidden="1" customHeight="1">
      <c r="A30" s="146" t="e">
        <f t="shared" ca="1" si="0"/>
        <v>#REF!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1"/>
        <v>0</v>
      </c>
      <c r="AC30" s="101"/>
      <c r="AD30" s="101"/>
      <c r="AE30" s="101"/>
    </row>
    <row r="31" spans="1:31" ht="15.75" hidden="1" customHeight="1">
      <c r="A31" s="146" t="e">
        <f t="shared" ca="1" si="0"/>
        <v>#REF!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1"/>
        <v>0</v>
      </c>
      <c r="AC31" s="101"/>
      <c r="AD31" s="101"/>
      <c r="AE31" s="101"/>
    </row>
    <row r="32" spans="1:31" ht="15.75" hidden="1" customHeight="1">
      <c r="A32" s="146" t="e">
        <f t="shared" ca="1" si="0"/>
        <v>#REF!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1"/>
        <v>0</v>
      </c>
      <c r="AC32" s="101"/>
      <c r="AD32" s="101"/>
      <c r="AE32" s="101"/>
    </row>
    <row r="33" spans="1:31" ht="15.75" hidden="1" customHeight="1">
      <c r="A33" s="158" t="e">
        <f t="shared" ca="1" si="0"/>
        <v>#REF!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1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0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5" priority="1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topLeftCell="A2" zoomScale="90" zoomScaleNormal="90" workbookViewId="0">
      <selection activeCell="B16" sqref="B16"/>
    </sheetView>
  </sheetViews>
  <sheetFormatPr defaultColWidth="12.625" defaultRowHeight="15" customHeight="1"/>
  <cols>
    <col min="1" max="1" width="5.75" style="285" customWidth="1"/>
    <col min="2" max="2" width="43.5" style="285" customWidth="1"/>
    <col min="3" max="3" width="7.25" style="285" customWidth="1"/>
    <col min="4" max="5" width="3.875" style="285" customWidth="1"/>
    <col min="6" max="8" width="4.625" style="285" customWidth="1"/>
    <col min="9" max="9" width="3.875" style="285" customWidth="1"/>
    <col min="10" max="12" width="4.625" style="285" customWidth="1"/>
    <col min="13" max="13" width="6" style="285" customWidth="1"/>
    <col min="14" max="14" width="5.625" style="285" customWidth="1"/>
    <col min="15" max="15" width="4.75" style="285" customWidth="1"/>
    <col min="16" max="18" width="5.625" style="285" customWidth="1"/>
    <col min="19" max="19" width="4.5" style="285" customWidth="1"/>
    <col min="20" max="22" width="5.625" style="285" customWidth="1"/>
    <col min="23" max="23" width="5.125" style="285" customWidth="1"/>
    <col min="24" max="25" width="5.625" style="285" customWidth="1"/>
    <col min="26" max="26" width="4.125" style="285" hidden="1" customWidth="1"/>
    <col min="27" max="27" width="9.375" style="285" hidden="1" customWidth="1"/>
    <col min="28" max="28" width="9.375" style="285" customWidth="1"/>
    <col min="29" max="31" width="7.75" style="285" customWidth="1"/>
    <col min="32" max="16384" width="12.625" style="285"/>
  </cols>
  <sheetData>
    <row r="1" spans="1:31" ht="12.75" customHeight="1">
      <c r="A1" s="308" t="s">
        <v>116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86">
        <v>4</v>
      </c>
      <c r="AA5" s="103"/>
      <c r="AB5" s="303"/>
      <c r="AC5" s="287"/>
      <c r="AD5" s="287"/>
      <c r="AE5" s="287"/>
    </row>
    <row r="6" spans="1:31" ht="15.75">
      <c r="A6" s="110">
        <f t="shared" ref="A6:A33" ca="1" si="0">RANK(AB6,AB$6:OFFSET(AB$6,0,0,COUNTA(B$6:B$33)))</f>
        <v>1</v>
      </c>
      <c r="B6" s="111" t="s">
        <v>65</v>
      </c>
      <c r="C6" s="6">
        <v>17.5</v>
      </c>
      <c r="D6" s="112">
        <v>1</v>
      </c>
      <c r="E6" s="113">
        <v>9</v>
      </c>
      <c r="F6" s="114">
        <v>3</v>
      </c>
      <c r="G6" s="115">
        <v>1</v>
      </c>
      <c r="H6" s="116">
        <v>9</v>
      </c>
      <c r="I6" s="113">
        <v>6</v>
      </c>
      <c r="J6" s="112">
        <v>2</v>
      </c>
      <c r="K6" s="113">
        <v>6</v>
      </c>
      <c r="L6" s="117">
        <v>2</v>
      </c>
      <c r="M6" s="11">
        <v>2.5</v>
      </c>
      <c r="N6" s="112">
        <f ca="1">OFFSET(Очки!$A$3,F6,D6+QUOTIENT(MAX($C$34-11,0), 2)*4)</f>
        <v>14</v>
      </c>
      <c r="O6" s="116">
        <f ca="1">IF(F6&lt;E6,OFFSET(IF(OR($C$34=11,$C$34=12),Очки!$B$17,Очки!$O$18),2+E6-F6,IF(D6=2,12,13-E6)),0)</f>
        <v>6.2</v>
      </c>
      <c r="P6" s="116">
        <v>2.5</v>
      </c>
      <c r="Q6" s="117"/>
      <c r="R6" s="112">
        <f ca="1">OFFSET(Очки!$A$3,I6,G6+QUOTIENT(MAX($C$34-11,0), 2)*4)</f>
        <v>11.5</v>
      </c>
      <c r="S6" s="116">
        <f ca="1">IF(I6&lt;H6,OFFSET(IF(OR($C$34=11,$C$34=12),Очки!$B$17,Очки!$O$18),2+H6-I6,IF(G6=2,12,13-H6)),0)</f>
        <v>3.5</v>
      </c>
      <c r="T6" s="116"/>
      <c r="U6" s="117"/>
      <c r="V6" s="112">
        <f ca="1">OFFSET(Очки!$A$3,L6,J6+QUOTIENT(MAX($C$34-11,0), 2)*4)</f>
        <v>10</v>
      </c>
      <c r="W6" s="116">
        <f ca="1">IF(L6&lt;K6,OFFSET(IF(OR($C$34=11,$C$34=12),Очки!$B$17,Очки!$O$18),2+K6-L6,IF(J6=2,12,13-K6)),0)</f>
        <v>2.8</v>
      </c>
      <c r="X6" s="116">
        <v>2.5</v>
      </c>
      <c r="Y6" s="114"/>
      <c r="Z6" s="115"/>
      <c r="AA6" s="117"/>
      <c r="AB6" s="6">
        <f t="shared" ref="AB6:AB23" ca="1" si="1">SUM(M6:Y6)</f>
        <v>55.5</v>
      </c>
      <c r="AC6" s="101"/>
      <c r="AD6" s="101"/>
      <c r="AE6" s="101"/>
    </row>
    <row r="7" spans="1:31" ht="15.75">
      <c r="A7" s="118">
        <f t="shared" ca="1" si="0"/>
        <v>2</v>
      </c>
      <c r="B7" s="250" t="s">
        <v>48</v>
      </c>
      <c r="C7" s="7">
        <v>5</v>
      </c>
      <c r="D7" s="120">
        <v>1</v>
      </c>
      <c r="E7" s="121">
        <v>6</v>
      </c>
      <c r="F7" s="122">
        <v>2</v>
      </c>
      <c r="G7" s="123">
        <v>1</v>
      </c>
      <c r="H7" s="124">
        <v>8</v>
      </c>
      <c r="I7" s="121">
        <v>4</v>
      </c>
      <c r="J7" s="120">
        <v>1</v>
      </c>
      <c r="K7" s="121">
        <v>8</v>
      </c>
      <c r="L7" s="125">
        <v>8</v>
      </c>
      <c r="M7" s="12">
        <v>1</v>
      </c>
      <c r="N7" s="120">
        <f ca="1">OFFSET(Очки!$A$3,F7,D7+QUOTIENT(MAX($C$34-11,0), 2)*4)</f>
        <v>15</v>
      </c>
      <c r="O7" s="124">
        <f ca="1">IF(F7&lt;E7,OFFSET(IF(OR($C$34=11,$C$34=12),Очки!$B$17,Очки!$O$18),2+E7-F7,IF(D7=2,12,13-E7)),0)</f>
        <v>3.4000000000000004</v>
      </c>
      <c r="P7" s="124">
        <v>2</v>
      </c>
      <c r="Q7" s="125"/>
      <c r="R7" s="120">
        <f ca="1">OFFSET(Очки!$A$3,I7,G7+QUOTIENT(MAX($C$34-11,0), 2)*4)</f>
        <v>13</v>
      </c>
      <c r="S7" s="124">
        <f ca="1">IF(I7&lt;H7,OFFSET(IF(OR($C$34=11,$C$34=12),Очки!$B$17,Очки!$O$18),2+H7-I7,IF(G7=2,12,13-H7)),0)</f>
        <v>4.2</v>
      </c>
      <c r="T7" s="124">
        <v>2</v>
      </c>
      <c r="U7" s="125"/>
      <c r="V7" s="120">
        <f ca="1">OFFSET(Очки!$A$3,L7,J7+QUOTIENT(MAX($C$34-11,0), 2)*4)</f>
        <v>10.5</v>
      </c>
      <c r="W7" s="124">
        <f ca="1">IF(L7&lt;K7,OFFSET(IF(OR($C$34=11,$C$34=12),Очки!$B$17,Очки!$O$18),2+K7-L7,IF(J7=2,12,13-K7)),0)</f>
        <v>0</v>
      </c>
      <c r="X7" s="124">
        <v>1.5</v>
      </c>
      <c r="Y7" s="122"/>
      <c r="Z7" s="123"/>
      <c r="AA7" s="125"/>
      <c r="AB7" s="7">
        <f t="shared" ca="1" si="1"/>
        <v>52.6</v>
      </c>
      <c r="AC7" s="101"/>
      <c r="AD7" s="101"/>
      <c r="AE7" s="101"/>
    </row>
    <row r="8" spans="1:31" ht="15.75">
      <c r="A8" s="118">
        <f t="shared" ca="1" si="0"/>
        <v>3</v>
      </c>
      <c r="B8" s="251" t="s">
        <v>53</v>
      </c>
      <c r="C8" s="7"/>
      <c r="D8" s="120">
        <v>2</v>
      </c>
      <c r="E8" s="121">
        <v>5</v>
      </c>
      <c r="F8" s="122">
        <v>1</v>
      </c>
      <c r="G8" s="123">
        <v>1</v>
      </c>
      <c r="H8" s="124">
        <v>7</v>
      </c>
      <c r="I8" s="121">
        <v>9</v>
      </c>
      <c r="J8" s="120">
        <v>1</v>
      </c>
      <c r="K8" s="121">
        <v>7</v>
      </c>
      <c r="L8" s="125">
        <v>2</v>
      </c>
      <c r="M8" s="12"/>
      <c r="N8" s="120">
        <f ca="1">OFFSET(Очки!$A$3,F8,D8+QUOTIENT(MAX($C$34-11,0), 2)*4)</f>
        <v>11</v>
      </c>
      <c r="O8" s="124">
        <f ca="1">IF(F8&lt;E8,OFFSET(IF(OR($C$34=11,$C$34=12),Очки!$B$17,Очки!$O$18),2+E8-F8,IF(D8=2,12,13-E8)),0)</f>
        <v>2.8</v>
      </c>
      <c r="P8" s="124">
        <v>1.5</v>
      </c>
      <c r="Q8" s="125"/>
      <c r="R8" s="120">
        <f ca="1">OFFSET(Очки!$A$3,I8,G8+QUOTIENT(MAX($C$34-11,0), 2)*4)</f>
        <v>10</v>
      </c>
      <c r="S8" s="124">
        <f ca="1">IF(I8&lt;H8,OFFSET(IF(OR($C$34=11,$C$34=12),Очки!$B$17,Очки!$O$18),2+H8-I8,IF(G8=2,12,13-H8)),0)</f>
        <v>0</v>
      </c>
      <c r="T8" s="124">
        <v>1.5</v>
      </c>
      <c r="U8" s="125"/>
      <c r="V8" s="120">
        <f ca="1">OFFSET(Очки!$A$3,L8,J8+QUOTIENT(MAX($C$34-11,0), 2)*4)</f>
        <v>15</v>
      </c>
      <c r="W8" s="124">
        <f ca="1">IF(L8&lt;K8,OFFSET(IF(OR($C$34=11,$C$34=12),Очки!$B$17,Очки!$O$18),2+K8-L8,IF(J8=2,12,13-K8)),0)</f>
        <v>4.5</v>
      </c>
      <c r="X8" s="124">
        <v>2</v>
      </c>
      <c r="Y8" s="122"/>
      <c r="Z8" s="123"/>
      <c r="AA8" s="125"/>
      <c r="AB8" s="7">
        <f t="shared" ca="1" si="1"/>
        <v>48.3</v>
      </c>
      <c r="AC8" s="101"/>
      <c r="AD8" s="101"/>
      <c r="AE8" s="101"/>
    </row>
    <row r="9" spans="1:31" ht="15.75">
      <c r="A9" s="118">
        <f t="shared" ca="1" si="0"/>
        <v>4</v>
      </c>
      <c r="B9" s="251" t="s">
        <v>66</v>
      </c>
      <c r="C9" s="7">
        <v>10</v>
      </c>
      <c r="D9" s="120">
        <v>1</v>
      </c>
      <c r="E9" s="121">
        <v>5</v>
      </c>
      <c r="F9" s="122">
        <v>8</v>
      </c>
      <c r="G9" s="123">
        <v>2</v>
      </c>
      <c r="H9" s="124">
        <v>9</v>
      </c>
      <c r="I9" s="121">
        <v>2</v>
      </c>
      <c r="J9" s="120">
        <v>1</v>
      </c>
      <c r="K9" s="121">
        <v>9</v>
      </c>
      <c r="L9" s="125">
        <v>6</v>
      </c>
      <c r="M9" s="12">
        <v>0.5</v>
      </c>
      <c r="N9" s="120">
        <f ca="1">OFFSET(Очки!$A$3,F9,D9+QUOTIENT(MAX($C$34-11,0), 2)*4)</f>
        <v>10.5</v>
      </c>
      <c r="O9" s="124">
        <f ca="1">IF(F9&lt;E9,OFFSET(IF(OR($C$34=11,$C$34=12),Очки!$B$17,Очки!$O$18),2+E9-F9,IF(D9=2,12,13-E9)),0)</f>
        <v>0</v>
      </c>
      <c r="P9" s="124"/>
      <c r="Q9" s="125"/>
      <c r="R9" s="120">
        <f ca="1">OFFSET(Очки!$A$3,I9,G9+QUOTIENT(MAX($C$34-11,0), 2)*4)</f>
        <v>10</v>
      </c>
      <c r="S9" s="124">
        <f ca="1">IF(I9&lt;H9,OFFSET(IF(OR($C$34=11,$C$34=12),Очки!$B$17,Очки!$O$18),2+H9-I9,IF(G9=2,12,13-H9)),0)</f>
        <v>4.9000000000000004</v>
      </c>
      <c r="T9" s="124">
        <v>2.5</v>
      </c>
      <c r="U9" s="125"/>
      <c r="V9" s="120">
        <f ca="1">OFFSET(Очки!$A$3,L9,J9+QUOTIENT(MAX($C$34-11,0), 2)*4)</f>
        <v>11.5</v>
      </c>
      <c r="W9" s="124">
        <f ca="1">IF(L9&lt;K9,OFFSET(IF(OR($C$34=11,$C$34=12),Очки!$B$17,Очки!$O$18),2+K9-L9,IF(J9=2,12,13-K9)),0)</f>
        <v>3.5</v>
      </c>
      <c r="X9" s="124">
        <v>0.5</v>
      </c>
      <c r="Y9" s="122"/>
      <c r="Z9" s="123"/>
      <c r="AA9" s="125"/>
      <c r="AB9" s="7">
        <f t="shared" ca="1" si="1"/>
        <v>43.9</v>
      </c>
      <c r="AC9" s="101"/>
      <c r="AD9" s="101"/>
      <c r="AE9" s="101"/>
    </row>
    <row r="10" spans="1:31" ht="15.75">
      <c r="A10" s="118">
        <f t="shared" ca="1" si="0"/>
        <v>5</v>
      </c>
      <c r="B10" s="119" t="s">
        <v>49</v>
      </c>
      <c r="C10" s="7"/>
      <c r="D10" s="120">
        <v>1</v>
      </c>
      <c r="E10" s="121">
        <v>2</v>
      </c>
      <c r="F10" s="122">
        <v>1</v>
      </c>
      <c r="G10" s="123">
        <v>1</v>
      </c>
      <c r="H10" s="124">
        <v>5</v>
      </c>
      <c r="I10" s="121">
        <v>4</v>
      </c>
      <c r="J10" s="120">
        <v>1</v>
      </c>
      <c r="K10" s="121">
        <v>6</v>
      </c>
      <c r="L10" s="125">
        <v>7</v>
      </c>
      <c r="M10" s="12"/>
      <c r="N10" s="120">
        <f ca="1">OFFSET(Очки!$A$3,F10,D10+QUOTIENT(MAX($C$34-11,0), 2)*4)</f>
        <v>16</v>
      </c>
      <c r="O10" s="124">
        <f ca="1">IF(F10&lt;E10,OFFSET(IF(OR($C$34=11,$C$34=12),Очки!$B$17,Очки!$O$18),2+E10-F10,IF(D10=2,12,13-E10)),0)</f>
        <v>0.7</v>
      </c>
      <c r="P10" s="124">
        <v>0.5</v>
      </c>
      <c r="Q10" s="125"/>
      <c r="R10" s="120">
        <f ca="1">OFFSET(Очки!$A$3,I10,G10+QUOTIENT(MAX($C$34-11,0), 2)*4)</f>
        <v>13</v>
      </c>
      <c r="S10" s="124">
        <f ca="1">IF(I10&lt;H10,OFFSET(IF(OR($C$34=11,$C$34=12),Очки!$B$17,Очки!$O$18),2+H10-I10,IF(G10=2,12,13-H10)),0)</f>
        <v>0.9</v>
      </c>
      <c r="T10" s="124">
        <v>1</v>
      </c>
      <c r="U10" s="125"/>
      <c r="V10" s="120">
        <f ca="1">OFFSET(Очки!$A$3,L10,J10+QUOTIENT(MAX($C$34-11,0), 2)*4)</f>
        <v>11</v>
      </c>
      <c r="W10" s="124">
        <f ca="1">IF(L10&lt;K10,OFFSET(IF(OR($C$34=11,$C$34=12),Очки!$B$17,Очки!$O$18),2+K10-L10,IF(J10=2,12,13-K10)),0)</f>
        <v>0</v>
      </c>
      <c r="X10" s="124"/>
      <c r="Y10" s="122"/>
      <c r="Z10" s="123"/>
      <c r="AA10" s="125"/>
      <c r="AB10" s="7">
        <f t="shared" ca="1" si="1"/>
        <v>43.099999999999994</v>
      </c>
      <c r="AC10" s="101"/>
      <c r="AD10" s="101"/>
      <c r="AE10" s="101"/>
    </row>
    <row r="11" spans="1:31" ht="16.5" thickBot="1">
      <c r="A11" s="118">
        <f t="shared" ca="1" si="0"/>
        <v>6</v>
      </c>
      <c r="B11" s="126" t="s">
        <v>63</v>
      </c>
      <c r="C11" s="7"/>
      <c r="D11" s="120">
        <v>1</v>
      </c>
      <c r="E11" s="121">
        <v>1</v>
      </c>
      <c r="F11" s="122">
        <v>4</v>
      </c>
      <c r="G11" s="123">
        <v>2</v>
      </c>
      <c r="H11" s="124">
        <v>3</v>
      </c>
      <c r="I11" s="121">
        <v>1</v>
      </c>
      <c r="J11" s="120">
        <v>1</v>
      </c>
      <c r="K11" s="121">
        <v>2</v>
      </c>
      <c r="L11" s="125">
        <v>3</v>
      </c>
      <c r="M11" s="12"/>
      <c r="N11" s="120">
        <f ca="1">OFFSET(Очки!$A$3,F11,D11+QUOTIENT(MAX($C$34-11,0), 2)*4)</f>
        <v>13</v>
      </c>
      <c r="O11" s="124">
        <f ca="1">IF(F11&lt;E11,OFFSET(IF(OR($C$34=11,$C$34=12),Очки!$B$17,Очки!$O$18),2+E11-F11,IF(D11=2,12,13-E11)),0)</f>
        <v>0</v>
      </c>
      <c r="P11" s="124"/>
      <c r="Q11" s="125"/>
      <c r="R11" s="120">
        <f ca="1">OFFSET(Очки!$A$3,I11,G11+QUOTIENT(MAX($C$34-11,0), 2)*4)</f>
        <v>11</v>
      </c>
      <c r="S11" s="124">
        <f ca="1">IF(I11&lt;H11,OFFSET(IF(OR($C$34=11,$C$34=12),Очки!$B$17,Очки!$O$18),2+H11-I11,IF(G11=2,12,13-H11)),0)</f>
        <v>1.4</v>
      </c>
      <c r="T11" s="124"/>
      <c r="U11" s="125"/>
      <c r="V11" s="120">
        <f ca="1">OFFSET(Очки!$A$3,L11,J11+QUOTIENT(MAX($C$34-11,0), 2)*4)</f>
        <v>14</v>
      </c>
      <c r="W11" s="124">
        <f ca="1">IF(L11&lt;K11,OFFSET(IF(OR($C$34=11,$C$34=12),Очки!$B$17,Очки!$O$18),2+K11-L11,IF(J11=2,12,13-K11)),0)</f>
        <v>0</v>
      </c>
      <c r="X11" s="124"/>
      <c r="Y11" s="122"/>
      <c r="Z11" s="123"/>
      <c r="AA11" s="125"/>
      <c r="AB11" s="7">
        <f t="shared" ca="1" si="1"/>
        <v>39.4</v>
      </c>
      <c r="AC11" s="101"/>
      <c r="AD11" s="101"/>
      <c r="AE11" s="101"/>
    </row>
    <row r="12" spans="1:31" ht="15.75">
      <c r="A12" s="110">
        <f t="shared" ca="1" si="0"/>
        <v>7</v>
      </c>
      <c r="B12" s="119" t="s">
        <v>87</v>
      </c>
      <c r="C12" s="127">
        <v>7.5</v>
      </c>
      <c r="D12" s="128">
        <v>1</v>
      </c>
      <c r="E12" s="129">
        <v>7</v>
      </c>
      <c r="F12" s="130">
        <v>7</v>
      </c>
      <c r="G12" s="131">
        <v>1</v>
      </c>
      <c r="H12" s="132">
        <v>6</v>
      </c>
      <c r="I12" s="129">
        <v>3</v>
      </c>
      <c r="J12" s="128">
        <v>2</v>
      </c>
      <c r="K12" s="129">
        <v>8</v>
      </c>
      <c r="L12" s="133">
        <v>3</v>
      </c>
      <c r="M12" s="10">
        <v>1.5</v>
      </c>
      <c r="N12" s="128">
        <f ca="1">OFFSET(Очки!$A$3,F12,D12+QUOTIENT(MAX($C$34-11,0), 2)*4)</f>
        <v>11</v>
      </c>
      <c r="O12" s="132">
        <f ca="1">IF(F12&lt;E12,OFFSET(IF(OR($C$34=11,$C$34=12),Очки!$B$17,Очки!$O$18),2+E12-F12,IF(D12=2,12,13-E12)),0)</f>
        <v>0</v>
      </c>
      <c r="P12" s="132">
        <v>1</v>
      </c>
      <c r="Q12" s="133"/>
      <c r="R12" s="128">
        <f ca="1">OFFSET(Очки!$A$3,I12,G12+QUOTIENT(MAX($C$34-11,0), 2)*4)</f>
        <v>14</v>
      </c>
      <c r="S12" s="132">
        <f ca="1">IF(I12&lt;H12,OFFSET(IF(OR($C$34=11,$C$34=12),Очки!$B$17,Очки!$O$18),2+H12-I12,IF(G12=2,12,13-H12)),0)</f>
        <v>2.7</v>
      </c>
      <c r="T12" s="132"/>
      <c r="U12" s="133"/>
      <c r="V12" s="128">
        <f ca="1">OFFSET(Очки!$A$3,L12,J12+QUOTIENT(MAX($C$34-11,0), 2)*4)</f>
        <v>9</v>
      </c>
      <c r="W12" s="132">
        <f ca="1">IF(L12&lt;K12,OFFSET(IF(OR($C$34=11,$C$34=12),Очки!$B$17,Очки!$O$18),2+K12-L12,IF(J12=2,12,13-K12)),0)</f>
        <v>3.5</v>
      </c>
      <c r="X12" s="132">
        <v>1</v>
      </c>
      <c r="Y12" s="130">
        <v>-6</v>
      </c>
      <c r="Z12" s="131"/>
      <c r="AA12" s="133"/>
      <c r="AB12" s="127">
        <f t="shared" ca="1" si="1"/>
        <v>37.700000000000003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59</v>
      </c>
      <c r="C13" s="7">
        <v>2.5</v>
      </c>
      <c r="D13" s="120">
        <v>2</v>
      </c>
      <c r="E13" s="121">
        <v>6</v>
      </c>
      <c r="F13" s="122">
        <v>2</v>
      </c>
      <c r="G13" s="123">
        <v>2</v>
      </c>
      <c r="H13" s="124">
        <v>8</v>
      </c>
      <c r="I13" s="121">
        <v>3</v>
      </c>
      <c r="J13" s="120">
        <v>1</v>
      </c>
      <c r="K13" s="121">
        <v>4</v>
      </c>
      <c r="L13" s="125">
        <v>9</v>
      </c>
      <c r="M13" s="12"/>
      <c r="N13" s="120">
        <f ca="1">OFFSET(Очки!$A$3,F13,D13+QUOTIENT(MAX($C$34-11,0), 2)*4)</f>
        <v>10</v>
      </c>
      <c r="O13" s="124">
        <f ca="1">IF(F13&lt;E13,OFFSET(IF(OR($C$34=11,$C$34=12),Очки!$B$17,Очки!$O$18),2+E13-F13,IF(D13=2,12,13-E13)),0)</f>
        <v>2.8</v>
      </c>
      <c r="P13" s="124"/>
      <c r="Q13" s="125"/>
      <c r="R13" s="120">
        <f ca="1">OFFSET(Очки!$A$3,I13,G13+QUOTIENT(MAX($C$34-11,0), 2)*4)</f>
        <v>9</v>
      </c>
      <c r="S13" s="124">
        <f ca="1">IF(I13&lt;H13,OFFSET(IF(OR($C$34=11,$C$34=12),Очки!$B$17,Очки!$O$18),2+H13-I13,IF(G13=2,12,13-H13)),0)</f>
        <v>3.5</v>
      </c>
      <c r="T13" s="124"/>
      <c r="U13" s="125"/>
      <c r="V13" s="120">
        <f ca="1">OFFSET(Очки!$A$3,L13,J13+QUOTIENT(MAX($C$34-11,0), 2)*4)</f>
        <v>10</v>
      </c>
      <c r="W13" s="124">
        <f ca="1">IF(L13&lt;K13,OFFSET(IF(OR($C$34=11,$C$34=12),Очки!$B$17,Очки!$O$18),2+K13-L13,IF(J13=2,12,13-K13)),0)</f>
        <v>0</v>
      </c>
      <c r="X13" s="124"/>
      <c r="Y13" s="122"/>
      <c r="Z13" s="123"/>
      <c r="AA13" s="125"/>
      <c r="AB13" s="7">
        <f t="shared" ca="1" si="1"/>
        <v>35.299999999999997</v>
      </c>
      <c r="AC13" s="101"/>
      <c r="AD13" s="101"/>
      <c r="AE13" s="101"/>
    </row>
    <row r="14" spans="1:31" ht="15.75">
      <c r="A14" s="118">
        <f t="shared" ca="1" si="0"/>
        <v>9</v>
      </c>
      <c r="B14" s="250" t="s">
        <v>67</v>
      </c>
      <c r="C14" s="7"/>
      <c r="D14" s="120">
        <v>2</v>
      </c>
      <c r="E14" s="121">
        <v>9</v>
      </c>
      <c r="F14" s="122">
        <v>3</v>
      </c>
      <c r="G14" s="123">
        <v>1</v>
      </c>
      <c r="H14" s="124">
        <v>3</v>
      </c>
      <c r="I14" s="121">
        <v>2</v>
      </c>
      <c r="J14" s="120">
        <v>1</v>
      </c>
      <c r="K14" s="121">
        <v>5</v>
      </c>
      <c r="L14" s="125">
        <v>4</v>
      </c>
      <c r="M14" s="12"/>
      <c r="N14" s="120">
        <f ca="1">OFFSET(Очки!$A$3,F14,D14+QUOTIENT(MAX($C$34-11,0), 2)*4)</f>
        <v>9</v>
      </c>
      <c r="O14" s="124">
        <f ca="1">IF(F14&lt;E14,OFFSET(IF(OR($C$34=11,$C$34=12),Очки!$B$17,Очки!$O$18),2+E14-F14,IF(D14=2,12,13-E14)),0)</f>
        <v>4.2</v>
      </c>
      <c r="P14" s="124"/>
      <c r="Q14" s="125">
        <v>-5</v>
      </c>
      <c r="R14" s="120">
        <f ca="1">OFFSET(Очки!$A$3,I14,G14+QUOTIENT(MAX($C$34-11,0), 2)*4)</f>
        <v>15</v>
      </c>
      <c r="S14" s="124">
        <f ca="1">IF(I14&lt;H14,OFFSET(IF(OR($C$34=11,$C$34=12),Очки!$B$17,Очки!$O$18),2+H14-I14,IF(G14=2,12,13-H14)),0)</f>
        <v>0.7</v>
      </c>
      <c r="T14" s="124">
        <v>0.5</v>
      </c>
      <c r="U14" s="125">
        <v>-4</v>
      </c>
      <c r="V14" s="120">
        <f ca="1">OFFSET(Очки!$A$3,L14,J14+QUOTIENT(MAX($C$34-11,0), 2)*4)</f>
        <v>13</v>
      </c>
      <c r="W14" s="124">
        <f ca="1">IF(L14&lt;K14,OFFSET(IF(OR($C$34=11,$C$34=12),Очки!$B$17,Очки!$O$18),2+K14-L14,IF(J14=2,12,13-K14)),0)</f>
        <v>0.9</v>
      </c>
      <c r="X14" s="124"/>
      <c r="Y14" s="122"/>
      <c r="Z14" s="123"/>
      <c r="AA14" s="125"/>
      <c r="AB14" s="7">
        <f t="shared" ca="1" si="1"/>
        <v>34.299999999999997</v>
      </c>
      <c r="AC14" s="101"/>
      <c r="AD14" s="101"/>
      <c r="AE14" s="101"/>
    </row>
    <row r="15" spans="1:31" ht="15.75">
      <c r="A15" s="118">
        <f t="shared" ca="1" si="0"/>
        <v>10</v>
      </c>
      <c r="B15" s="251" t="s">
        <v>56</v>
      </c>
      <c r="C15" s="7">
        <v>5</v>
      </c>
      <c r="D15" s="120">
        <v>1</v>
      </c>
      <c r="E15" s="121">
        <v>4</v>
      </c>
      <c r="F15" s="122">
        <v>5</v>
      </c>
      <c r="G15" s="123">
        <v>1</v>
      </c>
      <c r="H15" s="124">
        <v>2</v>
      </c>
      <c r="I15" s="121">
        <v>1</v>
      </c>
      <c r="J15" s="120">
        <v>2</v>
      </c>
      <c r="K15" s="121">
        <v>5</v>
      </c>
      <c r="L15" s="125">
        <v>9</v>
      </c>
      <c r="M15" s="12"/>
      <c r="N15" s="120">
        <f ca="1">OFFSET(Очки!$A$3,F15,D15+QUOTIENT(MAX($C$34-11,0), 2)*4)</f>
        <v>12</v>
      </c>
      <c r="O15" s="124">
        <f ca="1">IF(F15&lt;E15,OFFSET(IF(OR($C$34=11,$C$34=12),Очки!$B$17,Очки!$O$18),2+E15-F15,IF(D15=2,12,13-E15)),0)</f>
        <v>0</v>
      </c>
      <c r="P15" s="124"/>
      <c r="Q15" s="125"/>
      <c r="R15" s="120">
        <f ca="1">OFFSET(Очки!$A$3,I15,G15+QUOTIENT(MAX($C$34-11,0), 2)*4)</f>
        <v>16</v>
      </c>
      <c r="S15" s="124">
        <f ca="1">IF(I15&lt;H15,OFFSET(IF(OR($C$34=11,$C$34=12),Очки!$B$17,Очки!$O$18),2+H15-I15,IF(G15=2,12,13-H15)),0)</f>
        <v>0.7</v>
      </c>
      <c r="T15" s="124"/>
      <c r="U15" s="125"/>
      <c r="V15" s="120">
        <f ca="1">OFFSET(Очки!$A$3,L15,J15+QUOTIENT(MAX($C$34-11,0), 2)*4)</f>
        <v>5</v>
      </c>
      <c r="W15" s="124">
        <f ca="1">IF(L15&lt;K15,OFFSET(IF(OR($C$34=11,$C$34=12),Очки!$B$17,Очки!$O$18),2+K15-L15,IF(J15=2,12,13-K15)),0)</f>
        <v>0</v>
      </c>
      <c r="X15" s="124"/>
      <c r="Y15" s="122"/>
      <c r="Z15" s="123"/>
      <c r="AA15" s="125"/>
      <c r="AB15" s="7">
        <f t="shared" ca="1" si="1"/>
        <v>33.700000000000003</v>
      </c>
      <c r="AC15" s="101"/>
      <c r="AD15" s="101"/>
      <c r="AE15" s="101"/>
    </row>
    <row r="16" spans="1:31" ht="15" customHeight="1">
      <c r="A16" s="118">
        <f t="shared" ca="1" si="0"/>
        <v>11</v>
      </c>
      <c r="B16" s="119" t="s">
        <v>58</v>
      </c>
      <c r="C16" s="7"/>
      <c r="D16" s="120">
        <v>2</v>
      </c>
      <c r="E16" s="121">
        <v>7</v>
      </c>
      <c r="F16" s="122">
        <v>7</v>
      </c>
      <c r="G16" s="123">
        <v>2</v>
      </c>
      <c r="H16" s="124">
        <v>7</v>
      </c>
      <c r="I16" s="121">
        <v>4</v>
      </c>
      <c r="J16" s="128">
        <v>2</v>
      </c>
      <c r="K16" s="121">
        <v>9</v>
      </c>
      <c r="L16" s="125">
        <v>1</v>
      </c>
      <c r="M16" s="12"/>
      <c r="N16" s="120">
        <f ca="1">OFFSET(Очки!$A$3,F16,D16+QUOTIENT(MAX($C$34-11,0), 2)*4)</f>
        <v>6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>
        <f ca="1">OFFSET(Очки!$A$3,I16,G16+QUOTIENT(MAX($C$34-11,0), 2)*4)</f>
        <v>8</v>
      </c>
      <c r="S16" s="124">
        <f ca="1">IF(I16&lt;H16,OFFSET(IF(OR($C$34=11,$C$34=12),Очки!$B$17,Очки!$O$18),2+H16-I16,IF(G16=2,12,13-H16)),0)</f>
        <v>2.1</v>
      </c>
      <c r="T16" s="124"/>
      <c r="U16" s="125"/>
      <c r="V16" s="120">
        <f ca="1">OFFSET(Очки!$A$3,L16,J16+QUOTIENT(MAX($C$34-11,0), 2)*4)</f>
        <v>11</v>
      </c>
      <c r="W16" s="124">
        <f ca="1">IF(L16&lt;K16,OFFSET(IF(OR($C$34=11,$C$34=12),Очки!$B$17,Очки!$O$18),2+K16-L16,IF(J16=2,12,13-K16)),0)</f>
        <v>5.6</v>
      </c>
      <c r="X16" s="124"/>
      <c r="Y16" s="122"/>
      <c r="Z16" s="123"/>
      <c r="AA16" s="125"/>
      <c r="AB16" s="7">
        <f t="shared" ca="1" si="1"/>
        <v>32.700000000000003</v>
      </c>
      <c r="AC16" s="101"/>
      <c r="AD16" s="101"/>
      <c r="AE16" s="101"/>
    </row>
    <row r="17" spans="1:31" ht="15.75">
      <c r="A17" s="118">
        <f t="shared" ca="1" si="0"/>
        <v>12</v>
      </c>
      <c r="B17" s="119" t="s">
        <v>69</v>
      </c>
      <c r="C17" s="7"/>
      <c r="D17" s="120">
        <v>1</v>
      </c>
      <c r="E17" s="121">
        <v>3</v>
      </c>
      <c r="F17" s="122">
        <v>6</v>
      </c>
      <c r="G17" s="123">
        <v>1</v>
      </c>
      <c r="H17" s="124">
        <v>1</v>
      </c>
      <c r="I17" s="121">
        <v>7</v>
      </c>
      <c r="J17" s="128">
        <v>2</v>
      </c>
      <c r="K17" s="121">
        <v>1</v>
      </c>
      <c r="L17" s="125">
        <v>4</v>
      </c>
      <c r="M17" s="12"/>
      <c r="N17" s="120">
        <f ca="1">OFFSET(Очки!$A$3,F17,D17+QUOTIENT(MAX($C$34-11,0), 2)*4)</f>
        <v>11.5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f ca="1">OFFSET(Очки!$A$3,I17,G17+QUOTIENT(MAX($C$34-11,0), 2)*4)</f>
        <v>11</v>
      </c>
      <c r="S17" s="124">
        <f ca="1">IF(I17&lt;H17,OFFSET(IF(OR($C$34=11,$C$34=12),Очки!$B$17,Очки!$O$18),2+H17-I17,IF(G17=2,12,13-H17)),0)</f>
        <v>0</v>
      </c>
      <c r="T17" s="124"/>
      <c r="U17" s="125"/>
      <c r="V17" s="120">
        <f ca="1">OFFSET(Очки!$A$3,L17,J17+QUOTIENT(MAX($C$34-11,0), 2)*4)</f>
        <v>8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t="shared" ca="1" si="1"/>
        <v>30.5</v>
      </c>
      <c r="AC17" s="101"/>
      <c r="AD17" s="101"/>
      <c r="AE17" s="101"/>
    </row>
    <row r="18" spans="1:31" ht="15.75">
      <c r="A18" s="118">
        <f t="shared" ca="1" si="0"/>
        <v>13</v>
      </c>
      <c r="B18" s="250" t="s">
        <v>61</v>
      </c>
      <c r="C18" s="7"/>
      <c r="D18" s="120">
        <v>1</v>
      </c>
      <c r="E18" s="121">
        <v>8</v>
      </c>
      <c r="F18" s="122">
        <v>9</v>
      </c>
      <c r="G18" s="123">
        <v>1</v>
      </c>
      <c r="H18" s="124">
        <v>4</v>
      </c>
      <c r="I18" s="121">
        <v>8</v>
      </c>
      <c r="J18" s="120">
        <v>2</v>
      </c>
      <c r="K18" s="121">
        <v>4</v>
      </c>
      <c r="L18" s="125">
        <v>6</v>
      </c>
      <c r="M18" s="12">
        <v>2</v>
      </c>
      <c r="N18" s="120">
        <f ca="1">OFFSET(Очки!$A$3,F18,D18+QUOTIENT(MAX($C$34-11,0), 2)*4)</f>
        <v>10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10.5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>
        <f ca="1">OFFSET(Очки!$A$3,L18,J18+QUOTIENT(MAX($C$34-11,0), 2)*4)</f>
        <v>6.5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t="shared" ca="1" si="1"/>
        <v>29</v>
      </c>
      <c r="AC18" s="101"/>
      <c r="AD18" s="101"/>
      <c r="AE18" s="101"/>
    </row>
    <row r="19" spans="1:31" ht="15.75">
      <c r="A19" s="118">
        <f t="shared" ca="1" si="0"/>
        <v>14</v>
      </c>
      <c r="B19" s="119" t="s">
        <v>51</v>
      </c>
      <c r="C19" s="7"/>
      <c r="D19" s="120">
        <v>2</v>
      </c>
      <c r="E19" s="121">
        <v>1</v>
      </c>
      <c r="F19" s="122">
        <v>4</v>
      </c>
      <c r="G19" s="123">
        <v>2</v>
      </c>
      <c r="H19" s="124">
        <v>5</v>
      </c>
      <c r="I19" s="121">
        <v>5</v>
      </c>
      <c r="J19" s="128">
        <v>1</v>
      </c>
      <c r="K19" s="121">
        <v>3</v>
      </c>
      <c r="L19" s="125">
        <v>5</v>
      </c>
      <c r="M19" s="12"/>
      <c r="N19" s="120">
        <f ca="1">OFFSET(Очки!$A$3,F19,D19+QUOTIENT(MAX($C$34-11,0), 2)*4)</f>
        <v>8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7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>
        <f ca="1">OFFSET(Очки!$A$3,L19,J19+QUOTIENT(MAX($C$34-11,0), 2)*4)</f>
        <v>12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ca="1" si="1"/>
        <v>27</v>
      </c>
      <c r="AC19" s="101"/>
      <c r="AD19" s="101"/>
      <c r="AE19" s="101"/>
    </row>
    <row r="20" spans="1:31" ht="15.75">
      <c r="A20" s="118">
        <f t="shared" ca="1" si="0"/>
        <v>15</v>
      </c>
      <c r="B20" s="119" t="s">
        <v>50</v>
      </c>
      <c r="C20" s="7">
        <v>7.5</v>
      </c>
      <c r="D20" s="120">
        <v>2</v>
      </c>
      <c r="E20" s="121">
        <v>8</v>
      </c>
      <c r="F20" s="122">
        <v>4</v>
      </c>
      <c r="G20" s="123">
        <v>2</v>
      </c>
      <c r="H20" s="124">
        <v>1</v>
      </c>
      <c r="I20" s="121">
        <v>7</v>
      </c>
      <c r="J20" s="120">
        <v>2</v>
      </c>
      <c r="K20" s="121">
        <v>7</v>
      </c>
      <c r="L20" s="125">
        <v>5</v>
      </c>
      <c r="M20" s="12"/>
      <c r="N20" s="120">
        <f ca="1">OFFSET(Очки!$A$3,F20,D20+QUOTIENT(MAX($C$34-11,0), 2)*4)</f>
        <v>8</v>
      </c>
      <c r="O20" s="124">
        <f ca="1">IF(F20&lt;E20,OFFSET(IF(OR($C$34=11,$C$34=12),Очки!$B$17,Очки!$O$18),2+E20-F20,IF(D20=2,12,13-E20)),0)</f>
        <v>2.8</v>
      </c>
      <c r="P20" s="124"/>
      <c r="Q20" s="125"/>
      <c r="R20" s="120">
        <f ca="1">OFFSET(Очки!$A$3,I20,G20+QUOTIENT(MAX($C$34-11,0), 2)*4)</f>
        <v>6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7</v>
      </c>
      <c r="W20" s="124">
        <f ca="1">IF(L20&lt;K20,OFFSET(IF(OR($C$34=11,$C$34=12),Очки!$B$17,Очки!$O$18),2+K20-L20,IF(J20=2,12,13-K20)),0)</f>
        <v>1.4</v>
      </c>
      <c r="X20" s="124"/>
      <c r="Y20" s="122"/>
      <c r="Z20" s="123"/>
      <c r="AA20" s="125"/>
      <c r="AB20" s="7">
        <f t="shared" ca="1" si="1"/>
        <v>25.2</v>
      </c>
      <c r="AC20" s="101"/>
      <c r="AD20" s="101"/>
      <c r="AE20" s="101"/>
    </row>
    <row r="21" spans="1:31" ht="15.75" customHeight="1">
      <c r="A21" s="118">
        <f t="shared" ca="1" si="0"/>
        <v>16</v>
      </c>
      <c r="B21" s="119" t="s">
        <v>78</v>
      </c>
      <c r="C21" s="7"/>
      <c r="D21" s="120">
        <v>2</v>
      </c>
      <c r="E21" s="121">
        <v>4</v>
      </c>
      <c r="F21" s="122">
        <v>9</v>
      </c>
      <c r="G21" s="123">
        <v>2</v>
      </c>
      <c r="H21" s="124">
        <v>6</v>
      </c>
      <c r="I21" s="121">
        <v>6</v>
      </c>
      <c r="J21" s="128">
        <v>1</v>
      </c>
      <c r="K21" s="121">
        <v>1</v>
      </c>
      <c r="L21" s="125">
        <v>1</v>
      </c>
      <c r="M21" s="12"/>
      <c r="N21" s="120">
        <f ca="1">OFFSET(Очки!$A$3,F21,D21+QUOTIENT(MAX($C$34-11,0), 2)*4)</f>
        <v>5</v>
      </c>
      <c r="O21" s="124">
        <f ca="1">IF(F21&lt;E21,OFFSET(IF(OR($C$34=11,$C$34=12),Очки!$B$17,Очки!$O$18),2+E21-F21,IF(D21=2,12,13-E21)),0)</f>
        <v>0</v>
      </c>
      <c r="P21" s="124"/>
      <c r="Q21" s="125">
        <v>-4</v>
      </c>
      <c r="R21" s="120">
        <f ca="1">OFFSET(Очки!$A$3,I21,G21+QUOTIENT(MAX($C$34-11,0), 2)*4)</f>
        <v>6.5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>
        <f ca="1">OFFSET(Очки!$A$3,L21,J21+QUOTIENT(MAX($C$34-11,0), 2)*4)</f>
        <v>16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ca="1" si="1"/>
        <v>23.5</v>
      </c>
      <c r="AC21" s="101"/>
      <c r="AD21" s="101"/>
      <c r="AE21" s="101"/>
    </row>
    <row r="22" spans="1:31" ht="15.75" customHeight="1">
      <c r="A22" s="118">
        <f t="shared" ca="1" si="0"/>
        <v>17</v>
      </c>
      <c r="B22" s="119" t="s">
        <v>73</v>
      </c>
      <c r="C22" s="7">
        <v>10</v>
      </c>
      <c r="D22" s="120">
        <v>2</v>
      </c>
      <c r="E22" s="121">
        <v>3</v>
      </c>
      <c r="F22" s="122">
        <v>6</v>
      </c>
      <c r="G22" s="123">
        <v>2</v>
      </c>
      <c r="H22" s="124">
        <v>2</v>
      </c>
      <c r="I22" s="121">
        <v>8</v>
      </c>
      <c r="J22" s="120">
        <v>2</v>
      </c>
      <c r="K22" s="121">
        <v>2</v>
      </c>
      <c r="L22" s="125">
        <v>6</v>
      </c>
      <c r="M22" s="12"/>
      <c r="N22" s="120">
        <f ca="1">OFFSET(Очки!$A$3,F22,D22+QUOTIENT(MAX($C$34-11,0), 2)*4)</f>
        <v>6.5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>
        <f ca="1">OFFSET(Очки!$A$3,I22,G22+QUOTIENT(MAX($C$34-11,0), 2)*4)</f>
        <v>5.5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>
        <f ca="1">OFFSET(Очки!$A$3,L22,J22+QUOTIENT(MAX($C$34-11,0), 2)*4)</f>
        <v>6.5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ca="1" si="1"/>
        <v>18.5</v>
      </c>
      <c r="AC22" s="101"/>
      <c r="AD22" s="101"/>
      <c r="AE22" s="101"/>
    </row>
    <row r="23" spans="1:31" ht="15.75" customHeight="1">
      <c r="A23" s="118">
        <f t="shared" ca="1" si="0"/>
        <v>18</v>
      </c>
      <c r="B23" s="119" t="s">
        <v>82</v>
      </c>
      <c r="C23" s="7"/>
      <c r="D23" s="120">
        <v>2</v>
      </c>
      <c r="E23" s="121">
        <v>2</v>
      </c>
      <c r="F23" s="122">
        <v>8</v>
      </c>
      <c r="G23" s="123">
        <v>2</v>
      </c>
      <c r="H23" s="124">
        <v>4</v>
      </c>
      <c r="I23" s="121">
        <v>8</v>
      </c>
      <c r="J23" s="120">
        <v>2</v>
      </c>
      <c r="K23" s="121">
        <v>3</v>
      </c>
      <c r="L23" s="125">
        <v>8</v>
      </c>
      <c r="M23" s="12"/>
      <c r="N23" s="120">
        <f ca="1">OFFSET(Очки!$A$3,F23,D23+QUOTIENT(MAX($C$34-11,0), 2)*4)</f>
        <v>5.5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>
        <f ca="1">OFFSET(Очки!$A$3,I23,G23+QUOTIENT(MAX($C$34-11,0), 2)*4)</f>
        <v>5.5</v>
      </c>
      <c r="S23" s="124">
        <f ca="1">IF(I23&lt;H23,OFFSET(IF(OR($C$34=11,$C$34=12),Очки!$B$17,Очки!$O$18),2+H23-I23,IF(G23=2,12,13-H23)),0)</f>
        <v>0</v>
      </c>
      <c r="T23" s="124"/>
      <c r="U23" s="125">
        <v>-4</v>
      </c>
      <c r="V23" s="120">
        <f ca="1">OFFSET(Очки!$A$3,L23,J23+QUOTIENT(MAX($C$34-11,0), 2)*4)</f>
        <v>5.5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1"/>
        <v>12.5</v>
      </c>
      <c r="AC23" s="101"/>
      <c r="AD23" s="101"/>
      <c r="AE23" s="101"/>
    </row>
    <row r="24" spans="1:31" ht="16.5" hidden="1" customHeight="1">
      <c r="A24" s="118" t="e">
        <f t="shared" ca="1" si="0"/>
        <v>#N/A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ref="AB24:AB33" ca="1" si="2">SUM(M24:Y24)</f>
        <v>0</v>
      </c>
      <c r="AC24" s="101"/>
      <c r="AD24" s="101"/>
      <c r="AE24" s="101"/>
    </row>
    <row r="25" spans="1:31" ht="15.75" hidden="1" customHeight="1">
      <c r="A25" s="118" t="e">
        <f t="shared" ca="1" si="0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2"/>
        <v>0</v>
      </c>
      <c r="AC25" s="101"/>
      <c r="AD25" s="101"/>
      <c r="AE25" s="101"/>
    </row>
    <row r="26" spans="1:31" ht="15.75" hidden="1" customHeight="1" thickBot="1">
      <c r="A26" s="134" t="e">
        <f t="shared" ca="1" si="0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2"/>
        <v>0</v>
      </c>
      <c r="AC26" s="101"/>
      <c r="AD26" s="101"/>
      <c r="AE26" s="101"/>
    </row>
    <row r="27" spans="1:31" ht="15.75" hidden="1" customHeight="1">
      <c r="A27" s="144" t="e">
        <f t="shared" ca="1" si="0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2"/>
        <v>0</v>
      </c>
      <c r="AC27" s="101"/>
      <c r="AD27" s="101"/>
      <c r="AE27" s="101"/>
    </row>
    <row r="28" spans="1:31" ht="15.75" hidden="1" customHeight="1">
      <c r="A28" s="146" t="e">
        <f t="shared" ca="1" si="0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2"/>
        <v>0</v>
      </c>
      <c r="AC28" s="101"/>
      <c r="AD28" s="101"/>
      <c r="AE28" s="101"/>
    </row>
    <row r="29" spans="1:31" ht="15.75" hidden="1" customHeight="1">
      <c r="A29" s="146" t="e">
        <f t="shared" ca="1" si="0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2"/>
        <v>0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2"/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2"/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2"/>
        <v>0</v>
      </c>
      <c r="AC32" s="101"/>
      <c r="AD32" s="101"/>
      <c r="AE32" s="101"/>
    </row>
    <row r="33" spans="1:31" ht="15.75" hidden="1" customHeigh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2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18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3">
    <sortCondition descending="1" ref="AB6:AB23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29" priority="1">
      <formula>AND(E6&gt;F6,O6=0)</formula>
    </cfRule>
  </conditionalFormatting>
  <conditionalFormatting sqref="S6:S33">
    <cfRule type="expression" dxfId="28" priority="2">
      <formula>AND(H6&gt;I6,S6=0)</formula>
    </cfRule>
  </conditionalFormatting>
  <conditionalFormatting sqref="W6:W33">
    <cfRule type="expression" dxfId="27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zoomScale="90" zoomScaleNormal="90" workbookViewId="0">
      <selection activeCell="B20" sqref="B20"/>
    </sheetView>
  </sheetViews>
  <sheetFormatPr defaultColWidth="12.625" defaultRowHeight="15" customHeight="1"/>
  <cols>
    <col min="1" max="1" width="5.75" style="280" customWidth="1"/>
    <col min="2" max="2" width="43.5" style="280" customWidth="1"/>
    <col min="3" max="3" width="7.25" style="280" customWidth="1"/>
    <col min="4" max="5" width="3.875" style="280" customWidth="1"/>
    <col min="6" max="8" width="4.625" style="280" customWidth="1"/>
    <col min="9" max="9" width="3.875" style="280" customWidth="1"/>
    <col min="10" max="12" width="4.625" style="280" customWidth="1"/>
    <col min="13" max="13" width="6" style="280" customWidth="1"/>
    <col min="14" max="14" width="5.625" style="280" customWidth="1"/>
    <col min="15" max="15" width="4.75" style="280" customWidth="1"/>
    <col min="16" max="18" width="5.625" style="280" customWidth="1"/>
    <col min="19" max="19" width="4.5" style="280" customWidth="1"/>
    <col min="20" max="22" width="5.625" style="280" customWidth="1"/>
    <col min="23" max="23" width="5.125" style="280" customWidth="1"/>
    <col min="24" max="25" width="5.625" style="280" customWidth="1"/>
    <col min="26" max="26" width="4.125" style="280" hidden="1" customWidth="1"/>
    <col min="27" max="27" width="9.375" style="280" hidden="1" customWidth="1"/>
    <col min="28" max="28" width="9.375" style="280" customWidth="1"/>
    <col min="29" max="31" width="7.75" style="280" customWidth="1"/>
    <col min="32" max="16384" width="12.625" style="280"/>
  </cols>
  <sheetData>
    <row r="1" spans="1:31" ht="12.75" customHeight="1">
      <c r="A1" s="308" t="s">
        <v>115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81">
        <v>4</v>
      </c>
      <c r="AA5" s="103"/>
      <c r="AB5" s="303"/>
      <c r="AC5" s="282"/>
      <c r="AD5" s="282"/>
      <c r="AE5" s="282"/>
    </row>
    <row r="6" spans="1:31" ht="15.75">
      <c r="A6" s="110">
        <f t="shared" ref="A6:A33" ca="1" si="0">RANK(AB6,AB$6:OFFSET(AB$6,0,0,COUNTA(B$6:B$33)))</f>
        <v>1</v>
      </c>
      <c r="B6" s="111" t="s">
        <v>65</v>
      </c>
      <c r="C6" s="6">
        <v>20</v>
      </c>
      <c r="D6" s="112">
        <v>1</v>
      </c>
      <c r="E6" s="113">
        <v>6</v>
      </c>
      <c r="F6" s="114">
        <v>2</v>
      </c>
      <c r="G6" s="115">
        <v>1</v>
      </c>
      <c r="H6" s="116">
        <v>5</v>
      </c>
      <c r="I6" s="113">
        <v>2</v>
      </c>
      <c r="J6" s="112">
        <v>1</v>
      </c>
      <c r="K6" s="113">
        <v>9</v>
      </c>
      <c r="L6" s="117">
        <v>4</v>
      </c>
      <c r="M6" s="11">
        <v>1</v>
      </c>
      <c r="N6" s="112">
        <f ca="1">OFFSET(Очки!$A$3,F6,D6+QUOTIENT(MAX($C$34-11,0), 2)*4)</f>
        <v>15</v>
      </c>
      <c r="O6" s="116">
        <f ca="1">IF(F6&lt;E6,OFFSET(IF(OR($C$34=11,$C$34=12),Очки!$B$17,Очки!$O$18),2+E6-F6,IF(D6=2,12,13-E6)),0)</f>
        <v>3.4000000000000004</v>
      </c>
      <c r="P6" s="116">
        <v>0.5</v>
      </c>
      <c r="Q6" s="117"/>
      <c r="R6" s="112">
        <f ca="1">OFFSET(Очки!$A$3,I6,G6+QUOTIENT(MAX($C$34-11,0), 2)*4)</f>
        <v>15</v>
      </c>
      <c r="S6" s="116">
        <f ca="1">IF(I6&lt;H6,OFFSET(IF(OR($C$34=11,$C$34=12),Очки!$B$17,Очки!$O$18),2+H6-I6,IF(G6=2,12,13-H6)),0)</f>
        <v>2.4000000000000004</v>
      </c>
      <c r="T6" s="116">
        <v>2.5</v>
      </c>
      <c r="U6" s="117"/>
      <c r="V6" s="112">
        <f ca="1">OFFSET(Очки!$A$3,L6,J6+QUOTIENT(MAX($C$34-11,0), 2)*4)</f>
        <v>13</v>
      </c>
      <c r="W6" s="116">
        <f ca="1">IF(L6&lt;K6,OFFSET(IF(OR($C$34=11,$C$34=12),Очки!$B$17,Очки!$O$18),2+K6-L6,IF(J6=2,12,13-K6)),0)</f>
        <v>5.4</v>
      </c>
      <c r="X6" s="116">
        <v>2.5</v>
      </c>
      <c r="Y6" s="114"/>
      <c r="Z6" s="115"/>
      <c r="AA6" s="117"/>
      <c r="AB6" s="6">
        <f t="shared" ref="AB6:AB22" ca="1" si="1">SUM(M6:Y6)</f>
        <v>60.699999999999996</v>
      </c>
      <c r="AC6" s="101"/>
      <c r="AD6" s="101"/>
      <c r="AE6" s="101"/>
    </row>
    <row r="7" spans="1:31" ht="15.75">
      <c r="A7" s="118">
        <f t="shared" ca="1" si="0"/>
        <v>2</v>
      </c>
      <c r="B7" s="119" t="s">
        <v>48</v>
      </c>
      <c r="C7" s="7">
        <v>5</v>
      </c>
      <c r="D7" s="120">
        <v>1</v>
      </c>
      <c r="E7" s="121">
        <v>2</v>
      </c>
      <c r="F7" s="122">
        <v>1</v>
      </c>
      <c r="G7" s="123">
        <v>1</v>
      </c>
      <c r="H7" s="124">
        <v>8</v>
      </c>
      <c r="I7" s="121">
        <v>5</v>
      </c>
      <c r="J7" s="120">
        <v>1</v>
      </c>
      <c r="K7" s="121">
        <v>8</v>
      </c>
      <c r="L7" s="125">
        <v>5</v>
      </c>
      <c r="M7" s="12"/>
      <c r="N7" s="120">
        <f ca="1">OFFSET(Очки!$A$3,F7,D7+QUOTIENT(MAX($C$34-11,0), 2)*4)</f>
        <v>16</v>
      </c>
      <c r="O7" s="124">
        <f ca="1">IF(F7&lt;E7,OFFSET(IF(OR($C$34=11,$C$34=12),Очки!$B$17,Очки!$O$18),2+E7-F7,IF(D7=2,12,13-E7)),0)</f>
        <v>0.7</v>
      </c>
      <c r="P7" s="124">
        <v>2</v>
      </c>
      <c r="Q7" s="125"/>
      <c r="R7" s="120">
        <f ca="1">OFFSET(Очки!$A$3,I7,G7+QUOTIENT(MAX($C$34-11,0), 2)*4)</f>
        <v>12</v>
      </c>
      <c r="S7" s="124">
        <f ca="1">IF(I7&lt;H7,OFFSET(IF(OR($C$34=11,$C$34=12),Очки!$B$17,Очки!$O$18),2+H7-I7,IF(G7=2,12,13-H7)),0)</f>
        <v>3.3</v>
      </c>
      <c r="T7" s="124">
        <v>2</v>
      </c>
      <c r="U7" s="125"/>
      <c r="V7" s="120">
        <f ca="1">OFFSET(Очки!$A$3,L7,J7+QUOTIENT(MAX($C$34-11,0), 2)*4)</f>
        <v>12</v>
      </c>
      <c r="W7" s="124">
        <f ca="1">IF(L7&lt;K7,OFFSET(IF(OR($C$34=11,$C$34=12),Очки!$B$17,Очки!$O$18),2+K7-L7,IF(J7=2,12,13-K7)),0)</f>
        <v>3.3</v>
      </c>
      <c r="X7" s="124">
        <v>1.5</v>
      </c>
      <c r="Y7" s="122"/>
      <c r="Z7" s="123"/>
      <c r="AA7" s="125"/>
      <c r="AB7" s="7">
        <f t="shared" ca="1" si="1"/>
        <v>52.8</v>
      </c>
      <c r="AC7" s="101"/>
      <c r="AD7" s="101"/>
      <c r="AE7" s="101"/>
    </row>
    <row r="8" spans="1:31" ht="15.75">
      <c r="A8" s="118">
        <f t="shared" ca="1" si="0"/>
        <v>3</v>
      </c>
      <c r="B8" s="251" t="s">
        <v>66</v>
      </c>
      <c r="C8" s="7"/>
      <c r="D8" s="120">
        <v>1</v>
      </c>
      <c r="E8" s="121">
        <v>9</v>
      </c>
      <c r="F8" s="122">
        <v>7</v>
      </c>
      <c r="G8" s="123">
        <v>1</v>
      </c>
      <c r="H8" s="124">
        <v>9</v>
      </c>
      <c r="I8" s="121">
        <v>6</v>
      </c>
      <c r="J8" s="120">
        <v>1</v>
      </c>
      <c r="K8" s="121">
        <v>5</v>
      </c>
      <c r="L8" s="125">
        <v>3</v>
      </c>
      <c r="M8" s="12">
        <v>2.5</v>
      </c>
      <c r="N8" s="120">
        <f ca="1">OFFSET(Очки!$A$3,F8,D8+QUOTIENT(MAX($C$34-11,0), 2)*4)</f>
        <v>11</v>
      </c>
      <c r="O8" s="124">
        <f ca="1">IF(F8&lt;E8,OFFSET(IF(OR($C$34=11,$C$34=12),Очки!$B$17,Очки!$O$18),2+E8-F8,IF(D8=2,12,13-E8)),0)</f>
        <v>2.4</v>
      </c>
      <c r="P8" s="124">
        <v>2.5</v>
      </c>
      <c r="Q8" s="125"/>
      <c r="R8" s="120">
        <f ca="1">OFFSET(Очки!$A$3,I8,G8+QUOTIENT(MAX($C$34-11,0), 2)*4)</f>
        <v>11.5</v>
      </c>
      <c r="S8" s="124">
        <f ca="1">IF(I8&lt;H8,OFFSET(IF(OR($C$34=11,$C$34=12),Очки!$B$17,Очки!$O$18),2+H8-I8,IF(G8=2,12,13-H8)),0)</f>
        <v>3.5</v>
      </c>
      <c r="T8" s="124">
        <v>0.5</v>
      </c>
      <c r="U8" s="125"/>
      <c r="V8" s="120">
        <f ca="1">OFFSET(Очки!$A$3,L8,J8+QUOTIENT(MAX($C$34-11,0), 2)*4)</f>
        <v>14</v>
      </c>
      <c r="W8" s="124">
        <f ca="1">IF(L8&lt;K8,OFFSET(IF(OR($C$34=11,$C$34=12),Очки!$B$17,Очки!$O$18),2+K8-L8,IF(J8=2,12,13-K8)),0)</f>
        <v>1.7000000000000002</v>
      </c>
      <c r="X8" s="124">
        <v>0.5</v>
      </c>
      <c r="Y8" s="122"/>
      <c r="Z8" s="123"/>
      <c r="AA8" s="125"/>
      <c r="AB8" s="7">
        <f t="shared" ca="1" si="1"/>
        <v>50.1</v>
      </c>
      <c r="AC8" s="101"/>
      <c r="AD8" s="101"/>
      <c r="AE8" s="101"/>
    </row>
    <row r="9" spans="1:31" ht="15.75">
      <c r="A9" s="118">
        <f t="shared" ca="1" si="0"/>
        <v>4</v>
      </c>
      <c r="B9" s="251" t="s">
        <v>69</v>
      </c>
      <c r="C9" s="7"/>
      <c r="D9" s="120">
        <v>1</v>
      </c>
      <c r="E9" s="121">
        <v>8</v>
      </c>
      <c r="F9" s="122">
        <v>4</v>
      </c>
      <c r="G9" s="123">
        <v>1</v>
      </c>
      <c r="H9" s="124">
        <v>6</v>
      </c>
      <c r="I9" s="121">
        <v>8</v>
      </c>
      <c r="J9" s="120">
        <v>1</v>
      </c>
      <c r="K9" s="121">
        <v>2</v>
      </c>
      <c r="L9" s="125">
        <v>2</v>
      </c>
      <c r="M9" s="12">
        <v>2</v>
      </c>
      <c r="N9" s="120">
        <f ca="1">OFFSET(Очки!$A$3,F9,D9+QUOTIENT(MAX($C$34-11,0), 2)*4)</f>
        <v>13</v>
      </c>
      <c r="O9" s="124">
        <f ca="1">IF(F9&lt;E9,OFFSET(IF(OR($C$34=11,$C$34=12),Очки!$B$17,Очки!$O$18),2+E9-F9,IF(D9=2,12,13-E9)),0)</f>
        <v>4.2</v>
      </c>
      <c r="P9" s="124">
        <v>1</v>
      </c>
      <c r="Q9" s="125"/>
      <c r="R9" s="120">
        <f ca="1">OFFSET(Очки!$A$3,I9,G9+QUOTIENT(MAX($C$34-11,0), 2)*4)</f>
        <v>10.5</v>
      </c>
      <c r="S9" s="124">
        <f ca="1">IF(I9&lt;H9,OFFSET(IF(OR($C$34=11,$C$34=12),Очки!$B$17,Очки!$O$18),2+H9-I9,IF(G9=2,12,13-H9)),0)</f>
        <v>0</v>
      </c>
      <c r="T9" s="124"/>
      <c r="U9" s="125"/>
      <c r="V9" s="120">
        <f ca="1">OFFSET(Очки!$A$3,L9,J9+QUOTIENT(MAX($C$34-11,0), 2)*4)</f>
        <v>15</v>
      </c>
      <c r="W9" s="124">
        <f ca="1">IF(L9&lt;K9,OFFSET(IF(OR($C$34=11,$C$34=12),Очки!$B$17,Очки!$O$18),2+K9-L9,IF(J9=2,12,13-K9)),0)</f>
        <v>0</v>
      </c>
      <c r="X9" s="124"/>
      <c r="Y9" s="122"/>
      <c r="Z9" s="123"/>
      <c r="AA9" s="125"/>
      <c r="AB9" s="7">
        <f t="shared" ca="1" si="1"/>
        <v>45.7</v>
      </c>
      <c r="AC9" s="101"/>
      <c r="AD9" s="101"/>
      <c r="AE9" s="101"/>
    </row>
    <row r="10" spans="1:31" ht="15.75">
      <c r="A10" s="118">
        <f t="shared" ca="1" si="0"/>
        <v>5</v>
      </c>
      <c r="B10" s="119" t="s">
        <v>49</v>
      </c>
      <c r="C10" s="7"/>
      <c r="D10" s="120">
        <v>1</v>
      </c>
      <c r="E10" s="121">
        <v>4</v>
      </c>
      <c r="F10" s="122">
        <v>3</v>
      </c>
      <c r="G10" s="123">
        <v>1</v>
      </c>
      <c r="H10" s="124">
        <v>2</v>
      </c>
      <c r="I10" s="121">
        <v>3</v>
      </c>
      <c r="J10" s="120">
        <v>2</v>
      </c>
      <c r="K10" s="121">
        <v>8</v>
      </c>
      <c r="L10" s="125">
        <v>2</v>
      </c>
      <c r="M10" s="12"/>
      <c r="N10" s="120">
        <f ca="1">OFFSET(Очки!$A$3,F10,D10+QUOTIENT(MAX($C$34-11,0), 2)*4)</f>
        <v>14</v>
      </c>
      <c r="O10" s="124">
        <f ca="1">IF(F10&lt;E10,OFFSET(IF(OR($C$34=11,$C$34=12),Очки!$B$17,Очки!$O$18),2+E10-F10,IF(D10=2,12,13-E10)),0)</f>
        <v>0.8</v>
      </c>
      <c r="P10" s="124"/>
      <c r="Q10" s="125"/>
      <c r="R10" s="120">
        <f ca="1">OFFSET(Очки!$A$3,I10,G10+QUOTIENT(MAX($C$34-11,0), 2)*4)</f>
        <v>14</v>
      </c>
      <c r="S10" s="124">
        <f ca="1">IF(I10&lt;H10,OFFSET(IF(OR($C$34=11,$C$34=12),Очки!$B$17,Очки!$O$18),2+H10-I10,IF(G10=2,12,13-H10)),0)</f>
        <v>0</v>
      </c>
      <c r="T10" s="124"/>
      <c r="U10" s="125"/>
      <c r="V10" s="120">
        <f ca="1">OFFSET(Очки!$A$3,L10,J10+QUOTIENT(MAX($C$34-11,0), 2)*4)</f>
        <v>10</v>
      </c>
      <c r="W10" s="124">
        <f ca="1">IF(L10&lt;K10,OFFSET(IF(OR($C$34=11,$C$34=12),Очки!$B$17,Очки!$O$18),2+K10-L10,IF(J10=2,12,13-K10)),0)</f>
        <v>4.2</v>
      </c>
      <c r="X10" s="124">
        <v>2</v>
      </c>
      <c r="Y10" s="122"/>
      <c r="Z10" s="123"/>
      <c r="AA10" s="125"/>
      <c r="AB10" s="7">
        <f t="shared" ca="1" si="1"/>
        <v>45</v>
      </c>
      <c r="AC10" s="101"/>
      <c r="AD10" s="101"/>
      <c r="AE10" s="101"/>
    </row>
    <row r="11" spans="1:31" ht="16.5" thickBot="1">
      <c r="A11" s="118">
        <f t="shared" ca="1" si="0"/>
        <v>6</v>
      </c>
      <c r="B11" s="251" t="s">
        <v>53</v>
      </c>
      <c r="C11" s="7"/>
      <c r="D11" s="120">
        <v>2</v>
      </c>
      <c r="E11" s="121">
        <v>6</v>
      </c>
      <c r="F11" s="122">
        <v>3</v>
      </c>
      <c r="G11" s="123">
        <v>1</v>
      </c>
      <c r="H11" s="124">
        <v>4</v>
      </c>
      <c r="I11" s="121">
        <v>1</v>
      </c>
      <c r="J11" s="120">
        <v>1</v>
      </c>
      <c r="K11" s="121">
        <v>1</v>
      </c>
      <c r="L11" s="125">
        <v>1</v>
      </c>
      <c r="M11" s="12"/>
      <c r="N11" s="120">
        <f ca="1">OFFSET(Очки!$A$3,F11,D11+QUOTIENT(MAX($C$34-11,0), 2)*4)</f>
        <v>9</v>
      </c>
      <c r="O11" s="124">
        <f ca="1">IF(F11&lt;E11,OFFSET(IF(OR($C$34=11,$C$34=12),Очки!$B$17,Очки!$O$18),2+E11-F11,IF(D11=2,12,13-E11)),0)</f>
        <v>2.1</v>
      </c>
      <c r="P11" s="124"/>
      <c r="Q11" s="125">
        <v>-7</v>
      </c>
      <c r="R11" s="120">
        <f ca="1">OFFSET(Очки!$A$3,I11,G11+QUOTIENT(MAX($C$34-11,0), 2)*4)</f>
        <v>16</v>
      </c>
      <c r="S11" s="124">
        <f ca="1">IF(I11&lt;H11,OFFSET(IF(OR($C$34=11,$C$34=12),Очки!$B$17,Очки!$O$18),2+H11-I11,IF(G11=2,12,13-H11)),0)</f>
        <v>2.2000000000000002</v>
      </c>
      <c r="T11" s="124"/>
      <c r="U11" s="125"/>
      <c r="V11" s="120">
        <f ca="1">OFFSET(Очки!$A$3,L11,J11+QUOTIENT(MAX($C$34-11,0), 2)*4)</f>
        <v>16</v>
      </c>
      <c r="W11" s="124">
        <f ca="1">IF(L11&lt;K11,OFFSET(IF(OR($C$34=11,$C$34=12),Очки!$B$17,Очки!$O$18),2+K11-L11,IF(J11=2,12,13-K11)),0)</f>
        <v>0</v>
      </c>
      <c r="X11" s="124"/>
      <c r="Y11" s="122"/>
      <c r="Z11" s="123"/>
      <c r="AA11" s="125"/>
      <c r="AB11" s="7">
        <f t="shared" ca="1" si="1"/>
        <v>38.299999999999997</v>
      </c>
      <c r="AC11" s="101"/>
      <c r="AD11" s="101"/>
      <c r="AE11" s="101"/>
    </row>
    <row r="12" spans="1:31" ht="15.75">
      <c r="A12" s="110">
        <f t="shared" ca="1" si="0"/>
        <v>7</v>
      </c>
      <c r="B12" s="250" t="s">
        <v>59</v>
      </c>
      <c r="C12" s="127">
        <v>2.5</v>
      </c>
      <c r="D12" s="128">
        <v>1</v>
      </c>
      <c r="E12" s="129">
        <v>5</v>
      </c>
      <c r="F12" s="130">
        <v>6</v>
      </c>
      <c r="G12" s="131">
        <v>1</v>
      </c>
      <c r="H12" s="132">
        <v>1</v>
      </c>
      <c r="I12" s="129">
        <v>7</v>
      </c>
      <c r="J12" s="128">
        <v>2</v>
      </c>
      <c r="K12" s="129">
        <v>7</v>
      </c>
      <c r="L12" s="133">
        <v>3</v>
      </c>
      <c r="M12" s="10">
        <v>0.5</v>
      </c>
      <c r="N12" s="128">
        <f ca="1">OFFSET(Очки!$A$3,F12,D12+QUOTIENT(MAX($C$34-11,0), 2)*4)</f>
        <v>11.5</v>
      </c>
      <c r="O12" s="132">
        <f ca="1">IF(F12&lt;E12,OFFSET(IF(OR($C$34=11,$C$34=12),Очки!$B$17,Очки!$O$18),2+E12-F12,IF(D12=2,12,13-E12)),0)</f>
        <v>0</v>
      </c>
      <c r="P12" s="132"/>
      <c r="Q12" s="133"/>
      <c r="R12" s="128">
        <f ca="1">OFFSET(Очки!$A$3,I12,G12+QUOTIENT(MAX($C$34-11,0), 2)*4)</f>
        <v>11</v>
      </c>
      <c r="S12" s="132">
        <f ca="1">IF(I12&lt;H12,OFFSET(IF(OR($C$34=11,$C$34=12),Очки!$B$17,Очки!$O$18),2+H12-I12,IF(G12=2,12,13-H12)),0)</f>
        <v>0</v>
      </c>
      <c r="T12" s="132"/>
      <c r="U12" s="133"/>
      <c r="V12" s="128">
        <f ca="1">OFFSET(Очки!$A$3,L12,J12+QUOTIENT(MAX($C$34-11,0), 2)*4)</f>
        <v>9</v>
      </c>
      <c r="W12" s="132">
        <f ca="1">IF(L12&lt;K12,OFFSET(IF(OR($C$34=11,$C$34=12),Очки!$B$17,Очки!$O$18),2+K12-L12,IF(J12=2,12,13-K12)),0)</f>
        <v>2.8</v>
      </c>
      <c r="X12" s="132">
        <v>1</v>
      </c>
      <c r="Y12" s="130"/>
      <c r="Z12" s="131"/>
      <c r="AA12" s="133"/>
      <c r="AB12" s="127">
        <f t="shared" ca="1" si="1"/>
        <v>35.799999999999997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55</v>
      </c>
      <c r="C13" s="7">
        <v>10</v>
      </c>
      <c r="D13" s="120">
        <v>2</v>
      </c>
      <c r="E13" s="121">
        <v>7</v>
      </c>
      <c r="F13" s="122">
        <v>5</v>
      </c>
      <c r="G13" s="123">
        <v>1</v>
      </c>
      <c r="H13" s="124">
        <v>7</v>
      </c>
      <c r="I13" s="121">
        <v>9</v>
      </c>
      <c r="J13" s="120">
        <v>1</v>
      </c>
      <c r="K13" s="121">
        <v>7</v>
      </c>
      <c r="L13" s="125">
        <v>7</v>
      </c>
      <c r="M13" s="12"/>
      <c r="N13" s="120">
        <f ca="1">OFFSET(Очки!$A$3,F13,D13+QUOTIENT(MAX($C$34-11,0), 2)*4)</f>
        <v>7</v>
      </c>
      <c r="O13" s="124">
        <f ca="1">IF(F13&lt;E13,OFFSET(IF(OR($C$34=11,$C$34=12),Очки!$B$17,Очки!$O$18),2+E13-F13,IF(D13=2,12,13-E13)),0)</f>
        <v>1.4</v>
      </c>
      <c r="P13" s="124">
        <v>1.5</v>
      </c>
      <c r="Q13" s="125"/>
      <c r="R13" s="120">
        <f ca="1">OFFSET(Очки!$A$3,I13,G13+QUOTIENT(MAX($C$34-11,0), 2)*4)</f>
        <v>10</v>
      </c>
      <c r="S13" s="124">
        <f ca="1">IF(I13&lt;H13,OFFSET(IF(OR($C$34=11,$C$34=12),Очки!$B$17,Очки!$O$18),2+H13-I13,IF(G13=2,12,13-H13)),0)</f>
        <v>0</v>
      </c>
      <c r="T13" s="124">
        <v>1.5</v>
      </c>
      <c r="U13" s="125"/>
      <c r="V13" s="120">
        <f ca="1">OFFSET(Очки!$A$3,L13,J13+QUOTIENT(MAX($C$34-11,0), 2)*4)</f>
        <v>11</v>
      </c>
      <c r="W13" s="124">
        <f ca="1">IF(L13&lt;K13,OFFSET(IF(OR($C$34=11,$C$34=12),Очки!$B$17,Очки!$O$18),2+K13-L13,IF(J13=2,12,13-K13)),0)</f>
        <v>0</v>
      </c>
      <c r="X13" s="124"/>
      <c r="Y13" s="122"/>
      <c r="Z13" s="123"/>
      <c r="AA13" s="125"/>
      <c r="AB13" s="7">
        <f t="shared" ca="1" si="1"/>
        <v>32.4</v>
      </c>
      <c r="AC13" s="101"/>
      <c r="AD13" s="101"/>
      <c r="AE13" s="101"/>
    </row>
    <row r="14" spans="1:31" ht="15.75">
      <c r="A14" s="118">
        <f t="shared" ca="1" si="0"/>
        <v>9</v>
      </c>
      <c r="B14" s="250" t="s">
        <v>82</v>
      </c>
      <c r="C14" s="7"/>
      <c r="D14" s="120">
        <v>1</v>
      </c>
      <c r="E14" s="121">
        <v>3</v>
      </c>
      <c r="F14" s="122">
        <v>5</v>
      </c>
      <c r="G14" s="123">
        <v>2</v>
      </c>
      <c r="H14" s="124">
        <v>8</v>
      </c>
      <c r="I14" s="121">
        <v>6</v>
      </c>
      <c r="J14" s="120">
        <v>1</v>
      </c>
      <c r="K14" s="121">
        <v>3</v>
      </c>
      <c r="L14" s="125">
        <v>8</v>
      </c>
      <c r="M14" s="12"/>
      <c r="N14" s="120">
        <f ca="1">OFFSET(Очки!$A$3,F14,D14+QUOTIENT(MAX($C$34-11,0), 2)*4)</f>
        <v>12</v>
      </c>
      <c r="O14" s="124">
        <f ca="1">IF(F14&lt;E14,OFFSET(IF(OR($C$34=11,$C$34=12),Очки!$B$17,Очки!$O$18),2+E14-F14,IF(D14=2,12,13-E14)),0)</f>
        <v>0</v>
      </c>
      <c r="P14" s="124"/>
      <c r="Q14" s="125"/>
      <c r="R14" s="120">
        <f ca="1">OFFSET(Очки!$A$3,I14,G14+QUOTIENT(MAX($C$34-11,0), 2)*4)</f>
        <v>6.5</v>
      </c>
      <c r="S14" s="124">
        <f ca="1">IF(I14&lt;H14,OFFSET(IF(OR($C$34=11,$C$34=12),Очки!$B$17,Очки!$O$18),2+H14-I14,IF(G14=2,12,13-H14)),0)</f>
        <v>1.4</v>
      </c>
      <c r="T14" s="124"/>
      <c r="U14" s="125"/>
      <c r="V14" s="120">
        <f ca="1">OFFSET(Очки!$A$3,L14,J14+QUOTIENT(MAX($C$34-11,0), 2)*4)</f>
        <v>10.5</v>
      </c>
      <c r="W14" s="124">
        <f ca="1">IF(L14&lt;K14,OFFSET(IF(OR($C$34=11,$C$34=12),Очки!$B$17,Очки!$O$18),2+K14-L14,IF(J14=2,12,13-K14)),0)</f>
        <v>0</v>
      </c>
      <c r="X14" s="124"/>
      <c r="Y14" s="122"/>
      <c r="Z14" s="123"/>
      <c r="AA14" s="125"/>
      <c r="AB14" s="7">
        <f t="shared" ca="1" si="1"/>
        <v>30.4</v>
      </c>
      <c r="AC14" s="101"/>
      <c r="AD14" s="101"/>
      <c r="AE14" s="101"/>
    </row>
    <row r="15" spans="1:31" ht="15.75">
      <c r="A15" s="118">
        <f t="shared" ca="1" si="0"/>
        <v>10</v>
      </c>
      <c r="B15" s="126" t="s">
        <v>51</v>
      </c>
      <c r="C15" s="7"/>
      <c r="D15" s="120">
        <v>2</v>
      </c>
      <c r="E15" s="121">
        <v>8</v>
      </c>
      <c r="F15" s="122">
        <v>4</v>
      </c>
      <c r="G15" s="123">
        <v>1</v>
      </c>
      <c r="H15" s="124">
        <v>3</v>
      </c>
      <c r="I15" s="121">
        <v>4</v>
      </c>
      <c r="J15" s="120">
        <v>2</v>
      </c>
      <c r="K15" s="121">
        <v>6</v>
      </c>
      <c r="L15" s="125">
        <v>6</v>
      </c>
      <c r="M15" s="12"/>
      <c r="N15" s="120">
        <f ca="1">OFFSET(Очки!$A$3,F15,D15+QUOTIENT(MAX($C$34-11,0), 2)*4)</f>
        <v>8</v>
      </c>
      <c r="O15" s="124">
        <f ca="1">IF(F15&lt;E15,OFFSET(IF(OR($C$34=11,$C$34=12),Очки!$B$17,Очки!$O$18),2+E15-F15,IF(D15=2,12,13-E15)),0)</f>
        <v>2.8</v>
      </c>
      <c r="P15" s="124"/>
      <c r="Q15" s="125"/>
      <c r="R15" s="120">
        <f ca="1">OFFSET(Очки!$A$3,I15,G15+QUOTIENT(MAX($C$34-11,0), 2)*4)</f>
        <v>13</v>
      </c>
      <c r="S15" s="124">
        <f ca="1">IF(I15&lt;H15,OFFSET(IF(OR($C$34=11,$C$34=12),Очки!$B$17,Очки!$O$18),2+H15-I15,IF(G15=2,12,13-H15)),0)</f>
        <v>0</v>
      </c>
      <c r="T15" s="124"/>
      <c r="U15" s="125"/>
      <c r="V15" s="120">
        <f ca="1">OFFSET(Очки!$A$3,L15,J15+QUOTIENT(MAX($C$34-11,0), 2)*4)</f>
        <v>6.5</v>
      </c>
      <c r="W15" s="124">
        <f ca="1">IF(L15&lt;K15,OFFSET(IF(OR($C$34=11,$C$34=12),Очки!$B$17,Очки!$O$18),2+K15-L15,IF(J15=2,12,13-K15)),0)</f>
        <v>0</v>
      </c>
      <c r="X15" s="124"/>
      <c r="Y15" s="122"/>
      <c r="Z15" s="123"/>
      <c r="AA15" s="125"/>
      <c r="AB15" s="7">
        <f t="shared" ca="1" si="1"/>
        <v>30.3</v>
      </c>
      <c r="AC15" s="101"/>
      <c r="AD15" s="101"/>
      <c r="AE15" s="101"/>
    </row>
    <row r="16" spans="1:31" ht="15" customHeight="1">
      <c r="A16" s="118">
        <f t="shared" ca="1" si="0"/>
        <v>11</v>
      </c>
      <c r="B16" s="119" t="s">
        <v>61</v>
      </c>
      <c r="C16" s="7"/>
      <c r="D16" s="120">
        <v>2</v>
      </c>
      <c r="E16" s="121">
        <v>1</v>
      </c>
      <c r="F16" s="122">
        <v>2</v>
      </c>
      <c r="G16" s="123">
        <v>2</v>
      </c>
      <c r="H16" s="124">
        <v>4</v>
      </c>
      <c r="I16" s="121">
        <v>2</v>
      </c>
      <c r="J16" s="128">
        <v>2</v>
      </c>
      <c r="K16" s="121">
        <v>4</v>
      </c>
      <c r="L16" s="125">
        <v>4</v>
      </c>
      <c r="M16" s="12"/>
      <c r="N16" s="120">
        <f ca="1">OFFSET(Очки!$A$3,F16,D16+QUOTIENT(MAX($C$34-11,0), 2)*4)</f>
        <v>10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>
        <f ca="1">OFFSET(Очки!$A$3,I16,G16+QUOTIENT(MAX($C$34-11,0), 2)*4)</f>
        <v>10</v>
      </c>
      <c r="S16" s="124">
        <f ca="1">IF(I16&lt;H16,OFFSET(IF(OR($C$34=11,$C$34=12),Очки!$B$17,Очки!$O$18),2+H16-I16,IF(G16=2,12,13-H16)),0)</f>
        <v>1.4</v>
      </c>
      <c r="T16" s="124"/>
      <c r="U16" s="125"/>
      <c r="V16" s="120">
        <f ca="1">OFFSET(Очки!$A$3,L16,J16+QUOTIENT(MAX($C$34-11,0), 2)*4)</f>
        <v>8</v>
      </c>
      <c r="W16" s="124">
        <f ca="1">IF(L16&lt;K16,OFFSET(IF(OR($C$34=11,$C$34=12),Очки!$B$17,Очки!$O$18),2+K16-L16,IF(J16=2,12,13-K16)),0)</f>
        <v>0</v>
      </c>
      <c r="X16" s="124"/>
      <c r="Y16" s="122"/>
      <c r="Z16" s="123"/>
      <c r="AA16" s="125"/>
      <c r="AB16" s="7">
        <f t="shared" ca="1" si="1"/>
        <v>29.4</v>
      </c>
      <c r="AC16" s="101"/>
      <c r="AD16" s="101"/>
      <c r="AE16" s="101"/>
    </row>
    <row r="17" spans="1:31" ht="15.75">
      <c r="A17" s="118">
        <f t="shared" ca="1" si="0"/>
        <v>12</v>
      </c>
      <c r="B17" s="119" t="s">
        <v>86</v>
      </c>
      <c r="C17" s="7"/>
      <c r="D17" s="120">
        <v>1</v>
      </c>
      <c r="E17" s="121">
        <v>7</v>
      </c>
      <c r="F17" s="122">
        <v>8</v>
      </c>
      <c r="G17" s="123">
        <v>2</v>
      </c>
      <c r="H17" s="124">
        <v>7</v>
      </c>
      <c r="I17" s="121">
        <v>4</v>
      </c>
      <c r="J17" s="128">
        <v>2</v>
      </c>
      <c r="K17" s="121">
        <v>5</v>
      </c>
      <c r="L17" s="125">
        <v>5</v>
      </c>
      <c r="M17" s="12">
        <v>1.5</v>
      </c>
      <c r="N17" s="120">
        <f ca="1">OFFSET(Очки!$A$3,F17,D17+QUOTIENT(MAX($C$34-11,0), 2)*4)</f>
        <v>10.5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f ca="1">OFFSET(Очки!$A$3,I17,G17+QUOTIENT(MAX($C$34-11,0), 2)*4)</f>
        <v>8</v>
      </c>
      <c r="S17" s="124">
        <f ca="1">IF(I17&lt;H17,OFFSET(IF(OR($C$34=11,$C$34=12),Очки!$B$17,Очки!$O$18),2+H17-I17,IF(G17=2,12,13-H17)),0)</f>
        <v>2.1</v>
      </c>
      <c r="T17" s="124"/>
      <c r="U17" s="125"/>
      <c r="V17" s="120">
        <f ca="1">OFFSET(Очки!$A$3,L17,J17+QUOTIENT(MAX($C$34-11,0), 2)*4)</f>
        <v>7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t="shared" ca="1" si="1"/>
        <v>29.1</v>
      </c>
      <c r="AC17" s="101"/>
      <c r="AD17" s="101"/>
      <c r="AE17" s="101"/>
    </row>
    <row r="18" spans="1:31" ht="15.75">
      <c r="A18" s="118">
        <f t="shared" ca="1" si="0"/>
        <v>13</v>
      </c>
      <c r="B18" s="119" t="s">
        <v>58</v>
      </c>
      <c r="C18" s="7"/>
      <c r="D18" s="120">
        <v>2</v>
      </c>
      <c r="E18" s="121">
        <v>4</v>
      </c>
      <c r="F18" s="122">
        <v>7</v>
      </c>
      <c r="G18" s="123">
        <v>2</v>
      </c>
      <c r="H18" s="124">
        <v>1</v>
      </c>
      <c r="I18" s="121">
        <v>1</v>
      </c>
      <c r="J18" s="120">
        <v>2</v>
      </c>
      <c r="K18" s="121">
        <v>2</v>
      </c>
      <c r="L18" s="125">
        <v>1</v>
      </c>
      <c r="M18" s="12"/>
      <c r="N18" s="120">
        <f ca="1">OFFSET(Очки!$A$3,F18,D18+QUOTIENT(MAX($C$34-11,0), 2)*4)</f>
        <v>6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11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>
        <f ca="1">OFFSET(Очки!$A$3,L18,J18+QUOTIENT(MAX($C$34-11,0), 2)*4)</f>
        <v>11</v>
      </c>
      <c r="W18" s="124">
        <f ca="1">IF(L18&lt;K18,OFFSET(IF(OR($C$34=11,$C$34=12),Очки!$B$17,Очки!$O$18),2+K18-L18,IF(J18=2,12,13-K18)),0)</f>
        <v>0.7</v>
      </c>
      <c r="X18" s="124"/>
      <c r="Y18" s="122"/>
      <c r="Z18" s="123"/>
      <c r="AA18" s="125"/>
      <c r="AB18" s="7">
        <f t="shared" ca="1" si="1"/>
        <v>28.7</v>
      </c>
      <c r="AC18" s="101"/>
      <c r="AD18" s="101"/>
      <c r="AE18" s="101"/>
    </row>
    <row r="19" spans="1:31" ht="15.75">
      <c r="A19" s="118">
        <f t="shared" ca="1" si="0"/>
        <v>14</v>
      </c>
      <c r="B19" s="119" t="s">
        <v>78</v>
      </c>
      <c r="C19" s="7"/>
      <c r="D19" s="120">
        <v>2</v>
      </c>
      <c r="E19" s="121">
        <v>3</v>
      </c>
      <c r="F19" s="122">
        <v>1</v>
      </c>
      <c r="G19" s="123">
        <v>2</v>
      </c>
      <c r="H19" s="124">
        <v>5</v>
      </c>
      <c r="I19" s="121">
        <v>8</v>
      </c>
      <c r="J19" s="128">
        <v>1</v>
      </c>
      <c r="K19" s="121">
        <v>4</v>
      </c>
      <c r="L19" s="125">
        <v>6</v>
      </c>
      <c r="M19" s="12"/>
      <c r="N19" s="120">
        <f ca="1">OFFSET(Очки!$A$3,F19,D19+QUOTIENT(MAX($C$34-11,0), 2)*4)</f>
        <v>11</v>
      </c>
      <c r="O19" s="124">
        <f ca="1">IF(F19&lt;E19,OFFSET(IF(OR($C$34=11,$C$34=12),Очки!$B$17,Очки!$O$18),2+E19-F19,IF(D19=2,12,13-E19)),0)</f>
        <v>1.4</v>
      </c>
      <c r="P19" s="124"/>
      <c r="Q19" s="125"/>
      <c r="R19" s="120">
        <f ca="1">OFFSET(Очки!$A$3,I19,G19+QUOTIENT(MAX($C$34-11,0), 2)*4)</f>
        <v>5.5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>
        <f ca="1">OFFSET(Очки!$A$3,L19,J19+QUOTIENT(MAX($C$34-11,0), 2)*4)</f>
        <v>11.5</v>
      </c>
      <c r="W19" s="124">
        <f ca="1">IF(L19&lt;K19,OFFSET(IF(OR($C$34=11,$C$34=12),Очки!$B$17,Очки!$O$18),2+K19-L19,IF(J19=2,12,13-K19)),0)</f>
        <v>0</v>
      </c>
      <c r="X19" s="124"/>
      <c r="Y19" s="122">
        <v>-2</v>
      </c>
      <c r="Z19" s="123"/>
      <c r="AA19" s="125"/>
      <c r="AB19" s="7">
        <f t="shared" ca="1" si="1"/>
        <v>27.4</v>
      </c>
      <c r="AC19" s="101"/>
      <c r="AD19" s="101"/>
      <c r="AE19" s="101"/>
    </row>
    <row r="20" spans="1:31" ht="15.75">
      <c r="A20" s="118">
        <f t="shared" ca="1" si="0"/>
        <v>15</v>
      </c>
      <c r="B20" s="250" t="s">
        <v>108</v>
      </c>
      <c r="C20" s="7"/>
      <c r="D20" s="120">
        <v>1</v>
      </c>
      <c r="E20" s="121">
        <v>1</v>
      </c>
      <c r="F20" s="122">
        <v>9</v>
      </c>
      <c r="G20" s="123">
        <v>2</v>
      </c>
      <c r="H20" s="124">
        <v>2</v>
      </c>
      <c r="I20" s="121">
        <v>3</v>
      </c>
      <c r="J20" s="120">
        <v>2</v>
      </c>
      <c r="K20" s="121">
        <v>1</v>
      </c>
      <c r="L20" s="125">
        <v>7</v>
      </c>
      <c r="M20" s="12"/>
      <c r="N20" s="120">
        <f ca="1">OFFSET(Очки!$A$3,F20,D20+QUOTIENT(MAX($C$34-11,0), 2)*4)</f>
        <v>10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>
        <f ca="1">OFFSET(Очки!$A$3,I20,G20+QUOTIENT(MAX($C$34-11,0), 2)*4)</f>
        <v>9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6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t="shared" ca="1" si="1"/>
        <v>25</v>
      </c>
      <c r="AC20" s="101"/>
      <c r="AD20" s="101"/>
      <c r="AE20" s="101"/>
    </row>
    <row r="21" spans="1:31" ht="15.75" customHeight="1">
      <c r="A21" s="118">
        <f t="shared" ca="1" si="0"/>
        <v>16</v>
      </c>
      <c r="B21" s="119" t="s">
        <v>63</v>
      </c>
      <c r="C21" s="7"/>
      <c r="D21" s="120">
        <v>2</v>
      </c>
      <c r="E21" s="121">
        <v>2</v>
      </c>
      <c r="F21" s="122">
        <v>8</v>
      </c>
      <c r="G21" s="123">
        <v>2</v>
      </c>
      <c r="H21" s="124">
        <v>6</v>
      </c>
      <c r="I21" s="121">
        <v>5</v>
      </c>
      <c r="J21" s="128">
        <v>1</v>
      </c>
      <c r="K21" s="121">
        <v>6</v>
      </c>
      <c r="L21" s="125">
        <v>9</v>
      </c>
      <c r="M21" s="12"/>
      <c r="N21" s="120">
        <f ca="1">OFFSET(Очки!$A$3,F21,D21+QUOTIENT(MAX($C$34-11,0), 2)*4)</f>
        <v>5.5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>
        <f ca="1">OFFSET(Очки!$A$3,I21,G21+QUOTIENT(MAX($C$34-11,0), 2)*4)</f>
        <v>7</v>
      </c>
      <c r="S21" s="124">
        <f ca="1">IF(I21&lt;H21,OFFSET(IF(OR($C$34=11,$C$34=12),Очки!$B$17,Очки!$O$18),2+H21-I21,IF(G21=2,12,13-H21)),0)</f>
        <v>0.7</v>
      </c>
      <c r="T21" s="124">
        <v>1</v>
      </c>
      <c r="U21" s="125"/>
      <c r="V21" s="120">
        <f ca="1">OFFSET(Очки!$A$3,L21,J21+QUOTIENT(MAX($C$34-11,0), 2)*4)</f>
        <v>10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ca="1" si="1"/>
        <v>24.2</v>
      </c>
      <c r="AC21" s="101"/>
      <c r="AD21" s="101"/>
      <c r="AE21" s="101"/>
    </row>
    <row r="22" spans="1:31" ht="15.75" customHeight="1">
      <c r="A22" s="118">
        <f t="shared" ca="1" si="0"/>
        <v>17</v>
      </c>
      <c r="B22" s="119" t="s">
        <v>73</v>
      </c>
      <c r="C22" s="7">
        <v>10</v>
      </c>
      <c r="D22" s="120">
        <v>2</v>
      </c>
      <c r="E22" s="121">
        <v>5</v>
      </c>
      <c r="F22" s="122">
        <v>6</v>
      </c>
      <c r="G22" s="123">
        <v>2</v>
      </c>
      <c r="H22" s="124">
        <v>3</v>
      </c>
      <c r="I22" s="121">
        <v>7</v>
      </c>
      <c r="J22" s="120">
        <v>2</v>
      </c>
      <c r="K22" s="121">
        <v>3</v>
      </c>
      <c r="L22" s="125">
        <v>7</v>
      </c>
      <c r="M22" s="12"/>
      <c r="N22" s="120">
        <f ca="1">OFFSET(Очки!$A$3,F22,D22+QUOTIENT(MAX($C$34-11,0), 2)*4)</f>
        <v>6.5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>
        <f ca="1">OFFSET(Очки!$A$3,I22,G22+QUOTIENT(MAX($C$34-11,0), 2)*4)</f>
        <v>6</v>
      </c>
      <c r="S22" s="124">
        <f ca="1">IF(I22&lt;H22,OFFSET(IF(OR($C$34=11,$C$34=12),Очки!$B$17,Очки!$O$18),2+H22-I22,IF(G22=2,12,13-H22)),0)</f>
        <v>0</v>
      </c>
      <c r="T22" s="124"/>
      <c r="U22" s="125">
        <v>-12</v>
      </c>
      <c r="V22" s="120">
        <f ca="1">OFFSET(Очки!$A$3,L22,J22+QUOTIENT(MAX($C$34-11,0), 2)*4)</f>
        <v>6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ca="1" si="1"/>
        <v>6.5</v>
      </c>
      <c r="AC22" s="101"/>
      <c r="AD22" s="101"/>
      <c r="AE22" s="101"/>
    </row>
    <row r="23" spans="1:31" ht="15.75" hidden="1" customHeight="1">
      <c r="A23" s="118" t="e">
        <f t="shared" ca="1" si="0"/>
        <v>#N/A</v>
      </c>
      <c r="B23" s="119"/>
      <c r="C23" s="7"/>
      <c r="D23" s="120"/>
      <c r="E23" s="121"/>
      <c r="F23" s="122"/>
      <c r="G23" s="123"/>
      <c r="H23" s="124"/>
      <c r="I23" s="121"/>
      <c r="J23" s="120"/>
      <c r="K23" s="121"/>
      <c r="L23" s="125"/>
      <c r="M23" s="12"/>
      <c r="N23" s="120" t="str">
        <f ca="1">OFFSET(Очки!$A$3,F23,D23+QUOTIENT(MAX($C$34-11,0), 2)*4)</f>
        <v>Место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 t="str">
        <f ca="1">OFFSET(Очки!$A$3,I23,G23+QUOTIENT(MAX($C$34-11,0), 2)*4)</f>
        <v>Место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 t="str">
        <f ca="1">OFFSET(Очки!$A$3,L23,J23+QUOTIENT(MAX($C$34-11,0), 2)*4)</f>
        <v>Место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ref="AB23:AB33" ca="1" si="2">SUM(M23:Y23)</f>
        <v>0</v>
      </c>
      <c r="AC23" s="101"/>
      <c r="AD23" s="101"/>
      <c r="AE23" s="101"/>
    </row>
    <row r="24" spans="1:31" ht="16.5" hidden="1" customHeight="1">
      <c r="A24" s="118" t="e">
        <f t="shared" ca="1" si="0"/>
        <v>#N/A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2"/>
        <v>0</v>
      </c>
      <c r="AC24" s="101"/>
      <c r="AD24" s="101"/>
      <c r="AE24" s="101"/>
    </row>
    <row r="25" spans="1:31" ht="15.75" hidden="1" customHeight="1">
      <c r="A25" s="118" t="e">
        <f t="shared" ca="1" si="0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2"/>
        <v>0</v>
      </c>
      <c r="AC25" s="101"/>
      <c r="AD25" s="101"/>
      <c r="AE25" s="101"/>
    </row>
    <row r="26" spans="1:31" ht="15.75" hidden="1" customHeight="1" thickBot="1">
      <c r="A26" s="134" t="e">
        <f t="shared" ca="1" si="0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2"/>
        <v>0</v>
      </c>
      <c r="AC26" s="101"/>
      <c r="AD26" s="101"/>
      <c r="AE26" s="101"/>
    </row>
    <row r="27" spans="1:31" ht="15.75" hidden="1" customHeight="1">
      <c r="A27" s="144" t="e">
        <f t="shared" ca="1" si="0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2"/>
        <v>0</v>
      </c>
      <c r="AC27" s="101"/>
      <c r="AD27" s="101"/>
      <c r="AE27" s="101"/>
    </row>
    <row r="28" spans="1:31" ht="15.75" hidden="1" customHeight="1">
      <c r="A28" s="146" t="e">
        <f t="shared" ca="1" si="0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2"/>
        <v>0</v>
      </c>
      <c r="AC28" s="101"/>
      <c r="AD28" s="101"/>
      <c r="AE28" s="101"/>
    </row>
    <row r="29" spans="1:31" ht="15.75" hidden="1" customHeight="1">
      <c r="A29" s="146" t="e">
        <f t="shared" ca="1" si="0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2"/>
        <v>0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2"/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2"/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2"/>
        <v>0</v>
      </c>
      <c r="AC32" s="101"/>
      <c r="AD32" s="101"/>
      <c r="AE32" s="101"/>
    </row>
    <row r="33" spans="1:31" ht="15.75" hidden="1" customHeight="1" thickBo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2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2">
    <sortCondition descending="1" ref="AB6:AB22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6" priority="1">
      <formula>AND(E6&gt;F6,O6=0)</formula>
    </cfRule>
  </conditionalFormatting>
  <conditionalFormatting sqref="S6:S33">
    <cfRule type="expression" dxfId="25" priority="2">
      <formula>AND(H6&gt;I6,S6=0)</formula>
    </cfRule>
  </conditionalFormatting>
  <conditionalFormatting sqref="W6:W33">
    <cfRule type="expression" dxfId="24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zoomScale="90" zoomScaleNormal="90" workbookViewId="0">
      <selection activeCell="B21" sqref="B21"/>
    </sheetView>
  </sheetViews>
  <sheetFormatPr defaultColWidth="12.625" defaultRowHeight="15" customHeight="1"/>
  <cols>
    <col min="1" max="1" width="5.75" style="272" customWidth="1"/>
    <col min="2" max="2" width="43.5" style="272" customWidth="1"/>
    <col min="3" max="3" width="7.25" style="272" customWidth="1"/>
    <col min="4" max="5" width="3.875" style="272" customWidth="1"/>
    <col min="6" max="8" width="4.625" style="272" customWidth="1"/>
    <col min="9" max="9" width="3.875" style="272" customWidth="1"/>
    <col min="10" max="12" width="4.625" style="272" customWidth="1"/>
    <col min="13" max="13" width="6" style="272" customWidth="1"/>
    <col min="14" max="14" width="5.625" style="272" customWidth="1"/>
    <col min="15" max="15" width="4.75" style="272" customWidth="1"/>
    <col min="16" max="18" width="5.625" style="272" customWidth="1"/>
    <col min="19" max="19" width="4.5" style="272" customWidth="1"/>
    <col min="20" max="22" width="5.625" style="272" customWidth="1"/>
    <col min="23" max="23" width="5.125" style="272" customWidth="1"/>
    <col min="24" max="25" width="5.625" style="272" customWidth="1"/>
    <col min="26" max="26" width="4.125" style="272" hidden="1" customWidth="1"/>
    <col min="27" max="27" width="9.375" style="272" hidden="1" customWidth="1"/>
    <col min="28" max="28" width="9.375" style="272" customWidth="1"/>
    <col min="29" max="31" width="7.75" style="272" customWidth="1"/>
    <col min="32" max="16384" width="12.625" style="272"/>
  </cols>
  <sheetData>
    <row r="1" spans="1:31" ht="12.75" customHeight="1">
      <c r="A1" s="308" t="s">
        <v>114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73">
        <v>4</v>
      </c>
      <c r="AA5" s="103"/>
      <c r="AB5" s="303"/>
      <c r="AC5" s="274"/>
      <c r="AD5" s="274"/>
      <c r="AE5" s="274"/>
    </row>
    <row r="6" spans="1:31" ht="15.75">
      <c r="A6" s="110">
        <f t="shared" ref="A6:A33" ca="1" si="0">RANK(AB6,AB$6:OFFSET(AB$6,0,0,COUNTA(B$6:B$33)))</f>
        <v>1</v>
      </c>
      <c r="B6" s="111" t="s">
        <v>65</v>
      </c>
      <c r="C6" s="6">
        <v>20</v>
      </c>
      <c r="D6" s="112">
        <v>1</v>
      </c>
      <c r="E6" s="113">
        <v>1</v>
      </c>
      <c r="F6" s="114">
        <v>1</v>
      </c>
      <c r="G6" s="115">
        <v>1</v>
      </c>
      <c r="H6" s="116">
        <v>2</v>
      </c>
      <c r="I6" s="113">
        <v>1</v>
      </c>
      <c r="J6" s="112">
        <v>1</v>
      </c>
      <c r="K6" s="113">
        <v>6</v>
      </c>
      <c r="L6" s="117">
        <v>2</v>
      </c>
      <c r="M6" s="11"/>
      <c r="N6" s="112">
        <f ca="1">OFFSET(Очки!$A$3,F6,D6+QUOTIENT(MAX($C$34-11,0), 2)*4)</f>
        <v>16</v>
      </c>
      <c r="O6" s="116">
        <f ca="1">IF(F6&lt;E6,OFFSET(IF(OR($C$34=11,$C$34=12),Очки!$B$17,Очки!$O$18),2+E6-F6,IF(D6=2,12,13-E6)),0)</f>
        <v>0</v>
      </c>
      <c r="P6" s="116"/>
      <c r="Q6" s="117"/>
      <c r="R6" s="112">
        <f ca="1">OFFSET(Очки!$A$3,I6,G6+QUOTIENT(MAX($C$34-11,0), 2)*4)</f>
        <v>16</v>
      </c>
      <c r="S6" s="116">
        <f ca="1">IF(I6&lt;H6,OFFSET(IF(OR($C$34=11,$C$34=12),Очки!$B$17,Очки!$O$18),2+H6-I6,IF(G6=2,12,13-H6)),0)</f>
        <v>0.7</v>
      </c>
      <c r="T6" s="116">
        <v>1.5</v>
      </c>
      <c r="U6" s="117"/>
      <c r="V6" s="112">
        <f ca="1">OFFSET(Очки!$A$3,L6,J6+QUOTIENT(MAX($C$34-11,0), 2)*4)</f>
        <v>15</v>
      </c>
      <c r="W6" s="116">
        <f ca="1">IF(L6&lt;K6,OFFSET(IF(OR($C$34=11,$C$34=12),Очки!$B$17,Очки!$O$18),2+K6-L6,IF(J6=2,12,13-K6)),0)</f>
        <v>3.4000000000000004</v>
      </c>
      <c r="X6" s="116">
        <v>2</v>
      </c>
      <c r="Y6" s="114"/>
      <c r="Z6" s="115"/>
      <c r="AA6" s="117"/>
      <c r="AB6" s="6">
        <f t="shared" ref="AB6:AB21" ca="1" si="1">SUM(M6:Y6)</f>
        <v>54.6</v>
      </c>
      <c r="AC6" s="101"/>
      <c r="AD6" s="101"/>
      <c r="AE6" s="101"/>
    </row>
    <row r="7" spans="1:31" ht="15.75">
      <c r="A7" s="118">
        <f t="shared" ca="1" si="0"/>
        <v>2</v>
      </c>
      <c r="B7" s="119" t="s">
        <v>64</v>
      </c>
      <c r="C7" s="7">
        <v>7.5</v>
      </c>
      <c r="D7" s="120">
        <v>1</v>
      </c>
      <c r="E7" s="121">
        <v>8</v>
      </c>
      <c r="F7" s="122">
        <v>4</v>
      </c>
      <c r="G7" s="123">
        <v>1</v>
      </c>
      <c r="H7" s="124">
        <v>6</v>
      </c>
      <c r="I7" s="121">
        <v>2</v>
      </c>
      <c r="J7" s="120">
        <v>1</v>
      </c>
      <c r="K7" s="121">
        <v>8</v>
      </c>
      <c r="L7" s="125">
        <v>4</v>
      </c>
      <c r="M7" s="12">
        <v>2.5</v>
      </c>
      <c r="N7" s="120">
        <f ca="1">OFFSET(Очки!$A$3,F7,D7+QUOTIENT(MAX($C$34-11,0), 2)*4)</f>
        <v>13</v>
      </c>
      <c r="O7" s="124">
        <f ca="1">IF(F7&lt;E7,OFFSET(IF(OR($C$34=11,$C$34=12),Очки!$B$17,Очки!$O$18),2+E7-F7,IF(D7=2,12,13-E7)),0)</f>
        <v>4.2</v>
      </c>
      <c r="P7" s="124">
        <v>1.5</v>
      </c>
      <c r="Q7" s="125"/>
      <c r="R7" s="120">
        <f ca="1">OFFSET(Очки!$A$3,I7,G7+QUOTIENT(MAX($C$34-11,0), 2)*4)</f>
        <v>15</v>
      </c>
      <c r="S7" s="124">
        <f ca="1">IF(I7&lt;H7,OFFSET(IF(OR($C$34=11,$C$34=12),Очки!$B$17,Очки!$O$18),2+H7-I7,IF(G7=2,12,13-H7)),0)</f>
        <v>3.4000000000000004</v>
      </c>
      <c r="T7" s="124">
        <v>2.5</v>
      </c>
      <c r="U7" s="125"/>
      <c r="V7" s="120">
        <f ca="1">OFFSET(Очки!$A$3,L7,J7+QUOTIENT(MAX($C$34-11,0), 2)*4)</f>
        <v>13</v>
      </c>
      <c r="W7" s="124">
        <f ca="1">IF(L7&lt;K7,OFFSET(IF(OR($C$34=11,$C$34=12),Очки!$B$17,Очки!$O$18),2+K7-L7,IF(J7=2,12,13-K7)),0)</f>
        <v>4.2</v>
      </c>
      <c r="X7" s="124">
        <v>1</v>
      </c>
      <c r="Y7" s="122">
        <v>-6</v>
      </c>
      <c r="Z7" s="123"/>
      <c r="AA7" s="125"/>
      <c r="AB7" s="7">
        <f t="shared" ca="1" si="1"/>
        <v>54.300000000000004</v>
      </c>
      <c r="AC7" s="101"/>
      <c r="AD7" s="101"/>
      <c r="AE7" s="101"/>
    </row>
    <row r="8" spans="1:31" ht="15.75">
      <c r="A8" s="118">
        <f t="shared" ca="1" si="0"/>
        <v>3</v>
      </c>
      <c r="B8" s="251" t="s">
        <v>53</v>
      </c>
      <c r="C8" s="7"/>
      <c r="D8" s="120">
        <v>1</v>
      </c>
      <c r="E8" s="121">
        <v>7</v>
      </c>
      <c r="F8" s="122">
        <v>3</v>
      </c>
      <c r="G8" s="123">
        <v>1</v>
      </c>
      <c r="H8" s="124">
        <v>7</v>
      </c>
      <c r="I8" s="121">
        <v>7</v>
      </c>
      <c r="J8" s="120">
        <v>1</v>
      </c>
      <c r="K8" s="121">
        <v>5</v>
      </c>
      <c r="L8" s="125">
        <v>3</v>
      </c>
      <c r="M8" s="12">
        <v>2</v>
      </c>
      <c r="N8" s="120">
        <f ca="1">OFFSET(Очки!$A$3,F8,D8+QUOTIENT(MAX($C$34-11,0), 2)*4)</f>
        <v>14</v>
      </c>
      <c r="O8" s="124">
        <f ca="1">IF(F8&lt;E8,OFFSET(IF(OR($C$34=11,$C$34=12),Очки!$B$17,Очки!$O$18),2+E8-F8,IF(D8=2,12,13-E8)),0)</f>
        <v>3.8</v>
      </c>
      <c r="P8" s="124">
        <v>2</v>
      </c>
      <c r="Q8" s="125"/>
      <c r="R8" s="120">
        <f ca="1">OFFSET(Очки!$A$3,I8,G8+QUOTIENT(MAX($C$34-11,0), 2)*4)</f>
        <v>11</v>
      </c>
      <c r="S8" s="124">
        <f ca="1">IF(I8&lt;H8,OFFSET(IF(OR($C$34=11,$C$34=12),Очки!$B$17,Очки!$O$18),2+H8-I8,IF(G8=2,12,13-H8)),0)</f>
        <v>0</v>
      </c>
      <c r="T8" s="124">
        <v>1</v>
      </c>
      <c r="U8" s="125"/>
      <c r="V8" s="120">
        <f ca="1">OFFSET(Очки!$A$3,L8,J8+QUOTIENT(MAX($C$34-11,0), 2)*4)</f>
        <v>14</v>
      </c>
      <c r="W8" s="124">
        <f ca="1">IF(L8&lt;K8,OFFSET(IF(OR($C$34=11,$C$34=12),Очки!$B$17,Очки!$O$18),2+K8-L8,IF(J8=2,12,13-K8)),0)</f>
        <v>1.7000000000000002</v>
      </c>
      <c r="X8" s="124"/>
      <c r="Y8" s="122"/>
      <c r="Z8" s="123"/>
      <c r="AA8" s="125"/>
      <c r="AB8" s="7">
        <f t="shared" ca="1" si="1"/>
        <v>49.5</v>
      </c>
      <c r="AC8" s="101"/>
      <c r="AD8" s="101"/>
      <c r="AE8" s="101"/>
    </row>
    <row r="9" spans="1:31" ht="15.75">
      <c r="A9" s="118">
        <f t="shared" ca="1" si="0"/>
        <v>4</v>
      </c>
      <c r="B9" s="126" t="s">
        <v>66</v>
      </c>
      <c r="C9" s="7"/>
      <c r="D9" s="120">
        <v>2</v>
      </c>
      <c r="E9" s="121">
        <v>2</v>
      </c>
      <c r="F9" s="122">
        <v>1</v>
      </c>
      <c r="G9" s="123">
        <v>2</v>
      </c>
      <c r="H9" s="124">
        <v>7</v>
      </c>
      <c r="I9" s="121">
        <v>2</v>
      </c>
      <c r="J9" s="120">
        <v>1</v>
      </c>
      <c r="K9" s="121">
        <v>2</v>
      </c>
      <c r="L9" s="125">
        <v>1</v>
      </c>
      <c r="M9" s="12"/>
      <c r="N9" s="120">
        <f ca="1">OFFSET(Очки!$A$3,F9,D9+QUOTIENT(MAX($C$34-11,0), 2)*4)</f>
        <v>11.5</v>
      </c>
      <c r="O9" s="124">
        <f ca="1">IF(F9&lt;E9,OFFSET(IF(OR($C$34=11,$C$34=12),Очки!$B$17,Очки!$O$18),2+E9-F9,IF(D9=2,12,13-E9)),0)</f>
        <v>0.7</v>
      </c>
      <c r="P9" s="124"/>
      <c r="Q9" s="125"/>
      <c r="R9" s="120">
        <f ca="1">OFFSET(Очки!$A$3,I9,G9+QUOTIENT(MAX($C$34-11,0), 2)*4)</f>
        <v>10.5</v>
      </c>
      <c r="S9" s="124">
        <f ca="1">IF(I9&lt;H9,OFFSET(IF(OR($C$34=11,$C$34=12),Очки!$B$17,Очки!$O$18),2+H9-I9,IF(G9=2,12,13-H9)),0)</f>
        <v>3.5</v>
      </c>
      <c r="T9" s="124"/>
      <c r="U9" s="125"/>
      <c r="V9" s="120">
        <f ca="1">OFFSET(Очки!$A$3,L9,J9+QUOTIENT(MAX($C$34-11,0), 2)*4)</f>
        <v>16</v>
      </c>
      <c r="W9" s="124">
        <f ca="1">IF(L9&lt;K9,OFFSET(IF(OR($C$34=11,$C$34=12),Очки!$B$17,Очки!$O$18),2+K9-L9,IF(J9=2,12,13-K9)),0)</f>
        <v>0.7</v>
      </c>
      <c r="X9" s="124"/>
      <c r="Y9" s="122"/>
      <c r="Z9" s="123"/>
      <c r="AA9" s="125"/>
      <c r="AB9" s="7">
        <f t="shared" ca="1" si="1"/>
        <v>42.900000000000006</v>
      </c>
      <c r="AC9" s="101"/>
      <c r="AD9" s="101"/>
      <c r="AE9" s="101"/>
    </row>
    <row r="10" spans="1:31" ht="15.75">
      <c r="A10" s="118">
        <f t="shared" ca="1" si="0"/>
        <v>5</v>
      </c>
      <c r="B10" s="119" t="s">
        <v>61</v>
      </c>
      <c r="C10" s="7"/>
      <c r="D10" s="120">
        <v>1</v>
      </c>
      <c r="E10" s="121">
        <v>4</v>
      </c>
      <c r="F10" s="122">
        <v>6</v>
      </c>
      <c r="G10" s="123">
        <v>2</v>
      </c>
      <c r="H10" s="124">
        <v>6</v>
      </c>
      <c r="I10" s="121">
        <v>1</v>
      </c>
      <c r="J10" s="120">
        <v>2</v>
      </c>
      <c r="K10" s="121">
        <v>6</v>
      </c>
      <c r="L10" s="125">
        <v>2</v>
      </c>
      <c r="M10" s="12">
        <v>0.5</v>
      </c>
      <c r="N10" s="120">
        <f ca="1">OFFSET(Очки!$A$3,F10,D10+QUOTIENT(MAX($C$34-11,0), 2)*4)</f>
        <v>11.5</v>
      </c>
      <c r="O10" s="124">
        <f ca="1">IF(F10&lt;E10,OFFSET(IF(OR($C$34=11,$C$34=12),Очки!$B$17,Очки!$O$18),2+E10-F10,IF(D10=2,12,13-E10)),0)</f>
        <v>0</v>
      </c>
      <c r="P10" s="124"/>
      <c r="Q10" s="125"/>
      <c r="R10" s="120">
        <f ca="1">OFFSET(Очки!$A$3,I10,G10+QUOTIENT(MAX($C$34-11,0), 2)*4)</f>
        <v>11.5</v>
      </c>
      <c r="S10" s="124">
        <f ca="1">IF(I10&lt;H10,OFFSET(IF(OR($C$34=11,$C$34=12),Очки!$B$17,Очки!$O$18),2+H10-I10,IF(G10=2,12,13-H10)),0)</f>
        <v>3.5</v>
      </c>
      <c r="T10" s="124"/>
      <c r="U10" s="125"/>
      <c r="V10" s="120">
        <f ca="1">OFFSET(Очки!$A$3,L10,J10+QUOTIENT(MAX($C$34-11,0), 2)*4)</f>
        <v>10.5</v>
      </c>
      <c r="W10" s="124">
        <f ca="1">IF(L10&lt;K10,OFFSET(IF(OR($C$34=11,$C$34=12),Очки!$B$17,Очки!$O$18),2+K10-L10,IF(J10=2,12,13-K10)),0)</f>
        <v>2.8</v>
      </c>
      <c r="X10" s="124"/>
      <c r="Y10" s="122"/>
      <c r="Z10" s="123"/>
      <c r="AA10" s="125"/>
      <c r="AB10" s="7">
        <f t="shared" ca="1" si="1"/>
        <v>40.299999999999997</v>
      </c>
      <c r="AC10" s="101"/>
      <c r="AD10" s="101"/>
      <c r="AE10" s="101"/>
    </row>
    <row r="11" spans="1:31" ht="16.5" thickBot="1">
      <c r="A11" s="118">
        <f t="shared" ca="1" si="0"/>
        <v>6</v>
      </c>
      <c r="B11" s="251" t="s">
        <v>69</v>
      </c>
      <c r="C11" s="7"/>
      <c r="D11" s="120">
        <v>1</v>
      </c>
      <c r="E11" s="121">
        <v>2</v>
      </c>
      <c r="F11" s="122">
        <v>2</v>
      </c>
      <c r="G11" s="123">
        <v>1</v>
      </c>
      <c r="H11" s="124">
        <v>5</v>
      </c>
      <c r="I11" s="121">
        <v>8</v>
      </c>
      <c r="J11" s="120">
        <v>1</v>
      </c>
      <c r="K11" s="121">
        <v>1</v>
      </c>
      <c r="L11" s="125">
        <v>5</v>
      </c>
      <c r="M11" s="12"/>
      <c r="N11" s="120">
        <f ca="1">OFFSET(Очки!$A$3,F11,D11+QUOTIENT(MAX($C$34-11,0), 2)*4)</f>
        <v>15</v>
      </c>
      <c r="O11" s="124">
        <f ca="1">IF(F11&lt;E11,OFFSET(IF(OR($C$34=11,$C$34=12),Очки!$B$17,Очки!$O$18),2+E11-F11,IF(D11=2,12,13-E11)),0)</f>
        <v>0</v>
      </c>
      <c r="P11" s="124">
        <v>1</v>
      </c>
      <c r="Q11" s="125"/>
      <c r="R11" s="120">
        <f ca="1">OFFSET(Очки!$A$3,I11,G11+QUOTIENT(MAX($C$34-11,0), 2)*4)</f>
        <v>10.5</v>
      </c>
      <c r="S11" s="124">
        <f ca="1">IF(I11&lt;H11,OFFSET(IF(OR($C$34=11,$C$34=12),Очки!$B$17,Очки!$O$18),2+H11-I11,IF(G11=2,12,13-H11)),0)</f>
        <v>0</v>
      </c>
      <c r="T11" s="124"/>
      <c r="U11" s="125"/>
      <c r="V11" s="120">
        <f ca="1">OFFSET(Очки!$A$3,L11,J11+QUOTIENT(MAX($C$34-11,0), 2)*4)</f>
        <v>12</v>
      </c>
      <c r="W11" s="124">
        <f ca="1">IF(L11&lt;K11,OFFSET(IF(OR($C$34=11,$C$34=12),Очки!$B$17,Очки!$O$18),2+K11-L11,IF(J11=2,12,13-K11)),0)</f>
        <v>0</v>
      </c>
      <c r="X11" s="124"/>
      <c r="Y11" s="122"/>
      <c r="Z11" s="123"/>
      <c r="AA11" s="125"/>
      <c r="AB11" s="7">
        <f t="shared" ca="1" si="1"/>
        <v>38.5</v>
      </c>
      <c r="AC11" s="101"/>
      <c r="AD11" s="101"/>
      <c r="AE11" s="101"/>
    </row>
    <row r="12" spans="1:31" ht="15.75">
      <c r="A12" s="110">
        <f t="shared" ca="1" si="0"/>
        <v>7</v>
      </c>
      <c r="B12" s="119" t="s">
        <v>59</v>
      </c>
      <c r="C12" s="127"/>
      <c r="D12" s="128">
        <v>1</v>
      </c>
      <c r="E12" s="129">
        <v>3</v>
      </c>
      <c r="F12" s="130">
        <v>6</v>
      </c>
      <c r="G12" s="131">
        <v>1</v>
      </c>
      <c r="H12" s="132">
        <v>1</v>
      </c>
      <c r="I12" s="129">
        <v>3</v>
      </c>
      <c r="J12" s="128">
        <v>1</v>
      </c>
      <c r="K12" s="129">
        <v>4</v>
      </c>
      <c r="L12" s="133">
        <v>6</v>
      </c>
      <c r="M12" s="10"/>
      <c r="N12" s="128">
        <f ca="1">OFFSET(Очки!$A$3,F12,D12+QUOTIENT(MAX($C$34-11,0), 2)*4)</f>
        <v>11.5</v>
      </c>
      <c r="O12" s="132">
        <f ca="1">IF(F12&lt;E12,OFFSET(IF(OR($C$34=11,$C$34=12),Очки!$B$17,Очки!$O$18),2+E12-F12,IF(D12=2,12,13-E12)),0)</f>
        <v>0</v>
      </c>
      <c r="P12" s="132"/>
      <c r="Q12" s="133"/>
      <c r="R12" s="128">
        <f ca="1">OFFSET(Очки!$A$3,I12,G12+QUOTIENT(MAX($C$34-11,0), 2)*4)</f>
        <v>14</v>
      </c>
      <c r="S12" s="132">
        <f ca="1">IF(I12&lt;H12,OFFSET(IF(OR($C$34=11,$C$34=12),Очки!$B$17,Очки!$O$18),2+H12-I12,IF(G12=2,12,13-H12)),0)</f>
        <v>0</v>
      </c>
      <c r="T12" s="132">
        <v>0.5</v>
      </c>
      <c r="U12" s="133"/>
      <c r="V12" s="128">
        <f ca="1">OFFSET(Очки!$A$3,L12,J12+QUOTIENT(MAX($C$34-11,0), 2)*4)</f>
        <v>11.5</v>
      </c>
      <c r="W12" s="132">
        <f ca="1">IF(L12&lt;K12,OFFSET(IF(OR($C$34=11,$C$34=12),Очки!$B$17,Очки!$O$18),2+K12-L12,IF(J12=2,12,13-K12)),0)</f>
        <v>0</v>
      </c>
      <c r="X12" s="132"/>
      <c r="Y12" s="130"/>
      <c r="Z12" s="131"/>
      <c r="AA12" s="133"/>
      <c r="AB12" s="127">
        <f t="shared" ca="1" si="1"/>
        <v>37.5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48</v>
      </c>
      <c r="C13" s="7">
        <v>5</v>
      </c>
      <c r="D13" s="120">
        <v>1</v>
      </c>
      <c r="E13" s="121">
        <v>6</v>
      </c>
      <c r="F13" s="122">
        <v>5</v>
      </c>
      <c r="G13" s="123">
        <v>1</v>
      </c>
      <c r="H13" s="124">
        <v>8</v>
      </c>
      <c r="I13" s="121">
        <v>6</v>
      </c>
      <c r="J13" s="120">
        <v>1</v>
      </c>
      <c r="K13" s="121">
        <v>7</v>
      </c>
      <c r="L13" s="125">
        <v>7</v>
      </c>
      <c r="M13" s="12">
        <v>1.5</v>
      </c>
      <c r="N13" s="120">
        <f ca="1">OFFSET(Очки!$A$3,F13,D13+QUOTIENT(MAX($C$34-11,0), 2)*4)</f>
        <v>12</v>
      </c>
      <c r="O13" s="124">
        <f ca="1">IF(F13&lt;E13,OFFSET(IF(OR($C$34=11,$C$34=12),Очки!$B$17,Очки!$O$18),2+E13-F13,IF(D13=2,12,13-E13)),0)</f>
        <v>1</v>
      </c>
      <c r="P13" s="124">
        <v>2.5</v>
      </c>
      <c r="Q13" s="125">
        <f>-4-6</f>
        <v>-10</v>
      </c>
      <c r="R13" s="120">
        <f ca="1">OFFSET(Очки!$A$3,I13,G13+QUOTIENT(MAX($C$34-11,0), 2)*4)</f>
        <v>11.5</v>
      </c>
      <c r="S13" s="124">
        <f ca="1">IF(I13&lt;H13,OFFSET(IF(OR($C$34=11,$C$34=12),Очки!$B$17,Очки!$O$18),2+H13-I13,IF(G13=2,12,13-H13)),0)</f>
        <v>2.2999999999999998</v>
      </c>
      <c r="T13" s="124">
        <v>2</v>
      </c>
      <c r="U13" s="125"/>
      <c r="V13" s="120">
        <f ca="1">OFFSET(Очки!$A$3,L13,J13+QUOTIENT(MAX($C$34-11,0), 2)*4)</f>
        <v>11</v>
      </c>
      <c r="W13" s="124">
        <f ca="1">IF(L13&lt;K13,OFFSET(IF(OR($C$34=11,$C$34=12),Очки!$B$17,Очки!$O$18),2+K13-L13,IF(J13=2,12,13-K13)),0)</f>
        <v>0</v>
      </c>
      <c r="X13" s="124">
        <v>1.5</v>
      </c>
      <c r="Y13" s="122"/>
      <c r="Z13" s="123"/>
      <c r="AA13" s="125"/>
      <c r="AB13" s="7">
        <f t="shared" ca="1" si="1"/>
        <v>35.299999999999997</v>
      </c>
      <c r="AC13" s="101"/>
      <c r="AD13" s="101"/>
      <c r="AE13" s="101"/>
    </row>
    <row r="14" spans="1:31" ht="15.75">
      <c r="A14" s="118">
        <f t="shared" ca="1" si="0"/>
        <v>9</v>
      </c>
      <c r="B14" s="250" t="s">
        <v>51</v>
      </c>
      <c r="C14" s="7"/>
      <c r="D14" s="120">
        <v>2</v>
      </c>
      <c r="E14" s="121">
        <v>7</v>
      </c>
      <c r="F14" s="122">
        <v>4</v>
      </c>
      <c r="G14" s="123">
        <v>1</v>
      </c>
      <c r="H14" s="124">
        <v>4</v>
      </c>
      <c r="I14" s="121">
        <v>5</v>
      </c>
      <c r="J14" s="120">
        <v>1</v>
      </c>
      <c r="K14" s="121">
        <v>3</v>
      </c>
      <c r="L14" s="125">
        <v>7</v>
      </c>
      <c r="M14" s="12"/>
      <c r="N14" s="120">
        <f ca="1">OFFSET(Очки!$A$3,F14,D14+QUOTIENT(MAX($C$34-11,0), 2)*4)</f>
        <v>8.5</v>
      </c>
      <c r="O14" s="124">
        <f ca="1">IF(F14&lt;E14,OFFSET(IF(OR($C$34=11,$C$34=12),Очки!$B$17,Очки!$O$18),2+E14-F14,IF(D14=2,12,13-E14)),0)</f>
        <v>2.1</v>
      </c>
      <c r="P14" s="124">
        <v>0.5</v>
      </c>
      <c r="Q14" s="125"/>
      <c r="R14" s="120">
        <f ca="1">OFFSET(Очки!$A$3,I14,G14+QUOTIENT(MAX($C$34-11,0), 2)*4)</f>
        <v>12</v>
      </c>
      <c r="S14" s="124">
        <f ca="1">IF(I14&lt;H14,OFFSET(IF(OR($C$34=11,$C$34=12),Очки!$B$17,Очки!$O$18),2+H14-I14,IF(G14=2,12,13-H14)),0)</f>
        <v>0</v>
      </c>
      <c r="T14" s="124"/>
      <c r="U14" s="125"/>
      <c r="V14" s="120">
        <f ca="1">OFFSET(Очки!$A$3,L14,J14+QUOTIENT(MAX($C$34-11,0), 2)*4)</f>
        <v>11</v>
      </c>
      <c r="W14" s="124">
        <f ca="1">IF(L14&lt;K14,OFFSET(IF(OR($C$34=11,$C$34=12),Очки!$B$17,Очки!$O$18),2+K14-L14,IF(J14=2,12,13-K14)),0)</f>
        <v>0</v>
      </c>
      <c r="X14" s="124"/>
      <c r="Y14" s="122"/>
      <c r="Z14" s="123"/>
      <c r="AA14" s="125"/>
      <c r="AB14" s="7">
        <f t="shared" ca="1" si="1"/>
        <v>34.1</v>
      </c>
      <c r="AC14" s="101"/>
      <c r="AD14" s="101"/>
      <c r="AE14" s="101"/>
    </row>
    <row r="15" spans="1:31" ht="15.75">
      <c r="A15" s="118">
        <f t="shared" ca="1" si="0"/>
        <v>10</v>
      </c>
      <c r="B15" s="126" t="s">
        <v>67</v>
      </c>
      <c r="C15" s="7">
        <v>10</v>
      </c>
      <c r="D15" s="120">
        <v>1</v>
      </c>
      <c r="E15" s="121">
        <v>5</v>
      </c>
      <c r="F15" s="122">
        <v>7</v>
      </c>
      <c r="G15" s="123">
        <v>2</v>
      </c>
      <c r="H15" s="124">
        <v>8</v>
      </c>
      <c r="I15" s="121">
        <v>8</v>
      </c>
      <c r="J15" s="120">
        <v>2</v>
      </c>
      <c r="K15" s="121">
        <v>4</v>
      </c>
      <c r="L15" s="125">
        <v>1</v>
      </c>
      <c r="M15" s="12">
        <v>1</v>
      </c>
      <c r="N15" s="120">
        <f ca="1">OFFSET(Очки!$A$3,F15,D15+QUOTIENT(MAX($C$34-11,0), 2)*4)</f>
        <v>11</v>
      </c>
      <c r="O15" s="124">
        <f ca="1">IF(F15&lt;E15,OFFSET(IF(OR($C$34=11,$C$34=12),Очки!$B$17,Очки!$O$18),2+E15-F15,IF(D15=2,12,13-E15)),0)</f>
        <v>0</v>
      </c>
      <c r="P15" s="124"/>
      <c r="Q15" s="125"/>
      <c r="R15" s="120">
        <f ca="1">OFFSET(Очки!$A$3,I15,G15+QUOTIENT(MAX($C$34-11,0), 2)*4)</f>
        <v>6</v>
      </c>
      <c r="S15" s="124">
        <f ca="1">IF(I15&lt;H15,OFFSET(IF(OR($C$34=11,$C$34=12),Очки!$B$17,Очки!$O$18),2+H15-I15,IF(G15=2,12,13-H15)),0)</f>
        <v>0</v>
      </c>
      <c r="T15" s="124"/>
      <c r="U15" s="125"/>
      <c r="V15" s="120">
        <f ca="1">OFFSET(Очки!$A$3,L15,J15+QUOTIENT(MAX($C$34-11,0), 2)*4)</f>
        <v>11.5</v>
      </c>
      <c r="W15" s="124">
        <f ca="1">IF(L15&lt;K15,OFFSET(IF(OR($C$34=11,$C$34=12),Очки!$B$17,Очки!$O$18),2+K15-L15,IF(J15=2,12,13-K15)),0)</f>
        <v>2.1</v>
      </c>
      <c r="X15" s="124">
        <v>2.5</v>
      </c>
      <c r="Y15" s="122">
        <v>-4</v>
      </c>
      <c r="Z15" s="123"/>
      <c r="AA15" s="125"/>
      <c r="AB15" s="7">
        <f t="shared" ca="1" si="1"/>
        <v>30.1</v>
      </c>
      <c r="AC15" s="101"/>
      <c r="AD15" s="101"/>
      <c r="AE15" s="101"/>
    </row>
    <row r="16" spans="1:31" ht="15" customHeight="1">
      <c r="A16" s="118">
        <f t="shared" ca="1" si="0"/>
        <v>11</v>
      </c>
      <c r="B16" s="119" t="s">
        <v>63</v>
      </c>
      <c r="C16" s="7"/>
      <c r="D16" s="120">
        <v>2</v>
      </c>
      <c r="E16" s="121">
        <v>6</v>
      </c>
      <c r="F16" s="122">
        <v>6</v>
      </c>
      <c r="G16" s="123">
        <v>2</v>
      </c>
      <c r="H16" s="124">
        <v>2</v>
      </c>
      <c r="I16" s="121">
        <v>3</v>
      </c>
      <c r="J16" s="128">
        <v>2</v>
      </c>
      <c r="K16" s="121">
        <v>5</v>
      </c>
      <c r="L16" s="125">
        <v>3</v>
      </c>
      <c r="M16" s="12"/>
      <c r="N16" s="120">
        <f ca="1">OFFSET(Очки!$A$3,F16,D16+QUOTIENT(MAX($C$34-11,0), 2)*4)</f>
        <v>7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>
        <f ca="1">OFFSET(Очки!$A$3,I16,G16+QUOTIENT(MAX($C$34-11,0), 2)*4)</f>
        <v>9.5</v>
      </c>
      <c r="S16" s="124">
        <f ca="1">IF(I16&lt;H16,OFFSET(IF(OR($C$34=11,$C$34=12),Очки!$B$17,Очки!$O$18),2+H16-I16,IF(G16=2,12,13-H16)),0)</f>
        <v>0</v>
      </c>
      <c r="T16" s="124"/>
      <c r="U16" s="125"/>
      <c r="V16" s="120">
        <f ca="1">OFFSET(Очки!$A$3,L16,J16+QUOTIENT(MAX($C$34-11,0), 2)*4)</f>
        <v>9.5</v>
      </c>
      <c r="W16" s="124">
        <f ca="1">IF(L16&lt;K16,OFFSET(IF(OR($C$34=11,$C$34=12),Очки!$B$17,Очки!$O$18),2+K16-L16,IF(J16=2,12,13-K16)),0)</f>
        <v>1.4</v>
      </c>
      <c r="X16" s="124"/>
      <c r="Y16" s="122"/>
      <c r="Z16" s="123"/>
      <c r="AA16" s="125"/>
      <c r="AB16" s="7">
        <f t="shared" ca="1" si="1"/>
        <v>27.4</v>
      </c>
      <c r="AC16" s="101"/>
      <c r="AD16" s="101"/>
      <c r="AE16" s="101"/>
    </row>
    <row r="17" spans="1:31" ht="15.75">
      <c r="A17" s="118">
        <f t="shared" ca="1" si="0"/>
        <v>12</v>
      </c>
      <c r="B17" s="119" t="s">
        <v>82</v>
      </c>
      <c r="C17" s="7"/>
      <c r="D17" s="120">
        <v>2</v>
      </c>
      <c r="E17" s="121">
        <v>5</v>
      </c>
      <c r="F17" s="122">
        <v>3</v>
      </c>
      <c r="G17" s="123">
        <v>2</v>
      </c>
      <c r="H17" s="124">
        <v>5</v>
      </c>
      <c r="I17" s="121">
        <v>5</v>
      </c>
      <c r="J17" s="128">
        <v>2</v>
      </c>
      <c r="K17" s="121">
        <v>8</v>
      </c>
      <c r="L17" s="125">
        <v>6</v>
      </c>
      <c r="M17" s="12"/>
      <c r="N17" s="120">
        <f ca="1">OFFSET(Очки!$A$3,F17,D17+QUOTIENT(MAX($C$34-11,0), 2)*4)</f>
        <v>9.5</v>
      </c>
      <c r="O17" s="124">
        <f ca="1">IF(F17&lt;E17,OFFSET(IF(OR($C$34=11,$C$34=12),Очки!$B$17,Очки!$O$18),2+E17-F17,IF(D17=2,12,13-E17)),0)</f>
        <v>1.4</v>
      </c>
      <c r="P17" s="124"/>
      <c r="Q17" s="125"/>
      <c r="R17" s="120">
        <f ca="1">OFFSET(Очки!$A$3,I17,G17+QUOTIENT(MAX($C$34-11,0), 2)*4)</f>
        <v>7.5</v>
      </c>
      <c r="S17" s="124">
        <f ca="1">IF(I17&lt;H17,OFFSET(IF(OR($C$34=11,$C$34=12),Очки!$B$17,Очки!$O$18),2+H17-I17,IF(G17=2,12,13-H17)),0)</f>
        <v>0</v>
      </c>
      <c r="T17" s="124"/>
      <c r="U17" s="125"/>
      <c r="V17" s="120">
        <f ca="1">OFFSET(Очки!$A$3,L17,J17+QUOTIENT(MAX($C$34-11,0), 2)*4)</f>
        <v>7</v>
      </c>
      <c r="W17" s="124">
        <f ca="1">IF(L17&lt;K17,OFFSET(IF(OR($C$34=11,$C$34=12),Очки!$B$17,Очки!$O$18),2+K17-L17,IF(J17=2,12,13-K17)),0)</f>
        <v>1.4</v>
      </c>
      <c r="X17" s="124"/>
      <c r="Y17" s="122"/>
      <c r="Z17" s="123"/>
      <c r="AA17" s="125"/>
      <c r="AB17" s="7">
        <f t="shared" ca="1" si="1"/>
        <v>26.799999999999997</v>
      </c>
      <c r="AC17" s="101"/>
      <c r="AD17" s="101"/>
      <c r="AE17" s="101"/>
    </row>
    <row r="18" spans="1:31" ht="15.75">
      <c r="A18" s="118">
        <f t="shared" ca="1" si="0"/>
        <v>13</v>
      </c>
      <c r="B18" s="119" t="s">
        <v>73</v>
      </c>
      <c r="C18" s="7">
        <v>12.5</v>
      </c>
      <c r="D18" s="120">
        <v>2</v>
      </c>
      <c r="E18" s="121">
        <v>1</v>
      </c>
      <c r="F18" s="122">
        <v>5</v>
      </c>
      <c r="G18" s="123">
        <v>2</v>
      </c>
      <c r="H18" s="124">
        <v>3</v>
      </c>
      <c r="I18" s="121">
        <v>7</v>
      </c>
      <c r="J18" s="120">
        <v>2</v>
      </c>
      <c r="K18" s="121">
        <v>3</v>
      </c>
      <c r="L18" s="125">
        <v>4</v>
      </c>
      <c r="M18" s="12"/>
      <c r="N18" s="120">
        <f ca="1">OFFSET(Очки!$A$3,F18,D18+QUOTIENT(MAX($C$34-11,0), 2)*4)</f>
        <v>7.5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6.5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>
        <f ca="1">OFFSET(Очки!$A$3,L18,J18+QUOTIENT(MAX($C$34-11,0), 2)*4)</f>
        <v>8.5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t="shared" ca="1" si="1"/>
        <v>22.5</v>
      </c>
      <c r="AC18" s="101"/>
      <c r="AD18" s="101"/>
      <c r="AE18" s="101"/>
    </row>
    <row r="19" spans="1:31" ht="15.75">
      <c r="A19" s="118">
        <f t="shared" ca="1" si="0"/>
        <v>14</v>
      </c>
      <c r="B19" s="250" t="s">
        <v>113</v>
      </c>
      <c r="C19" s="7"/>
      <c r="D19" s="120">
        <v>2</v>
      </c>
      <c r="E19" s="121">
        <v>8</v>
      </c>
      <c r="F19" s="122">
        <v>8</v>
      </c>
      <c r="G19" s="123">
        <v>2</v>
      </c>
      <c r="H19" s="124">
        <v>1</v>
      </c>
      <c r="I19" s="121">
        <v>4</v>
      </c>
      <c r="J19" s="128">
        <v>2</v>
      </c>
      <c r="K19" s="121">
        <v>1</v>
      </c>
      <c r="L19" s="125">
        <v>7</v>
      </c>
      <c r="M19" s="12"/>
      <c r="N19" s="120">
        <f ca="1">OFFSET(Очки!$A$3,F19,D19+QUOTIENT(MAX($C$34-11,0), 2)*4)</f>
        <v>6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8.5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>
        <f ca="1">OFFSET(Очки!$A$3,L19,J19+QUOTIENT(MAX($C$34-11,0), 2)*4)</f>
        <v>6.5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ca="1" si="1"/>
        <v>21</v>
      </c>
      <c r="AC19" s="101"/>
      <c r="AD19" s="101"/>
      <c r="AE19" s="101"/>
    </row>
    <row r="20" spans="1:31" ht="15.75">
      <c r="A20" s="118">
        <f t="shared" ca="1" si="0"/>
        <v>15</v>
      </c>
      <c r="B20" s="119" t="s">
        <v>108</v>
      </c>
      <c r="C20" s="7"/>
      <c r="D20" s="120">
        <v>2</v>
      </c>
      <c r="E20" s="121">
        <v>4</v>
      </c>
      <c r="F20" s="122">
        <v>7</v>
      </c>
      <c r="G20" s="123">
        <v>2</v>
      </c>
      <c r="H20" s="124">
        <v>4</v>
      </c>
      <c r="I20" s="121">
        <v>6</v>
      </c>
      <c r="J20" s="120">
        <v>2</v>
      </c>
      <c r="K20" s="121">
        <v>2</v>
      </c>
      <c r="L20" s="125">
        <v>6</v>
      </c>
      <c r="M20" s="12"/>
      <c r="N20" s="120">
        <f ca="1">OFFSET(Очки!$A$3,F20,D20+QUOTIENT(MAX($C$34-11,0), 2)*4)</f>
        <v>6.5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>
        <f ca="1">OFFSET(Очки!$A$3,I20,G20+QUOTIENT(MAX($C$34-11,0), 2)*4)</f>
        <v>7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7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t="shared" ca="1" si="1"/>
        <v>20.5</v>
      </c>
      <c r="AC20" s="101"/>
      <c r="AD20" s="101"/>
      <c r="AE20" s="101"/>
    </row>
    <row r="21" spans="1:31" ht="15.75" customHeight="1">
      <c r="A21" s="118">
        <f t="shared" ca="1" si="0"/>
        <v>16</v>
      </c>
      <c r="B21" s="119" t="s">
        <v>56</v>
      </c>
      <c r="C21" s="7">
        <v>7.5</v>
      </c>
      <c r="D21" s="120">
        <v>2</v>
      </c>
      <c r="E21" s="121">
        <v>3</v>
      </c>
      <c r="F21" s="122">
        <v>2</v>
      </c>
      <c r="G21" s="123">
        <v>1</v>
      </c>
      <c r="H21" s="124">
        <v>3</v>
      </c>
      <c r="I21" s="121">
        <v>4</v>
      </c>
      <c r="J21" s="128">
        <v>2</v>
      </c>
      <c r="K21" s="121">
        <v>7</v>
      </c>
      <c r="L21" s="125">
        <v>4</v>
      </c>
      <c r="M21" s="12"/>
      <c r="N21" s="120">
        <f ca="1">OFFSET(Очки!$A$3,F21,D21+QUOTIENT(MAX($C$34-11,0), 2)*4)</f>
        <v>10.5</v>
      </c>
      <c r="O21" s="124">
        <f ca="1">IF(F21&lt;E21,OFFSET(IF(OR($C$34=11,$C$34=12),Очки!$B$17,Очки!$O$18),2+E21-F21,IF(D21=2,12,13-E21)),0)</f>
        <v>0.7</v>
      </c>
      <c r="P21" s="124"/>
      <c r="Q21" s="125">
        <v>-4</v>
      </c>
      <c r="R21" s="120">
        <f ca="1">OFFSET(Очки!$A$3,I21,G21+QUOTIENT(MAX($C$34-11,0), 2)*4)</f>
        <v>13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>
        <f ca="1">OFFSET(Очки!$A$3,L21,J21+QUOTIENT(MAX($C$34-11,0), 2)*4)</f>
        <v>8.5</v>
      </c>
      <c r="W21" s="124">
        <f ca="1">IF(L21&lt;K21,OFFSET(IF(OR($C$34=11,$C$34=12),Очки!$B$17,Очки!$O$18),2+K21-L21,IF(J21=2,12,13-K21)),0)</f>
        <v>2.1</v>
      </c>
      <c r="X21" s="124">
        <v>0.5</v>
      </c>
      <c r="Y21" s="122">
        <f>-4-7</f>
        <v>-11</v>
      </c>
      <c r="Z21" s="123"/>
      <c r="AA21" s="125"/>
      <c r="AB21" s="7">
        <f t="shared" ca="1" si="1"/>
        <v>20.3</v>
      </c>
      <c r="AC21" s="101"/>
      <c r="AD21" s="101"/>
      <c r="AE21" s="101"/>
    </row>
    <row r="22" spans="1:31" ht="15.75" hidden="1" customHeight="1">
      <c r="A22" s="118" t="e">
        <f t="shared" ca="1" si="0"/>
        <v>#N/A</v>
      </c>
      <c r="B22" s="119"/>
      <c r="C22" s="7"/>
      <c r="D22" s="120"/>
      <c r="E22" s="121"/>
      <c r="F22" s="122"/>
      <c r="G22" s="123"/>
      <c r="H22" s="124"/>
      <c r="I22" s="121"/>
      <c r="J22" s="120"/>
      <c r="K22" s="121"/>
      <c r="L22" s="125"/>
      <c r="M22" s="12"/>
      <c r="N22" s="120" t="str">
        <f ca="1">OFFSET(Очки!$A$3,F22,D22+QUOTIENT(MAX($C$34-11,0), 2)*4)</f>
        <v>Место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 t="str">
        <f ca="1">OFFSET(Очки!$A$3,I22,G22+QUOTIENT(MAX($C$34-11,0), 2)*4)</f>
        <v>Место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 t="str">
        <f ca="1">OFFSET(Очки!$A$3,L22,J22+QUOTIENT(MAX($C$34-11,0), 2)*4)</f>
        <v>Место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ref="AB22:AB33" ca="1" si="2">SUM(M22:Y22)</f>
        <v>0</v>
      </c>
      <c r="AC22" s="101"/>
      <c r="AD22" s="101"/>
      <c r="AE22" s="101"/>
    </row>
    <row r="23" spans="1:31" ht="15.75" hidden="1" customHeight="1">
      <c r="A23" s="118" t="e">
        <f t="shared" ca="1" si="0"/>
        <v>#N/A</v>
      </c>
      <c r="B23" s="119"/>
      <c r="C23" s="7"/>
      <c r="D23" s="120"/>
      <c r="E23" s="121"/>
      <c r="F23" s="122"/>
      <c r="G23" s="123"/>
      <c r="H23" s="124"/>
      <c r="I23" s="121"/>
      <c r="J23" s="120"/>
      <c r="K23" s="121"/>
      <c r="L23" s="125"/>
      <c r="M23" s="12"/>
      <c r="N23" s="120" t="str">
        <f ca="1">OFFSET(Очки!$A$3,F23,D23+QUOTIENT(MAX($C$34-11,0), 2)*4)</f>
        <v>Место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 t="str">
        <f ca="1">OFFSET(Очки!$A$3,I23,G23+QUOTIENT(MAX($C$34-11,0), 2)*4)</f>
        <v>Место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 t="str">
        <f ca="1">OFFSET(Очки!$A$3,L23,J23+QUOTIENT(MAX($C$34-11,0), 2)*4)</f>
        <v>Место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2"/>
        <v>0</v>
      </c>
      <c r="AC23" s="101"/>
      <c r="AD23" s="101"/>
      <c r="AE23" s="101"/>
    </row>
    <row r="24" spans="1:31" ht="16.5" hidden="1" customHeight="1">
      <c r="A24" s="118" t="e">
        <f t="shared" ca="1" si="0"/>
        <v>#N/A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2"/>
        <v>0</v>
      </c>
      <c r="AC24" s="101"/>
      <c r="AD24" s="101"/>
      <c r="AE24" s="101"/>
    </row>
    <row r="25" spans="1:31" ht="15.75" hidden="1" customHeight="1">
      <c r="A25" s="118" t="e">
        <f t="shared" ca="1" si="0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2"/>
        <v>0</v>
      </c>
      <c r="AC25" s="101"/>
      <c r="AD25" s="101"/>
      <c r="AE25" s="101"/>
    </row>
    <row r="26" spans="1:31" ht="15.75" hidden="1" customHeight="1" thickBot="1">
      <c r="A26" s="134" t="e">
        <f t="shared" ca="1" si="0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2"/>
        <v>0</v>
      </c>
      <c r="AC26" s="101"/>
      <c r="AD26" s="101"/>
      <c r="AE26" s="101"/>
    </row>
    <row r="27" spans="1:31" ht="15.75" hidden="1" customHeight="1">
      <c r="A27" s="144" t="e">
        <f t="shared" ca="1" si="0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2"/>
        <v>0</v>
      </c>
      <c r="AC27" s="101"/>
      <c r="AD27" s="101"/>
      <c r="AE27" s="101"/>
    </row>
    <row r="28" spans="1:31" ht="15.75" hidden="1" customHeight="1">
      <c r="A28" s="146" t="e">
        <f t="shared" ca="1" si="0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2"/>
        <v>0</v>
      </c>
      <c r="AC28" s="101"/>
      <c r="AD28" s="101"/>
      <c r="AE28" s="101"/>
    </row>
    <row r="29" spans="1:31" ht="15.75" hidden="1" customHeight="1">
      <c r="A29" s="146" t="e">
        <f t="shared" ca="1" si="0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2"/>
        <v>0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2"/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2"/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2"/>
        <v>0</v>
      </c>
      <c r="AC32" s="101"/>
      <c r="AD32" s="101"/>
      <c r="AE32" s="101"/>
    </row>
    <row r="33" spans="1:31" ht="15.75" hidden="1" customHeigh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2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16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1">
    <sortCondition descending="1" ref="AB6:AB21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3" priority="1">
      <formula>AND(E6&gt;F6,O6=0)</formula>
    </cfRule>
  </conditionalFormatting>
  <conditionalFormatting sqref="S6:S33">
    <cfRule type="expression" dxfId="22" priority="2">
      <formula>AND(H6&gt;I6,S6=0)</formula>
    </cfRule>
  </conditionalFormatting>
  <conditionalFormatting sqref="W6:W33">
    <cfRule type="expression" dxfId="21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topLeftCell="A5" zoomScale="90" zoomScaleNormal="90" workbookViewId="0">
      <selection activeCell="B8" sqref="B8"/>
    </sheetView>
  </sheetViews>
  <sheetFormatPr defaultColWidth="12.625" defaultRowHeight="15" customHeight="1"/>
  <cols>
    <col min="1" max="1" width="5.75" style="269" customWidth="1"/>
    <col min="2" max="2" width="43.5" style="269" customWidth="1"/>
    <col min="3" max="3" width="7.25" style="269" customWidth="1"/>
    <col min="4" max="5" width="3.875" style="269" customWidth="1"/>
    <col min="6" max="8" width="4.625" style="269" customWidth="1"/>
    <col min="9" max="9" width="3.875" style="269" customWidth="1"/>
    <col min="10" max="12" width="4.625" style="269" customWidth="1"/>
    <col min="13" max="13" width="6" style="269" customWidth="1"/>
    <col min="14" max="14" width="5.625" style="269" customWidth="1"/>
    <col min="15" max="15" width="4.75" style="269" customWidth="1"/>
    <col min="16" max="18" width="5.625" style="269" customWidth="1"/>
    <col min="19" max="19" width="4.5" style="269" customWidth="1"/>
    <col min="20" max="22" width="5.625" style="269" customWidth="1"/>
    <col min="23" max="23" width="5.125" style="269" customWidth="1"/>
    <col min="24" max="25" width="5.625" style="269" customWidth="1"/>
    <col min="26" max="26" width="4.125" style="269" hidden="1" customWidth="1"/>
    <col min="27" max="27" width="9.375" style="269" hidden="1" customWidth="1"/>
    <col min="28" max="28" width="9.375" style="269" customWidth="1"/>
    <col min="29" max="31" width="7.75" style="269" customWidth="1"/>
    <col min="32" max="16384" width="12.625" style="269"/>
  </cols>
  <sheetData>
    <row r="1" spans="1:31" ht="12.75" customHeight="1">
      <c r="A1" s="308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70">
        <v>4</v>
      </c>
      <c r="AA5" s="103"/>
      <c r="AB5" s="303"/>
      <c r="AC5" s="271"/>
      <c r="AD5" s="271"/>
      <c r="AE5" s="271"/>
    </row>
    <row r="6" spans="1:31" ht="15.75">
      <c r="A6" s="110">
        <f ca="1">RANK(AB6,AB$6:OFFSET(AB$6,0,0,COUNTA(B$6:B$33)))</f>
        <v>1</v>
      </c>
      <c r="B6" s="111" t="s">
        <v>48</v>
      </c>
      <c r="C6" s="6">
        <v>7.5</v>
      </c>
      <c r="D6" s="112">
        <v>1</v>
      </c>
      <c r="E6" s="113">
        <v>8</v>
      </c>
      <c r="F6" s="114">
        <v>4</v>
      </c>
      <c r="G6" s="115">
        <v>1</v>
      </c>
      <c r="H6" s="116">
        <v>7</v>
      </c>
      <c r="I6" s="113">
        <v>5</v>
      </c>
      <c r="J6" s="112">
        <v>1</v>
      </c>
      <c r="K6" s="113">
        <v>11</v>
      </c>
      <c r="L6" s="117">
        <v>3</v>
      </c>
      <c r="M6" s="11">
        <v>1</v>
      </c>
      <c r="N6" s="112">
        <f ca="1">OFFSET(Очки!$A$3,F6,D6+QUOTIENT(MAX($C$34-11,0), 2)*4)</f>
        <v>13</v>
      </c>
      <c r="O6" s="116">
        <f ca="1">IF(F6&lt;E6,OFFSET(IF(OR($C$34=11,$C$34=12),Очки!$B$17,Очки!$O$18),2+E6-F6,IF(D6=2,12,13-E6)),0)</f>
        <v>4.2</v>
      </c>
      <c r="P6" s="116">
        <v>0.5</v>
      </c>
      <c r="Q6" s="117"/>
      <c r="R6" s="112">
        <f ca="1">OFFSET(Очки!$A$3,I6,G6+QUOTIENT(MAX($C$34-11,0), 2)*4)</f>
        <v>12</v>
      </c>
      <c r="S6" s="116">
        <f ca="1">IF(I6&lt;H6,OFFSET(IF(OR($C$34=11,$C$34=12),Очки!$B$17,Очки!$O$18),2+H6-I6,IF(G6=2,12,13-H6)),0)</f>
        <v>2.1</v>
      </c>
      <c r="T6" s="116">
        <v>2.5</v>
      </c>
      <c r="U6" s="117"/>
      <c r="V6" s="112">
        <f ca="1">OFFSET(Очки!$A$3,L6,J6+QUOTIENT(MAX($C$34-11,0), 2)*4)</f>
        <v>14</v>
      </c>
      <c r="W6" s="116">
        <f ca="1">IF(L6&lt;K6,OFFSET(IF(OR($C$34=11,$C$34=12),Очки!$B$17,Очки!$O$18),2+K6-L6,IF(J6=2,12,13-K6)),0)</f>
        <v>8.8000000000000007</v>
      </c>
      <c r="X6" s="116"/>
      <c r="Y6" s="114"/>
      <c r="Z6" s="115"/>
      <c r="AA6" s="117"/>
      <c r="AB6" s="6">
        <f t="shared" ref="AB6:AB27" ca="1" si="0">SUM(M6:Y6)</f>
        <v>58.099999999999994</v>
      </c>
      <c r="AC6" s="101"/>
      <c r="AD6" s="101"/>
      <c r="AE6" s="101"/>
    </row>
    <row r="7" spans="1:31" ht="15.75">
      <c r="A7" s="118">
        <f ca="1">RANK(AB7,AB$6:OFFSET(AB$6,0,0,COUNTA(B$6:B$33)))</f>
        <v>2</v>
      </c>
      <c r="B7" s="119" t="s">
        <v>66</v>
      </c>
      <c r="C7" s="7"/>
      <c r="D7" s="120">
        <v>1</v>
      </c>
      <c r="E7" s="121">
        <v>10</v>
      </c>
      <c r="F7" s="122">
        <v>5</v>
      </c>
      <c r="G7" s="123">
        <v>1</v>
      </c>
      <c r="H7" s="124">
        <v>8</v>
      </c>
      <c r="I7" s="121">
        <v>4</v>
      </c>
      <c r="J7" s="120">
        <v>1</v>
      </c>
      <c r="K7" s="121">
        <v>10</v>
      </c>
      <c r="L7" s="125">
        <v>9</v>
      </c>
      <c r="M7" s="12">
        <v>2</v>
      </c>
      <c r="N7" s="120">
        <f ca="1">OFFSET(Очки!$A$3,F7,D7+QUOTIENT(MAX($C$34-11,0), 2)*4)</f>
        <v>12</v>
      </c>
      <c r="O7" s="124">
        <f ca="1">IF(F7&lt;E7,OFFSET(IF(OR($C$34=11,$C$34=12),Очки!$B$17,Очки!$O$18),2+E7-F7,IF(D7=2,12,13-E7)),0)</f>
        <v>5.8000000000000007</v>
      </c>
      <c r="P7" s="124">
        <v>1</v>
      </c>
      <c r="Q7" s="125"/>
      <c r="R7" s="120">
        <f ca="1">OFFSET(Очки!$A$3,I7,G7+QUOTIENT(MAX($C$34-11,0), 2)*4)</f>
        <v>13</v>
      </c>
      <c r="S7" s="124">
        <f ca="1">IF(I7&lt;H7,OFFSET(IF(OR($C$34=11,$C$34=12),Очки!$B$17,Очки!$O$18),2+H7-I7,IF(G7=2,12,13-H7)),0)</f>
        <v>4.2</v>
      </c>
      <c r="T7" s="124">
        <v>2</v>
      </c>
      <c r="U7" s="125"/>
      <c r="V7" s="120">
        <f ca="1">OFFSET(Очки!$A$3,L7,J7+QUOTIENT(MAX($C$34-11,0), 2)*4)</f>
        <v>10</v>
      </c>
      <c r="W7" s="124">
        <f ca="1">IF(L7&lt;K7,OFFSET(IF(OR($C$34=11,$C$34=12),Очки!$B$17,Очки!$O$18),2+K7-L7,IF(J7=2,12,13-K7)),0)</f>
        <v>1.3</v>
      </c>
      <c r="X7" s="124">
        <v>0.5</v>
      </c>
      <c r="Y7" s="122"/>
      <c r="Z7" s="123"/>
      <c r="AA7" s="125"/>
      <c r="AB7" s="7">
        <f t="shared" ca="1" si="0"/>
        <v>51.8</v>
      </c>
      <c r="AC7" s="101"/>
      <c r="AD7" s="101"/>
      <c r="AE7" s="101"/>
    </row>
    <row r="8" spans="1:31" ht="15.75">
      <c r="A8" s="118">
        <f ca="1">RANK(AB8,AB$6:OFFSET(AB$6,0,0,COUNTA(B$6:B$33)))</f>
        <v>3</v>
      </c>
      <c r="B8" s="251" t="s">
        <v>50</v>
      </c>
      <c r="C8" s="7">
        <v>7.5</v>
      </c>
      <c r="D8" s="120">
        <v>1</v>
      </c>
      <c r="E8" s="121">
        <v>3</v>
      </c>
      <c r="F8" s="122">
        <v>1</v>
      </c>
      <c r="G8" s="123">
        <v>1</v>
      </c>
      <c r="H8" s="124">
        <v>4</v>
      </c>
      <c r="I8" s="121">
        <v>2</v>
      </c>
      <c r="J8" s="120">
        <v>1</v>
      </c>
      <c r="K8" s="121">
        <v>9</v>
      </c>
      <c r="L8" s="125">
        <v>8</v>
      </c>
      <c r="M8" s="12"/>
      <c r="N8" s="120">
        <f ca="1">OFFSET(Очки!$A$3,F8,D8+QUOTIENT(MAX($C$34-11,0), 2)*4)</f>
        <v>16</v>
      </c>
      <c r="O8" s="124">
        <f ca="1">IF(F8&lt;E8,OFFSET(IF(OR($C$34=11,$C$34=12),Очки!$B$17,Очки!$O$18),2+E8-F8,IF(D8=2,12,13-E8)),0)</f>
        <v>1.4</v>
      </c>
      <c r="P8" s="124"/>
      <c r="Q8" s="125"/>
      <c r="R8" s="120">
        <f ca="1">OFFSET(Очки!$A$3,I8,G8+QUOTIENT(MAX($C$34-11,0), 2)*4)</f>
        <v>15</v>
      </c>
      <c r="S8" s="124">
        <f ca="1">IF(I8&lt;H8,OFFSET(IF(OR($C$34=11,$C$34=12),Очки!$B$17,Очки!$O$18),2+H8-I8,IF(G8=2,12,13-H8)),0)</f>
        <v>1.5</v>
      </c>
      <c r="T8" s="124">
        <v>1.5</v>
      </c>
      <c r="U8" s="125"/>
      <c r="V8" s="120">
        <f ca="1">OFFSET(Очки!$A$3,L8,J8+QUOTIENT(MAX($C$34-11,0), 2)*4)</f>
        <v>10.5</v>
      </c>
      <c r="W8" s="124">
        <f ca="1">IF(L8&lt;K8,OFFSET(IF(OR($C$34=11,$C$34=12),Очки!$B$17,Очки!$O$18),2+K8-L8,IF(J8=2,12,13-K8)),0)</f>
        <v>1.2</v>
      </c>
      <c r="X8" s="124">
        <v>1.5</v>
      </c>
      <c r="Y8" s="122"/>
      <c r="Z8" s="123"/>
      <c r="AA8" s="125"/>
      <c r="AB8" s="7">
        <f t="shared" ca="1" si="0"/>
        <v>48.6</v>
      </c>
      <c r="AC8" s="101"/>
      <c r="AD8" s="101"/>
      <c r="AE8" s="101"/>
    </row>
    <row r="9" spans="1:31" ht="15.75">
      <c r="A9" s="118">
        <f ca="1">RANK(AB9,AB$6:OFFSET(AB$6,0,0,COUNTA(B$6:B$33)))</f>
        <v>4</v>
      </c>
      <c r="B9" s="251" t="s">
        <v>65</v>
      </c>
      <c r="C9" s="7">
        <v>20</v>
      </c>
      <c r="D9" s="120">
        <v>1</v>
      </c>
      <c r="E9" s="121">
        <v>6</v>
      </c>
      <c r="F9" s="122">
        <v>2</v>
      </c>
      <c r="G9" s="123">
        <v>1</v>
      </c>
      <c r="H9" s="124">
        <v>6</v>
      </c>
      <c r="I9" s="121">
        <v>7</v>
      </c>
      <c r="J9" s="120">
        <v>1</v>
      </c>
      <c r="K9" s="121">
        <v>4</v>
      </c>
      <c r="L9" s="125">
        <v>2</v>
      </c>
      <c r="M9" s="12"/>
      <c r="N9" s="120">
        <f ca="1">OFFSET(Очки!$A$3,F9,D9+QUOTIENT(MAX($C$34-11,0), 2)*4)</f>
        <v>15</v>
      </c>
      <c r="O9" s="124">
        <f ca="1">IF(F9&lt;E9,OFFSET(IF(OR($C$34=11,$C$34=12),Очки!$B$17,Очки!$O$18),2+E9-F9,IF(D9=2,12,13-E9)),0)</f>
        <v>3.4000000000000004</v>
      </c>
      <c r="P9" s="124"/>
      <c r="Q9" s="125"/>
      <c r="R9" s="120">
        <f ca="1">OFFSET(Очки!$A$3,I9,G9+QUOTIENT(MAX($C$34-11,0), 2)*4)</f>
        <v>11</v>
      </c>
      <c r="S9" s="124">
        <f ca="1">IF(I9&lt;H9,OFFSET(IF(OR($C$34=11,$C$34=12),Очки!$B$17,Очки!$O$18),2+H9-I9,IF(G9=2,12,13-H9)),0)</f>
        <v>0</v>
      </c>
      <c r="T9" s="124"/>
      <c r="U9" s="125"/>
      <c r="V9" s="120">
        <f ca="1">OFFSET(Очки!$A$3,L9,J9+QUOTIENT(MAX($C$34-11,0), 2)*4)</f>
        <v>15</v>
      </c>
      <c r="W9" s="124">
        <f ca="1">IF(L9&lt;K9,OFFSET(IF(OR($C$34=11,$C$34=12),Очки!$B$17,Очки!$O$18),2+K9-L9,IF(J9=2,12,13-K9)),0)</f>
        <v>1.5</v>
      </c>
      <c r="X9" s="124"/>
      <c r="Y9" s="122"/>
      <c r="Z9" s="123"/>
      <c r="AA9" s="125"/>
      <c r="AB9" s="7">
        <f t="shared" ca="1" si="0"/>
        <v>45.9</v>
      </c>
      <c r="AC9" s="101"/>
      <c r="AD9" s="101"/>
      <c r="AE9" s="101"/>
    </row>
    <row r="10" spans="1:31" ht="15.75">
      <c r="A10" s="118">
        <f ca="1">RANK(AB10,AB$6:OFFSET(AB$6,0,0,COUNTA(B$6:B$33)))</f>
        <v>5</v>
      </c>
      <c r="B10" s="119" t="s">
        <v>56</v>
      </c>
      <c r="C10" s="7">
        <v>5</v>
      </c>
      <c r="D10" s="120">
        <v>2</v>
      </c>
      <c r="E10" s="121">
        <v>8</v>
      </c>
      <c r="F10" s="122">
        <v>2</v>
      </c>
      <c r="G10" s="123">
        <v>1</v>
      </c>
      <c r="H10" s="124">
        <v>11</v>
      </c>
      <c r="I10" s="121">
        <v>8</v>
      </c>
      <c r="J10" s="120">
        <v>1</v>
      </c>
      <c r="K10" s="121">
        <v>2</v>
      </c>
      <c r="L10" s="125">
        <v>1</v>
      </c>
      <c r="M10" s="12"/>
      <c r="N10" s="120">
        <f ca="1">OFFSET(Очки!$A$3,F10,D10+QUOTIENT(MAX($C$34-11,0), 2)*4)</f>
        <v>9</v>
      </c>
      <c r="O10" s="124">
        <f ca="1">IF(F10&lt;E10,OFFSET(IF(OR($C$34=11,$C$34=12),Очки!$B$17,Очки!$O$18),2+E10-F10,IF(D10=2,12,13-E10)),0)</f>
        <v>4.2</v>
      </c>
      <c r="P10" s="124">
        <v>2.5</v>
      </c>
      <c r="Q10" s="125">
        <v>-3</v>
      </c>
      <c r="R10" s="120">
        <f ca="1">OFFSET(Очки!$A$3,I10,G10+QUOTIENT(MAX($C$34-11,0), 2)*4)</f>
        <v>10.5</v>
      </c>
      <c r="S10" s="124">
        <f ca="1">IF(I10&lt;H10,OFFSET(IF(OR($C$34=11,$C$34=12),Очки!$B$17,Очки!$O$18),2+H10-I10,IF(G10=2,12,13-H10)),0)</f>
        <v>3.8</v>
      </c>
      <c r="T10" s="124"/>
      <c r="U10" s="125"/>
      <c r="V10" s="120">
        <f ca="1">OFFSET(Очки!$A$3,L10,J10+QUOTIENT(MAX($C$34-11,0), 2)*4)</f>
        <v>16</v>
      </c>
      <c r="W10" s="124">
        <f ca="1">IF(L10&lt;K10,OFFSET(IF(OR($C$34=11,$C$34=12),Очки!$B$17,Очки!$O$18),2+K10-L10,IF(J10=2,12,13-K10)),0)</f>
        <v>0.7</v>
      </c>
      <c r="X10" s="124">
        <v>2</v>
      </c>
      <c r="Y10" s="122"/>
      <c r="Z10" s="123"/>
      <c r="AA10" s="125"/>
      <c r="AB10" s="7">
        <f t="shared" ca="1" si="0"/>
        <v>45.7</v>
      </c>
      <c r="AC10" s="101"/>
      <c r="AD10" s="101"/>
      <c r="AE10" s="101"/>
    </row>
    <row r="11" spans="1:31" ht="16.5" thickBot="1">
      <c r="A11" s="118">
        <f ca="1">RANK(AB11,AB$6:OFFSET(AB$6,0,0,COUNTA(B$6:B$33)))</f>
        <v>6</v>
      </c>
      <c r="B11" s="251" t="s">
        <v>67</v>
      </c>
      <c r="C11" s="7">
        <v>10</v>
      </c>
      <c r="D11" s="120">
        <v>1</v>
      </c>
      <c r="E11" s="121">
        <v>9</v>
      </c>
      <c r="F11" s="122">
        <v>9</v>
      </c>
      <c r="G11" s="123">
        <v>1</v>
      </c>
      <c r="H11" s="124">
        <v>3</v>
      </c>
      <c r="I11" s="121">
        <v>1</v>
      </c>
      <c r="J11" s="120">
        <v>1</v>
      </c>
      <c r="K11" s="121">
        <v>6</v>
      </c>
      <c r="L11" s="125">
        <v>4</v>
      </c>
      <c r="M11" s="12">
        <v>1.5</v>
      </c>
      <c r="N11" s="120">
        <f ca="1">OFFSET(Очки!$A$3,F11,D11+QUOTIENT(MAX($C$34-11,0), 2)*4)</f>
        <v>10</v>
      </c>
      <c r="O11" s="124">
        <f ca="1">IF(F11&lt;E11,OFFSET(IF(OR($C$34=11,$C$34=12),Очки!$B$17,Очки!$O$18),2+E11-F11,IF(D11=2,12,13-E11)),0)</f>
        <v>0</v>
      </c>
      <c r="P11" s="124"/>
      <c r="Q11" s="125"/>
      <c r="R11" s="120">
        <f ca="1">OFFSET(Очки!$A$3,I11,G11+QUOTIENT(MAX($C$34-11,0), 2)*4)</f>
        <v>16</v>
      </c>
      <c r="S11" s="124">
        <f ca="1">IF(I11&lt;H11,OFFSET(IF(OR($C$34=11,$C$34=12),Очки!$B$17,Очки!$O$18),2+H11-I11,IF(G11=2,12,13-H11)),0)</f>
        <v>1.4</v>
      </c>
      <c r="T11" s="124"/>
      <c r="U11" s="125"/>
      <c r="V11" s="120">
        <f ca="1">OFFSET(Очки!$A$3,L11,J11+QUOTIENT(MAX($C$34-11,0), 2)*4)</f>
        <v>13</v>
      </c>
      <c r="W11" s="124">
        <f ca="1">IF(L11&lt;K11,OFFSET(IF(OR($C$34=11,$C$34=12),Очки!$B$17,Очки!$O$18),2+K11-L11,IF(J11=2,12,13-K11)),0)</f>
        <v>1.9</v>
      </c>
      <c r="X11" s="124"/>
      <c r="Y11" s="122"/>
      <c r="Z11" s="123"/>
      <c r="AA11" s="125"/>
      <c r="AB11" s="7">
        <f t="shared" ca="1" si="0"/>
        <v>43.8</v>
      </c>
      <c r="AC11" s="101"/>
      <c r="AD11" s="101"/>
      <c r="AE11" s="101"/>
    </row>
    <row r="12" spans="1:31" ht="15.75">
      <c r="A12" s="110">
        <f ca="1">RANK(AB12,AB$6:OFFSET(AB$6,0,0,COUNTA(B$6:B$33)))</f>
        <v>7</v>
      </c>
      <c r="B12" s="250" t="s">
        <v>69</v>
      </c>
      <c r="C12" s="127"/>
      <c r="D12" s="128">
        <v>1</v>
      </c>
      <c r="E12" s="129">
        <v>1</v>
      </c>
      <c r="F12" s="130">
        <v>3</v>
      </c>
      <c r="G12" s="131">
        <v>1</v>
      </c>
      <c r="H12" s="132">
        <v>1</v>
      </c>
      <c r="I12" s="129">
        <v>10</v>
      </c>
      <c r="J12" s="128">
        <v>2</v>
      </c>
      <c r="K12" s="129">
        <v>7</v>
      </c>
      <c r="L12" s="133">
        <v>2</v>
      </c>
      <c r="M12" s="10"/>
      <c r="N12" s="128">
        <f ca="1">OFFSET(Очки!$A$3,F12,D12+QUOTIENT(MAX($C$34-11,0), 2)*4)</f>
        <v>14</v>
      </c>
      <c r="O12" s="132">
        <f ca="1">IF(F12&lt;E12,OFFSET(IF(OR($C$34=11,$C$34=12),Очки!$B$17,Очки!$O$18),2+E12-F12,IF(D12=2,12,13-E12)),0)</f>
        <v>0</v>
      </c>
      <c r="P12" s="132"/>
      <c r="Q12" s="133"/>
      <c r="R12" s="128">
        <f ca="1">OFFSET(Очки!$A$3,I12,G12+QUOTIENT(MAX($C$34-11,0), 2)*4)</f>
        <v>9.5</v>
      </c>
      <c r="S12" s="132">
        <f ca="1">IF(I12&lt;H12,OFFSET(IF(OR($C$34=11,$C$34=12),Очки!$B$17,Очки!$O$18),2+H12-I12,IF(G12=2,12,13-H12)),0)</f>
        <v>0</v>
      </c>
      <c r="T12" s="132"/>
      <c r="U12" s="133"/>
      <c r="V12" s="128">
        <f ca="1">OFFSET(Очки!$A$3,L12,J12+QUOTIENT(MAX($C$34-11,0), 2)*4)</f>
        <v>9</v>
      </c>
      <c r="W12" s="132">
        <f ca="1">IF(L12&lt;K12,OFFSET(IF(OR($C$34=11,$C$34=12),Очки!$B$17,Очки!$O$18),2+K12-L12,IF(J12=2,12,13-K12)),0)</f>
        <v>3.5</v>
      </c>
      <c r="X12" s="132"/>
      <c r="Y12" s="130"/>
      <c r="Z12" s="131"/>
      <c r="AA12" s="133"/>
      <c r="AB12" s="127">
        <f t="shared" ca="1" si="0"/>
        <v>36</v>
      </c>
      <c r="AC12" s="101"/>
      <c r="AD12" s="101"/>
      <c r="AE12" s="101"/>
    </row>
    <row r="13" spans="1:31" ht="15.75">
      <c r="A13" s="118">
        <f ca="1">RANK(AB13,AB$6:OFFSET(AB$6,0,0,COUNTA(B$6:B$33)))</f>
        <v>8</v>
      </c>
      <c r="B13" s="119" t="s">
        <v>51</v>
      </c>
      <c r="C13" s="7"/>
      <c r="D13" s="120">
        <v>1</v>
      </c>
      <c r="E13" s="121">
        <v>2</v>
      </c>
      <c r="F13" s="122">
        <v>7</v>
      </c>
      <c r="G13" s="123">
        <v>1</v>
      </c>
      <c r="H13" s="124">
        <v>5</v>
      </c>
      <c r="I13" s="121">
        <v>6</v>
      </c>
      <c r="J13" s="120">
        <v>1</v>
      </c>
      <c r="K13" s="121">
        <v>7</v>
      </c>
      <c r="L13" s="125">
        <v>6</v>
      </c>
      <c r="M13" s="12"/>
      <c r="N13" s="120">
        <f ca="1">OFFSET(Очки!$A$3,F13,D13+QUOTIENT(MAX($C$34-11,0), 2)*4)</f>
        <v>11</v>
      </c>
      <c r="O13" s="124">
        <f ca="1">IF(F13&lt;E13,OFFSET(IF(OR($C$34=11,$C$34=12),Очки!$B$17,Очки!$O$18),2+E13-F13,IF(D13=2,12,13-E13)),0)</f>
        <v>0</v>
      </c>
      <c r="P13" s="124"/>
      <c r="Q13" s="125"/>
      <c r="R13" s="120">
        <f ca="1">OFFSET(Очки!$A$3,I13,G13+QUOTIENT(MAX($C$34-11,0), 2)*4)</f>
        <v>11.5</v>
      </c>
      <c r="S13" s="124">
        <f ca="1">IF(I13&lt;H13,OFFSET(IF(OR($C$34=11,$C$34=12),Очки!$B$17,Очки!$O$18),2+H13-I13,IF(G13=2,12,13-H13)),0)</f>
        <v>0</v>
      </c>
      <c r="T13" s="124">
        <v>0.5</v>
      </c>
      <c r="U13" s="125"/>
      <c r="V13" s="120">
        <f ca="1">OFFSET(Очки!$A$3,L13,J13+QUOTIENT(MAX($C$34-11,0), 2)*4)</f>
        <v>11.5</v>
      </c>
      <c r="W13" s="124">
        <f ca="1">IF(L13&lt;K13,OFFSET(IF(OR($C$34=11,$C$34=12),Очки!$B$17,Очки!$O$18),2+K13-L13,IF(J13=2,12,13-K13)),0)</f>
        <v>1.1000000000000001</v>
      </c>
      <c r="X13" s="124"/>
      <c r="Y13" s="122"/>
      <c r="Z13" s="123"/>
      <c r="AA13" s="125"/>
      <c r="AB13" s="7">
        <f t="shared" ca="1" si="0"/>
        <v>35.6</v>
      </c>
      <c r="AC13" s="101"/>
      <c r="AD13" s="101"/>
      <c r="AE13" s="101"/>
    </row>
    <row r="14" spans="1:31" ht="15.75">
      <c r="A14" s="118">
        <f ca="1">RANK(AB14,AB$6:OFFSET(AB$6,0,0,COUNTA(B$6:B$33)))</f>
        <v>9</v>
      </c>
      <c r="B14" s="119" t="s">
        <v>64</v>
      </c>
      <c r="C14" s="7">
        <v>7.5</v>
      </c>
      <c r="D14" s="120">
        <v>1</v>
      </c>
      <c r="E14" s="121">
        <v>11</v>
      </c>
      <c r="F14" s="122">
        <v>8</v>
      </c>
      <c r="G14" s="123">
        <v>1</v>
      </c>
      <c r="H14" s="124">
        <v>10</v>
      </c>
      <c r="I14" s="121">
        <v>9</v>
      </c>
      <c r="J14" s="120">
        <v>2</v>
      </c>
      <c r="K14" s="121">
        <v>9</v>
      </c>
      <c r="L14" s="125">
        <v>7</v>
      </c>
      <c r="M14" s="12">
        <v>2.5</v>
      </c>
      <c r="N14" s="120">
        <f ca="1">OFFSET(Очки!$A$3,F14,D14+QUOTIENT(MAX($C$34-11,0), 2)*4)</f>
        <v>10.5</v>
      </c>
      <c r="O14" s="124">
        <f ca="1">IF(F14&lt;E14,OFFSET(IF(OR($C$34=11,$C$34=12),Очки!$B$17,Очки!$O$18),2+E14-F14,IF(D14=2,12,13-E14)),0)</f>
        <v>3.8</v>
      </c>
      <c r="P14" s="124">
        <v>2</v>
      </c>
      <c r="Q14" s="125"/>
      <c r="R14" s="120">
        <f ca="1">OFFSET(Очки!$A$3,I14,G14+QUOTIENT(MAX($C$34-11,0), 2)*4)</f>
        <v>10</v>
      </c>
      <c r="S14" s="124">
        <f ca="1">IF(I14&lt;H14,OFFSET(IF(OR($C$34=11,$C$34=12),Очки!$B$17,Очки!$O$18),2+H14-I14,IF(G14=2,12,13-H14)),0)</f>
        <v>1.3</v>
      </c>
      <c r="T14" s="124"/>
      <c r="U14" s="125">
        <v>-2</v>
      </c>
      <c r="V14" s="120">
        <f ca="1">OFFSET(Очки!$A$3,L14,J14+QUOTIENT(MAX($C$34-11,0), 2)*4)</f>
        <v>5</v>
      </c>
      <c r="W14" s="124">
        <f ca="1">IF(L14&lt;K14,OFFSET(IF(OR($C$34=11,$C$34=12),Очки!$B$17,Очки!$O$18),2+K14-L14,IF(J14=2,12,13-K14)),0)</f>
        <v>1.4</v>
      </c>
      <c r="X14" s="124">
        <v>2.5</v>
      </c>
      <c r="Y14" s="122">
        <v>-5</v>
      </c>
      <c r="Z14" s="123"/>
      <c r="AA14" s="125"/>
      <c r="AB14" s="7">
        <f t="shared" ca="1" si="0"/>
        <v>32</v>
      </c>
      <c r="AC14" s="101"/>
      <c r="AD14" s="101"/>
      <c r="AE14" s="101"/>
    </row>
    <row r="15" spans="1:31" ht="15.75">
      <c r="A15" s="118">
        <f ca="1">RANK(AB15,AB$6:OFFSET(AB$6,0,0,COUNTA(B$6:B$33)))</f>
        <v>10</v>
      </c>
      <c r="B15" s="251" t="s">
        <v>86</v>
      </c>
      <c r="C15" s="7"/>
      <c r="D15" s="120">
        <v>1</v>
      </c>
      <c r="E15" s="121">
        <v>5</v>
      </c>
      <c r="F15" s="122">
        <v>10</v>
      </c>
      <c r="G15" s="123">
        <v>2</v>
      </c>
      <c r="H15" s="124">
        <v>9</v>
      </c>
      <c r="I15" s="121">
        <v>6</v>
      </c>
      <c r="J15" s="120">
        <v>1</v>
      </c>
      <c r="K15" s="121">
        <v>8</v>
      </c>
      <c r="L15" s="125">
        <v>7</v>
      </c>
      <c r="M15" s="12"/>
      <c r="N15" s="120">
        <f ca="1">OFFSET(Очки!$A$3,F15,D15+QUOTIENT(MAX($C$34-11,0), 2)*4)</f>
        <v>9.5</v>
      </c>
      <c r="O15" s="124">
        <f ca="1">IF(F15&lt;E15,OFFSET(IF(OR($C$34=11,$C$34=12),Очки!$B$17,Очки!$O$18),2+E15-F15,IF(D15=2,12,13-E15)),0)</f>
        <v>0</v>
      </c>
      <c r="P15" s="124"/>
      <c r="Q15" s="125"/>
      <c r="R15" s="120">
        <f ca="1">OFFSET(Очки!$A$3,I15,G15+QUOTIENT(MAX($C$34-11,0), 2)*4)</f>
        <v>5.5</v>
      </c>
      <c r="S15" s="124">
        <f ca="1">IF(I15&lt;H15,OFFSET(IF(OR($C$34=11,$C$34=12),Очки!$B$17,Очки!$O$18),2+H15-I15,IF(G15=2,12,13-H15)),0)</f>
        <v>2.1</v>
      </c>
      <c r="T15" s="124">
        <v>1</v>
      </c>
      <c r="U15" s="125"/>
      <c r="V15" s="120">
        <f ca="1">OFFSET(Очки!$A$3,L15,J15+QUOTIENT(MAX($C$34-11,0), 2)*4)</f>
        <v>11</v>
      </c>
      <c r="W15" s="124">
        <f ca="1">IF(L15&lt;K15,OFFSET(IF(OR($C$34=11,$C$34=12),Очки!$B$17,Очки!$O$18),2+K15-L15,IF(J15=2,12,13-K15)),0)</f>
        <v>1.2</v>
      </c>
      <c r="X15" s="124">
        <v>1</v>
      </c>
      <c r="Y15" s="122"/>
      <c r="Z15" s="123"/>
      <c r="AA15" s="125"/>
      <c r="AB15" s="7">
        <f t="shared" ca="1" si="0"/>
        <v>31.3</v>
      </c>
      <c r="AC15" s="101"/>
      <c r="AD15" s="101"/>
      <c r="AE15" s="101"/>
    </row>
    <row r="16" spans="1:31" ht="15" customHeight="1">
      <c r="A16" s="118">
        <f ca="1">RANK(AB16,AB$6:OFFSET(AB$6,0,0,COUNTA(B$6:B$33)))</f>
        <v>11</v>
      </c>
      <c r="B16" s="119" t="s">
        <v>61</v>
      </c>
      <c r="C16" s="7"/>
      <c r="D16" s="120">
        <v>2</v>
      </c>
      <c r="E16" s="121">
        <v>5</v>
      </c>
      <c r="F16" s="122">
        <v>2</v>
      </c>
      <c r="G16" s="123">
        <v>2</v>
      </c>
      <c r="H16" s="124">
        <v>7</v>
      </c>
      <c r="I16" s="121">
        <v>5</v>
      </c>
      <c r="J16" s="128">
        <v>1</v>
      </c>
      <c r="K16" s="121">
        <v>3</v>
      </c>
      <c r="L16" s="125">
        <v>5</v>
      </c>
      <c r="M16" s="12"/>
      <c r="N16" s="120">
        <f ca="1">OFFSET(Очки!$A$3,F16,D16+QUOTIENT(MAX($C$34-11,0), 2)*4)</f>
        <v>9</v>
      </c>
      <c r="O16" s="124">
        <f ca="1">IF(F16&lt;E16,OFFSET(IF(OR($C$34=11,$C$34=12),Очки!$B$17,Очки!$O$18),2+E16-F16,IF(D16=2,12,13-E16)),0)</f>
        <v>2.1</v>
      </c>
      <c r="P16" s="124"/>
      <c r="Q16" s="125"/>
      <c r="R16" s="120">
        <f ca="1">OFFSET(Очки!$A$3,I16,G16+QUOTIENT(MAX($C$34-11,0), 2)*4)</f>
        <v>6</v>
      </c>
      <c r="S16" s="124">
        <f ca="1">IF(I16&lt;H16,OFFSET(IF(OR($C$34=11,$C$34=12),Очки!$B$17,Очки!$O$18),2+H16-I16,IF(G16=2,12,13-H16)),0)</f>
        <v>1.4</v>
      </c>
      <c r="T16" s="124"/>
      <c r="U16" s="125"/>
      <c r="V16" s="120">
        <f ca="1">OFFSET(Очки!$A$3,L16,J16+QUOTIENT(MAX($C$34-11,0), 2)*4)</f>
        <v>12</v>
      </c>
      <c r="W16" s="124">
        <f ca="1">IF(L16&lt;K16,OFFSET(IF(OR($C$34=11,$C$34=12),Очки!$B$17,Очки!$O$18),2+K16-L16,IF(J16=2,12,13-K16)),0)</f>
        <v>0</v>
      </c>
      <c r="X16" s="124"/>
      <c r="Y16" s="122"/>
      <c r="Z16" s="123"/>
      <c r="AA16" s="125"/>
      <c r="AB16" s="7">
        <f t="shared" ca="1" si="0"/>
        <v>30.5</v>
      </c>
      <c r="AC16" s="101"/>
      <c r="AD16" s="101"/>
      <c r="AE16" s="101"/>
    </row>
    <row r="17" spans="1:31" ht="15.75">
      <c r="A17" s="118">
        <f ca="1">RANK(AB17,AB$6:OFFSET(AB$6,0,0,COUNTA(B$6:B$33)))</f>
        <v>12</v>
      </c>
      <c r="B17" s="250" t="s">
        <v>82</v>
      </c>
      <c r="C17" s="7"/>
      <c r="D17" s="120">
        <v>1</v>
      </c>
      <c r="E17" s="121">
        <v>7</v>
      </c>
      <c r="F17" s="122">
        <v>11</v>
      </c>
      <c r="G17" s="123">
        <v>1</v>
      </c>
      <c r="H17" s="124">
        <v>2</v>
      </c>
      <c r="I17" s="121">
        <v>3</v>
      </c>
      <c r="J17" s="128">
        <v>2</v>
      </c>
      <c r="K17" s="121">
        <v>6</v>
      </c>
      <c r="L17" s="125">
        <v>6</v>
      </c>
      <c r="M17" s="12">
        <v>0.5</v>
      </c>
      <c r="N17" s="120">
        <f ca="1">OFFSET(Очки!$A$3,F17,D17+QUOTIENT(MAX($C$34-11,0), 2)*4)</f>
        <v>9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f ca="1">OFFSET(Очки!$A$3,I17,G17+QUOTIENT(MAX($C$34-11,0), 2)*4)</f>
        <v>14</v>
      </c>
      <c r="S17" s="124">
        <f ca="1">IF(I17&lt;H17,OFFSET(IF(OR($C$34=11,$C$34=12),Очки!$B$17,Очки!$O$18),2+H17-I17,IF(G17=2,12,13-H17)),0)</f>
        <v>0</v>
      </c>
      <c r="T17" s="124"/>
      <c r="U17" s="125"/>
      <c r="V17" s="120">
        <f ca="1">OFFSET(Очки!$A$3,L17,J17+QUOTIENT(MAX($C$34-11,0), 2)*4)</f>
        <v>5.5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t="shared" ca="1" si="0"/>
        <v>29</v>
      </c>
      <c r="AC17" s="101"/>
      <c r="AD17" s="101"/>
      <c r="AE17" s="101"/>
    </row>
    <row r="18" spans="1:31" ht="15.75">
      <c r="A18" s="118">
        <f ca="1">RANK(AB18,AB$6:OFFSET(AB$6,0,0,COUNTA(B$6:B$33)))</f>
        <v>13</v>
      </c>
      <c r="B18" s="119" t="s">
        <v>58</v>
      </c>
      <c r="C18" s="7"/>
      <c r="D18" s="120">
        <v>2</v>
      </c>
      <c r="E18" s="121">
        <v>2</v>
      </c>
      <c r="F18" s="122">
        <v>1</v>
      </c>
      <c r="G18" s="123">
        <v>2</v>
      </c>
      <c r="H18" s="124">
        <v>5</v>
      </c>
      <c r="I18" s="121">
        <v>3</v>
      </c>
      <c r="J18" s="120">
        <v>2</v>
      </c>
      <c r="K18" s="121">
        <v>4</v>
      </c>
      <c r="L18" s="125">
        <v>3</v>
      </c>
      <c r="M18" s="12"/>
      <c r="N18" s="120">
        <f ca="1">OFFSET(Очки!$A$3,F18,D18+QUOTIENT(MAX($C$34-11,0), 2)*4)</f>
        <v>10</v>
      </c>
      <c r="O18" s="124">
        <f ca="1">IF(F18&lt;E18,OFFSET(IF(OR($C$34=11,$C$34=12),Очки!$B$17,Очки!$O$18),2+E18-F18,IF(D18=2,12,13-E18)),0)</f>
        <v>0.7</v>
      </c>
      <c r="P18" s="124"/>
      <c r="Q18" s="125"/>
      <c r="R18" s="120">
        <f ca="1">OFFSET(Очки!$A$3,I18,G18+QUOTIENT(MAX($C$34-11,0), 2)*4)</f>
        <v>8</v>
      </c>
      <c r="S18" s="124">
        <f ca="1">IF(I18&lt;H18,OFFSET(IF(OR($C$34=11,$C$34=12),Очки!$B$17,Очки!$O$18),2+H18-I18,IF(G18=2,12,13-H18)),0)</f>
        <v>1.4</v>
      </c>
      <c r="T18" s="124"/>
      <c r="U18" s="125"/>
      <c r="V18" s="120">
        <f ca="1">OFFSET(Очки!$A$3,L18,J18+QUOTIENT(MAX($C$34-11,0), 2)*4)</f>
        <v>8</v>
      </c>
      <c r="W18" s="124">
        <f ca="1">IF(L18&lt;K18,OFFSET(IF(OR($C$34=11,$C$34=12),Очки!$B$17,Очки!$O$18),2+K18-L18,IF(J18=2,12,13-K18)),0)</f>
        <v>0.7</v>
      </c>
      <c r="X18" s="124"/>
      <c r="Y18" s="122"/>
      <c r="Z18" s="123"/>
      <c r="AA18" s="125"/>
      <c r="AB18" s="7">
        <f t="shared" ca="1" si="0"/>
        <v>28.799999999999997</v>
      </c>
      <c r="AC18" s="101"/>
      <c r="AD18" s="101"/>
      <c r="AE18" s="101"/>
    </row>
    <row r="19" spans="1:31" ht="15.75">
      <c r="A19" s="118">
        <f ca="1">RANK(AB19,AB$6:OFFSET(AB$6,0,0,COUNTA(B$6:B$33)))</f>
        <v>14</v>
      </c>
      <c r="B19" s="119" t="s">
        <v>63</v>
      </c>
      <c r="C19" s="7"/>
      <c r="D19" s="120">
        <v>1</v>
      </c>
      <c r="E19" s="121">
        <v>4</v>
      </c>
      <c r="F19" s="122">
        <v>6</v>
      </c>
      <c r="G19" s="123">
        <v>2</v>
      </c>
      <c r="H19" s="124">
        <v>8</v>
      </c>
      <c r="I19" s="121">
        <v>7</v>
      </c>
      <c r="J19" s="128">
        <v>1</v>
      </c>
      <c r="K19" s="121">
        <v>1</v>
      </c>
      <c r="L19" s="125">
        <v>10</v>
      </c>
      <c r="M19" s="12"/>
      <c r="N19" s="120">
        <f ca="1">OFFSET(Очки!$A$3,F19,D19+QUOTIENT(MAX($C$34-11,0), 2)*4)</f>
        <v>11.5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5</v>
      </c>
      <c r="S19" s="124">
        <f ca="1">IF(I19&lt;H19,OFFSET(IF(OR($C$34=11,$C$34=12),Очки!$B$17,Очки!$O$18),2+H19-I19,IF(G19=2,12,13-H19)),0)</f>
        <v>0.7</v>
      </c>
      <c r="T19" s="124"/>
      <c r="U19" s="125"/>
      <c r="V19" s="120">
        <f ca="1">OFFSET(Очки!$A$3,L19,J19+QUOTIENT(MAX($C$34-11,0), 2)*4)</f>
        <v>9.5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ca="1" si="0"/>
        <v>26.7</v>
      </c>
      <c r="AC19" s="101"/>
      <c r="AD19" s="101"/>
      <c r="AE19" s="101"/>
    </row>
    <row r="20" spans="1:31" ht="15.75">
      <c r="A20" s="118">
        <f ca="1">RANK(AB20,AB$6:OFFSET(AB$6,0,0,COUNTA(B$6:B$33)))</f>
        <v>15</v>
      </c>
      <c r="B20" s="119" t="s">
        <v>53</v>
      </c>
      <c r="C20" s="7"/>
      <c r="D20" s="120">
        <v>2</v>
      </c>
      <c r="E20" s="121">
        <v>9</v>
      </c>
      <c r="F20" s="122">
        <v>5</v>
      </c>
      <c r="G20" s="123">
        <v>1</v>
      </c>
      <c r="H20" s="124">
        <v>9</v>
      </c>
      <c r="I20" s="121">
        <v>11</v>
      </c>
      <c r="J20" s="120">
        <v>2</v>
      </c>
      <c r="K20" s="121">
        <v>8</v>
      </c>
      <c r="L20" s="125">
        <v>7</v>
      </c>
      <c r="M20" s="12"/>
      <c r="N20" s="120">
        <f ca="1">OFFSET(Очки!$A$3,F20,D20+QUOTIENT(MAX($C$34-11,0), 2)*4)</f>
        <v>6</v>
      </c>
      <c r="O20" s="124">
        <f ca="1">IF(F20&lt;E20,OFFSET(IF(OR($C$34=11,$C$34=12),Очки!$B$17,Очки!$O$18),2+E20-F20,IF(D20=2,12,13-E20)),0)</f>
        <v>2.8</v>
      </c>
      <c r="P20" s="124">
        <v>1.5</v>
      </c>
      <c r="Q20" s="125"/>
      <c r="R20" s="120">
        <f ca="1">OFFSET(Очки!$A$3,I20,G20+QUOTIENT(MAX($C$34-11,0), 2)*4)</f>
        <v>9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5</v>
      </c>
      <c r="W20" s="124">
        <f ca="1">IF(L20&lt;K20,OFFSET(IF(OR($C$34=11,$C$34=12),Очки!$B$17,Очки!$O$18),2+K20-L20,IF(J20=2,12,13-K20)),0)</f>
        <v>0.7</v>
      </c>
      <c r="X20" s="124"/>
      <c r="Y20" s="122"/>
      <c r="Z20" s="123"/>
      <c r="AA20" s="125"/>
      <c r="AB20" s="7">
        <f t="shared" ca="1" si="0"/>
        <v>25</v>
      </c>
      <c r="AC20" s="101"/>
      <c r="AD20" s="101"/>
      <c r="AE20" s="101"/>
    </row>
    <row r="21" spans="1:31" ht="15.75" customHeight="1">
      <c r="A21" s="118">
        <f ca="1">RANK(AB21,AB$6:OFFSET(AB$6,0,0,COUNTA(B$6:B$33)))</f>
        <v>16</v>
      </c>
      <c r="B21" s="119" t="s">
        <v>108</v>
      </c>
      <c r="C21" s="7"/>
      <c r="D21" s="120">
        <v>2</v>
      </c>
      <c r="E21" s="121">
        <v>6</v>
      </c>
      <c r="F21" s="122">
        <v>6</v>
      </c>
      <c r="G21" s="123">
        <v>2</v>
      </c>
      <c r="H21" s="124">
        <v>4</v>
      </c>
      <c r="I21" s="121">
        <v>2</v>
      </c>
      <c r="J21" s="128">
        <v>1</v>
      </c>
      <c r="K21" s="121">
        <v>5</v>
      </c>
      <c r="L21" s="125">
        <v>11</v>
      </c>
      <c r="M21" s="12"/>
      <c r="N21" s="120">
        <f ca="1">OFFSET(Очки!$A$3,F21,D21+QUOTIENT(MAX($C$34-11,0), 2)*4)</f>
        <v>5.5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>
        <f ca="1">OFFSET(Очки!$A$3,I21,G21+QUOTIENT(MAX($C$34-11,0), 2)*4)</f>
        <v>9</v>
      </c>
      <c r="S21" s="124">
        <f ca="1">IF(I21&lt;H21,OFFSET(IF(OR($C$34=11,$C$34=12),Очки!$B$17,Очки!$O$18),2+H21-I21,IF(G21=2,12,13-H21)),0)</f>
        <v>1.4</v>
      </c>
      <c r="T21" s="124"/>
      <c r="U21" s="125"/>
      <c r="V21" s="120">
        <f ca="1">OFFSET(Очки!$A$3,L21,J21+QUOTIENT(MAX($C$34-11,0), 2)*4)</f>
        <v>9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ca="1" si="0"/>
        <v>24.9</v>
      </c>
      <c r="AC21" s="101"/>
      <c r="AD21" s="101"/>
      <c r="AE21" s="101"/>
    </row>
    <row r="22" spans="1:31" ht="15.75" customHeight="1">
      <c r="A22" s="118">
        <f ca="1">RANK(AB22,AB$6:OFFSET(AB$6,0,0,COUNTA(B$6:B$33)))</f>
        <v>17</v>
      </c>
      <c r="B22" s="119" t="s">
        <v>62</v>
      </c>
      <c r="C22" s="7">
        <v>12.5</v>
      </c>
      <c r="D22" s="120">
        <v>2</v>
      </c>
      <c r="E22" s="121">
        <v>4</v>
      </c>
      <c r="F22" s="122">
        <v>8</v>
      </c>
      <c r="G22" s="123">
        <v>2</v>
      </c>
      <c r="H22" s="124">
        <v>1</v>
      </c>
      <c r="I22" s="121">
        <v>1</v>
      </c>
      <c r="J22" s="120">
        <v>2</v>
      </c>
      <c r="K22" s="121">
        <v>5</v>
      </c>
      <c r="L22" s="125">
        <v>5</v>
      </c>
      <c r="M22" s="12"/>
      <c r="N22" s="120">
        <f ca="1">OFFSET(Очки!$A$3,F22,D22+QUOTIENT(MAX($C$34-11,0), 2)*4)</f>
        <v>4.5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>
        <f ca="1">OFFSET(Очки!$A$3,I22,G22+QUOTIENT(MAX($C$34-11,0), 2)*4)</f>
        <v>10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>
        <f ca="1">OFFSET(Очки!$A$3,L22,J22+QUOTIENT(MAX($C$34-11,0), 2)*4)</f>
        <v>6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ca="1" si="0"/>
        <v>20.5</v>
      </c>
      <c r="AC22" s="101"/>
      <c r="AD22" s="101"/>
      <c r="AE22" s="101"/>
    </row>
    <row r="23" spans="1:31" ht="15.75" customHeight="1">
      <c r="A23" s="118">
        <f ca="1">RANK(AB23,AB$6:OFFSET(AB$6,0,0,COUNTA(B$6:B$33)))</f>
        <v>18</v>
      </c>
      <c r="B23" s="119" t="s">
        <v>59</v>
      </c>
      <c r="C23" s="7">
        <v>2.5</v>
      </c>
      <c r="D23" s="120">
        <v>2</v>
      </c>
      <c r="E23" s="121">
        <v>7</v>
      </c>
      <c r="F23" s="122">
        <v>7</v>
      </c>
      <c r="G23" s="123">
        <v>2</v>
      </c>
      <c r="H23" s="124">
        <v>6</v>
      </c>
      <c r="I23" s="121">
        <v>4</v>
      </c>
      <c r="J23" s="120">
        <v>2</v>
      </c>
      <c r="K23" s="121">
        <v>2</v>
      </c>
      <c r="L23" s="125">
        <v>1</v>
      </c>
      <c r="M23" s="12"/>
      <c r="N23" s="120">
        <f ca="1">OFFSET(Очки!$A$3,F23,D23+QUOTIENT(MAX($C$34-11,0), 2)*4)</f>
        <v>5</v>
      </c>
      <c r="O23" s="124">
        <f ca="1">IF(F23&lt;E23,OFFSET(IF(OR($C$34=11,$C$34=12),Очки!$B$17,Очки!$O$18),2+E23-F23,IF(D23=2,12,13-E23)),0)</f>
        <v>0</v>
      </c>
      <c r="P23" s="124"/>
      <c r="Q23" s="125">
        <v>-5</v>
      </c>
      <c r="R23" s="120">
        <f ca="1">OFFSET(Очки!$A$3,I23,G23+QUOTIENT(MAX($C$34-11,0), 2)*4)</f>
        <v>7</v>
      </c>
      <c r="S23" s="124">
        <f ca="1">IF(I23&lt;H23,OFFSET(IF(OR($C$34=11,$C$34=12),Очки!$B$17,Очки!$O$18),2+H23-I23,IF(G23=2,12,13-H23)),0)</f>
        <v>1.4</v>
      </c>
      <c r="T23" s="124"/>
      <c r="U23" s="125"/>
      <c r="V23" s="120">
        <f ca="1">OFFSET(Очки!$A$3,L23,J23+QUOTIENT(MAX($C$34-11,0), 2)*4)</f>
        <v>10</v>
      </c>
      <c r="W23" s="124">
        <f ca="1">IF(L23&lt;K23,OFFSET(IF(OR($C$34=11,$C$34=12),Очки!$B$17,Очки!$O$18),2+K23-L23,IF(J23=2,12,13-K23)),0)</f>
        <v>0.7</v>
      </c>
      <c r="X23" s="124"/>
      <c r="Y23" s="122"/>
      <c r="Z23" s="123"/>
      <c r="AA23" s="125"/>
      <c r="AB23" s="7">
        <f t="shared" ca="1" si="0"/>
        <v>19.099999999999998</v>
      </c>
      <c r="AC23" s="101"/>
      <c r="AD23" s="101"/>
      <c r="AE23" s="101"/>
    </row>
    <row r="24" spans="1:31" ht="16.5" customHeight="1">
      <c r="A24" s="118">
        <f ca="1">RANK(AB24,AB$6:OFFSET(AB$6,0,0,COUNTA(B$6:B$33)))</f>
        <v>19</v>
      </c>
      <c r="B24" s="119" t="s">
        <v>110</v>
      </c>
      <c r="C24" s="7">
        <v>5</v>
      </c>
      <c r="D24" s="120">
        <v>2</v>
      </c>
      <c r="E24" s="121">
        <v>3</v>
      </c>
      <c r="F24" s="122">
        <v>4</v>
      </c>
      <c r="G24" s="123">
        <v>2</v>
      </c>
      <c r="H24" s="124">
        <v>10</v>
      </c>
      <c r="I24" s="121">
        <v>8</v>
      </c>
      <c r="J24" s="128">
        <v>2</v>
      </c>
      <c r="K24" s="121">
        <v>3</v>
      </c>
      <c r="L24" s="125">
        <v>4</v>
      </c>
      <c r="M24" s="12"/>
      <c r="N24" s="120">
        <f ca="1">OFFSET(Очки!$A$3,F24,D24+QUOTIENT(MAX($C$34-11,0), 2)*4)</f>
        <v>7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>
        <f ca="1">OFFSET(Очки!$A$3,I24,G24+QUOTIENT(MAX($C$34-11,0), 2)*4)</f>
        <v>4.5</v>
      </c>
      <c r="S24" s="124">
        <f ca="1">IF(I24&lt;H24,OFFSET(IF(OR($C$34=11,$C$34=12),Очки!$B$17,Очки!$O$18),2+H24-I24,IF(G24=2,12,13-H24)),0)</f>
        <v>1.4</v>
      </c>
      <c r="T24" s="124"/>
      <c r="U24" s="125"/>
      <c r="V24" s="120">
        <f ca="1">OFFSET(Очки!$A$3,L24,J24+QUOTIENT(MAX($C$34-11,0), 2)*4)</f>
        <v>7</v>
      </c>
      <c r="W24" s="124">
        <f ca="1">IF(L24&lt;K24,OFFSET(IF(OR($C$34=11,$C$34=12),Очки!$B$17,Очки!$O$18),2+K24-L24,IF(J24=2,12,13-K24)),0)</f>
        <v>0</v>
      </c>
      <c r="X24" s="124"/>
      <c r="Y24" s="122">
        <v>-5</v>
      </c>
      <c r="Z24" s="123"/>
      <c r="AA24" s="125"/>
      <c r="AB24" s="7">
        <f t="shared" ca="1" si="0"/>
        <v>14.899999999999999</v>
      </c>
      <c r="AC24" s="101"/>
      <c r="AD24" s="101"/>
      <c r="AE24" s="101"/>
    </row>
    <row r="25" spans="1:31" ht="15.75" customHeight="1">
      <c r="A25" s="118">
        <f ca="1">RANK(AB25,AB$6:OFFSET(AB$6,0,0,COUNTA(B$6:B$33)))</f>
        <v>20</v>
      </c>
      <c r="B25" s="119" t="s">
        <v>111</v>
      </c>
      <c r="C25" s="7"/>
      <c r="D25" s="120">
        <v>2</v>
      </c>
      <c r="E25" s="121">
        <v>1</v>
      </c>
      <c r="F25" s="122">
        <v>8</v>
      </c>
      <c r="G25" s="123">
        <v>2</v>
      </c>
      <c r="H25" s="124">
        <v>12</v>
      </c>
      <c r="I25" s="121">
        <v>10</v>
      </c>
      <c r="J25" s="128">
        <v>2</v>
      </c>
      <c r="K25" s="121">
        <v>10</v>
      </c>
      <c r="L25" s="125">
        <v>11</v>
      </c>
      <c r="M25" s="12"/>
      <c r="N25" s="120">
        <f ca="1">OFFSET(Очки!$A$3,F25,D25+QUOTIENT(MAX($C$34-11,0), 2)*4)</f>
        <v>4.5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>
        <f ca="1">OFFSET(Очки!$A$3,I25,G25+QUOTIENT(MAX($C$34-11,0), 2)*4)</f>
        <v>3.5</v>
      </c>
      <c r="S25" s="124">
        <f ca="1">IF(I25&lt;H25,OFFSET(IF(OR($C$34=11,$C$34=12),Очки!$B$17,Очки!$O$18),2+H25-I25,IF(G25=2,12,13-H25)),0)</f>
        <v>1.4</v>
      </c>
      <c r="T25" s="124"/>
      <c r="U25" s="125"/>
      <c r="V25" s="120">
        <f ca="1">OFFSET(Очки!$A$3,L25,J25+QUOTIENT(MAX($C$34-11,0), 2)*4)</f>
        <v>3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0"/>
        <v>12.4</v>
      </c>
      <c r="AC25" s="101"/>
      <c r="AD25" s="101"/>
      <c r="AE25" s="101"/>
    </row>
    <row r="26" spans="1:31" ht="15.75" customHeight="1" thickBot="1">
      <c r="A26" s="134">
        <f ca="1">RANK(AB26,AB$6:OFFSET(AB$6,0,0,COUNTA(B$6:B$33)))</f>
        <v>21</v>
      </c>
      <c r="B26" s="276" t="s">
        <v>112</v>
      </c>
      <c r="C26" s="136">
        <v>5</v>
      </c>
      <c r="D26" s="137">
        <v>2</v>
      </c>
      <c r="E26" s="138">
        <v>11</v>
      </c>
      <c r="F26" s="139">
        <v>11</v>
      </c>
      <c r="G26" s="140">
        <v>2</v>
      </c>
      <c r="H26" s="141">
        <v>2</v>
      </c>
      <c r="I26" s="138">
        <v>10</v>
      </c>
      <c r="J26" s="142">
        <v>2</v>
      </c>
      <c r="K26" s="138">
        <v>11</v>
      </c>
      <c r="L26" s="143">
        <v>10</v>
      </c>
      <c r="M26" s="13"/>
      <c r="N26" s="137">
        <f ca="1">OFFSET(Очки!$A$3,F26,D26+QUOTIENT(MAX($C$34-11,0), 2)*4)</f>
        <v>3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>
        <f ca="1">OFFSET(Очки!$A$3,I26,G26+QUOTIENT(MAX($C$34-11,0), 2)*4)</f>
        <v>3.5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>
        <f ca="1">OFFSET(Очки!$A$3,L26,J26+QUOTIENT(MAX($C$34-11,0), 2)*4)</f>
        <v>3.5</v>
      </c>
      <c r="W26" s="141">
        <f ca="1">IF(L26&lt;K26,OFFSET(IF(OR($C$34=11,$C$34=12),Очки!$B$17,Очки!$O$18),2+K26-L26,IF(J26=2,12,13-K26)),0)</f>
        <v>0.7</v>
      </c>
      <c r="X26" s="141"/>
      <c r="Y26" s="139"/>
      <c r="Z26" s="140"/>
      <c r="AA26" s="143"/>
      <c r="AB26" s="9">
        <f t="shared" ca="1" si="0"/>
        <v>10.7</v>
      </c>
      <c r="AC26" s="101"/>
      <c r="AD26" s="101"/>
      <c r="AE26" s="101"/>
    </row>
    <row r="27" spans="1:31" ht="15.75" customHeight="1">
      <c r="A27" s="144">
        <f ca="1">RANK(AB27,AB$6:OFFSET(AB$6,0,0,COUNTA(B$6:B$33)))</f>
        <v>22</v>
      </c>
      <c r="B27" s="275" t="s">
        <v>109</v>
      </c>
      <c r="C27" s="145"/>
      <c r="D27" s="128">
        <v>2</v>
      </c>
      <c r="E27" s="129">
        <v>10</v>
      </c>
      <c r="F27" s="130">
        <v>9</v>
      </c>
      <c r="G27" s="131">
        <v>2</v>
      </c>
      <c r="H27" s="132">
        <v>3</v>
      </c>
      <c r="I27" s="129">
        <v>9</v>
      </c>
      <c r="J27" s="128">
        <v>2</v>
      </c>
      <c r="K27" s="129">
        <v>1</v>
      </c>
      <c r="L27" s="133">
        <v>9</v>
      </c>
      <c r="M27" s="10"/>
      <c r="N27" s="128">
        <f ca="1">OFFSET(Очки!$A$3,F27,D27+QUOTIENT(MAX($C$34-11,0), 2)*4)</f>
        <v>4</v>
      </c>
      <c r="O27" s="132">
        <f ca="1">IF(F27&lt;E27,OFFSET(IF(OR($C$34=11,$C$34=12),Очки!$B$17,Очки!$O$18),2+E27-F27,IF(D27=2,12,13-E27)),0)</f>
        <v>0.7</v>
      </c>
      <c r="P27" s="132"/>
      <c r="Q27" s="133">
        <f>-4-7</f>
        <v>-11</v>
      </c>
      <c r="R27" s="128">
        <f ca="1">OFFSET(Очки!$A$3,I27,G27+QUOTIENT(MAX($C$34-11,0), 2)*4)</f>
        <v>4</v>
      </c>
      <c r="S27" s="132">
        <f ca="1">IF(I27&lt;H27,OFFSET(IF(OR($C$34=11,$C$34=12),Очки!$B$17,Очки!$O$18),2+H27-I27,IF(G27=2,12,13-H27)),0)</f>
        <v>0</v>
      </c>
      <c r="T27" s="132"/>
      <c r="U27" s="133">
        <v>-4</v>
      </c>
      <c r="V27" s="128">
        <f ca="1">OFFSET(Очки!$A$3,L27,J27+QUOTIENT(MAX($C$34-11,0), 2)*4)</f>
        <v>4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0"/>
        <v>-2.2999999999999998</v>
      </c>
      <c r="AC27" s="101"/>
      <c r="AD27" s="101"/>
      <c r="AE27" s="101"/>
    </row>
    <row r="28" spans="1:31" ht="15.75" hidden="1" customHeight="1">
      <c r="A28" s="146" t="e">
        <f ca="1">RANK(AB28,AB$6:OFFSET(AB$6,0,0,COUNTA(B$6:B$33)))</f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ref="AB28:AB33" ca="1" si="1">SUM(M28:Y28)</f>
        <v>0</v>
      </c>
      <c r="AC28" s="101"/>
      <c r="AD28" s="101"/>
      <c r="AE28" s="101"/>
    </row>
    <row r="29" spans="1:31" ht="15.75" hidden="1" customHeight="1">
      <c r="A29" s="146" t="e">
        <f ca="1">RANK(AB29,AB$6:OFFSET(AB$6,0,0,COUNTA(B$6:B$33)))</f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1"/>
        <v>0</v>
      </c>
      <c r="AC29" s="101"/>
      <c r="AD29" s="101"/>
      <c r="AE29" s="101"/>
    </row>
    <row r="30" spans="1:31" ht="15.75" hidden="1" customHeight="1">
      <c r="A30" s="146" t="e">
        <f ca="1">RANK(AB30,AB$6:OFFSET(AB$6,0,0,COUNTA(B$6:B$33)))</f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1"/>
        <v>0</v>
      </c>
      <c r="AC30" s="101"/>
      <c r="AD30" s="101"/>
      <c r="AE30" s="101"/>
    </row>
    <row r="31" spans="1:31" ht="15.75" hidden="1" customHeight="1">
      <c r="A31" s="146" t="e">
        <f ca="1">RANK(AB31,AB$6:OFFSET(AB$6,0,0,COUNTA(B$6:B$33)))</f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1"/>
        <v>0</v>
      </c>
      <c r="AC31" s="101"/>
      <c r="AD31" s="101"/>
      <c r="AE31" s="101"/>
    </row>
    <row r="32" spans="1:31" ht="15.75" hidden="1" customHeight="1">
      <c r="A32" s="146" t="e">
        <f ca="1">RANK(AB32,AB$6:OFFSET(AB$6,0,0,COUNTA(B$6:B$33)))</f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1"/>
        <v>0</v>
      </c>
      <c r="AC32" s="101"/>
      <c r="AD32" s="101"/>
      <c r="AE32" s="101"/>
    </row>
    <row r="33" spans="1:31" ht="15.75" hidden="1" customHeight="1" thickBot="1">
      <c r="A33" s="158" t="e">
        <f ca="1">RANK(AB33,AB$6:OFFSET(AB$6,0,0,COUNTA(B$6:B$33)))</f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1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22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7">
    <sortCondition descending="1" ref="AB6:AB27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0" priority="1">
      <formula>AND(E6&gt;F6,O6=0)</formula>
    </cfRule>
  </conditionalFormatting>
  <conditionalFormatting sqref="S6:S33">
    <cfRule type="expression" dxfId="19" priority="2">
      <formula>AND(H6&gt;I6,S6=0)</formula>
    </cfRule>
  </conditionalFormatting>
  <conditionalFormatting sqref="W6:W33">
    <cfRule type="expression" dxfId="18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zoomScale="90" zoomScaleNormal="90" workbookViewId="0">
      <selection activeCell="B12" sqref="B12"/>
    </sheetView>
  </sheetViews>
  <sheetFormatPr defaultColWidth="12.625" defaultRowHeight="15" customHeight="1"/>
  <cols>
    <col min="1" max="1" width="5.75" style="262" customWidth="1"/>
    <col min="2" max="2" width="43.5" style="262" customWidth="1"/>
    <col min="3" max="3" width="7.25" style="262" customWidth="1"/>
    <col min="4" max="5" width="3.875" style="262" customWidth="1"/>
    <col min="6" max="8" width="4.625" style="262" customWidth="1"/>
    <col min="9" max="9" width="3.875" style="262" customWidth="1"/>
    <col min="10" max="12" width="4.625" style="262" customWidth="1"/>
    <col min="13" max="13" width="6" style="262" customWidth="1"/>
    <col min="14" max="14" width="5.625" style="262" customWidth="1"/>
    <col min="15" max="15" width="4.75" style="262" customWidth="1"/>
    <col min="16" max="18" width="5.625" style="262" customWidth="1"/>
    <col min="19" max="19" width="4.5" style="262" customWidth="1"/>
    <col min="20" max="22" width="5.625" style="262" customWidth="1"/>
    <col min="23" max="23" width="5.125" style="262" customWidth="1"/>
    <col min="24" max="25" width="5.625" style="262" customWidth="1"/>
    <col min="26" max="26" width="4.125" style="262" hidden="1" customWidth="1"/>
    <col min="27" max="27" width="9.375" style="262" hidden="1" customWidth="1"/>
    <col min="28" max="28" width="9.375" style="262" customWidth="1"/>
    <col min="29" max="31" width="7.75" style="262" customWidth="1"/>
    <col min="32" max="16384" width="12.625" style="262"/>
  </cols>
  <sheetData>
    <row r="1" spans="1:31" ht="12.75" customHeight="1">
      <c r="A1" s="308" t="s">
        <v>106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63">
        <v>4</v>
      </c>
      <c r="AA5" s="103"/>
      <c r="AB5" s="303"/>
      <c r="AC5" s="264"/>
      <c r="AD5" s="264"/>
      <c r="AE5" s="264"/>
    </row>
    <row r="6" spans="1:31" ht="15.75">
      <c r="A6" s="110">
        <f ca="1">RANK(AB6,AB$6:OFFSET(AB$6,0,0,COUNTA(B$6:B$33)))</f>
        <v>1</v>
      </c>
      <c r="B6" s="111" t="s">
        <v>53</v>
      </c>
      <c r="C6" s="6"/>
      <c r="D6" s="112">
        <v>1</v>
      </c>
      <c r="E6" s="113">
        <v>7</v>
      </c>
      <c r="F6" s="114">
        <v>1</v>
      </c>
      <c r="G6" s="115">
        <v>1</v>
      </c>
      <c r="H6" s="116">
        <v>13</v>
      </c>
      <c r="I6" s="113">
        <v>2</v>
      </c>
      <c r="J6" s="112">
        <v>1</v>
      </c>
      <c r="K6" s="113">
        <v>12</v>
      </c>
      <c r="L6" s="117">
        <v>4</v>
      </c>
      <c r="M6" s="11"/>
      <c r="N6" s="112">
        <f ca="1">OFFSET(Очки!$A$3,F6,D6+QUOTIENT(MAX($C$34-11,0), 2)*4)</f>
        <v>16</v>
      </c>
      <c r="O6" s="116">
        <f ca="1">IF(F6&lt;E6,OFFSET(IF(OR($C$34=11,$C$34=12),Очки!$B$17,Очки!$O$18),2+E6-F6,IF(D6=2,12,13-E6)),0)</f>
        <v>5.2</v>
      </c>
      <c r="P6" s="116">
        <v>2.5</v>
      </c>
      <c r="Q6" s="117"/>
      <c r="R6" s="112">
        <f ca="1">OFFSET(Очки!$A$3,I6,G6+QUOTIENT(MAX($C$34-11,0), 2)*4)</f>
        <v>15</v>
      </c>
      <c r="S6" s="116">
        <f ca="1">IF(I6&lt;H6,OFFSET(IF(OR($C$34=11,$C$34=12),Очки!$B$17,Очки!$O$18),2+H6-I6,IF(G6=2,12,13-H6)),0)</f>
        <v>12.200000000000001</v>
      </c>
      <c r="T6" s="116">
        <v>2</v>
      </c>
      <c r="U6" s="117">
        <v>-4</v>
      </c>
      <c r="V6" s="112">
        <f ca="1">OFFSET(Очки!$A$3,L6,J6+QUOTIENT(MAX($C$34-11,0), 2)*4)</f>
        <v>13</v>
      </c>
      <c r="W6" s="116">
        <f ca="1">IF(L6&lt;K6,OFFSET(IF(OR($C$34=11,$C$34=12),Очки!$B$17,Очки!$O$18),2+K6-L6,IF(J6=2,12,13-K6)),0)</f>
        <v>9.3000000000000007</v>
      </c>
      <c r="X6" s="116">
        <v>2.5</v>
      </c>
      <c r="Y6" s="114"/>
      <c r="Z6" s="115"/>
      <c r="AA6" s="117"/>
      <c r="AB6" s="6">
        <f t="shared" ref="AB6:AB18" ca="1" si="0">SUM(M6:Y6)</f>
        <v>73.7</v>
      </c>
      <c r="AC6" s="101"/>
      <c r="AD6" s="101"/>
      <c r="AE6" s="101"/>
    </row>
    <row r="7" spans="1:31" ht="15.75">
      <c r="A7" s="118">
        <f ca="1">RANK(AB7,AB$6:OFFSET(AB$6,0,0,COUNTA(B$6:B$33)))</f>
        <v>2</v>
      </c>
      <c r="B7" s="250" t="s">
        <v>65</v>
      </c>
      <c r="C7" s="7">
        <v>20</v>
      </c>
      <c r="D7" s="120">
        <v>1</v>
      </c>
      <c r="E7" s="121">
        <v>13</v>
      </c>
      <c r="F7" s="122">
        <v>3</v>
      </c>
      <c r="G7" s="123">
        <v>1</v>
      </c>
      <c r="H7" s="124">
        <v>12</v>
      </c>
      <c r="I7" s="121">
        <v>3</v>
      </c>
      <c r="J7" s="120">
        <v>1</v>
      </c>
      <c r="K7" s="121">
        <v>13</v>
      </c>
      <c r="L7" s="125">
        <v>6</v>
      </c>
      <c r="M7" s="12">
        <v>2.5</v>
      </c>
      <c r="N7" s="120">
        <f ca="1">OFFSET(Очки!$A$3,F7,D7+QUOTIENT(MAX($C$34-11,0), 2)*4)</f>
        <v>14</v>
      </c>
      <c r="O7" s="124">
        <f ca="1">IF(F7&lt;E7,OFFSET(IF(OR($C$34=11,$C$34=12),Очки!$B$17,Очки!$O$18),2+E7-F7,IF(D7=2,12,13-E7)),0)</f>
        <v>11.500000000000002</v>
      </c>
      <c r="P7" s="124">
        <v>2</v>
      </c>
      <c r="Q7" s="125">
        <v>-5</v>
      </c>
      <c r="R7" s="120">
        <f ca="1">OFFSET(Очки!$A$3,I7,G7+QUOTIENT(MAX($C$34-11,0), 2)*4)</f>
        <v>14</v>
      </c>
      <c r="S7" s="124">
        <f ca="1">IF(I7&lt;H7,OFFSET(IF(OR($C$34=11,$C$34=12),Очки!$B$17,Очки!$O$18),2+H7-I7,IF(G7=2,12,13-H7)),0)</f>
        <v>10.100000000000001</v>
      </c>
      <c r="T7" s="124">
        <v>2.5</v>
      </c>
      <c r="U7" s="125"/>
      <c r="V7" s="120">
        <f ca="1">OFFSET(Очки!$A$3,L7,J7+QUOTIENT(MAX($C$34-11,0), 2)*4)</f>
        <v>11.5</v>
      </c>
      <c r="W7" s="124">
        <f ca="1">IF(L7&lt;K7,OFFSET(IF(OR($C$34=11,$C$34=12),Очки!$B$17,Очки!$O$18),2+K7-L7,IF(J7=2,12,13-K7)),0)</f>
        <v>8.8000000000000007</v>
      </c>
      <c r="X7" s="124">
        <v>1.5</v>
      </c>
      <c r="Y7" s="122"/>
      <c r="Z7" s="123"/>
      <c r="AA7" s="125"/>
      <c r="AB7" s="7">
        <f t="shared" ca="1" si="0"/>
        <v>73.400000000000006</v>
      </c>
      <c r="AC7" s="101"/>
      <c r="AD7" s="101"/>
      <c r="AE7" s="101"/>
    </row>
    <row r="8" spans="1:31" ht="15.75">
      <c r="A8" s="118">
        <f ca="1">RANK(AB8,AB$6:OFFSET(AB$6,0,0,COUNTA(B$6:B$33)))</f>
        <v>3</v>
      </c>
      <c r="B8" s="251" t="s">
        <v>64</v>
      </c>
      <c r="C8" s="7">
        <v>5</v>
      </c>
      <c r="D8" s="120">
        <v>1</v>
      </c>
      <c r="E8" s="121">
        <v>11</v>
      </c>
      <c r="F8" s="122">
        <v>4</v>
      </c>
      <c r="G8" s="123">
        <v>1</v>
      </c>
      <c r="H8" s="124">
        <v>10</v>
      </c>
      <c r="I8" s="121">
        <v>6</v>
      </c>
      <c r="J8" s="120">
        <v>1</v>
      </c>
      <c r="K8" s="121">
        <v>9</v>
      </c>
      <c r="L8" s="125">
        <v>3</v>
      </c>
      <c r="M8" s="12">
        <v>1.5</v>
      </c>
      <c r="N8" s="120">
        <f ca="1">OFFSET(Очки!$A$3,F8,D8+QUOTIENT(MAX($C$34-11,0), 2)*4)</f>
        <v>13</v>
      </c>
      <c r="O8" s="124">
        <f ca="1">IF(F8&lt;E8,OFFSET(IF(OR($C$34=11,$C$34=12),Очки!$B$17,Очки!$O$18),2+E8-F8,IF(D8=2,12,13-E8)),0)</f>
        <v>8</v>
      </c>
      <c r="P8" s="124">
        <v>1</v>
      </c>
      <c r="Q8" s="125"/>
      <c r="R8" s="120">
        <f ca="1">OFFSET(Очки!$A$3,I8,G8+QUOTIENT(MAX($C$34-11,0), 2)*4)</f>
        <v>11.5</v>
      </c>
      <c r="S8" s="124">
        <f ca="1">IF(I8&lt;H8,OFFSET(IF(OR($C$34=11,$C$34=12),Очки!$B$17,Очки!$O$18),2+H8-I8,IF(G8=2,12,13-H8)),0)</f>
        <v>4.8000000000000007</v>
      </c>
      <c r="T8" s="124">
        <v>0.5</v>
      </c>
      <c r="U8" s="125">
        <v>-4</v>
      </c>
      <c r="V8" s="120">
        <f ca="1">OFFSET(Очки!$A$3,L8,J8+QUOTIENT(MAX($C$34-11,0), 2)*4)</f>
        <v>14</v>
      </c>
      <c r="W8" s="124">
        <f ca="1">IF(L8&lt;K8,OFFSET(IF(OR($C$34=11,$C$34=12),Очки!$B$17,Очки!$O$18),2+K8-L8,IF(J8=2,12,13-K8)),0)</f>
        <v>6.2</v>
      </c>
      <c r="X8" s="124">
        <v>0.5</v>
      </c>
      <c r="Y8" s="122"/>
      <c r="Z8" s="123"/>
      <c r="AA8" s="125"/>
      <c r="AB8" s="7">
        <f t="shared" ca="1" si="0"/>
        <v>57</v>
      </c>
      <c r="AC8" s="101"/>
      <c r="AD8" s="101"/>
      <c r="AE8" s="101"/>
    </row>
    <row r="9" spans="1:31" ht="15.75">
      <c r="A9" s="118">
        <f ca="1">RANK(AB9,AB$6:OFFSET(AB$6,0,0,COUNTA(B$6:B$33)))</f>
        <v>4</v>
      </c>
      <c r="B9" s="251" t="s">
        <v>51</v>
      </c>
      <c r="C9" s="7"/>
      <c r="D9" s="120">
        <v>1</v>
      </c>
      <c r="E9" s="121">
        <v>10</v>
      </c>
      <c r="F9" s="122">
        <v>11</v>
      </c>
      <c r="G9" s="123">
        <v>1</v>
      </c>
      <c r="H9" s="124">
        <v>7</v>
      </c>
      <c r="I9" s="121">
        <v>4</v>
      </c>
      <c r="J9" s="120">
        <v>1</v>
      </c>
      <c r="K9" s="121">
        <v>11</v>
      </c>
      <c r="L9" s="125">
        <v>8</v>
      </c>
      <c r="M9" s="12">
        <v>1</v>
      </c>
      <c r="N9" s="120">
        <v>9</v>
      </c>
      <c r="O9" s="124">
        <f ca="1">IF(F9&lt;E9,OFFSET(IF(OR($C$34=11,$C$34=12),Очки!$B$17,Очки!$O$18),2+E9-F9,IF(D9=2,12,13-E9)),0)</f>
        <v>0</v>
      </c>
      <c r="P9" s="124"/>
      <c r="Q9" s="125"/>
      <c r="R9" s="120">
        <f ca="1">OFFSET(Очки!$A$3,I9,G9+QUOTIENT(MAX($C$34-11,0), 2)*4)</f>
        <v>13</v>
      </c>
      <c r="S9" s="124">
        <f ca="1">IF(I9&lt;H9,OFFSET(IF(OR($C$34=11,$C$34=12),Очки!$B$17,Очки!$O$18),2+H9-I9,IF(G9=2,12,13-H9)),0)</f>
        <v>3</v>
      </c>
      <c r="T9" s="124">
        <v>1.5</v>
      </c>
      <c r="U9" s="125"/>
      <c r="V9" s="120">
        <v>10.5</v>
      </c>
      <c r="W9" s="124">
        <f ca="1">IF(L9&lt;K9,OFFSET(IF(OR($C$34=11,$C$34=12),Очки!$B$17,Очки!$O$18),2+K9-L9,IF(J9=2,12,13-K9)),0)</f>
        <v>3.8</v>
      </c>
      <c r="X9" s="124">
        <v>1</v>
      </c>
      <c r="Y9" s="122"/>
      <c r="Z9" s="123"/>
      <c r="AA9" s="125"/>
      <c r="AB9" s="7">
        <f t="shared" ca="1" si="0"/>
        <v>42.8</v>
      </c>
      <c r="AC9" s="101"/>
      <c r="AD9" s="101"/>
      <c r="AE9" s="101"/>
    </row>
    <row r="10" spans="1:31" ht="15.75">
      <c r="A10" s="118">
        <f ca="1">RANK(AB10,AB$6:OFFSET(AB$6,0,0,COUNTA(B$6:B$33)))</f>
        <v>5</v>
      </c>
      <c r="B10" s="119" t="s">
        <v>76</v>
      </c>
      <c r="C10" s="7"/>
      <c r="D10" s="120">
        <v>1</v>
      </c>
      <c r="E10" s="121">
        <v>1</v>
      </c>
      <c r="F10" s="122">
        <v>5</v>
      </c>
      <c r="G10" s="123">
        <v>1</v>
      </c>
      <c r="H10" s="124">
        <v>4</v>
      </c>
      <c r="I10" s="121">
        <v>9</v>
      </c>
      <c r="J10" s="120">
        <v>1</v>
      </c>
      <c r="K10" s="121">
        <v>1</v>
      </c>
      <c r="L10" s="125">
        <v>1</v>
      </c>
      <c r="M10" s="12"/>
      <c r="N10" s="120">
        <f ca="1">OFFSET(Очки!$A$3,F10,D10+QUOTIENT(MAX($C$34-11,0), 2)*4)</f>
        <v>12</v>
      </c>
      <c r="O10" s="124">
        <f ca="1">IF(F10&lt;E10,OFFSET(IF(OR($C$34=11,$C$34=12),Очки!$B$17,Очки!$O$18),2+E10-F10,IF(D10=2,12,13-E10)),0)</f>
        <v>0</v>
      </c>
      <c r="P10" s="124"/>
      <c r="Q10" s="125"/>
      <c r="R10" s="120">
        <v>10</v>
      </c>
      <c r="S10" s="124">
        <f ca="1">IF(I10&lt;H10,OFFSET(IF(OR($C$34=11,$C$34=12),Очки!$B$17,Очки!$O$18),2+H10-I10,IF(G10=2,12,13-H10)),0)</f>
        <v>0</v>
      </c>
      <c r="T10" s="124"/>
      <c r="U10" s="125"/>
      <c r="V10" s="120">
        <f ca="1">OFFSET(Очки!$A$3,L10,J10+QUOTIENT(MAX($C$34-11,0), 2)*4)</f>
        <v>16</v>
      </c>
      <c r="W10" s="124">
        <f ca="1">IF(L10&lt;K10,OFFSET(IF(OR($C$34=11,$C$34=12),Очки!$B$17,Очки!$O$18),2+K10-L10,IF(J10=2,12,13-K10)),0)</f>
        <v>0</v>
      </c>
      <c r="X10" s="124"/>
      <c r="Y10" s="122"/>
      <c r="Z10" s="123"/>
      <c r="AA10" s="125"/>
      <c r="AB10" s="7">
        <f t="shared" ca="1" si="0"/>
        <v>38</v>
      </c>
      <c r="AC10" s="101"/>
      <c r="AD10" s="101"/>
      <c r="AE10" s="101"/>
    </row>
    <row r="11" spans="1:31" ht="16.5" thickBot="1">
      <c r="A11" s="118">
        <f ca="1">RANK(AB11,AB$6:OFFSET(AB$6,0,0,COUNTA(B$6:B$33)))</f>
        <v>6</v>
      </c>
      <c r="B11" s="251" t="s">
        <v>58</v>
      </c>
      <c r="C11" s="7"/>
      <c r="D11" s="120">
        <v>1</v>
      </c>
      <c r="E11" s="121">
        <v>8</v>
      </c>
      <c r="F11" s="122">
        <v>8</v>
      </c>
      <c r="G11" s="123">
        <v>1</v>
      </c>
      <c r="H11" s="124">
        <v>6</v>
      </c>
      <c r="I11" s="121">
        <v>1</v>
      </c>
      <c r="J11" s="120">
        <v>1</v>
      </c>
      <c r="K11" s="121">
        <v>10</v>
      </c>
      <c r="L11" s="125">
        <v>9</v>
      </c>
      <c r="M11" s="12"/>
      <c r="N11" s="120">
        <v>10.5</v>
      </c>
      <c r="O11" s="124">
        <f ca="1">IF(F11&lt;E11,OFFSET(IF(OR($C$34=11,$C$34=12),Очки!$B$17,Очки!$O$18),2+E11-F11,IF(D11=2,12,13-E11)),0)</f>
        <v>0</v>
      </c>
      <c r="P11" s="124"/>
      <c r="Q11" s="125">
        <f>-4-1</f>
        <v>-5</v>
      </c>
      <c r="R11" s="120">
        <f ca="1">OFFSET(Очки!$A$3,I11,G11+QUOTIENT(MAX($C$34-11,0), 2)*4)</f>
        <v>16</v>
      </c>
      <c r="S11" s="124">
        <f ca="1">IF(I11&lt;H11,OFFSET(IF(OR($C$34=11,$C$34=12),Очки!$B$17,Очки!$O$18),2+H11-I11,IF(G11=2,12,13-H11)),0)</f>
        <v>4.1000000000000005</v>
      </c>
      <c r="T11" s="124">
        <v>1</v>
      </c>
      <c r="U11" s="125"/>
      <c r="V11" s="120">
        <v>10</v>
      </c>
      <c r="W11" s="124">
        <f ca="1">IF(L11&lt;K11,OFFSET(IF(OR($C$34=11,$C$34=12),Очки!$B$17,Очки!$O$18),2+K11-L11,IF(J11=2,12,13-K11)),0)</f>
        <v>1.3</v>
      </c>
      <c r="X11" s="124"/>
      <c r="Y11" s="122"/>
      <c r="Z11" s="123"/>
      <c r="AA11" s="125"/>
      <c r="AB11" s="7">
        <f t="shared" ca="1" si="0"/>
        <v>37.9</v>
      </c>
      <c r="AC11" s="101"/>
      <c r="AD11" s="101"/>
      <c r="AE11" s="101"/>
    </row>
    <row r="12" spans="1:31" ht="15.75">
      <c r="A12" s="110">
        <f ca="1">RANK(AB12,AB$6:OFFSET(AB$6,0,0,COUNTA(B$6:B$33)))</f>
        <v>7</v>
      </c>
      <c r="B12" s="250" t="s">
        <v>61</v>
      </c>
      <c r="C12" s="127"/>
      <c r="D12" s="128">
        <v>1</v>
      </c>
      <c r="E12" s="129">
        <v>9</v>
      </c>
      <c r="F12" s="130">
        <v>8</v>
      </c>
      <c r="G12" s="131">
        <v>1</v>
      </c>
      <c r="H12" s="132">
        <v>2</v>
      </c>
      <c r="I12" s="129">
        <v>5</v>
      </c>
      <c r="J12" s="128">
        <v>1</v>
      </c>
      <c r="K12" s="129">
        <v>3</v>
      </c>
      <c r="L12" s="133">
        <v>2</v>
      </c>
      <c r="M12" s="10">
        <v>0.5</v>
      </c>
      <c r="N12" s="128">
        <v>10.5</v>
      </c>
      <c r="O12" s="132">
        <f ca="1">IF(F12&lt;E12,OFFSET(IF(OR($C$34=11,$C$34=12),Очки!$B$17,Очки!$O$18),2+E12-F12,IF(D12=2,12,13-E12)),0)</f>
        <v>1.2</v>
      </c>
      <c r="P12" s="132"/>
      <c r="Q12" s="133"/>
      <c r="R12" s="128">
        <f ca="1">OFFSET(Очки!$A$3,I12,G12+QUOTIENT(MAX($C$34-11,0), 2)*4)</f>
        <v>12</v>
      </c>
      <c r="S12" s="132">
        <f ca="1">IF(I12&lt;H12,OFFSET(IF(OR($C$34=11,$C$34=12),Очки!$B$17,Очки!$O$18),2+H12-I12,IF(G12=2,12,13-H12)),0)</f>
        <v>0</v>
      </c>
      <c r="T12" s="132"/>
      <c r="U12" s="133">
        <v>-7</v>
      </c>
      <c r="V12" s="128">
        <f ca="1">OFFSET(Очки!$A$3,L12,J12+QUOTIENT(MAX($C$34-11,0), 2)*4)</f>
        <v>15</v>
      </c>
      <c r="W12" s="132">
        <f ca="1">IF(L12&lt;K12,OFFSET(IF(OR($C$34=11,$C$34=12),Очки!$B$17,Очки!$O$18),2+K12-L12,IF(J12=2,12,13-K12)),0)</f>
        <v>0.7</v>
      </c>
      <c r="X12" s="132"/>
      <c r="Y12" s="130"/>
      <c r="Z12" s="131"/>
      <c r="AA12" s="133"/>
      <c r="AB12" s="127">
        <f t="shared" ca="1" si="0"/>
        <v>32.900000000000006</v>
      </c>
      <c r="AC12" s="101"/>
      <c r="AD12" s="101"/>
      <c r="AE12" s="101"/>
    </row>
    <row r="13" spans="1:31" ht="15.75">
      <c r="A13" s="118">
        <f ca="1">RANK(AB13,AB$6:OFFSET(AB$6,0,0,COUNTA(B$6:B$33)))</f>
        <v>8</v>
      </c>
      <c r="B13" s="250" t="s">
        <v>67</v>
      </c>
      <c r="C13" s="7">
        <v>7.5</v>
      </c>
      <c r="D13" s="120">
        <v>1</v>
      </c>
      <c r="E13" s="121">
        <v>12</v>
      </c>
      <c r="F13" s="122">
        <v>11</v>
      </c>
      <c r="G13" s="123">
        <v>1</v>
      </c>
      <c r="H13" s="124">
        <v>9</v>
      </c>
      <c r="I13" s="121">
        <v>10</v>
      </c>
      <c r="J13" s="120">
        <v>1</v>
      </c>
      <c r="K13" s="121">
        <v>7</v>
      </c>
      <c r="L13" s="125">
        <v>5</v>
      </c>
      <c r="M13" s="12">
        <v>2</v>
      </c>
      <c r="N13" s="120">
        <v>8.5</v>
      </c>
      <c r="O13" s="124">
        <f ca="1">IF(F13&lt;E13,OFFSET(IF(OR($C$34=11,$C$34=12),Очки!$B$17,Очки!$O$18),2+E13-F13,IF(D13=2,12,13-E13)),0)</f>
        <v>1.3</v>
      </c>
      <c r="P13" s="124">
        <v>0.5</v>
      </c>
      <c r="Q13" s="125"/>
      <c r="R13" s="120">
        <v>9.5</v>
      </c>
      <c r="S13" s="124">
        <f ca="1">IF(I13&lt;H13,OFFSET(IF(OR($C$34=11,$C$34=12),Очки!$B$17,Очки!$O$18),2+H13-I13,IF(G13=2,12,13-H13)),0)</f>
        <v>0</v>
      </c>
      <c r="T13" s="124"/>
      <c r="U13" s="125"/>
      <c r="V13" s="120">
        <f ca="1">OFFSET(Очки!$A$3,L13,J13+QUOTIENT(MAX($C$34-11,0), 2)*4)</f>
        <v>12</v>
      </c>
      <c r="W13" s="124">
        <f ca="1">IF(L13&lt;K13,OFFSET(IF(OR($C$34=11,$C$34=12),Очки!$B$17,Очки!$O$18),2+K13-L13,IF(J13=2,12,13-K13)),0)</f>
        <v>2.1</v>
      </c>
      <c r="X13" s="124"/>
      <c r="Y13" s="122">
        <v>-4</v>
      </c>
      <c r="Z13" s="123"/>
      <c r="AA13" s="125"/>
      <c r="AB13" s="7">
        <f t="shared" ca="1" si="0"/>
        <v>31.9</v>
      </c>
      <c r="AC13" s="101"/>
      <c r="AD13" s="101"/>
      <c r="AE13" s="101"/>
    </row>
    <row r="14" spans="1:31" ht="15.75">
      <c r="A14" s="118">
        <f ca="1">RANK(AB14,AB$6:OFFSET(AB$6,0,0,COUNTA(B$6:B$33)))</f>
        <v>9</v>
      </c>
      <c r="B14" s="119" t="s">
        <v>66</v>
      </c>
      <c r="C14" s="7"/>
      <c r="D14" s="120">
        <v>1</v>
      </c>
      <c r="E14" s="121">
        <v>3</v>
      </c>
      <c r="F14" s="122">
        <v>2</v>
      </c>
      <c r="G14" s="123">
        <v>1</v>
      </c>
      <c r="H14" s="124">
        <v>8</v>
      </c>
      <c r="I14" s="121">
        <v>12</v>
      </c>
      <c r="J14" s="120">
        <v>1</v>
      </c>
      <c r="K14" s="121">
        <v>8</v>
      </c>
      <c r="L14" s="125">
        <v>7</v>
      </c>
      <c r="M14" s="12"/>
      <c r="N14" s="120">
        <f ca="1">OFFSET(Очки!$A$3,F14,D14+QUOTIENT(MAX($C$34-11,0), 2)*4)</f>
        <v>15</v>
      </c>
      <c r="O14" s="124">
        <f ca="1">IF(F14&lt;E14,OFFSET(IF(OR($C$34=11,$C$34=12),Очки!$B$17,Очки!$O$18),2+E14-F14,IF(D14=2,12,13-E14)),0)</f>
        <v>0.7</v>
      </c>
      <c r="P14" s="124"/>
      <c r="Q14" s="125">
        <v>-4</v>
      </c>
      <c r="R14" s="120">
        <v>10</v>
      </c>
      <c r="S14" s="124">
        <f ca="1">IF(I14&lt;H14,OFFSET(IF(OR($C$34=11,$C$34=12),Очки!$B$17,Очки!$O$18),2+H14-I14,IF(G14=2,12,13-H14)),0)</f>
        <v>0</v>
      </c>
      <c r="T14" s="124"/>
      <c r="U14" s="125">
        <v>-5</v>
      </c>
      <c r="V14" s="120">
        <f ca="1">OFFSET(Очки!$A$3,L14,J14+QUOTIENT(MAX($C$34-11,0), 2)*4)</f>
        <v>11</v>
      </c>
      <c r="W14" s="124">
        <f ca="1">IF(L14&lt;K14,OFFSET(IF(OR($C$34=11,$C$34=12),Очки!$B$17,Очки!$O$18),2+K14-L14,IF(J14=2,12,13-K14)),0)</f>
        <v>1.2</v>
      </c>
      <c r="X14" s="124">
        <v>2</v>
      </c>
      <c r="Y14" s="122"/>
      <c r="Z14" s="123"/>
      <c r="AA14" s="125"/>
      <c r="AB14" s="7">
        <f t="shared" ca="1" si="0"/>
        <v>30.9</v>
      </c>
      <c r="AC14" s="101"/>
      <c r="AD14" s="101"/>
      <c r="AE14" s="101"/>
    </row>
    <row r="15" spans="1:31" ht="15.75">
      <c r="A15" s="118">
        <f ca="1">RANK(AB15,AB$6:OFFSET(AB$6,0,0,COUNTA(B$6:B$33)))</f>
        <v>10</v>
      </c>
      <c r="B15" s="251" t="s">
        <v>62</v>
      </c>
      <c r="C15" s="7">
        <v>12.5</v>
      </c>
      <c r="D15" s="120">
        <v>1</v>
      </c>
      <c r="E15" s="121">
        <v>2</v>
      </c>
      <c r="F15" s="122">
        <v>6</v>
      </c>
      <c r="G15" s="123">
        <v>1</v>
      </c>
      <c r="H15" s="124">
        <v>3</v>
      </c>
      <c r="I15" s="121">
        <v>11</v>
      </c>
      <c r="J15" s="120">
        <v>1</v>
      </c>
      <c r="K15" s="121">
        <v>5</v>
      </c>
      <c r="L15" s="125">
        <v>12</v>
      </c>
      <c r="M15" s="12"/>
      <c r="N15" s="120">
        <f ca="1">OFFSET(Очки!$A$3,F15,D15+QUOTIENT(MAX($C$34-11,0), 2)*4)</f>
        <v>11.5</v>
      </c>
      <c r="O15" s="124">
        <f ca="1">IF(F15&lt;E15,OFFSET(IF(OR($C$34=11,$C$34=12),Очки!$B$17,Очки!$O$18),2+E15-F15,IF(D15=2,12,13-E15)),0)</f>
        <v>0</v>
      </c>
      <c r="P15" s="124"/>
      <c r="Q15" s="125"/>
      <c r="R15" s="120">
        <v>9</v>
      </c>
      <c r="S15" s="124">
        <f ca="1">IF(I15&lt;H15,OFFSET(IF(OR($C$34=11,$C$34=12),Очки!$B$17,Очки!$O$18),2+H15-I15,IF(G15=2,12,13-H15)),0)</f>
        <v>0</v>
      </c>
      <c r="T15" s="124"/>
      <c r="U15" s="125"/>
      <c r="V15" s="120">
        <v>8.5</v>
      </c>
      <c r="W15" s="124">
        <f ca="1">IF(L15&lt;K15,OFFSET(IF(OR($C$34=11,$C$34=12),Очки!$B$17,Очки!$O$18),2+K15-L15,IF(J15=2,12,13-K15)),0)</f>
        <v>0</v>
      </c>
      <c r="X15" s="124"/>
      <c r="Y15" s="122"/>
      <c r="Z15" s="123"/>
      <c r="AA15" s="125"/>
      <c r="AB15" s="7">
        <f t="shared" ca="1" si="0"/>
        <v>29</v>
      </c>
      <c r="AC15" s="101"/>
      <c r="AD15" s="101"/>
      <c r="AE15" s="101"/>
    </row>
    <row r="16" spans="1:31" ht="15" customHeight="1">
      <c r="A16" s="118">
        <f ca="1">RANK(AB16,AB$6:OFFSET(AB$6,0,0,COUNTA(B$6:B$33)))</f>
        <v>10</v>
      </c>
      <c r="B16" s="119" t="s">
        <v>59</v>
      </c>
      <c r="C16" s="7">
        <v>2.5</v>
      </c>
      <c r="D16" s="120">
        <v>1</v>
      </c>
      <c r="E16" s="121">
        <v>5</v>
      </c>
      <c r="F16" s="122">
        <v>10</v>
      </c>
      <c r="G16" s="123">
        <v>1</v>
      </c>
      <c r="H16" s="124">
        <v>1</v>
      </c>
      <c r="I16" s="121">
        <v>9</v>
      </c>
      <c r="J16" s="128">
        <v>1</v>
      </c>
      <c r="K16" s="121">
        <v>4</v>
      </c>
      <c r="L16" s="125">
        <v>9</v>
      </c>
      <c r="M16" s="12"/>
      <c r="N16" s="120">
        <v>9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>
        <v>10</v>
      </c>
      <c r="S16" s="124">
        <f ca="1">IF(I16&lt;H16,OFFSET(IF(OR($C$34=11,$C$34=12),Очки!$B$17,Очки!$O$18),2+H16-I16,IF(G16=2,12,13-H16)),0)</f>
        <v>0</v>
      </c>
      <c r="T16" s="124"/>
      <c r="U16" s="125"/>
      <c r="V16" s="120">
        <v>10</v>
      </c>
      <c r="W16" s="124">
        <f ca="1">IF(L16&lt;K16,OFFSET(IF(OR($C$34=11,$C$34=12),Очки!$B$17,Очки!$O$18),2+K16-L16,IF(J16=2,12,13-K16)),0)</f>
        <v>0</v>
      </c>
      <c r="X16" s="124"/>
      <c r="Y16" s="122"/>
      <c r="Z16" s="123"/>
      <c r="AA16" s="125"/>
      <c r="AB16" s="7">
        <f t="shared" ca="1" si="0"/>
        <v>29</v>
      </c>
      <c r="AC16" s="101"/>
      <c r="AD16" s="101"/>
      <c r="AE16" s="101"/>
    </row>
    <row r="17" spans="1:31" ht="15.75">
      <c r="A17" s="118">
        <f ca="1">RANK(AB17,AB$6:OFFSET(AB$6,0,0,COUNTA(B$6:B$33)))</f>
        <v>12</v>
      </c>
      <c r="B17" s="250" t="s">
        <v>63</v>
      </c>
      <c r="C17" s="7"/>
      <c r="D17" s="120">
        <v>1</v>
      </c>
      <c r="E17" s="121">
        <v>4</v>
      </c>
      <c r="F17" s="122">
        <v>10</v>
      </c>
      <c r="G17" s="123">
        <v>1</v>
      </c>
      <c r="H17" s="124">
        <v>5</v>
      </c>
      <c r="I17" s="121">
        <v>8</v>
      </c>
      <c r="J17" s="128">
        <v>1</v>
      </c>
      <c r="K17" s="121">
        <v>2</v>
      </c>
      <c r="L17" s="125">
        <v>13</v>
      </c>
      <c r="M17" s="12"/>
      <c r="N17" s="120">
        <v>9.5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v>10.5</v>
      </c>
      <c r="S17" s="124">
        <f ca="1">IF(I17&lt;H17,OFFSET(IF(OR($C$34=11,$C$34=12),Очки!$B$17,Очки!$O$18),2+H17-I17,IF(G17=2,12,13-H17)),0)</f>
        <v>0</v>
      </c>
      <c r="T17" s="124"/>
      <c r="U17" s="125"/>
      <c r="V17" s="120">
        <v>8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t="shared" ca="1" si="0"/>
        <v>28</v>
      </c>
      <c r="AC17" s="101"/>
      <c r="AD17" s="101"/>
      <c r="AE17" s="101"/>
    </row>
    <row r="18" spans="1:31" ht="15.75">
      <c r="A18" s="118">
        <f ca="1">RANK(AB18,AB$6:OFFSET(AB$6,0,0,COUNTA(B$6:B$33)))</f>
        <v>13</v>
      </c>
      <c r="B18" s="119" t="s">
        <v>56</v>
      </c>
      <c r="C18" s="7">
        <v>5</v>
      </c>
      <c r="D18" s="120">
        <v>1</v>
      </c>
      <c r="E18" s="121">
        <v>6</v>
      </c>
      <c r="F18" s="122">
        <v>7</v>
      </c>
      <c r="G18" s="123">
        <v>1</v>
      </c>
      <c r="H18" s="124">
        <v>11</v>
      </c>
      <c r="I18" s="121">
        <v>6</v>
      </c>
      <c r="J18" s="120">
        <v>1</v>
      </c>
      <c r="K18" s="121">
        <v>6</v>
      </c>
      <c r="L18" s="125">
        <v>11</v>
      </c>
      <c r="M18" s="12"/>
      <c r="N18" s="120">
        <f ca="1">OFFSET(Очки!$A$3,F18,D18+QUOTIENT(MAX($C$34-11,0), 2)*4)</f>
        <v>11</v>
      </c>
      <c r="O18" s="124">
        <f ca="1">IF(F18&lt;E18,OFFSET(IF(OR($C$34=11,$C$34=12),Очки!$B$17,Очки!$O$18),2+E18-F18,IF(D18=2,12,13-E18)),0)</f>
        <v>0</v>
      </c>
      <c r="P18" s="124">
        <v>1.5</v>
      </c>
      <c r="Q18" s="125">
        <f>-4-5</f>
        <v>-9</v>
      </c>
      <c r="R18" s="120">
        <f ca="1">OFFSET(Очки!$A$3,I18,G18+QUOTIENT(MAX($C$34-11,0), 2)*4)</f>
        <v>11.5</v>
      </c>
      <c r="S18" s="124">
        <f ca="1">IF(I18&lt;H18,OFFSET(IF(OR($C$34=11,$C$34=12),Очки!$B$17,Очки!$O$18),2+H18-I18,IF(G18=2,12,13-H18)),0)</f>
        <v>6.1</v>
      </c>
      <c r="T18" s="124"/>
      <c r="U18" s="125">
        <f>-7-4-5</f>
        <v>-16</v>
      </c>
      <c r="V18" s="120">
        <v>9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t="shared" ca="1" si="0"/>
        <v>14.100000000000001</v>
      </c>
      <c r="AC18" s="101"/>
      <c r="AD18" s="101"/>
      <c r="AE18" s="101"/>
    </row>
    <row r="19" spans="1:31" ht="15.75" hidden="1">
      <c r="A19" s="118" t="e">
        <f t="shared" ref="A19:A33" ca="1" si="1">RANK(AB19,AB$6:OFFSET(AB$6,0,0,COUNTA(B$6:B$33)))</f>
        <v>#N/A</v>
      </c>
      <c r="B19" s="119"/>
      <c r="C19" s="7"/>
      <c r="D19" s="120"/>
      <c r="E19" s="121"/>
      <c r="F19" s="122"/>
      <c r="G19" s="123"/>
      <c r="H19" s="124"/>
      <c r="I19" s="121"/>
      <c r="J19" s="128"/>
      <c r="K19" s="121"/>
      <c r="L19" s="125"/>
      <c r="M19" s="12"/>
      <c r="N19" s="120" t="str">
        <f ca="1">OFFSET(Очки!$A$3,F19,D19+QUOTIENT(MAX($C$34-11,0), 2)*4)</f>
        <v>Место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 t="str">
        <f ca="1">OFFSET(Очки!$A$3,I19,G19+QUOTIENT(MAX($C$34-11,0), 2)*4)</f>
        <v>Место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 t="str">
        <f ca="1">OFFSET(Очки!$A$3,L19,J19+QUOTIENT(MAX($C$34-11,0), 2)*4)</f>
        <v>Место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ref="AB19:AB33" ca="1" si="2">SUM(M19:Y19)</f>
        <v>0</v>
      </c>
      <c r="AC19" s="101"/>
      <c r="AD19" s="101"/>
      <c r="AE19" s="101"/>
    </row>
    <row r="20" spans="1:31" ht="15.75" hidden="1">
      <c r="A20" s="118" t="e">
        <f t="shared" ca="1" si="1"/>
        <v>#N/A</v>
      </c>
      <c r="B20" s="119"/>
      <c r="C20" s="7"/>
      <c r="D20" s="120"/>
      <c r="E20" s="121"/>
      <c r="F20" s="122"/>
      <c r="G20" s="123"/>
      <c r="H20" s="124"/>
      <c r="I20" s="121"/>
      <c r="J20" s="120"/>
      <c r="K20" s="121"/>
      <c r="L20" s="125"/>
      <c r="M20" s="12"/>
      <c r="N20" s="120" t="str">
        <f ca="1">OFFSET(Очки!$A$3,F20,D20+QUOTIENT(MAX($C$34-11,0), 2)*4)</f>
        <v>Место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 t="str">
        <f ca="1">OFFSET(Очки!$A$3,I20,G20+QUOTIENT(MAX($C$34-11,0), 2)*4)</f>
        <v>Место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 t="str">
        <f ca="1">OFFSET(Очки!$A$3,L20,J20+QUOTIENT(MAX($C$34-11,0), 2)*4)</f>
        <v>Место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t="shared" ca="1" si="2"/>
        <v>0</v>
      </c>
      <c r="AC20" s="101"/>
      <c r="AD20" s="101"/>
      <c r="AE20" s="101"/>
    </row>
    <row r="21" spans="1:31" ht="15.75" hidden="1" customHeight="1">
      <c r="A21" s="118" t="e">
        <f t="shared" ca="1" si="1"/>
        <v>#N/A</v>
      </c>
      <c r="B21" s="119"/>
      <c r="C21" s="7"/>
      <c r="D21" s="120"/>
      <c r="E21" s="121"/>
      <c r="F21" s="122"/>
      <c r="G21" s="123"/>
      <c r="H21" s="124"/>
      <c r="I21" s="121"/>
      <c r="J21" s="128"/>
      <c r="K21" s="121"/>
      <c r="L21" s="125"/>
      <c r="M21" s="12"/>
      <c r="N21" s="120" t="str">
        <f ca="1">OFFSET(Очки!$A$3,F21,D21+QUOTIENT(MAX($C$34-11,0), 2)*4)</f>
        <v>Место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 t="str">
        <f ca="1">OFFSET(Очки!$A$3,I21,G21+QUOTIENT(MAX($C$34-11,0), 2)*4)</f>
        <v>Место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 t="str">
        <f ca="1">OFFSET(Очки!$A$3,L21,J21+QUOTIENT(MAX($C$34-11,0), 2)*4)</f>
        <v>Место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ca="1" si="2"/>
        <v>0</v>
      </c>
      <c r="AC21" s="101"/>
      <c r="AD21" s="101"/>
      <c r="AE21" s="101"/>
    </row>
    <row r="22" spans="1:31" ht="15.75" hidden="1" customHeight="1">
      <c r="A22" s="118" t="e">
        <f t="shared" ca="1" si="1"/>
        <v>#N/A</v>
      </c>
      <c r="B22" s="119"/>
      <c r="C22" s="7"/>
      <c r="D22" s="120"/>
      <c r="E22" s="121"/>
      <c r="F22" s="122"/>
      <c r="G22" s="123"/>
      <c r="H22" s="124"/>
      <c r="I22" s="121"/>
      <c r="J22" s="120"/>
      <c r="K22" s="121"/>
      <c r="L22" s="125"/>
      <c r="M22" s="12"/>
      <c r="N22" s="120" t="str">
        <f ca="1">OFFSET(Очки!$A$3,F22,D22+QUOTIENT(MAX($C$34-11,0), 2)*4)</f>
        <v>Место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 t="str">
        <f ca="1">OFFSET(Очки!$A$3,I22,G22+QUOTIENT(MAX($C$34-11,0), 2)*4)</f>
        <v>Место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 t="str">
        <f ca="1">OFFSET(Очки!$A$3,L22,J22+QUOTIENT(MAX($C$34-11,0), 2)*4)</f>
        <v>Место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ca="1" si="2"/>
        <v>0</v>
      </c>
      <c r="AC22" s="101"/>
      <c r="AD22" s="101"/>
      <c r="AE22" s="101"/>
    </row>
    <row r="23" spans="1:31" ht="15.75" hidden="1" customHeight="1">
      <c r="A23" s="118" t="e">
        <f t="shared" ca="1" si="1"/>
        <v>#N/A</v>
      </c>
      <c r="B23" s="119"/>
      <c r="C23" s="7"/>
      <c r="D23" s="120"/>
      <c r="E23" s="121"/>
      <c r="F23" s="122"/>
      <c r="G23" s="123"/>
      <c r="H23" s="124"/>
      <c r="I23" s="121"/>
      <c r="J23" s="120"/>
      <c r="K23" s="121"/>
      <c r="L23" s="125"/>
      <c r="M23" s="12"/>
      <c r="N23" s="120" t="str">
        <f ca="1">OFFSET(Очки!$A$3,F23,D23+QUOTIENT(MAX($C$34-11,0), 2)*4)</f>
        <v>Место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 t="str">
        <f ca="1">OFFSET(Очки!$A$3,I23,G23+QUOTIENT(MAX($C$34-11,0), 2)*4)</f>
        <v>Место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 t="str">
        <f ca="1">OFFSET(Очки!$A$3,L23,J23+QUOTIENT(MAX($C$34-11,0), 2)*4)</f>
        <v>Место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2"/>
        <v>0</v>
      </c>
      <c r="AC23" s="101"/>
      <c r="AD23" s="101"/>
      <c r="AE23" s="101"/>
    </row>
    <row r="24" spans="1:31" ht="16.5" hidden="1" customHeight="1">
      <c r="A24" s="118" t="e">
        <f t="shared" ca="1" si="1"/>
        <v>#N/A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2"/>
        <v>0</v>
      </c>
      <c r="AC24" s="101"/>
      <c r="AD24" s="101"/>
      <c r="AE24" s="101"/>
    </row>
    <row r="25" spans="1:31" ht="15.75" hidden="1" customHeight="1">
      <c r="A25" s="118" t="e">
        <f t="shared" ca="1" si="1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2"/>
        <v>0</v>
      </c>
      <c r="AC25" s="101"/>
      <c r="AD25" s="101"/>
      <c r="AE25" s="101"/>
    </row>
    <row r="26" spans="1:31" ht="15.75" hidden="1" customHeight="1" thickBot="1">
      <c r="A26" s="134" t="e">
        <f t="shared" ca="1" si="1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2"/>
        <v>0</v>
      </c>
      <c r="AC26" s="101"/>
      <c r="AD26" s="101"/>
      <c r="AE26" s="101"/>
    </row>
    <row r="27" spans="1:31" ht="15.75" hidden="1" customHeight="1">
      <c r="A27" s="144" t="e">
        <f t="shared" ca="1" si="1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2"/>
        <v>0</v>
      </c>
      <c r="AC27" s="101"/>
      <c r="AD27" s="101"/>
      <c r="AE27" s="101"/>
    </row>
    <row r="28" spans="1:31" ht="15.75" hidden="1" customHeight="1">
      <c r="A28" s="146" t="e">
        <f t="shared" ca="1" si="1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2"/>
        <v>0</v>
      </c>
      <c r="AC28" s="101"/>
      <c r="AD28" s="101"/>
      <c r="AE28" s="101"/>
    </row>
    <row r="29" spans="1:31" ht="15.75" hidden="1" customHeight="1">
      <c r="A29" s="146" t="e">
        <f t="shared" ca="1" si="1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2"/>
        <v>0</v>
      </c>
      <c r="AC29" s="101"/>
      <c r="AD29" s="101"/>
      <c r="AE29" s="101"/>
    </row>
    <row r="30" spans="1:31" ht="15.75" hidden="1" customHeight="1">
      <c r="A30" s="146" t="e">
        <f t="shared" ca="1" si="1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2"/>
        <v>0</v>
      </c>
      <c r="AC30" s="101"/>
      <c r="AD30" s="101"/>
      <c r="AE30" s="101"/>
    </row>
    <row r="31" spans="1:31" ht="15.75" hidden="1" customHeight="1">
      <c r="A31" s="146" t="e">
        <f t="shared" ca="1" si="1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2"/>
        <v>0</v>
      </c>
      <c r="AC31" s="101"/>
      <c r="AD31" s="101"/>
      <c r="AE31" s="101"/>
    </row>
    <row r="32" spans="1:31" ht="15.75" hidden="1" customHeight="1">
      <c r="A32" s="146" t="e">
        <f t="shared" ca="1" si="1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2"/>
        <v>0</v>
      </c>
      <c r="AC32" s="101"/>
      <c r="AD32" s="101"/>
      <c r="AE32" s="101"/>
    </row>
    <row r="33" spans="1:31" ht="15.75" hidden="1" customHeight="1">
      <c r="A33" s="158" t="e">
        <f t="shared" ca="1" si="1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2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13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18">
    <sortCondition descending="1" ref="AB6:AB18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17" priority="1">
      <formula>AND(E6&gt;F6,O6=0)</formula>
    </cfRule>
  </conditionalFormatting>
  <conditionalFormatting sqref="S6:S33">
    <cfRule type="expression" dxfId="16" priority="2">
      <formula>AND(H6&gt;I6,S6=0)</formula>
    </cfRule>
  </conditionalFormatting>
  <conditionalFormatting sqref="W6:W33">
    <cfRule type="expression" dxfId="15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zoomScale="90" zoomScaleNormal="90" workbookViewId="0">
      <selection activeCell="B20" sqref="B20"/>
    </sheetView>
  </sheetViews>
  <sheetFormatPr defaultColWidth="12.625" defaultRowHeight="15" customHeight="1"/>
  <cols>
    <col min="1" max="1" width="5.75" style="259" customWidth="1"/>
    <col min="2" max="2" width="43.5" style="259" customWidth="1"/>
    <col min="3" max="3" width="7.25" style="259" customWidth="1"/>
    <col min="4" max="5" width="3.875" style="259" customWidth="1"/>
    <col min="6" max="8" width="4.625" style="259" customWidth="1"/>
    <col min="9" max="9" width="3.875" style="259" customWidth="1"/>
    <col min="10" max="12" width="4.625" style="259" customWidth="1"/>
    <col min="13" max="13" width="6" style="259" customWidth="1"/>
    <col min="14" max="14" width="5.625" style="259" customWidth="1"/>
    <col min="15" max="15" width="4.75" style="259" customWidth="1"/>
    <col min="16" max="18" width="5.625" style="259" customWidth="1"/>
    <col min="19" max="19" width="4.5" style="259" customWidth="1"/>
    <col min="20" max="22" width="5.625" style="259" customWidth="1"/>
    <col min="23" max="23" width="5.125" style="259" customWidth="1"/>
    <col min="24" max="25" width="5.625" style="259" customWidth="1"/>
    <col min="26" max="26" width="4.125" style="259" hidden="1" customWidth="1"/>
    <col min="27" max="27" width="9.375" style="259" hidden="1" customWidth="1"/>
    <col min="28" max="28" width="9.375" style="259" customWidth="1"/>
    <col min="29" max="31" width="7.75" style="259" customWidth="1"/>
    <col min="32" max="16384" width="12.625" style="259"/>
  </cols>
  <sheetData>
    <row r="1" spans="1:31" ht="12.75" customHeight="1">
      <c r="A1" s="308" t="s">
        <v>104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60">
        <v>4</v>
      </c>
      <c r="AA5" s="103"/>
      <c r="AB5" s="303"/>
      <c r="AC5" s="261"/>
      <c r="AD5" s="261"/>
      <c r="AE5" s="261"/>
    </row>
    <row r="6" spans="1:31" ht="15.75">
      <c r="A6" s="110">
        <f t="shared" ref="A6:A33" ca="1" si="0">RANK(AB6,AB$6:OFFSET(AB$6,0,0,COUNTA(B$6:B$33)))</f>
        <v>1</v>
      </c>
      <c r="B6" s="255" t="s">
        <v>64</v>
      </c>
      <c r="C6" s="6">
        <v>5</v>
      </c>
      <c r="D6" s="112">
        <v>1</v>
      </c>
      <c r="E6" s="113">
        <v>6</v>
      </c>
      <c r="F6" s="114">
        <v>3</v>
      </c>
      <c r="G6" s="115">
        <v>1</v>
      </c>
      <c r="H6" s="116">
        <v>5</v>
      </c>
      <c r="I6" s="113">
        <v>2</v>
      </c>
      <c r="J6" s="112">
        <v>1</v>
      </c>
      <c r="K6" s="113">
        <v>1</v>
      </c>
      <c r="L6" s="117">
        <v>2</v>
      </c>
      <c r="M6" s="11">
        <v>1.5</v>
      </c>
      <c r="N6" s="112">
        <f ca="1">OFFSET(Очки!$A$3,F6,D6+QUOTIENT(MAX($C$34-11,0), 2)*4)</f>
        <v>14</v>
      </c>
      <c r="O6" s="116">
        <f ca="1">IF(F6&lt;E6,OFFSET(IF(OR($C$34=11,$C$34=12),Очки!$B$17,Очки!$O$18),2+E6-F6,IF(D6=2,12,13-E6)),0)</f>
        <v>2.7</v>
      </c>
      <c r="P6" s="116">
        <v>1</v>
      </c>
      <c r="Q6" s="117"/>
      <c r="R6" s="112">
        <f ca="1">OFFSET(Очки!$A$3,I6,G6+QUOTIENT(MAX($C$34-11,0), 2)*4)</f>
        <v>15</v>
      </c>
      <c r="S6" s="116">
        <f ca="1">IF(I6&lt;H6,OFFSET(IF(OR($C$34=11,$C$34=12),Очки!$B$17,Очки!$O$18),2+H6-I6,IF(G6=2,12,13-H6)),0)</f>
        <v>2.4000000000000004</v>
      </c>
      <c r="T6" s="116"/>
      <c r="U6" s="117"/>
      <c r="V6" s="112">
        <f ca="1">OFFSET(Очки!$A$3,L6,J6+QUOTIENT(MAX($C$34-11,0), 2)*4)</f>
        <v>15</v>
      </c>
      <c r="W6" s="116">
        <f ca="1">IF(L6&lt;K6,OFFSET(IF(OR($C$34=11,$C$34=12),Очки!$B$17,Очки!$O$18),2+K6-L6,IF(J6=2,12,13-K6)),0)</f>
        <v>0</v>
      </c>
      <c r="X6" s="116"/>
      <c r="Y6" s="114"/>
      <c r="Z6" s="115"/>
      <c r="AA6" s="117"/>
      <c r="AB6" s="6">
        <f t="shared" ref="AB6:AB20" ca="1" si="1">SUM(M6:Y6)</f>
        <v>51.6</v>
      </c>
      <c r="AC6" s="101"/>
      <c r="AD6" s="101"/>
      <c r="AE6" s="101"/>
    </row>
    <row r="7" spans="1:31" ht="15.75">
      <c r="A7" s="118">
        <f t="shared" ca="1" si="0"/>
        <v>2</v>
      </c>
      <c r="B7" s="119" t="s">
        <v>65</v>
      </c>
      <c r="C7" s="7">
        <v>17.5</v>
      </c>
      <c r="D7" s="120">
        <v>1</v>
      </c>
      <c r="E7" s="121">
        <v>8</v>
      </c>
      <c r="F7" s="122">
        <v>6</v>
      </c>
      <c r="G7" s="123">
        <v>1</v>
      </c>
      <c r="H7" s="124">
        <v>8</v>
      </c>
      <c r="I7" s="121">
        <v>5</v>
      </c>
      <c r="J7" s="120">
        <v>1</v>
      </c>
      <c r="K7" s="121">
        <v>5</v>
      </c>
      <c r="L7" s="125">
        <v>4</v>
      </c>
      <c r="M7" s="12">
        <v>2.5</v>
      </c>
      <c r="N7" s="120">
        <f ca="1">OFFSET(Очки!$A$3,F7,D7+QUOTIENT(MAX($C$34-11,0), 2)*4)</f>
        <v>11.5</v>
      </c>
      <c r="O7" s="124">
        <f ca="1">IF(F7&lt;E7,OFFSET(IF(OR($C$34=11,$C$34=12),Очки!$B$17,Очки!$O$18),2+E7-F7,IF(D7=2,12,13-E7)),0)</f>
        <v>2.2999999999999998</v>
      </c>
      <c r="P7" s="124">
        <v>2.5</v>
      </c>
      <c r="Q7" s="125"/>
      <c r="R7" s="120">
        <f ca="1">OFFSET(Очки!$A$3,I7,G7+QUOTIENT(MAX($C$34-11,0), 2)*4)</f>
        <v>12</v>
      </c>
      <c r="S7" s="124">
        <f ca="1">IF(I7&lt;H7,OFFSET(IF(OR($C$34=11,$C$34=12),Очки!$B$17,Очки!$O$18),2+H7-I7,IF(G7=2,12,13-H7)),0)</f>
        <v>3.3</v>
      </c>
      <c r="T7" s="124">
        <v>1</v>
      </c>
      <c r="U7" s="125"/>
      <c r="V7" s="120">
        <f ca="1">OFFSET(Очки!$A$3,L7,J7+QUOTIENT(MAX($C$34-11,0), 2)*4)</f>
        <v>13</v>
      </c>
      <c r="W7" s="124">
        <f ca="1">IF(L7&lt;K7,OFFSET(IF(OR($C$34=11,$C$34=12),Очки!$B$17,Очки!$O$18),2+K7-L7,IF(J7=2,12,13-K7)),0)</f>
        <v>0.9</v>
      </c>
      <c r="X7" s="124"/>
      <c r="Y7" s="122"/>
      <c r="Z7" s="123"/>
      <c r="AA7" s="125"/>
      <c r="AB7" s="7">
        <f t="shared" ca="1" si="1"/>
        <v>49</v>
      </c>
      <c r="AC7" s="101"/>
      <c r="AD7" s="101"/>
      <c r="AE7" s="101"/>
    </row>
    <row r="8" spans="1:31" ht="15.75">
      <c r="A8" s="118">
        <f t="shared" ca="1" si="0"/>
        <v>3</v>
      </c>
      <c r="B8" s="251" t="s">
        <v>50</v>
      </c>
      <c r="C8" s="7">
        <v>7.5</v>
      </c>
      <c r="D8" s="120">
        <v>1</v>
      </c>
      <c r="E8" s="121">
        <v>2</v>
      </c>
      <c r="F8" s="122">
        <v>1</v>
      </c>
      <c r="G8" s="123">
        <v>1</v>
      </c>
      <c r="H8" s="124">
        <v>6</v>
      </c>
      <c r="I8" s="121">
        <v>3</v>
      </c>
      <c r="J8" s="120">
        <v>1</v>
      </c>
      <c r="K8" s="121">
        <v>6</v>
      </c>
      <c r="L8" s="125">
        <v>7</v>
      </c>
      <c r="M8" s="12"/>
      <c r="N8" s="120">
        <f ca="1">OFFSET(Очки!$A$3,F8,D8+QUOTIENT(MAX($C$34-11,0), 2)*4)</f>
        <v>16</v>
      </c>
      <c r="O8" s="124">
        <f ca="1">IF(F8&lt;E8,OFFSET(IF(OR($C$34=11,$C$34=12),Очки!$B$17,Очки!$O$18),2+E8-F8,IF(D8=2,12,13-E8)),0)</f>
        <v>0.7</v>
      </c>
      <c r="P8" s="124">
        <v>1.5</v>
      </c>
      <c r="Q8" s="125"/>
      <c r="R8" s="120">
        <f ca="1">OFFSET(Очки!$A$3,I8,G8+QUOTIENT(MAX($C$34-11,0), 2)*4)</f>
        <v>14</v>
      </c>
      <c r="S8" s="124">
        <f ca="1">IF(I8&lt;H8,OFFSET(IF(OR($C$34=11,$C$34=12),Очки!$B$17,Очки!$O$18),2+H8-I8,IF(G8=2,12,13-H8)),0)</f>
        <v>2.7</v>
      </c>
      <c r="T8" s="124">
        <v>1.5</v>
      </c>
      <c r="U8" s="125"/>
      <c r="V8" s="120">
        <f ca="1">OFFSET(Очки!$A$3,L8,J8+QUOTIENT(MAX($C$34-11,0), 2)*4)</f>
        <v>11</v>
      </c>
      <c r="W8" s="124">
        <f ca="1">IF(L8&lt;K8,OFFSET(IF(OR($C$34=11,$C$34=12),Очки!$B$17,Очки!$O$18),2+K8-L8,IF(J8=2,12,13-K8)),0)</f>
        <v>0</v>
      </c>
      <c r="X8" s="124">
        <v>2</v>
      </c>
      <c r="Y8" s="122">
        <v>-2</v>
      </c>
      <c r="Z8" s="123"/>
      <c r="AA8" s="125"/>
      <c r="AB8" s="7">
        <f t="shared" ca="1" si="1"/>
        <v>47.400000000000006</v>
      </c>
      <c r="AC8" s="101"/>
      <c r="AD8" s="101"/>
      <c r="AE8" s="101"/>
    </row>
    <row r="9" spans="1:31" ht="15.75">
      <c r="A9" s="118">
        <f t="shared" ca="1" si="0"/>
        <v>4</v>
      </c>
      <c r="B9" s="126" t="s">
        <v>61</v>
      </c>
      <c r="C9" s="7"/>
      <c r="D9" s="120">
        <v>1</v>
      </c>
      <c r="E9" s="121">
        <v>5</v>
      </c>
      <c r="F9" s="122">
        <v>5</v>
      </c>
      <c r="G9" s="123">
        <v>2</v>
      </c>
      <c r="H9" s="124">
        <v>4</v>
      </c>
      <c r="I9" s="121">
        <v>1</v>
      </c>
      <c r="J9" s="120">
        <v>1</v>
      </c>
      <c r="K9" s="121">
        <v>7</v>
      </c>
      <c r="L9" s="125">
        <v>1</v>
      </c>
      <c r="M9" s="12">
        <v>1</v>
      </c>
      <c r="N9" s="120">
        <f ca="1">OFFSET(Очки!$A$3,F9,D9+QUOTIENT(MAX($C$34-11,0), 2)*4)</f>
        <v>12</v>
      </c>
      <c r="O9" s="124">
        <f ca="1">IF(F9&lt;E9,OFFSET(IF(OR($C$34=11,$C$34=12),Очки!$B$17,Очки!$O$18),2+E9-F9,IF(D9=2,12,13-E9)),0)</f>
        <v>0</v>
      </c>
      <c r="P9" s="124"/>
      <c r="Q9" s="125"/>
      <c r="R9" s="120">
        <f ca="1">OFFSET(Очки!$A$3,I9,G9+QUOTIENT(MAX($C$34-11,0), 2)*4)</f>
        <v>11.5</v>
      </c>
      <c r="S9" s="124">
        <f ca="1">IF(I9&lt;H9,OFFSET(IF(OR($C$34=11,$C$34=12),Очки!$B$17,Очки!$O$18),2+H9-I9,IF(G9=2,12,13-H9)),0)</f>
        <v>2.1</v>
      </c>
      <c r="T9" s="124">
        <v>2</v>
      </c>
      <c r="U9" s="125"/>
      <c r="V9" s="120">
        <f ca="1">OFFSET(Очки!$A$3,L9,J9+QUOTIENT(MAX($C$34-11,0), 2)*4)</f>
        <v>16</v>
      </c>
      <c r="W9" s="124">
        <f ca="1">IF(L9&lt;K9,OFFSET(IF(OR($C$34=11,$C$34=12),Очки!$B$17,Очки!$O$18),2+K9-L9,IF(J9=2,12,13-K9)),0)</f>
        <v>5.2</v>
      </c>
      <c r="X9" s="124">
        <v>1</v>
      </c>
      <c r="Y9" s="122">
        <v>-4</v>
      </c>
      <c r="Z9" s="123"/>
      <c r="AA9" s="125"/>
      <c r="AB9" s="7">
        <f t="shared" ca="1" si="1"/>
        <v>46.800000000000004</v>
      </c>
      <c r="AC9" s="101"/>
      <c r="AD9" s="101"/>
      <c r="AE9" s="101"/>
    </row>
    <row r="10" spans="1:31" ht="15.75">
      <c r="A10" s="118">
        <f t="shared" ca="1" si="0"/>
        <v>5</v>
      </c>
      <c r="B10" s="119" t="s">
        <v>53</v>
      </c>
      <c r="C10" s="7"/>
      <c r="D10" s="120">
        <v>1</v>
      </c>
      <c r="E10" s="121">
        <v>7</v>
      </c>
      <c r="F10" s="122">
        <v>4</v>
      </c>
      <c r="G10" s="123">
        <v>1</v>
      </c>
      <c r="H10" s="124">
        <v>7</v>
      </c>
      <c r="I10" s="121">
        <v>6</v>
      </c>
      <c r="J10" s="120">
        <v>1</v>
      </c>
      <c r="K10" s="121">
        <v>2</v>
      </c>
      <c r="L10" s="125">
        <v>6</v>
      </c>
      <c r="M10" s="12">
        <v>2</v>
      </c>
      <c r="N10" s="120">
        <f ca="1">OFFSET(Очки!$A$3,F10,D10+QUOTIENT(MAX($C$34-11,0), 2)*4)</f>
        <v>13</v>
      </c>
      <c r="O10" s="124">
        <f ca="1">IF(F10&lt;E10,OFFSET(IF(OR($C$34=11,$C$34=12),Очки!$B$17,Очки!$O$18),2+E10-F10,IF(D10=2,12,13-E10)),0)</f>
        <v>3</v>
      </c>
      <c r="P10" s="124">
        <v>2</v>
      </c>
      <c r="Q10" s="125"/>
      <c r="R10" s="120">
        <f ca="1">OFFSET(Очки!$A$3,I10,G10+QUOTIENT(MAX($C$34-11,0), 2)*4)</f>
        <v>11.5</v>
      </c>
      <c r="S10" s="124">
        <f ca="1">IF(I10&lt;H10,OFFSET(IF(OR($C$34=11,$C$34=12),Очки!$B$17,Очки!$O$18),2+H10-I10,IF(G10=2,12,13-H10)),0)</f>
        <v>1.1000000000000001</v>
      </c>
      <c r="T10" s="124"/>
      <c r="U10" s="125"/>
      <c r="V10" s="120">
        <f ca="1">OFFSET(Очки!$A$3,L10,J10+QUOTIENT(MAX($C$34-11,0), 2)*4)</f>
        <v>11.5</v>
      </c>
      <c r="W10" s="124">
        <f ca="1">IF(L10&lt;K10,OFFSET(IF(OR($C$34=11,$C$34=12),Очки!$B$17,Очки!$O$18),2+K10-L10,IF(J10=2,12,13-K10)),0)</f>
        <v>0</v>
      </c>
      <c r="X10" s="124"/>
      <c r="Y10" s="122"/>
      <c r="Z10" s="123"/>
      <c r="AA10" s="125"/>
      <c r="AB10" s="7">
        <f t="shared" ca="1" si="1"/>
        <v>44.1</v>
      </c>
      <c r="AC10" s="101"/>
      <c r="AD10" s="101"/>
      <c r="AE10" s="101"/>
    </row>
    <row r="11" spans="1:31" ht="16.5" thickBot="1">
      <c r="A11" s="118">
        <f t="shared" ca="1" si="0"/>
        <v>6</v>
      </c>
      <c r="B11" s="251" t="s">
        <v>66</v>
      </c>
      <c r="C11" s="7"/>
      <c r="D11" s="120">
        <v>2</v>
      </c>
      <c r="E11" s="121">
        <v>6</v>
      </c>
      <c r="F11" s="122">
        <v>3</v>
      </c>
      <c r="G11" s="123">
        <v>2</v>
      </c>
      <c r="H11" s="124">
        <v>7</v>
      </c>
      <c r="I11" s="121">
        <v>3</v>
      </c>
      <c r="J11" s="120">
        <v>1</v>
      </c>
      <c r="K11" s="121">
        <v>8</v>
      </c>
      <c r="L11" s="125">
        <v>5</v>
      </c>
      <c r="M11" s="12"/>
      <c r="N11" s="120">
        <f ca="1">OFFSET(Очки!$A$3,F11,D11+QUOTIENT(MAX($C$34-11,0), 2)*4)</f>
        <v>9.5</v>
      </c>
      <c r="O11" s="124">
        <f ca="1">IF(F11&lt;E11,OFFSET(IF(OR($C$34=11,$C$34=12),Очки!$B$17,Очки!$O$18),2+E11-F11,IF(D11=2,12,13-E11)),0)</f>
        <v>2.1</v>
      </c>
      <c r="P11" s="124"/>
      <c r="Q11" s="125"/>
      <c r="R11" s="120">
        <f ca="1">OFFSET(Очки!$A$3,I11,G11+QUOTIENT(MAX($C$34-11,0), 2)*4)</f>
        <v>9.5</v>
      </c>
      <c r="S11" s="124">
        <f ca="1">IF(I11&lt;H11,OFFSET(IF(OR($C$34=11,$C$34=12),Очки!$B$17,Очки!$O$18),2+H11-I11,IF(G11=2,12,13-H11)),0)</f>
        <v>2.8</v>
      </c>
      <c r="T11" s="124">
        <v>2.5</v>
      </c>
      <c r="U11" s="125"/>
      <c r="V11" s="120">
        <f ca="1">OFFSET(Очки!$A$3,L11,J11+QUOTIENT(MAX($C$34-11,0), 2)*4)</f>
        <v>12</v>
      </c>
      <c r="W11" s="124">
        <f ca="1">IF(L11&lt;K11,OFFSET(IF(OR($C$34=11,$C$34=12),Очки!$B$17,Очки!$O$18),2+K11-L11,IF(J11=2,12,13-K11)),0)</f>
        <v>3.3</v>
      </c>
      <c r="X11" s="124"/>
      <c r="Y11" s="122"/>
      <c r="Z11" s="123"/>
      <c r="AA11" s="125"/>
      <c r="AB11" s="7">
        <f t="shared" ca="1" si="1"/>
        <v>41.7</v>
      </c>
      <c r="AC11" s="101"/>
      <c r="AD11" s="101"/>
      <c r="AE11" s="101"/>
    </row>
    <row r="12" spans="1:31" ht="15.75">
      <c r="A12" s="110">
        <f t="shared" ca="1" si="0"/>
        <v>7</v>
      </c>
      <c r="B12" s="250" t="s">
        <v>58</v>
      </c>
      <c r="C12" s="127"/>
      <c r="D12" s="128">
        <v>2</v>
      </c>
      <c r="E12" s="129">
        <v>5</v>
      </c>
      <c r="F12" s="130">
        <v>2</v>
      </c>
      <c r="G12" s="131">
        <v>2</v>
      </c>
      <c r="H12" s="132">
        <v>6</v>
      </c>
      <c r="I12" s="129">
        <v>2</v>
      </c>
      <c r="J12" s="128">
        <v>1</v>
      </c>
      <c r="K12" s="129">
        <v>3</v>
      </c>
      <c r="L12" s="133">
        <v>2</v>
      </c>
      <c r="M12" s="10"/>
      <c r="N12" s="128">
        <f ca="1">OFFSET(Очки!$A$3,F12,D12+QUOTIENT(MAX($C$34-11,0), 2)*4)</f>
        <v>10.5</v>
      </c>
      <c r="O12" s="132">
        <f ca="1">IF(F12&lt;E12,OFFSET(IF(OR($C$34=11,$C$34=12),Очки!$B$17,Очки!$O$18),2+E12-F12,IF(D12=2,12,13-E12)),0)</f>
        <v>2.1</v>
      </c>
      <c r="P12" s="132"/>
      <c r="Q12" s="133"/>
      <c r="R12" s="128">
        <f ca="1">OFFSET(Очки!$A$3,I12,G12+QUOTIENT(MAX($C$34-11,0), 2)*4)</f>
        <v>10.5</v>
      </c>
      <c r="S12" s="132">
        <f ca="1">IF(I12&lt;H12,OFFSET(IF(OR($C$34=11,$C$34=12),Очки!$B$17,Очки!$O$18),2+H12-I12,IF(G12=2,12,13-H12)),0)</f>
        <v>2.8</v>
      </c>
      <c r="T12" s="132"/>
      <c r="U12" s="133"/>
      <c r="V12" s="128">
        <f ca="1">OFFSET(Очки!$A$3,L12,J12+QUOTIENT(MAX($C$34-11,0), 2)*4)</f>
        <v>15</v>
      </c>
      <c r="W12" s="132">
        <f ca="1">IF(L12&lt;K12,OFFSET(IF(OR($C$34=11,$C$34=12),Очки!$B$17,Очки!$O$18),2+K12-L12,IF(J12=2,12,13-K12)),0)</f>
        <v>0.7</v>
      </c>
      <c r="X12" s="132"/>
      <c r="Y12" s="130"/>
      <c r="Z12" s="131"/>
      <c r="AA12" s="133"/>
      <c r="AB12" s="127">
        <f t="shared" ca="1" si="1"/>
        <v>41.600000000000009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105</v>
      </c>
      <c r="C13" s="7">
        <v>12.5</v>
      </c>
      <c r="D13" s="120">
        <v>1</v>
      </c>
      <c r="E13" s="121">
        <v>1</v>
      </c>
      <c r="F13" s="122">
        <v>2</v>
      </c>
      <c r="G13" s="123">
        <v>1</v>
      </c>
      <c r="H13" s="124">
        <v>1</v>
      </c>
      <c r="I13" s="121">
        <v>8</v>
      </c>
      <c r="J13" s="120">
        <v>2</v>
      </c>
      <c r="K13" s="121">
        <v>3</v>
      </c>
      <c r="L13" s="125">
        <v>1</v>
      </c>
      <c r="M13" s="12"/>
      <c r="N13" s="120">
        <f ca="1">OFFSET(Очки!$A$3,F13,D13+QUOTIENT(MAX($C$34-11,0), 2)*4)</f>
        <v>15</v>
      </c>
      <c r="O13" s="124">
        <f ca="1">IF(F13&lt;E13,OFFSET(IF(OR($C$34=11,$C$34=12),Очки!$B$17,Очки!$O$18),2+E13-F13,IF(D13=2,12,13-E13)),0)</f>
        <v>0</v>
      </c>
      <c r="P13" s="124"/>
      <c r="Q13" s="125"/>
      <c r="R13" s="120">
        <f ca="1">OFFSET(Очки!$A$3,I13,G13+QUOTIENT(MAX($C$34-11,0), 2)*4)</f>
        <v>10.5</v>
      </c>
      <c r="S13" s="124">
        <f ca="1">IF(I13&lt;H13,OFFSET(IF(OR($C$34=11,$C$34=12),Очки!$B$17,Очки!$O$18),2+H13-I13,IF(G13=2,12,13-H13)),0)</f>
        <v>0</v>
      </c>
      <c r="T13" s="124"/>
      <c r="U13" s="125"/>
      <c r="V13" s="120">
        <f ca="1">OFFSET(Очки!$A$3,L13,J13+QUOTIENT(MAX($C$34-11,0), 2)*4)</f>
        <v>11.5</v>
      </c>
      <c r="W13" s="124">
        <f ca="1">IF(L13&lt;K13,OFFSET(IF(OR($C$34=11,$C$34=12),Очки!$B$17,Очки!$O$18),2+K13-L13,IF(J13=2,12,13-K13)),0)</f>
        <v>1.4</v>
      </c>
      <c r="X13" s="124">
        <v>2.5</v>
      </c>
      <c r="Y13" s="122"/>
      <c r="Z13" s="123"/>
      <c r="AA13" s="125"/>
      <c r="AB13" s="7">
        <f t="shared" ca="1" si="1"/>
        <v>40.9</v>
      </c>
      <c r="AC13" s="101"/>
      <c r="AD13" s="101"/>
      <c r="AE13" s="101"/>
    </row>
    <row r="14" spans="1:31" ht="15.75">
      <c r="A14" s="118">
        <f t="shared" ca="1" si="0"/>
        <v>9</v>
      </c>
      <c r="B14" s="119" t="s">
        <v>59</v>
      </c>
      <c r="C14" s="7">
        <v>2.5</v>
      </c>
      <c r="D14" s="120">
        <v>2</v>
      </c>
      <c r="E14" s="121">
        <v>4</v>
      </c>
      <c r="F14" s="122">
        <v>1</v>
      </c>
      <c r="G14" s="123">
        <v>1</v>
      </c>
      <c r="H14" s="124">
        <v>4</v>
      </c>
      <c r="I14" s="121">
        <v>4</v>
      </c>
      <c r="J14" s="120">
        <v>1</v>
      </c>
      <c r="K14" s="121">
        <v>4</v>
      </c>
      <c r="L14" s="125">
        <v>8</v>
      </c>
      <c r="M14" s="12"/>
      <c r="N14" s="120">
        <f ca="1">OFFSET(Очки!$A$3,F14,D14+QUOTIENT(MAX($C$34-11,0), 2)*4)</f>
        <v>11.5</v>
      </c>
      <c r="O14" s="124">
        <f ca="1">IF(F14&lt;E14,OFFSET(IF(OR($C$34=11,$C$34=12),Очки!$B$17,Очки!$O$18),2+E14-F14,IF(D14=2,12,13-E14)),0)</f>
        <v>2.1</v>
      </c>
      <c r="P14" s="124">
        <v>0.5</v>
      </c>
      <c r="Q14" s="125"/>
      <c r="R14" s="120">
        <f ca="1">OFFSET(Очки!$A$3,I14,G14+QUOTIENT(MAX($C$34-11,0), 2)*4)</f>
        <v>13</v>
      </c>
      <c r="S14" s="124">
        <f ca="1">IF(I14&lt;H14,OFFSET(IF(OR($C$34=11,$C$34=12),Очки!$B$17,Очки!$O$18),2+H14-I14,IF(G14=2,12,13-H14)),0)</f>
        <v>0</v>
      </c>
      <c r="T14" s="124">
        <v>0.5</v>
      </c>
      <c r="U14" s="125"/>
      <c r="V14" s="120">
        <f ca="1">OFFSET(Очки!$A$3,L14,J14+QUOTIENT(MAX($C$34-11,0), 2)*4)</f>
        <v>10.5</v>
      </c>
      <c r="W14" s="124">
        <f ca="1">IF(L14&lt;K14,OFFSET(IF(OR($C$34=11,$C$34=12),Очки!$B$17,Очки!$O$18),2+K14-L14,IF(J14=2,12,13-K14)),0)</f>
        <v>0</v>
      </c>
      <c r="X14" s="124">
        <v>0.5</v>
      </c>
      <c r="Y14" s="122"/>
      <c r="Z14" s="123"/>
      <c r="AA14" s="125"/>
      <c r="AB14" s="7">
        <f t="shared" ca="1" si="1"/>
        <v>38.6</v>
      </c>
      <c r="AC14" s="101"/>
      <c r="AD14" s="101"/>
      <c r="AE14" s="101"/>
    </row>
    <row r="15" spans="1:31" ht="15.75">
      <c r="A15" s="118">
        <f t="shared" ca="1" si="0"/>
        <v>10</v>
      </c>
      <c r="B15" s="251" t="s">
        <v>51</v>
      </c>
      <c r="C15" s="7"/>
      <c r="D15" s="120">
        <v>2</v>
      </c>
      <c r="E15" s="121">
        <v>7</v>
      </c>
      <c r="F15" s="122">
        <v>5</v>
      </c>
      <c r="G15" s="123">
        <v>1</v>
      </c>
      <c r="H15" s="124">
        <v>2</v>
      </c>
      <c r="I15" s="121">
        <v>1</v>
      </c>
      <c r="J15" s="120">
        <v>2</v>
      </c>
      <c r="K15" s="121">
        <v>7</v>
      </c>
      <c r="L15" s="125">
        <v>4</v>
      </c>
      <c r="M15" s="12"/>
      <c r="N15" s="120">
        <f ca="1">OFFSET(Очки!$A$3,F15,D15+QUOTIENT(MAX($C$34-11,0), 2)*4)</f>
        <v>7.5</v>
      </c>
      <c r="O15" s="124">
        <f ca="1">IF(F15&lt;E15,OFFSET(IF(OR($C$34=11,$C$34=12),Очки!$B$17,Очки!$O$18),2+E15-F15,IF(D15=2,12,13-E15)),0)</f>
        <v>1.4</v>
      </c>
      <c r="P15" s="124"/>
      <c r="Q15" s="125"/>
      <c r="R15" s="120">
        <f ca="1">OFFSET(Очки!$A$3,I15,G15+QUOTIENT(MAX($C$34-11,0), 2)*4)</f>
        <v>16</v>
      </c>
      <c r="S15" s="124">
        <f ca="1">IF(I15&lt;H15,OFFSET(IF(OR($C$34=11,$C$34=12),Очки!$B$17,Очки!$O$18),2+H15-I15,IF(G15=2,12,13-H15)),0)</f>
        <v>0.7</v>
      </c>
      <c r="T15" s="124"/>
      <c r="U15" s="125"/>
      <c r="V15" s="120">
        <f ca="1">OFFSET(Очки!$A$3,L15,J15+QUOTIENT(MAX($C$34-11,0), 2)*4)</f>
        <v>8.5</v>
      </c>
      <c r="W15" s="124">
        <f ca="1">IF(L15&lt;K15,OFFSET(IF(OR($C$34=11,$C$34=12),Очки!$B$17,Очки!$O$18),2+K15-L15,IF(J15=2,12,13-K15)),0)</f>
        <v>2.1</v>
      </c>
      <c r="X15" s="124"/>
      <c r="Y15" s="122"/>
      <c r="Z15" s="123"/>
      <c r="AA15" s="125"/>
      <c r="AB15" s="7">
        <f t="shared" ca="1" si="1"/>
        <v>36.199999999999996</v>
      </c>
      <c r="AC15" s="101"/>
      <c r="AD15" s="101"/>
      <c r="AE15" s="101"/>
    </row>
    <row r="16" spans="1:31" ht="15" customHeight="1">
      <c r="A16" s="118">
        <f t="shared" ca="1" si="0"/>
        <v>11</v>
      </c>
      <c r="B16" s="119" t="s">
        <v>87</v>
      </c>
      <c r="C16" s="7">
        <v>5</v>
      </c>
      <c r="D16" s="120">
        <v>1</v>
      </c>
      <c r="E16" s="121">
        <v>4</v>
      </c>
      <c r="F16" s="122">
        <v>7</v>
      </c>
      <c r="G16" s="123">
        <v>1</v>
      </c>
      <c r="H16" s="124">
        <v>3</v>
      </c>
      <c r="I16" s="121">
        <v>7</v>
      </c>
      <c r="J16" s="128">
        <v>2</v>
      </c>
      <c r="K16" s="121">
        <v>6</v>
      </c>
      <c r="L16" s="125">
        <v>2</v>
      </c>
      <c r="M16" s="12">
        <v>0.5</v>
      </c>
      <c r="N16" s="120">
        <f ca="1">OFFSET(Очки!$A$3,F16,D16+QUOTIENT(MAX($C$34-11,0), 2)*4)</f>
        <v>11</v>
      </c>
      <c r="O16" s="124">
        <f ca="1">IF(F16&lt;E16,OFFSET(IF(OR($C$34=11,$C$34=12),Очки!$B$17,Очки!$O$18),2+E16-F16,IF(D16=2,12,13-E16)),0)</f>
        <v>0</v>
      </c>
      <c r="P16" s="124"/>
      <c r="Q16" s="125">
        <v>-1</v>
      </c>
      <c r="R16" s="120">
        <f ca="1">OFFSET(Очки!$A$3,I16,G16+QUOTIENT(MAX($C$34-11,0), 2)*4)</f>
        <v>11</v>
      </c>
      <c r="S16" s="124">
        <f ca="1">IF(I16&lt;H16,OFFSET(IF(OR($C$34=11,$C$34=12),Очки!$B$17,Очки!$O$18),2+H16-I16,IF(G16=2,12,13-H16)),0)</f>
        <v>0</v>
      </c>
      <c r="T16" s="124"/>
      <c r="U16" s="125">
        <v>-4</v>
      </c>
      <c r="V16" s="120">
        <f ca="1">OFFSET(Очки!$A$3,L16,J16+QUOTIENT(MAX($C$34-11,0), 2)*4)</f>
        <v>10.5</v>
      </c>
      <c r="W16" s="124">
        <f ca="1">IF(L16&lt;K16,OFFSET(IF(OR($C$34=11,$C$34=12),Очки!$B$17,Очки!$O$18),2+K16-L16,IF(J16=2,12,13-K16)),0)</f>
        <v>2.8</v>
      </c>
      <c r="X16" s="124">
        <v>1.5</v>
      </c>
      <c r="Y16" s="122"/>
      <c r="Z16" s="123"/>
      <c r="AA16" s="125"/>
      <c r="AB16" s="7">
        <f t="shared" ca="1" si="1"/>
        <v>32.299999999999997</v>
      </c>
      <c r="AC16" s="101"/>
      <c r="AD16" s="101"/>
      <c r="AE16" s="101"/>
    </row>
    <row r="17" spans="1:31" ht="15.75">
      <c r="A17" s="118">
        <f t="shared" ca="1" si="0"/>
        <v>12</v>
      </c>
      <c r="B17" s="119" t="s">
        <v>76</v>
      </c>
      <c r="C17" s="7"/>
      <c r="D17" s="120">
        <v>1</v>
      </c>
      <c r="E17" s="121">
        <v>3</v>
      </c>
      <c r="F17" s="122">
        <v>8</v>
      </c>
      <c r="G17" s="123">
        <v>2</v>
      </c>
      <c r="H17" s="124">
        <v>2</v>
      </c>
      <c r="I17" s="121">
        <v>4</v>
      </c>
      <c r="J17" s="128">
        <v>2</v>
      </c>
      <c r="K17" s="121">
        <v>4</v>
      </c>
      <c r="L17" s="125">
        <v>2</v>
      </c>
      <c r="M17" s="12"/>
      <c r="N17" s="120">
        <f ca="1">OFFSET(Очки!$A$3,F17,D17+QUOTIENT(MAX($C$34-11,0), 2)*4)</f>
        <v>10.5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f ca="1">OFFSET(Очки!$A$3,I17,G17+QUOTIENT(MAX($C$34-11,0), 2)*4)</f>
        <v>8.5</v>
      </c>
      <c r="S17" s="124">
        <f ca="1">IF(I17&lt;H17,OFFSET(IF(OR($C$34=11,$C$34=12),Очки!$B$17,Очки!$O$18),2+H17-I17,IF(G17=2,12,13-H17)),0)</f>
        <v>0</v>
      </c>
      <c r="T17" s="124"/>
      <c r="U17" s="125"/>
      <c r="V17" s="120">
        <f ca="1">OFFSET(Очки!$A$3,L17,J17+QUOTIENT(MAX($C$34-11,0), 2)*4)</f>
        <v>10.5</v>
      </c>
      <c r="W17" s="124">
        <f ca="1">IF(L17&lt;K17,OFFSET(IF(OR($C$34=11,$C$34=12),Очки!$B$17,Очки!$O$18),2+K17-L17,IF(J17=2,12,13-K17)),0)</f>
        <v>1.4</v>
      </c>
      <c r="X17" s="124"/>
      <c r="Y17" s="122"/>
      <c r="Z17" s="123"/>
      <c r="AA17" s="125"/>
      <c r="AB17" s="7">
        <f t="shared" ca="1" si="1"/>
        <v>30.9</v>
      </c>
      <c r="AC17" s="101"/>
      <c r="AD17" s="101"/>
      <c r="AE17" s="101"/>
    </row>
    <row r="18" spans="1:31" ht="15.75">
      <c r="A18" s="118">
        <f t="shared" ca="1" si="0"/>
        <v>13</v>
      </c>
      <c r="B18" s="250" t="s">
        <v>62</v>
      </c>
      <c r="C18" s="7">
        <v>12.5</v>
      </c>
      <c r="D18" s="120">
        <v>2</v>
      </c>
      <c r="E18" s="121">
        <v>3</v>
      </c>
      <c r="F18" s="122">
        <v>4</v>
      </c>
      <c r="G18" s="123">
        <v>2</v>
      </c>
      <c r="H18" s="124">
        <v>5</v>
      </c>
      <c r="I18" s="121">
        <v>5</v>
      </c>
      <c r="J18" s="120">
        <v>2</v>
      </c>
      <c r="K18" s="121">
        <v>5</v>
      </c>
      <c r="L18" s="125">
        <v>5</v>
      </c>
      <c r="M18" s="12"/>
      <c r="N18" s="120">
        <f ca="1">OFFSET(Очки!$A$3,F18,D18+QUOTIENT(MAX($C$34-11,0), 2)*4)</f>
        <v>8.5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7.5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>
        <f ca="1">OFFSET(Очки!$A$3,L18,J18+QUOTIENT(MAX($C$34-11,0), 2)*4)</f>
        <v>7.5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t="shared" ca="1" si="1"/>
        <v>23.5</v>
      </c>
      <c r="AC18" s="101"/>
      <c r="AD18" s="101"/>
      <c r="AE18" s="101"/>
    </row>
    <row r="19" spans="1:31" ht="15.75">
      <c r="A19" s="118">
        <f t="shared" ca="1" si="0"/>
        <v>14</v>
      </c>
      <c r="B19" s="119" t="s">
        <v>63</v>
      </c>
      <c r="C19" s="7"/>
      <c r="D19" s="120">
        <v>2</v>
      </c>
      <c r="E19" s="121">
        <v>1</v>
      </c>
      <c r="F19" s="122">
        <v>6</v>
      </c>
      <c r="G19" s="123">
        <v>2</v>
      </c>
      <c r="H19" s="124">
        <v>3</v>
      </c>
      <c r="I19" s="121">
        <v>6</v>
      </c>
      <c r="J19" s="128">
        <v>2</v>
      </c>
      <c r="K19" s="121">
        <v>2</v>
      </c>
      <c r="L19" s="125">
        <v>6</v>
      </c>
      <c r="M19" s="12"/>
      <c r="N19" s="120">
        <f ca="1">OFFSET(Очки!$A$3,F19,D19+QUOTIENT(MAX($C$34-11,0), 2)*4)</f>
        <v>7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7</v>
      </c>
      <c r="S19" s="124">
        <f ca="1">IF(I19&lt;H19,OFFSET(IF(OR($C$34=11,$C$34=12),Очки!$B$17,Очки!$O$18),2+H19-I19,IF(G19=2,12,13-H19)),0)</f>
        <v>0</v>
      </c>
      <c r="T19" s="124"/>
      <c r="U19" s="125"/>
      <c r="V19" s="120">
        <f ca="1">OFFSET(Очки!$A$3,L19,J19+QUOTIENT(MAX($C$34-11,0), 2)*4)</f>
        <v>7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ca="1" si="1"/>
        <v>21</v>
      </c>
      <c r="AC19" s="101"/>
      <c r="AD19" s="101"/>
      <c r="AE19" s="101"/>
    </row>
    <row r="20" spans="1:31" ht="15.75">
      <c r="A20" s="118">
        <f t="shared" ca="1" si="0"/>
        <v>15</v>
      </c>
      <c r="B20" s="119" t="s">
        <v>82</v>
      </c>
      <c r="C20" s="7"/>
      <c r="D20" s="120">
        <v>2</v>
      </c>
      <c r="E20" s="121">
        <v>2</v>
      </c>
      <c r="F20" s="122">
        <v>7</v>
      </c>
      <c r="G20" s="123">
        <v>2</v>
      </c>
      <c r="H20" s="124">
        <v>1</v>
      </c>
      <c r="I20" s="121">
        <v>7</v>
      </c>
      <c r="J20" s="120">
        <v>2</v>
      </c>
      <c r="K20" s="121">
        <v>1</v>
      </c>
      <c r="L20" s="125">
        <v>7</v>
      </c>
      <c r="M20" s="12"/>
      <c r="N20" s="120">
        <f ca="1">OFFSET(Очки!$A$3,F20,D20+QUOTIENT(MAX($C$34-11,0), 2)*4)</f>
        <v>6.5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>
        <f ca="1">OFFSET(Очки!$A$3,I20,G20+QUOTIENT(MAX($C$34-11,0), 2)*4)</f>
        <v>6.5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6.5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t="shared" ca="1" si="1"/>
        <v>19.5</v>
      </c>
      <c r="AC20" s="101"/>
      <c r="AD20" s="101"/>
      <c r="AE20" s="101"/>
    </row>
    <row r="21" spans="1:31" ht="15.75" hidden="1" customHeight="1">
      <c r="A21" s="118" t="e">
        <f t="shared" ca="1" si="0"/>
        <v>#N/A</v>
      </c>
      <c r="B21" s="119"/>
      <c r="C21" s="7"/>
      <c r="D21" s="120"/>
      <c r="E21" s="121"/>
      <c r="F21" s="122"/>
      <c r="G21" s="123"/>
      <c r="H21" s="124"/>
      <c r="I21" s="121"/>
      <c r="J21" s="128"/>
      <c r="K21" s="121"/>
      <c r="L21" s="125"/>
      <c r="M21" s="12"/>
      <c r="N21" s="120" t="str">
        <f ca="1">OFFSET(Очки!$A$3,F21,D21+QUOTIENT(MAX($C$34-11,0), 2)*4)</f>
        <v>Место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 t="str">
        <f ca="1">OFFSET(Очки!$A$3,I21,G21+QUOTIENT(MAX($C$34-11,0), 2)*4)</f>
        <v>Место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 t="str">
        <f ca="1">OFFSET(Очки!$A$3,L21,J21+QUOTIENT(MAX($C$34-11,0), 2)*4)</f>
        <v>Место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ref="AB21:AB33" ca="1" si="2">SUM(M21:Y21)</f>
        <v>0</v>
      </c>
      <c r="AC21" s="101"/>
      <c r="AD21" s="101"/>
      <c r="AE21" s="101"/>
    </row>
    <row r="22" spans="1:31" ht="15.75" hidden="1" customHeight="1">
      <c r="A22" s="118" t="e">
        <f t="shared" ca="1" si="0"/>
        <v>#N/A</v>
      </c>
      <c r="B22" s="119"/>
      <c r="C22" s="7"/>
      <c r="D22" s="120"/>
      <c r="E22" s="121"/>
      <c r="F22" s="122"/>
      <c r="G22" s="123"/>
      <c r="H22" s="124"/>
      <c r="I22" s="121"/>
      <c r="J22" s="120"/>
      <c r="K22" s="121"/>
      <c r="L22" s="125"/>
      <c r="M22" s="12"/>
      <c r="N22" s="120" t="str">
        <f ca="1">OFFSET(Очки!$A$3,F22,D22+QUOTIENT(MAX($C$34-11,0), 2)*4)</f>
        <v>Место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 t="str">
        <f ca="1">OFFSET(Очки!$A$3,I22,G22+QUOTIENT(MAX($C$34-11,0), 2)*4)</f>
        <v>Место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 t="str">
        <f ca="1">OFFSET(Очки!$A$3,L22,J22+QUOTIENT(MAX($C$34-11,0), 2)*4)</f>
        <v>Место</v>
      </c>
      <c r="W22" s="124">
        <f ca="1">IF(L22&lt;K22,OFFSET(IF(OR($C$34=11,$C$34=12),Очки!$B$17,Очки!$O$18),2+K22-L22,IF(J22=2,12,13-K22)),0)</f>
        <v>0</v>
      </c>
      <c r="X22" s="124"/>
      <c r="Y22" s="122"/>
      <c r="Z22" s="123"/>
      <c r="AA22" s="125"/>
      <c r="AB22" s="7">
        <f t="shared" ca="1" si="2"/>
        <v>0</v>
      </c>
      <c r="AC22" s="101"/>
      <c r="AD22" s="101"/>
      <c r="AE22" s="101"/>
    </row>
    <row r="23" spans="1:31" ht="15.75" hidden="1" customHeight="1">
      <c r="A23" s="118" t="e">
        <f t="shared" ca="1" si="0"/>
        <v>#N/A</v>
      </c>
      <c r="B23" s="119"/>
      <c r="C23" s="7"/>
      <c r="D23" s="120"/>
      <c r="E23" s="121"/>
      <c r="F23" s="122"/>
      <c r="G23" s="123"/>
      <c r="H23" s="124"/>
      <c r="I23" s="121"/>
      <c r="J23" s="120"/>
      <c r="K23" s="121"/>
      <c r="L23" s="125"/>
      <c r="M23" s="12"/>
      <c r="N23" s="120" t="str">
        <f ca="1">OFFSET(Очки!$A$3,F23,D23+QUOTIENT(MAX($C$34-11,0), 2)*4)</f>
        <v>Место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 t="str">
        <f ca="1">OFFSET(Очки!$A$3,I23,G23+QUOTIENT(MAX($C$34-11,0), 2)*4)</f>
        <v>Место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 t="str">
        <f ca="1">OFFSET(Очки!$A$3,L23,J23+QUOTIENT(MAX($C$34-11,0), 2)*4)</f>
        <v>Место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2"/>
        <v>0</v>
      </c>
      <c r="AC23" s="101"/>
      <c r="AD23" s="101"/>
      <c r="AE23" s="101"/>
    </row>
    <row r="24" spans="1:31" ht="16.5" hidden="1" customHeight="1">
      <c r="A24" s="118" t="e">
        <f t="shared" ca="1" si="0"/>
        <v>#N/A</v>
      </c>
      <c r="B24" s="119"/>
      <c r="C24" s="7"/>
      <c r="D24" s="120"/>
      <c r="E24" s="121"/>
      <c r="F24" s="122"/>
      <c r="G24" s="123"/>
      <c r="H24" s="124"/>
      <c r="I24" s="121"/>
      <c r="J24" s="128"/>
      <c r="K24" s="121"/>
      <c r="L24" s="125"/>
      <c r="M24" s="12"/>
      <c r="N24" s="120" t="str">
        <f ca="1">OFFSET(Очки!$A$3,F24,D24+QUOTIENT(MAX($C$34-11,0), 2)*4)</f>
        <v>Место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 t="str">
        <f ca="1">OFFSET(Очки!$A$3,I24,G24+QUOTIENT(MAX($C$34-11,0), 2)*4)</f>
        <v>Место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 t="str">
        <f ca="1">OFFSET(Очки!$A$3,L24,J24+QUOTIENT(MAX($C$34-11,0), 2)*4)</f>
        <v>Место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2"/>
        <v>0</v>
      </c>
      <c r="AC24" s="101"/>
      <c r="AD24" s="101"/>
      <c r="AE24" s="101"/>
    </row>
    <row r="25" spans="1:31" ht="15.75" hidden="1" customHeight="1">
      <c r="A25" s="118" t="e">
        <f t="shared" ca="1" si="0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2"/>
        <v>0</v>
      </c>
      <c r="AC25" s="101"/>
      <c r="AD25" s="101"/>
      <c r="AE25" s="101"/>
    </row>
    <row r="26" spans="1:31" ht="15.75" hidden="1" customHeight="1" thickBot="1">
      <c r="A26" s="134" t="e">
        <f t="shared" ca="1" si="0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2"/>
        <v>0</v>
      </c>
      <c r="AC26" s="101"/>
      <c r="AD26" s="101"/>
      <c r="AE26" s="101"/>
    </row>
    <row r="27" spans="1:31" ht="15.75" hidden="1" customHeight="1">
      <c r="A27" s="144" t="e">
        <f t="shared" ca="1" si="0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2"/>
        <v>0</v>
      </c>
      <c r="AC27" s="101"/>
      <c r="AD27" s="101"/>
      <c r="AE27" s="101"/>
    </row>
    <row r="28" spans="1:31" ht="15.75" hidden="1" customHeight="1">
      <c r="A28" s="146" t="e">
        <f t="shared" ca="1" si="0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2"/>
        <v>0</v>
      </c>
      <c r="AC28" s="101"/>
      <c r="AD28" s="101"/>
      <c r="AE28" s="101"/>
    </row>
    <row r="29" spans="1:31" ht="15.75" hidden="1" customHeight="1">
      <c r="A29" s="146" t="e">
        <f t="shared" ca="1" si="0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2"/>
        <v>0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2"/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2"/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2"/>
        <v>0</v>
      </c>
      <c r="AC32" s="101"/>
      <c r="AD32" s="101"/>
      <c r="AE32" s="101"/>
    </row>
    <row r="33" spans="1:31" ht="15.75" hidden="1" customHeigh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2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15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4" priority="1">
      <formula>AND(E6&gt;F6,O6=0)</formula>
    </cfRule>
  </conditionalFormatting>
  <conditionalFormatting sqref="S6:S33">
    <cfRule type="expression" dxfId="13" priority="2">
      <formula>AND(H6&gt;I6,S6=0)</formula>
    </cfRule>
  </conditionalFormatting>
  <conditionalFormatting sqref="W6:W33">
    <cfRule type="expression" dxfId="12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topLeftCell="A5" zoomScale="93" zoomScaleNormal="93" workbookViewId="0">
      <selection activeCell="B21" sqref="B21"/>
    </sheetView>
  </sheetViews>
  <sheetFormatPr defaultColWidth="12.625" defaultRowHeight="15" customHeight="1"/>
  <cols>
    <col min="1" max="1" width="5.75" style="259" customWidth="1"/>
    <col min="2" max="2" width="43.5" style="259" customWidth="1"/>
    <col min="3" max="3" width="7.25" style="259" customWidth="1"/>
    <col min="4" max="5" width="3.875" style="259" customWidth="1"/>
    <col min="6" max="8" width="4.625" style="259" customWidth="1"/>
    <col min="9" max="9" width="3.875" style="259" customWidth="1"/>
    <col min="10" max="12" width="4.625" style="259" customWidth="1"/>
    <col min="13" max="13" width="6" style="259" customWidth="1"/>
    <col min="14" max="14" width="5.625" style="259" customWidth="1"/>
    <col min="15" max="15" width="4.75" style="259" customWidth="1"/>
    <col min="16" max="18" width="5.625" style="259" customWidth="1"/>
    <col min="19" max="19" width="4.5" style="259" customWidth="1"/>
    <col min="20" max="22" width="5.625" style="259" customWidth="1"/>
    <col min="23" max="23" width="5.125" style="259" customWidth="1"/>
    <col min="24" max="25" width="5.625" style="259" customWidth="1"/>
    <col min="26" max="26" width="4.125" style="259" hidden="1" customWidth="1"/>
    <col min="27" max="27" width="9.375" style="259" hidden="1" customWidth="1"/>
    <col min="28" max="28" width="9.375" style="259" customWidth="1"/>
    <col min="29" max="31" width="7.75" style="259" customWidth="1"/>
    <col min="32" max="16384" width="12.625" style="259"/>
  </cols>
  <sheetData>
    <row r="1" spans="1:31" ht="12.75" customHeight="1">
      <c r="A1" s="308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60">
        <v>4</v>
      </c>
      <c r="AA5" s="103"/>
      <c r="AB5" s="303"/>
      <c r="AC5" s="261"/>
      <c r="AD5" s="261"/>
      <c r="AE5" s="261"/>
    </row>
    <row r="6" spans="1:31" ht="15.75">
      <c r="A6" s="110">
        <f t="shared" ref="A6:A33" ca="1" si="0">RANK(AB6,AB$6:OFFSET(AB$6,0,0,COUNTA(B$6:B$33)))</f>
        <v>1</v>
      </c>
      <c r="B6" s="111" t="s">
        <v>65</v>
      </c>
      <c r="C6" s="6">
        <v>20</v>
      </c>
      <c r="D6" s="112">
        <v>1</v>
      </c>
      <c r="E6" s="113">
        <v>9</v>
      </c>
      <c r="F6" s="114">
        <v>4</v>
      </c>
      <c r="G6" s="115">
        <v>1</v>
      </c>
      <c r="H6" s="116">
        <v>11</v>
      </c>
      <c r="I6" s="113">
        <v>10</v>
      </c>
      <c r="J6" s="112">
        <v>1</v>
      </c>
      <c r="K6" s="113">
        <v>12</v>
      </c>
      <c r="L6" s="117">
        <v>8</v>
      </c>
      <c r="M6" s="11">
        <v>1</v>
      </c>
      <c r="N6" s="112">
        <f ca="1">OFFSET(Очки!$A$3,F6,D6+QUOTIENT(MAX($C$34-11,0), 2)*4)</f>
        <v>13</v>
      </c>
      <c r="O6" s="116">
        <f ca="1">IF(F6&lt;E6,OFFSET(IF(OR($C$34=11,$C$34=12),Очки!$B$17,Очки!$O$18),2+E6-F6,IF(D6=2,12,13-E6)),0)</f>
        <v>5.4</v>
      </c>
      <c r="P6" s="116">
        <v>2</v>
      </c>
      <c r="Q6" s="117"/>
      <c r="R6" s="112">
        <f ca="1">OFFSET(Очки!$A$3,I6,G6+QUOTIENT(MAX($C$34-11,0), 2)*4)</f>
        <v>9.5</v>
      </c>
      <c r="S6" s="116">
        <f ca="1">IF(I6&lt;H6,OFFSET(IF(OR($C$34=11,$C$34=12),Очки!$B$17,Очки!$O$18),2+H6-I6,IF(G6=2,12,13-H6)),0)</f>
        <v>1.3</v>
      </c>
      <c r="T6" s="116">
        <v>2.5</v>
      </c>
      <c r="U6" s="117"/>
      <c r="V6" s="112">
        <f ca="1">OFFSET(Очки!$A$3,L6,J6+QUOTIENT(MAX($C$34-11,0), 2)*4)</f>
        <v>10.5</v>
      </c>
      <c r="W6" s="116">
        <f ca="1">IF(L6&lt;K6,OFFSET(IF(OR($C$34=11,$C$34=12),Очки!$B$17,Очки!$O$18),2+K6-L6,IF(J6=2,12,13-K6)),0)</f>
        <v>5.1000000000000005</v>
      </c>
      <c r="X6" s="116">
        <v>2.5</v>
      </c>
      <c r="Y6" s="114"/>
      <c r="Z6" s="115"/>
      <c r="AA6" s="117"/>
      <c r="AB6" s="6">
        <f t="shared" ref="AB6:AB29" ca="1" si="1">SUM(M6:Y6)</f>
        <v>52.8</v>
      </c>
      <c r="AC6" s="101"/>
      <c r="AD6" s="101"/>
      <c r="AE6" s="101"/>
    </row>
    <row r="7" spans="1:31" ht="15.75">
      <c r="A7" s="118">
        <f t="shared" ca="1" si="0"/>
        <v>2</v>
      </c>
      <c r="B7" s="119" t="s">
        <v>64</v>
      </c>
      <c r="C7" s="7"/>
      <c r="D7" s="120">
        <v>1</v>
      </c>
      <c r="E7" s="121">
        <v>10</v>
      </c>
      <c r="F7" s="122">
        <v>7</v>
      </c>
      <c r="G7" s="123">
        <v>1</v>
      </c>
      <c r="H7" s="124">
        <v>10</v>
      </c>
      <c r="I7" s="121">
        <v>5</v>
      </c>
      <c r="J7" s="120">
        <v>1</v>
      </c>
      <c r="K7" s="121">
        <v>9</v>
      </c>
      <c r="L7" s="125">
        <v>6</v>
      </c>
      <c r="M7" s="12">
        <v>1.5</v>
      </c>
      <c r="N7" s="120">
        <f ca="1">OFFSET(Очки!$A$3,F7,D7+QUOTIENT(MAX($C$34-11,0), 2)*4)</f>
        <v>11</v>
      </c>
      <c r="O7" s="124">
        <f ca="1">IF(F7&lt;E7,OFFSET(IF(OR($C$34=11,$C$34=12),Очки!$B$17,Очки!$O$18),2+E7-F7,IF(D7=2,12,13-E7)),0)</f>
        <v>3.7</v>
      </c>
      <c r="P7" s="124">
        <v>1.5</v>
      </c>
      <c r="Q7" s="125"/>
      <c r="R7" s="120">
        <f ca="1">OFFSET(Очки!$A$3,I7,G7+QUOTIENT(MAX($C$34-11,0), 2)*4)</f>
        <v>12</v>
      </c>
      <c r="S7" s="124">
        <f ca="1">IF(I7&lt;H7,OFFSET(IF(OR($C$34=11,$C$34=12),Очки!$B$17,Очки!$O$18),2+H7-I7,IF(G7=2,12,13-H7)),0)</f>
        <v>5.8000000000000007</v>
      </c>
      <c r="T7" s="124">
        <v>1</v>
      </c>
      <c r="U7" s="125"/>
      <c r="V7" s="120">
        <f ca="1">OFFSET(Очки!$A$3,L7,J7+QUOTIENT(MAX($C$34-11,0), 2)*4)</f>
        <v>11.5</v>
      </c>
      <c r="W7" s="124">
        <f ca="1">IF(L7&lt;K7,OFFSET(IF(OR($C$34=11,$C$34=12),Очки!$B$17,Очки!$O$18),2+K7-L7,IF(J7=2,12,13-K7)),0)</f>
        <v>3.5</v>
      </c>
      <c r="X7" s="124">
        <v>0.5</v>
      </c>
      <c r="Y7" s="122"/>
      <c r="Z7" s="123"/>
      <c r="AA7" s="125"/>
      <c r="AB7" s="7">
        <f t="shared" ca="1" si="1"/>
        <v>52</v>
      </c>
      <c r="AC7" s="101"/>
      <c r="AD7" s="101"/>
      <c r="AE7" s="101"/>
    </row>
    <row r="8" spans="1:31" ht="15.75">
      <c r="A8" s="118">
        <f t="shared" ca="1" si="0"/>
        <v>3</v>
      </c>
      <c r="B8" s="126" t="s">
        <v>50</v>
      </c>
      <c r="C8" s="7">
        <v>7.5</v>
      </c>
      <c r="D8" s="120">
        <v>1</v>
      </c>
      <c r="E8" s="121">
        <v>12</v>
      </c>
      <c r="F8" s="122">
        <v>9</v>
      </c>
      <c r="G8" s="123">
        <v>1</v>
      </c>
      <c r="H8" s="124">
        <v>12</v>
      </c>
      <c r="I8" s="121">
        <v>9</v>
      </c>
      <c r="J8" s="120">
        <v>1</v>
      </c>
      <c r="K8" s="121">
        <v>11</v>
      </c>
      <c r="L8" s="125">
        <v>9</v>
      </c>
      <c r="M8" s="12">
        <v>2.5</v>
      </c>
      <c r="N8" s="120">
        <f ca="1">OFFSET(Очки!$A$3,F8,D8+QUOTIENT(MAX($C$34-11,0), 2)*4)</f>
        <v>10</v>
      </c>
      <c r="O8" s="124">
        <f ca="1">IF(F8&lt;E8,OFFSET(IF(OR($C$34=11,$C$34=12),Очки!$B$17,Очки!$O$18),2+E8-F8,IF(D8=2,12,13-E8)),0)</f>
        <v>3.9000000000000004</v>
      </c>
      <c r="P8" s="124">
        <v>2.5</v>
      </c>
      <c r="Q8" s="125"/>
      <c r="R8" s="120">
        <f ca="1">OFFSET(Очки!$A$3,I8,G8+QUOTIENT(MAX($C$34-11,0), 2)*4)</f>
        <v>10</v>
      </c>
      <c r="S8" s="124">
        <f ca="1">IF(I8&lt;H8,OFFSET(IF(OR($C$34=11,$C$34=12),Очки!$B$17,Очки!$O$18),2+H8-I8,IF(G8=2,12,13-H8)),0)</f>
        <v>3.9000000000000004</v>
      </c>
      <c r="T8" s="124">
        <v>2</v>
      </c>
      <c r="U8" s="125"/>
      <c r="V8" s="120">
        <f ca="1">OFFSET(Очки!$A$3,L8,J8+QUOTIENT(MAX($C$34-11,0), 2)*4)</f>
        <v>10</v>
      </c>
      <c r="W8" s="124">
        <f ca="1">IF(L8&lt;K8,OFFSET(IF(OR($C$34=11,$C$34=12),Очки!$B$17,Очки!$O$18),2+K8-L8,IF(J8=2,12,13-K8)),0)</f>
        <v>2.6</v>
      </c>
      <c r="X8" s="124"/>
      <c r="Y8" s="122"/>
      <c r="Z8" s="123"/>
      <c r="AA8" s="125"/>
      <c r="AB8" s="7">
        <f t="shared" ca="1" si="1"/>
        <v>47.4</v>
      </c>
      <c r="AC8" s="101"/>
      <c r="AD8" s="101"/>
      <c r="AE8" s="101"/>
    </row>
    <row r="9" spans="1:31" ht="15.75">
      <c r="A9" s="118">
        <f t="shared" ca="1" si="0"/>
        <v>4</v>
      </c>
      <c r="B9" s="251" t="s">
        <v>53</v>
      </c>
      <c r="C9" s="7"/>
      <c r="D9" s="120">
        <v>1</v>
      </c>
      <c r="E9" s="121">
        <v>1</v>
      </c>
      <c r="F9" s="122">
        <v>1</v>
      </c>
      <c r="G9" s="123">
        <v>1</v>
      </c>
      <c r="H9" s="124">
        <v>4</v>
      </c>
      <c r="I9" s="121">
        <v>3</v>
      </c>
      <c r="J9" s="120">
        <v>1</v>
      </c>
      <c r="K9" s="121">
        <v>3</v>
      </c>
      <c r="L9" s="125">
        <v>3</v>
      </c>
      <c r="M9" s="12"/>
      <c r="N9" s="120">
        <f ca="1">OFFSET(Очки!$A$3,F9,D9+QUOTIENT(MAX($C$34-11,0), 2)*4)</f>
        <v>16</v>
      </c>
      <c r="O9" s="124">
        <f ca="1">IF(F9&lt;E9,OFFSET(IF(OR($C$34=11,$C$34=12),Очки!$B$17,Очки!$O$18),2+E9-F9,IF(D9=2,12,13-E9)),0)</f>
        <v>0</v>
      </c>
      <c r="P9" s="124"/>
      <c r="Q9" s="125"/>
      <c r="R9" s="120">
        <f ca="1">OFFSET(Очки!$A$3,I9,G9+QUOTIENT(MAX($C$34-11,0), 2)*4)</f>
        <v>14</v>
      </c>
      <c r="S9" s="124">
        <f ca="1">IF(I9&lt;H9,OFFSET(IF(OR($C$34=11,$C$34=12),Очки!$B$17,Очки!$O$18),2+H9-I9,IF(G9=2,12,13-H9)),0)</f>
        <v>0.8</v>
      </c>
      <c r="T9" s="124"/>
      <c r="U9" s="125"/>
      <c r="V9" s="120">
        <f ca="1">OFFSET(Очки!$A$3,L9,J9+QUOTIENT(MAX($C$34-11,0), 2)*4)</f>
        <v>14</v>
      </c>
      <c r="W9" s="124">
        <f ca="1">IF(L9&lt;K9,OFFSET(IF(OR($C$34=11,$C$34=12),Очки!$B$17,Очки!$O$18),2+K9-L9,IF(J9=2,12,13-K9)),0)</f>
        <v>0</v>
      </c>
      <c r="X9" s="124"/>
      <c r="Y9" s="122"/>
      <c r="Z9" s="123"/>
      <c r="AA9" s="125"/>
      <c r="AB9" s="7">
        <f t="shared" ca="1" si="1"/>
        <v>44.8</v>
      </c>
      <c r="AC9" s="101"/>
      <c r="AD9" s="101"/>
      <c r="AE9" s="101"/>
    </row>
    <row r="10" spans="1:31" ht="15.75">
      <c r="A10" s="118">
        <f t="shared" ca="1" si="0"/>
        <v>5</v>
      </c>
      <c r="B10" s="250" t="s">
        <v>69</v>
      </c>
      <c r="C10" s="7"/>
      <c r="D10" s="120">
        <v>1</v>
      </c>
      <c r="E10" s="121">
        <v>6</v>
      </c>
      <c r="F10" s="122">
        <v>8</v>
      </c>
      <c r="G10" s="123">
        <v>1</v>
      </c>
      <c r="H10" s="124">
        <v>3</v>
      </c>
      <c r="I10" s="121">
        <v>2</v>
      </c>
      <c r="J10" s="120">
        <v>1</v>
      </c>
      <c r="K10" s="121">
        <v>4</v>
      </c>
      <c r="L10" s="125">
        <v>4</v>
      </c>
      <c r="M10" s="12"/>
      <c r="N10" s="120">
        <f ca="1">OFFSET(Очки!$A$3,F10,D10+QUOTIENT(MAX($C$34-11,0), 2)*4)</f>
        <v>10.5</v>
      </c>
      <c r="O10" s="124">
        <f ca="1">IF(F10&lt;E10,OFFSET(IF(OR($C$34=11,$C$34=12),Очки!$B$17,Очки!$O$18),2+E10-F10,IF(D10=2,12,13-E10)),0)</f>
        <v>0</v>
      </c>
      <c r="P10" s="124"/>
      <c r="Q10" s="125"/>
      <c r="R10" s="120">
        <f ca="1">OFFSET(Очки!$A$3,I10,G10+QUOTIENT(MAX($C$34-11,0), 2)*4)</f>
        <v>15</v>
      </c>
      <c r="S10" s="124">
        <f ca="1">IF(I10&lt;H10,OFFSET(IF(OR($C$34=11,$C$34=12),Очки!$B$17,Очки!$O$18),2+H10-I10,IF(G10=2,12,13-H10)),0)</f>
        <v>0.7</v>
      </c>
      <c r="T10" s="124"/>
      <c r="U10" s="125"/>
      <c r="V10" s="120">
        <f ca="1">OFFSET(Очки!$A$3,L10,J10+QUOTIENT(MAX($C$34-11,0), 2)*4)</f>
        <v>13</v>
      </c>
      <c r="W10" s="124">
        <f ca="1">IF(L10&lt;K10,OFFSET(IF(OR($C$34=11,$C$34=12),Очки!$B$17,Очки!$O$18),2+K10-L10,IF(J10=2,12,13-K10)),0)</f>
        <v>0</v>
      </c>
      <c r="X10" s="124">
        <v>1</v>
      </c>
      <c r="Y10" s="122"/>
      <c r="Z10" s="123"/>
      <c r="AA10" s="125"/>
      <c r="AB10" s="7">
        <f t="shared" ca="1" si="1"/>
        <v>40.200000000000003</v>
      </c>
      <c r="AC10" s="101"/>
      <c r="AD10" s="101"/>
      <c r="AE10" s="101"/>
    </row>
    <row r="11" spans="1:31" ht="16.5" thickBot="1">
      <c r="A11" s="118">
        <f t="shared" ca="1" si="0"/>
        <v>6</v>
      </c>
      <c r="B11" s="251" t="s">
        <v>56</v>
      </c>
      <c r="C11" s="7">
        <v>5</v>
      </c>
      <c r="D11" s="120">
        <v>1</v>
      </c>
      <c r="E11" s="121">
        <v>5</v>
      </c>
      <c r="F11" s="122">
        <v>6</v>
      </c>
      <c r="G11" s="123">
        <v>1</v>
      </c>
      <c r="H11" s="124">
        <v>8</v>
      </c>
      <c r="I11" s="121">
        <v>8</v>
      </c>
      <c r="J11" s="120">
        <v>1</v>
      </c>
      <c r="K11" s="121">
        <v>1</v>
      </c>
      <c r="L11" s="125">
        <v>2</v>
      </c>
      <c r="M11" s="12"/>
      <c r="N11" s="120">
        <f ca="1">OFFSET(Очки!$A$3,F11,D11+QUOTIENT(MAX($C$34-11,0), 2)*4)</f>
        <v>11.5</v>
      </c>
      <c r="O11" s="124">
        <f ca="1">IF(F11&lt;E11,OFFSET(IF(OR($C$34=11,$C$34=12),Очки!$B$17,Очки!$O$18),2+E11-F11,IF(D11=2,12,13-E11)),0)</f>
        <v>0</v>
      </c>
      <c r="P11" s="124">
        <v>0.5</v>
      </c>
      <c r="Q11" s="125"/>
      <c r="R11" s="120">
        <f ca="1">OFFSET(Очки!$A$3,I11,G11+QUOTIENT(MAX($C$34-11,0), 2)*4)</f>
        <v>10.5</v>
      </c>
      <c r="S11" s="124">
        <f ca="1">IF(I11&lt;H11,OFFSET(IF(OR($C$34=11,$C$34=12),Очки!$B$17,Очки!$O$18),2+H11-I11,IF(G11=2,12,13-H11)),0)</f>
        <v>0</v>
      </c>
      <c r="T11" s="124"/>
      <c r="U11" s="125"/>
      <c r="V11" s="120">
        <f ca="1">OFFSET(Очки!$A$3,L11,J11+QUOTIENT(MAX($C$34-11,0), 2)*4)</f>
        <v>15</v>
      </c>
      <c r="W11" s="124">
        <f ca="1">IF(L11&lt;K11,OFFSET(IF(OR($C$34=11,$C$34=12),Очки!$B$17,Очки!$O$18),2+K11-L11,IF(J11=2,12,13-K11)),0)</f>
        <v>0</v>
      </c>
      <c r="X11" s="124"/>
      <c r="Y11" s="122"/>
      <c r="Z11" s="123"/>
      <c r="AA11" s="125"/>
      <c r="AB11" s="7">
        <f t="shared" ca="1" si="1"/>
        <v>37.5</v>
      </c>
      <c r="AC11" s="101"/>
      <c r="AD11" s="101"/>
      <c r="AE11" s="101"/>
    </row>
    <row r="12" spans="1:31" ht="15.75">
      <c r="A12" s="110">
        <f t="shared" ca="1" si="0"/>
        <v>7</v>
      </c>
      <c r="B12" s="119" t="s">
        <v>51</v>
      </c>
      <c r="C12" s="127"/>
      <c r="D12" s="128">
        <v>1</v>
      </c>
      <c r="E12" s="129">
        <v>2</v>
      </c>
      <c r="F12" s="130">
        <v>2</v>
      </c>
      <c r="G12" s="131">
        <v>1</v>
      </c>
      <c r="H12" s="132">
        <v>2</v>
      </c>
      <c r="I12" s="129">
        <v>4</v>
      </c>
      <c r="J12" s="128">
        <v>1</v>
      </c>
      <c r="K12" s="129">
        <v>5</v>
      </c>
      <c r="L12" s="133">
        <v>12</v>
      </c>
      <c r="M12" s="10"/>
      <c r="N12" s="128">
        <f ca="1">OFFSET(Очки!$A$3,F12,D12+QUOTIENT(MAX($C$34-11,0), 2)*4)</f>
        <v>15</v>
      </c>
      <c r="O12" s="132">
        <f ca="1">IF(F12&lt;E12,OFFSET(IF(OR($C$34=11,$C$34=12),Очки!$B$17,Очки!$O$18),2+E12-F12,IF(D12=2,12,13-E12)),0)</f>
        <v>0</v>
      </c>
      <c r="P12" s="132"/>
      <c r="Q12" s="133"/>
      <c r="R12" s="128">
        <f ca="1">OFFSET(Очки!$A$3,I12,G12+QUOTIENT(MAX($C$34-11,0), 2)*4)</f>
        <v>13</v>
      </c>
      <c r="S12" s="132">
        <f ca="1">IF(I12&lt;H12,OFFSET(IF(OR($C$34=11,$C$34=12),Очки!$B$17,Очки!$O$18),2+H12-I12,IF(G12=2,12,13-H12)),0)</f>
        <v>0</v>
      </c>
      <c r="T12" s="132"/>
      <c r="U12" s="133"/>
      <c r="V12" s="128">
        <f ca="1">OFFSET(Очки!$A$3,L12,J12+QUOTIENT(MAX($C$34-11,0), 2)*4)</f>
        <v>8.5</v>
      </c>
      <c r="W12" s="132">
        <f ca="1">IF(L12&lt;K12,OFFSET(IF(OR($C$34=11,$C$34=12),Очки!$B$17,Очки!$O$18),2+K12-L12,IF(J12=2,12,13-K12)),0)</f>
        <v>0</v>
      </c>
      <c r="X12" s="132"/>
      <c r="Y12" s="130"/>
      <c r="Z12" s="131"/>
      <c r="AA12" s="133"/>
      <c r="AB12" s="127">
        <f t="shared" ca="1" si="1"/>
        <v>36.5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66</v>
      </c>
      <c r="C13" s="7"/>
      <c r="D13" s="120">
        <v>1</v>
      </c>
      <c r="E13" s="121">
        <v>4</v>
      </c>
      <c r="F13" s="122">
        <v>5</v>
      </c>
      <c r="G13" s="123">
        <v>1</v>
      </c>
      <c r="H13" s="124">
        <v>7</v>
      </c>
      <c r="I13" s="121">
        <v>6</v>
      </c>
      <c r="J13" s="120">
        <v>1</v>
      </c>
      <c r="K13" s="121">
        <v>10</v>
      </c>
      <c r="L13" s="125">
        <v>10</v>
      </c>
      <c r="M13" s="12"/>
      <c r="N13" s="120">
        <f ca="1">OFFSET(Очки!$A$3,F13,D13+QUOTIENT(MAX($C$34-11,0), 2)*4)</f>
        <v>12</v>
      </c>
      <c r="O13" s="124">
        <f ca="1">IF(F13&lt;E13,OFFSET(IF(OR($C$34=11,$C$34=12),Очки!$B$17,Очки!$O$18),2+E13-F13,IF(D13=2,12,13-E13)),0)</f>
        <v>0</v>
      </c>
      <c r="P13" s="124"/>
      <c r="Q13" s="125"/>
      <c r="R13" s="120">
        <f ca="1">OFFSET(Очки!$A$3,I13,G13+QUOTIENT(MAX($C$34-11,0), 2)*4)</f>
        <v>11.5</v>
      </c>
      <c r="S13" s="124">
        <f ca="1">IF(I13&lt;H13,OFFSET(IF(OR($C$34=11,$C$34=12),Очки!$B$17,Очки!$O$18),2+H13-I13,IF(G13=2,12,13-H13)),0)</f>
        <v>1.1000000000000001</v>
      </c>
      <c r="T13" s="124">
        <v>1.5</v>
      </c>
      <c r="U13" s="125"/>
      <c r="V13" s="120">
        <f ca="1">OFFSET(Очки!$A$3,L13,J13+QUOTIENT(MAX($C$34-11,0), 2)*4)</f>
        <v>9.5</v>
      </c>
      <c r="W13" s="124">
        <f ca="1">IF(L13&lt;K13,OFFSET(IF(OR($C$34=11,$C$34=12),Очки!$B$17,Очки!$O$18),2+K13-L13,IF(J13=2,12,13-K13)),0)</f>
        <v>0</v>
      </c>
      <c r="X13" s="124"/>
      <c r="Y13" s="122"/>
      <c r="Z13" s="123"/>
      <c r="AA13" s="125"/>
      <c r="AB13" s="7">
        <f t="shared" ca="1" si="1"/>
        <v>35.6</v>
      </c>
      <c r="AC13" s="101"/>
      <c r="AD13" s="101"/>
      <c r="AE13" s="101"/>
    </row>
    <row r="14" spans="1:31" ht="15.75">
      <c r="A14" s="118">
        <f t="shared" ca="1" si="0"/>
        <v>9</v>
      </c>
      <c r="B14" s="119" t="s">
        <v>102</v>
      </c>
      <c r="C14" s="7"/>
      <c r="D14" s="120">
        <v>1</v>
      </c>
      <c r="E14" s="121">
        <v>8</v>
      </c>
      <c r="F14" s="122">
        <v>11</v>
      </c>
      <c r="G14" s="123">
        <v>1</v>
      </c>
      <c r="H14" s="124">
        <v>9</v>
      </c>
      <c r="I14" s="121">
        <v>12</v>
      </c>
      <c r="J14" s="120">
        <v>1</v>
      </c>
      <c r="K14" s="121">
        <v>6</v>
      </c>
      <c r="L14" s="125">
        <v>5</v>
      </c>
      <c r="M14" s="12">
        <v>0.5</v>
      </c>
      <c r="N14" s="120">
        <f ca="1">OFFSET(Очки!$A$3,F14,D14+QUOTIENT(MAX($C$34-11,0), 2)*4)</f>
        <v>9</v>
      </c>
      <c r="O14" s="124">
        <f ca="1">IF(F14&lt;E14,OFFSET(IF(OR($C$34=11,$C$34=12),Очки!$B$17,Очки!$O$18),2+E14-F14,IF(D14=2,12,13-E14)),0)</f>
        <v>0</v>
      </c>
      <c r="P14" s="124">
        <v>1</v>
      </c>
      <c r="Q14" s="125"/>
      <c r="R14" s="120">
        <f ca="1">OFFSET(Очки!$A$3,I14,G14+QUOTIENT(MAX($C$34-11,0), 2)*4)</f>
        <v>8.5</v>
      </c>
      <c r="S14" s="124">
        <f ca="1">IF(I14&lt;H14,OFFSET(IF(OR($C$34=11,$C$34=12),Очки!$B$17,Очки!$O$18),2+H14-I14,IF(G14=2,12,13-H14)),0)</f>
        <v>0</v>
      </c>
      <c r="T14" s="124"/>
      <c r="U14" s="125"/>
      <c r="V14" s="120">
        <f ca="1">OFFSET(Очки!$A$3,L14,J14+QUOTIENT(MAX($C$34-11,0), 2)*4)</f>
        <v>12</v>
      </c>
      <c r="W14" s="124">
        <f ca="1">IF(L14&lt;K14,OFFSET(IF(OR($C$34=11,$C$34=12),Очки!$B$17,Очки!$O$18),2+K14-L14,IF(J14=2,12,13-K14)),0)</f>
        <v>1</v>
      </c>
      <c r="X14" s="124">
        <v>2</v>
      </c>
      <c r="Y14" s="122"/>
      <c r="Z14" s="123"/>
      <c r="AA14" s="125"/>
      <c r="AB14" s="7">
        <f t="shared" ca="1" si="1"/>
        <v>34</v>
      </c>
      <c r="AC14" s="101"/>
      <c r="AD14" s="101"/>
      <c r="AE14" s="101"/>
    </row>
    <row r="15" spans="1:31" ht="15.75">
      <c r="A15" s="118">
        <f t="shared" ca="1" si="0"/>
        <v>10</v>
      </c>
      <c r="B15" s="251" t="s">
        <v>70</v>
      </c>
      <c r="C15" s="7"/>
      <c r="D15" s="120">
        <v>2</v>
      </c>
      <c r="E15" s="121">
        <v>11</v>
      </c>
      <c r="F15" s="122">
        <v>5</v>
      </c>
      <c r="G15" s="123">
        <v>1</v>
      </c>
      <c r="H15" s="124">
        <v>1</v>
      </c>
      <c r="I15" s="121">
        <v>1</v>
      </c>
      <c r="J15" s="120">
        <v>1</v>
      </c>
      <c r="K15" s="121">
        <v>8</v>
      </c>
      <c r="L15" s="125">
        <v>11</v>
      </c>
      <c r="M15" s="12"/>
      <c r="N15" s="120">
        <f ca="1">OFFSET(Очки!$A$3,F15,D15+QUOTIENT(MAX($C$34-11,0), 2)*4)</f>
        <v>5.5</v>
      </c>
      <c r="O15" s="124">
        <f ca="1">IF(F15&lt;E15,OFFSET(IF(OR($C$34=11,$C$34=12),Очки!$B$17,Очки!$O$18),2+E15-F15,IF(D15=2,12,13-E15)),0)</f>
        <v>4.2</v>
      </c>
      <c r="P15" s="124"/>
      <c r="Q15" s="125">
        <v>-2</v>
      </c>
      <c r="R15" s="120">
        <f ca="1">OFFSET(Очки!$A$3,I15,G15+QUOTIENT(MAX($C$34-11,0), 2)*4)</f>
        <v>16</v>
      </c>
      <c r="S15" s="124">
        <f ca="1">IF(I15&lt;H15,OFFSET(IF(OR($C$34=11,$C$34=12),Очки!$B$17,Очки!$O$18),2+H15-I15,IF(G15=2,12,13-H15)),0)</f>
        <v>0</v>
      </c>
      <c r="T15" s="124">
        <v>0.5</v>
      </c>
      <c r="U15" s="125"/>
      <c r="V15" s="120">
        <f ca="1">OFFSET(Очки!$A$3,L15,J15+QUOTIENT(MAX($C$34-11,0), 2)*4)</f>
        <v>9</v>
      </c>
      <c r="W15" s="124">
        <f ca="1">IF(L15&lt;K15,OFFSET(IF(OR($C$34=11,$C$34=12),Очки!$B$17,Очки!$O$18),2+K15-L15,IF(J15=2,12,13-K15)),0)</f>
        <v>0</v>
      </c>
      <c r="X15" s="124"/>
      <c r="Y15" s="122"/>
      <c r="Z15" s="123"/>
      <c r="AA15" s="125"/>
      <c r="AB15" s="7">
        <f t="shared" ca="1" si="1"/>
        <v>33.200000000000003</v>
      </c>
      <c r="AC15" s="101"/>
      <c r="AD15" s="101"/>
      <c r="AE15" s="101"/>
    </row>
    <row r="16" spans="1:31" ht="15" customHeight="1">
      <c r="A16" s="118">
        <f t="shared" ca="1" si="0"/>
        <v>11</v>
      </c>
      <c r="B16" s="119" t="s">
        <v>87</v>
      </c>
      <c r="C16" s="7">
        <v>7.5</v>
      </c>
      <c r="D16" s="120">
        <v>2</v>
      </c>
      <c r="E16" s="121">
        <v>8</v>
      </c>
      <c r="F16" s="122">
        <v>9</v>
      </c>
      <c r="G16" s="123">
        <v>2</v>
      </c>
      <c r="H16" s="124">
        <v>8</v>
      </c>
      <c r="I16" s="121">
        <v>3</v>
      </c>
      <c r="J16" s="128">
        <v>1</v>
      </c>
      <c r="K16" s="121">
        <v>2</v>
      </c>
      <c r="L16" s="125">
        <v>1</v>
      </c>
      <c r="M16" s="12"/>
      <c r="N16" s="120">
        <f ca="1">OFFSET(Очки!$A$3,F16,D16+QUOTIENT(MAX($C$34-11,0), 2)*4)</f>
        <v>3.5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>
        <f ca="1">OFFSET(Очки!$A$3,I16,G16+QUOTIENT(MAX($C$34-11,0), 2)*4)</f>
        <v>7.5</v>
      </c>
      <c r="S16" s="124">
        <f ca="1">IF(I16&lt;H16,OFFSET(IF(OR($C$34=11,$C$34=12),Очки!$B$17,Очки!$O$18),2+H16-I16,IF(G16=2,12,13-H16)),0)</f>
        <v>3.5</v>
      </c>
      <c r="T16" s="124"/>
      <c r="U16" s="125"/>
      <c r="V16" s="120">
        <f ca="1">OFFSET(Очки!$A$3,L16,J16+QUOTIENT(MAX($C$34-11,0), 2)*4)</f>
        <v>16</v>
      </c>
      <c r="W16" s="124">
        <f ca="1">IF(L16&lt;K16,OFFSET(IF(OR($C$34=11,$C$34=12),Очки!$B$17,Очки!$O$18),2+K16-L16,IF(J16=2,12,13-K16)),0)</f>
        <v>0.7</v>
      </c>
      <c r="X16" s="124">
        <v>1.5</v>
      </c>
      <c r="Y16" s="122"/>
      <c r="Z16" s="123"/>
      <c r="AA16" s="125"/>
      <c r="AB16" s="7">
        <f t="shared" ca="1" si="1"/>
        <v>32.700000000000003</v>
      </c>
      <c r="AC16" s="101"/>
      <c r="AD16" s="101"/>
      <c r="AE16" s="101"/>
    </row>
    <row r="17" spans="1:31" ht="15.75">
      <c r="A17" s="118">
        <f t="shared" ca="1" si="0"/>
        <v>12</v>
      </c>
      <c r="B17" s="119" t="s">
        <v>103</v>
      </c>
      <c r="C17" s="7"/>
      <c r="D17" s="120">
        <v>2</v>
      </c>
      <c r="E17" s="121">
        <v>5</v>
      </c>
      <c r="F17" s="122">
        <v>2</v>
      </c>
      <c r="G17" s="123">
        <v>2</v>
      </c>
      <c r="H17" s="124">
        <v>12</v>
      </c>
      <c r="I17" s="121">
        <v>5</v>
      </c>
      <c r="J17" s="128">
        <v>2</v>
      </c>
      <c r="K17" s="121">
        <v>7</v>
      </c>
      <c r="L17" s="125">
        <v>1</v>
      </c>
      <c r="M17" s="12"/>
      <c r="N17" s="120">
        <f ca="1">OFFSET(Очки!$A$3,F17,D17+QUOTIENT(MAX($C$34-11,0), 2)*4)</f>
        <v>8.5</v>
      </c>
      <c r="O17" s="124">
        <f ca="1">IF(F17&lt;E17,OFFSET(IF(OR($C$34=11,$C$34=12),Очки!$B$17,Очки!$O$18),2+E17-F17,IF(D17=2,12,13-E17)),0)</f>
        <v>2.1</v>
      </c>
      <c r="P17" s="124"/>
      <c r="Q17" s="125"/>
      <c r="R17" s="120">
        <f ca="1">OFFSET(Очки!$A$3,I17,G17+QUOTIENT(MAX($C$34-11,0), 2)*4)</f>
        <v>5.5</v>
      </c>
      <c r="S17" s="124">
        <f ca="1">IF(I17&lt;H17,OFFSET(IF(OR($C$34=11,$C$34=12),Очки!$B$17,Очки!$O$18),2+H17-I17,IF(G17=2,12,13-H17)),0)</f>
        <v>4.9000000000000004</v>
      </c>
      <c r="T17" s="124"/>
      <c r="U17" s="125">
        <v>-4</v>
      </c>
      <c r="V17" s="120">
        <f ca="1">OFFSET(Очки!$A$3,L17,J17+QUOTIENT(MAX($C$34-11,0), 2)*4)</f>
        <v>9.5</v>
      </c>
      <c r="W17" s="124">
        <f ca="1">IF(L17&lt;K17,OFFSET(IF(OR($C$34=11,$C$34=12),Очки!$B$17,Очки!$O$18),2+K17-L17,IF(J17=2,12,13-K17)),0)</f>
        <v>4.2</v>
      </c>
      <c r="X17" s="124"/>
      <c r="Y17" s="122"/>
      <c r="Z17" s="123"/>
      <c r="AA17" s="125"/>
      <c r="AB17" s="7">
        <f t="shared" ca="1" si="1"/>
        <v>30.7</v>
      </c>
      <c r="AC17" s="101"/>
      <c r="AD17" s="101"/>
      <c r="AE17" s="101"/>
    </row>
    <row r="18" spans="1:31" ht="15.75">
      <c r="A18" s="118">
        <f t="shared" ca="1" si="0"/>
        <v>13</v>
      </c>
      <c r="B18" s="119" t="s">
        <v>48</v>
      </c>
      <c r="C18" s="7">
        <v>7.5</v>
      </c>
      <c r="D18" s="120">
        <v>1</v>
      </c>
      <c r="E18" s="121">
        <v>7</v>
      </c>
      <c r="F18" s="122">
        <v>10</v>
      </c>
      <c r="G18" s="123">
        <v>1</v>
      </c>
      <c r="H18" s="124">
        <v>6</v>
      </c>
      <c r="I18" s="121">
        <v>10</v>
      </c>
      <c r="J18" s="120">
        <v>1</v>
      </c>
      <c r="K18" s="121">
        <v>7</v>
      </c>
      <c r="L18" s="125">
        <v>7</v>
      </c>
      <c r="M18" s="12"/>
      <c r="N18" s="120">
        <f ca="1">OFFSET(Очки!$A$3,F18,D18+QUOTIENT(MAX($C$34-11,0), 2)*4)</f>
        <v>9.5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9.5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>
        <f ca="1">OFFSET(Очки!$A$3,L18,J18+QUOTIENT(MAX($C$34-11,0), 2)*4)</f>
        <v>11</v>
      </c>
      <c r="W18" s="124">
        <f ca="1">IF(L18&lt;K18,OFFSET(IF(OR($C$34=11,$C$34=12),Очки!$B$17,Очки!$O$18),2+K18-L18,IF(J18=2,12,13-K18)),0)</f>
        <v>0</v>
      </c>
      <c r="X18" s="124"/>
      <c r="Y18" s="122"/>
      <c r="Z18" s="123"/>
      <c r="AA18" s="125"/>
      <c r="AB18" s="7">
        <f t="shared" ca="1" si="1"/>
        <v>30</v>
      </c>
      <c r="AC18" s="101"/>
      <c r="AD18" s="101"/>
      <c r="AE18" s="101"/>
    </row>
    <row r="19" spans="1:31" ht="15.75">
      <c r="A19" s="118">
        <f t="shared" ca="1" si="0"/>
        <v>14</v>
      </c>
      <c r="B19" s="119" t="s">
        <v>90</v>
      </c>
      <c r="C19" s="7">
        <v>2.5</v>
      </c>
      <c r="D19" s="120">
        <v>1</v>
      </c>
      <c r="E19" s="121">
        <v>3</v>
      </c>
      <c r="F19" s="122">
        <v>3</v>
      </c>
      <c r="G19" s="123">
        <v>1</v>
      </c>
      <c r="H19" s="124">
        <v>5</v>
      </c>
      <c r="I19" s="121">
        <v>7</v>
      </c>
      <c r="J19" s="128">
        <v>2</v>
      </c>
      <c r="K19" s="121">
        <v>10</v>
      </c>
      <c r="L19" s="125">
        <v>8</v>
      </c>
      <c r="M19" s="12"/>
      <c r="N19" s="120">
        <f ca="1">OFFSET(Очки!$A$3,F19,D19+QUOTIENT(MAX($C$34-11,0), 2)*4)</f>
        <v>14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11</v>
      </c>
      <c r="S19" s="124">
        <f ca="1">IF(I19&lt;H19,OFFSET(IF(OR($C$34=11,$C$34=12),Очки!$B$17,Очки!$O$18),2+H19-I19,IF(G19=2,12,13-H19)),0)</f>
        <v>0</v>
      </c>
      <c r="T19" s="124"/>
      <c r="U19" s="125">
        <v>-4</v>
      </c>
      <c r="V19" s="120">
        <f ca="1">OFFSET(Очки!$A$3,L19,J19+QUOTIENT(MAX($C$34-11,0), 2)*4)</f>
        <v>4</v>
      </c>
      <c r="W19" s="124">
        <f ca="1">IF(L19&lt;K19,OFFSET(IF(OR($C$34=11,$C$34=12),Очки!$B$17,Очки!$O$18),2+K19-L19,IF(J19=2,12,13-K19)),0)</f>
        <v>1.4</v>
      </c>
      <c r="X19" s="124"/>
      <c r="Y19" s="122"/>
      <c r="Z19" s="123"/>
      <c r="AA19" s="125"/>
      <c r="AB19" s="7">
        <f t="shared" ca="1" si="1"/>
        <v>26.4</v>
      </c>
      <c r="AC19" s="101"/>
      <c r="AD19" s="101"/>
      <c r="AE19" s="101"/>
    </row>
    <row r="20" spans="1:31" ht="15.75">
      <c r="A20" s="118">
        <f t="shared" ca="1" si="0"/>
        <v>15</v>
      </c>
      <c r="B20" s="119" t="s">
        <v>96</v>
      </c>
      <c r="C20" s="7"/>
      <c r="D20" s="120">
        <v>2</v>
      </c>
      <c r="E20" s="121">
        <v>2</v>
      </c>
      <c r="F20" s="122">
        <v>4</v>
      </c>
      <c r="G20" s="123">
        <v>2</v>
      </c>
      <c r="H20" s="124">
        <v>1</v>
      </c>
      <c r="I20" s="121">
        <v>2</v>
      </c>
      <c r="J20" s="120">
        <v>2</v>
      </c>
      <c r="K20" s="121">
        <v>2</v>
      </c>
      <c r="L20" s="125">
        <v>2</v>
      </c>
      <c r="M20" s="12"/>
      <c r="N20" s="120">
        <f ca="1">OFFSET(Очки!$A$3,F20,D20+QUOTIENT(MAX($C$34-11,0), 2)*4)</f>
        <v>6.5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>
        <f ca="1">OFFSET(Очки!$A$3,I20,G20+QUOTIENT(MAX($C$34-11,0), 2)*4)</f>
        <v>8.5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8.5</v>
      </c>
      <c r="W20" s="124">
        <f ca="1">IF(L20&lt;K20,OFFSET(IF(OR($C$34=11,$C$34=12),Очки!$B$17,Очки!$O$18),2+K20-L20,IF(J20=2,12,13-K20)),0)</f>
        <v>0</v>
      </c>
      <c r="X20" s="124"/>
      <c r="Y20" s="122"/>
      <c r="Z20" s="123"/>
      <c r="AA20" s="125"/>
      <c r="AB20" s="7">
        <f t="shared" ca="1" si="1"/>
        <v>23.5</v>
      </c>
      <c r="AC20" s="101"/>
      <c r="AD20" s="101"/>
      <c r="AE20" s="101"/>
    </row>
    <row r="21" spans="1:31" ht="15.75" customHeight="1">
      <c r="A21" s="118">
        <f t="shared" ca="1" si="0"/>
        <v>16</v>
      </c>
      <c r="B21" s="119" t="s">
        <v>97</v>
      </c>
      <c r="C21" s="7"/>
      <c r="D21" s="120">
        <v>2</v>
      </c>
      <c r="E21" s="121">
        <v>1</v>
      </c>
      <c r="F21" s="122">
        <v>1</v>
      </c>
      <c r="G21" s="123">
        <v>2</v>
      </c>
      <c r="H21" s="124">
        <v>3</v>
      </c>
      <c r="I21" s="121">
        <v>9</v>
      </c>
      <c r="J21" s="128">
        <v>2</v>
      </c>
      <c r="K21" s="121">
        <v>1</v>
      </c>
      <c r="L21" s="125">
        <v>3</v>
      </c>
      <c r="M21" s="12"/>
      <c r="N21" s="120">
        <f ca="1">OFFSET(Очки!$A$3,F21,D21+QUOTIENT(MAX($C$34-11,0), 2)*4)</f>
        <v>9.5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>
        <f ca="1">OFFSET(Очки!$A$3,I21,G21+QUOTIENT(MAX($C$34-11,0), 2)*4)</f>
        <v>3.5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>
        <f ca="1">OFFSET(Очки!$A$3,L21,J21+QUOTIENT(MAX($C$34-11,0), 2)*4)</f>
        <v>7.5</v>
      </c>
      <c r="W21" s="124">
        <f ca="1">IF(L21&lt;K21,OFFSET(IF(OR($C$34=11,$C$34=12),Очки!$B$17,Очки!$O$18),2+K21-L21,IF(J21=2,12,13-K21)),0)</f>
        <v>0</v>
      </c>
      <c r="X21" s="124"/>
      <c r="Y21" s="122"/>
      <c r="Z21" s="123"/>
      <c r="AA21" s="125"/>
      <c r="AB21" s="7">
        <f t="shared" ca="1" si="1"/>
        <v>20.5</v>
      </c>
      <c r="AC21" s="101"/>
      <c r="AD21" s="101"/>
      <c r="AE21" s="101"/>
    </row>
    <row r="22" spans="1:31" ht="15.75" customHeight="1">
      <c r="A22" s="118">
        <f t="shared" ca="1" si="0"/>
        <v>17</v>
      </c>
      <c r="B22" s="250" t="s">
        <v>63</v>
      </c>
      <c r="C22" s="7"/>
      <c r="D22" s="120">
        <v>1</v>
      </c>
      <c r="E22" s="121">
        <v>11</v>
      </c>
      <c r="F22" s="122">
        <v>12</v>
      </c>
      <c r="G22" s="123">
        <v>2</v>
      </c>
      <c r="H22" s="124">
        <v>11</v>
      </c>
      <c r="I22" s="121">
        <v>11</v>
      </c>
      <c r="J22" s="120">
        <v>2</v>
      </c>
      <c r="K22" s="121">
        <v>6</v>
      </c>
      <c r="L22" s="125">
        <v>5</v>
      </c>
      <c r="M22" s="12">
        <v>2</v>
      </c>
      <c r="N22" s="120">
        <f ca="1">OFFSET(Очки!$A$3,F22,D22+QUOTIENT(MAX($C$34-11,0), 2)*4)</f>
        <v>8.5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>
        <f ca="1">OFFSET(Очки!$A$3,I22,G22+QUOTIENT(MAX($C$34-11,0), 2)*4)</f>
        <v>2.5</v>
      </c>
      <c r="S22" s="124">
        <f ca="1">IF(I22&lt;H22,OFFSET(IF(OR($C$34=11,$C$34=12),Очки!$B$17,Очки!$O$18),2+H22-I22,IF(G22=2,12,13-H22)),0)</f>
        <v>0</v>
      </c>
      <c r="T22" s="124"/>
      <c r="U22" s="125"/>
      <c r="V22" s="120">
        <f ca="1">OFFSET(Очки!$A$3,L22,J22+QUOTIENT(MAX($C$34-11,0), 2)*4)</f>
        <v>5.5</v>
      </c>
      <c r="W22" s="124">
        <f ca="1">IF(L22&lt;K22,OFFSET(IF(OR($C$34=11,$C$34=12),Очки!$B$17,Очки!$O$18),2+K22-L22,IF(J22=2,12,13-K22)),0)</f>
        <v>0.7</v>
      </c>
      <c r="X22" s="124"/>
      <c r="Y22" s="122"/>
      <c r="Z22" s="123"/>
      <c r="AA22" s="125"/>
      <c r="AB22" s="7">
        <f t="shared" ca="1" si="1"/>
        <v>19.2</v>
      </c>
      <c r="AC22" s="101"/>
      <c r="AD22" s="101"/>
      <c r="AE22" s="101"/>
    </row>
    <row r="23" spans="1:31" ht="15.75" customHeight="1">
      <c r="A23" s="118">
        <f t="shared" ca="1" si="0"/>
        <v>18</v>
      </c>
      <c r="B23" s="119" t="s">
        <v>73</v>
      </c>
      <c r="C23" s="7">
        <v>12.5</v>
      </c>
      <c r="D23" s="120">
        <v>2</v>
      </c>
      <c r="E23" s="121">
        <v>7</v>
      </c>
      <c r="F23" s="122">
        <v>3</v>
      </c>
      <c r="G23" s="123">
        <v>2</v>
      </c>
      <c r="H23" s="124">
        <v>6</v>
      </c>
      <c r="I23" s="121">
        <v>6</v>
      </c>
      <c r="J23" s="120">
        <v>2</v>
      </c>
      <c r="K23" s="121">
        <v>4</v>
      </c>
      <c r="L23" s="125">
        <v>10</v>
      </c>
      <c r="M23" s="12"/>
      <c r="N23" s="120">
        <f ca="1">OFFSET(Очки!$A$3,F23,D23+QUOTIENT(MAX($C$34-11,0), 2)*4)</f>
        <v>7.5</v>
      </c>
      <c r="O23" s="124">
        <f ca="1">IF(F23&lt;E23,OFFSET(IF(OR($C$34=11,$C$34=12),Очки!$B$17,Очки!$O$18),2+E23-F23,IF(D23=2,12,13-E23)),0)</f>
        <v>2.8</v>
      </c>
      <c r="P23" s="124"/>
      <c r="Q23" s="125"/>
      <c r="R23" s="120">
        <f ca="1">OFFSET(Очки!$A$3,I23,G23+QUOTIENT(MAX($C$34-11,0), 2)*4)</f>
        <v>5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>
        <f ca="1">OFFSET(Очки!$A$3,L23,J23+QUOTIENT(MAX($C$34-11,0), 2)*4)</f>
        <v>3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1"/>
        <v>18.3</v>
      </c>
      <c r="AC23" s="101"/>
      <c r="AD23" s="101"/>
      <c r="AE23" s="101"/>
    </row>
    <row r="24" spans="1:31" ht="16.5" customHeight="1">
      <c r="A24" s="118">
        <f t="shared" ca="1" si="0"/>
        <v>19</v>
      </c>
      <c r="B24" s="119" t="s">
        <v>59</v>
      </c>
      <c r="C24" s="7">
        <v>2.5</v>
      </c>
      <c r="D24" s="120">
        <v>2</v>
      </c>
      <c r="E24" s="121">
        <v>12</v>
      </c>
      <c r="F24" s="122">
        <v>11</v>
      </c>
      <c r="G24" s="123">
        <v>2</v>
      </c>
      <c r="H24" s="124">
        <v>2</v>
      </c>
      <c r="I24" s="121">
        <v>1</v>
      </c>
      <c r="J24" s="128">
        <v>2</v>
      </c>
      <c r="K24" s="121">
        <v>11</v>
      </c>
      <c r="L24" s="125">
        <v>9</v>
      </c>
      <c r="M24" s="12"/>
      <c r="N24" s="120">
        <f ca="1">OFFSET(Очки!$A$3,F24,D24+QUOTIENT(MAX($C$34-11,0), 2)*4)</f>
        <v>2.5</v>
      </c>
      <c r="O24" s="124">
        <f ca="1">IF(F24&lt;E24,OFFSET(IF(OR($C$34=11,$C$34=12),Очки!$B$17,Очки!$O$18),2+E24-F24,IF(D24=2,12,13-E24)),0)</f>
        <v>0.7</v>
      </c>
      <c r="P24" s="124"/>
      <c r="Q24" s="125"/>
      <c r="R24" s="120">
        <f ca="1">OFFSET(Очки!$A$3,I24,G24+QUOTIENT(MAX($C$34-11,0), 2)*4)</f>
        <v>9.5</v>
      </c>
      <c r="S24" s="124">
        <f ca="1">IF(I24&lt;H24,OFFSET(IF(OR($C$34=11,$C$34=12),Очки!$B$17,Очки!$O$18),2+H24-I24,IF(G24=2,12,13-H24)),0)</f>
        <v>0.7</v>
      </c>
      <c r="T24" s="124"/>
      <c r="U24" s="125"/>
      <c r="V24" s="120">
        <f ca="1">OFFSET(Очки!$A$3,L24,J24+QUOTIENT(MAX($C$34-11,0), 2)*4)</f>
        <v>3.5</v>
      </c>
      <c r="W24" s="124">
        <f ca="1">IF(L24&lt;K24,OFFSET(IF(OR($C$34=11,$C$34=12),Очки!$B$17,Очки!$O$18),2+K24-L24,IF(J24=2,12,13-K24)),0)</f>
        <v>1.4</v>
      </c>
      <c r="X24" s="124"/>
      <c r="Y24" s="122"/>
      <c r="Z24" s="123"/>
      <c r="AA24" s="125"/>
      <c r="AB24" s="7">
        <f t="shared" ca="1" si="1"/>
        <v>18.299999999999997</v>
      </c>
      <c r="AC24" s="101"/>
      <c r="AD24" s="101"/>
      <c r="AE24" s="101"/>
    </row>
    <row r="25" spans="1:31" ht="15.75" customHeight="1">
      <c r="A25" s="118">
        <f t="shared" ca="1" si="0"/>
        <v>20</v>
      </c>
      <c r="B25" s="119" t="s">
        <v>101</v>
      </c>
      <c r="C25" s="7"/>
      <c r="D25" s="120">
        <v>2</v>
      </c>
      <c r="E25" s="121">
        <v>3</v>
      </c>
      <c r="F25" s="122">
        <v>6</v>
      </c>
      <c r="G25" s="123">
        <v>2</v>
      </c>
      <c r="H25" s="124">
        <v>4</v>
      </c>
      <c r="I25" s="121">
        <v>4</v>
      </c>
      <c r="J25" s="128">
        <v>2</v>
      </c>
      <c r="K25" s="121">
        <v>5</v>
      </c>
      <c r="L25" s="125">
        <v>7</v>
      </c>
      <c r="M25" s="12"/>
      <c r="N25" s="120">
        <f ca="1">OFFSET(Очки!$A$3,F25,D25+QUOTIENT(MAX($C$34-11,0), 2)*4)</f>
        <v>5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>
        <f ca="1">OFFSET(Очки!$A$3,I25,G25+QUOTIENT(MAX($C$34-11,0), 2)*4)</f>
        <v>6.5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>
        <f ca="1">OFFSET(Очки!$A$3,L25,J25+QUOTIENT(MAX($C$34-11,0), 2)*4)</f>
        <v>4.5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ca="1" si="1"/>
        <v>16</v>
      </c>
      <c r="AC25" s="101"/>
      <c r="AD25" s="101"/>
      <c r="AE25" s="101"/>
    </row>
    <row r="26" spans="1:31" ht="15.75" customHeight="1" thickBot="1">
      <c r="A26" s="134">
        <f t="shared" ca="1" si="0"/>
        <v>21</v>
      </c>
      <c r="B26" s="135" t="s">
        <v>61</v>
      </c>
      <c r="C26" s="136"/>
      <c r="D26" s="137">
        <v>2</v>
      </c>
      <c r="E26" s="138">
        <v>10</v>
      </c>
      <c r="F26" s="139">
        <v>10</v>
      </c>
      <c r="G26" s="140">
        <v>2</v>
      </c>
      <c r="H26" s="141">
        <v>9</v>
      </c>
      <c r="I26" s="138">
        <v>7</v>
      </c>
      <c r="J26" s="142">
        <v>2</v>
      </c>
      <c r="K26" s="138">
        <v>8</v>
      </c>
      <c r="L26" s="143">
        <v>10</v>
      </c>
      <c r="M26" s="13"/>
      <c r="N26" s="137">
        <f ca="1">OFFSET(Очки!$A$3,F26,D26+QUOTIENT(MAX($C$34-11,0), 2)*4)</f>
        <v>3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>
        <f ca="1">OFFSET(Очки!$A$3,I26,G26+QUOTIENT(MAX($C$34-11,0), 2)*4)</f>
        <v>4.5</v>
      </c>
      <c r="S26" s="141">
        <f ca="1">IF(I26&lt;H26,OFFSET(IF(OR($C$34=11,$C$34=12),Очки!$B$17,Очки!$O$18),2+H26-I26,IF(G26=2,12,13-H26)),0)</f>
        <v>1.4</v>
      </c>
      <c r="T26" s="141"/>
      <c r="U26" s="143"/>
      <c r="V26" s="137">
        <f ca="1">OFFSET(Очки!$A$3,L26,J26+QUOTIENT(MAX($C$34-11,0), 2)*4)</f>
        <v>3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1"/>
        <v>11.9</v>
      </c>
      <c r="AC26" s="101"/>
      <c r="AD26" s="101"/>
      <c r="AE26" s="101"/>
    </row>
    <row r="27" spans="1:31" ht="15.75" customHeight="1">
      <c r="A27" s="144">
        <f t="shared" ca="1" si="0"/>
        <v>22</v>
      </c>
      <c r="B27" s="265" t="s">
        <v>67</v>
      </c>
      <c r="C27" s="145">
        <v>12.5</v>
      </c>
      <c r="D27" s="128">
        <v>2</v>
      </c>
      <c r="E27" s="129">
        <v>9</v>
      </c>
      <c r="F27" s="130">
        <v>7</v>
      </c>
      <c r="G27" s="131">
        <v>2</v>
      </c>
      <c r="H27" s="132">
        <v>10</v>
      </c>
      <c r="I27" s="129">
        <v>9</v>
      </c>
      <c r="J27" s="128">
        <v>2</v>
      </c>
      <c r="K27" s="129">
        <v>9</v>
      </c>
      <c r="L27" s="133">
        <v>6</v>
      </c>
      <c r="M27" s="10"/>
      <c r="N27" s="128">
        <f ca="1">OFFSET(Очки!$A$3,F27,D27+QUOTIENT(MAX($C$34-11,0), 2)*4)</f>
        <v>4.5</v>
      </c>
      <c r="O27" s="132">
        <f ca="1">IF(F27&lt;E27,OFFSET(IF(OR($C$34=11,$C$34=12),Очки!$B$17,Очки!$O$18),2+E27-F27,IF(D27=2,12,13-E27)),0)</f>
        <v>1.4</v>
      </c>
      <c r="P27" s="132"/>
      <c r="Q27" s="133"/>
      <c r="R27" s="128">
        <f ca="1">OFFSET(Очки!$A$3,I27,G27+QUOTIENT(MAX($C$34-11,0), 2)*4)</f>
        <v>3.5</v>
      </c>
      <c r="S27" s="132">
        <f ca="1">IF(I27&lt;H27,OFFSET(IF(OR($C$34=11,$C$34=12),Очки!$B$17,Очки!$O$18),2+H27-I27,IF(G27=2,12,13-H27)),0)</f>
        <v>0.7</v>
      </c>
      <c r="T27" s="132"/>
      <c r="U27" s="133"/>
      <c r="V27" s="128">
        <f ca="1">OFFSET(Очки!$A$3,L27,J27+QUOTIENT(MAX($C$34-11,0), 2)*4)</f>
        <v>5</v>
      </c>
      <c r="W27" s="132">
        <f ca="1">IF(L27&lt;K27,OFFSET(IF(OR($C$34=11,$C$34=12),Очки!$B$17,Очки!$O$18),2+K27-L27,IF(J27=2,12,13-K27)),0)</f>
        <v>2.1</v>
      </c>
      <c r="X27" s="132"/>
      <c r="Y27" s="130">
        <v>-8</v>
      </c>
      <c r="Z27" s="131"/>
      <c r="AA27" s="133"/>
      <c r="AB27" s="127">
        <f t="shared" ca="1" si="1"/>
        <v>9.1999999999999993</v>
      </c>
      <c r="AC27" s="101"/>
      <c r="AD27" s="101"/>
      <c r="AE27" s="101"/>
    </row>
    <row r="28" spans="1:31" ht="15.75" customHeight="1">
      <c r="A28" s="146">
        <f t="shared" ca="1" si="0"/>
        <v>23</v>
      </c>
      <c r="B28" s="266" t="s">
        <v>82</v>
      </c>
      <c r="C28" s="127"/>
      <c r="D28" s="120">
        <v>2</v>
      </c>
      <c r="E28" s="121">
        <v>4</v>
      </c>
      <c r="F28" s="122">
        <v>11</v>
      </c>
      <c r="G28" s="123">
        <v>2</v>
      </c>
      <c r="H28" s="124">
        <v>7</v>
      </c>
      <c r="I28" s="121">
        <v>8</v>
      </c>
      <c r="J28" s="120">
        <v>2</v>
      </c>
      <c r="K28" s="121">
        <v>12</v>
      </c>
      <c r="L28" s="125">
        <v>12</v>
      </c>
      <c r="M28" s="12"/>
      <c r="N28" s="120">
        <f ca="1">OFFSET(Очки!$A$3,F28,D28+QUOTIENT(MAX($C$34-11,0), 2)*4)</f>
        <v>2.5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>
        <f ca="1">OFFSET(Очки!$A$3,I28,G28+QUOTIENT(MAX($C$34-11,0), 2)*4)</f>
        <v>4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>
        <f ca="1">OFFSET(Очки!$A$3,L28,J28+QUOTIENT(MAX($C$34-11,0), 2)*4)</f>
        <v>2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1"/>
        <v>8.5</v>
      </c>
      <c r="AC28" s="101"/>
      <c r="AD28" s="101"/>
      <c r="AE28" s="101"/>
    </row>
    <row r="29" spans="1:31" ht="15.75" customHeight="1">
      <c r="A29" s="146">
        <f t="shared" ca="1" si="0"/>
        <v>23</v>
      </c>
      <c r="B29" s="148" t="s">
        <v>100</v>
      </c>
      <c r="C29" s="8"/>
      <c r="D29" s="149">
        <v>2</v>
      </c>
      <c r="E29" s="150">
        <v>6</v>
      </c>
      <c r="F29" s="151">
        <v>8</v>
      </c>
      <c r="G29" s="123">
        <v>2</v>
      </c>
      <c r="H29" s="152">
        <v>5</v>
      </c>
      <c r="I29" s="150">
        <v>12</v>
      </c>
      <c r="J29" s="128">
        <v>2</v>
      </c>
      <c r="K29" s="150">
        <v>3</v>
      </c>
      <c r="L29" s="153">
        <v>4</v>
      </c>
      <c r="M29" s="12"/>
      <c r="N29" s="120">
        <f ca="1">OFFSET(Очки!$A$3,F29,D29+QUOTIENT(MAX($C$34-11,0), 2)*4)</f>
        <v>4</v>
      </c>
      <c r="O29" s="124">
        <f ca="1">IF(F29&lt;E29,OFFSET(IF(OR($C$34=11,$C$34=12),Очки!$B$17,Очки!$O$18),2+E29-F29,IF(D29=2,12,13-E29)),0)</f>
        <v>0</v>
      </c>
      <c r="P29" s="124"/>
      <c r="Q29" s="125">
        <v>-4</v>
      </c>
      <c r="R29" s="120">
        <f ca="1">OFFSET(Очки!$A$3,I29,G29+QUOTIENT(MAX($C$34-11,0), 2)*4)</f>
        <v>2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>
        <f ca="1">OFFSET(Очки!$A$3,L29,J29+QUOTIENT(MAX($C$34-11,0), 2)*4)</f>
        <v>6.5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1"/>
        <v>8.5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ca="1">SUM(M30:Y30)</f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ca="1">SUM(M31:Y31)</f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ca="1">SUM(M32:Y32)</f>
        <v>0</v>
      </c>
      <c r="AC32" s="101"/>
      <c r="AD32" s="101"/>
      <c r="AE32" s="101"/>
    </row>
    <row r="33" spans="1:31" ht="15.75" hidden="1" customHeight="1" thickBo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ca="1">SUM(M33:Y33)</f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24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9">
    <sortCondition descending="1" ref="AB6:AB29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1" priority="1">
      <formula>AND(E6&gt;F6,O6=0)</formula>
    </cfRule>
  </conditionalFormatting>
  <conditionalFormatting sqref="S6:S33">
    <cfRule type="expression" dxfId="10" priority="2">
      <formula>AND(H6&gt;I6,S6=0)</formula>
    </cfRule>
  </conditionalFormatting>
  <conditionalFormatting sqref="W6:W33">
    <cfRule type="expression" dxfId="9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0"/>
  <sheetViews>
    <sheetView zoomScale="80" zoomScaleNormal="80" workbookViewId="0">
      <selection activeCell="B21" sqref="B21"/>
    </sheetView>
  </sheetViews>
  <sheetFormatPr defaultColWidth="12.625" defaultRowHeight="15" customHeight="1"/>
  <cols>
    <col min="1" max="1" width="5.75" style="256" customWidth="1"/>
    <col min="2" max="2" width="43.5" style="256" customWidth="1"/>
    <col min="3" max="3" width="7.25" style="256" customWidth="1"/>
    <col min="4" max="5" width="3.875" style="256" customWidth="1"/>
    <col min="6" max="8" width="4.625" style="256" customWidth="1"/>
    <col min="9" max="9" width="3.875" style="256" customWidth="1"/>
    <col min="10" max="12" width="4.625" style="256" customWidth="1"/>
    <col min="13" max="13" width="6" style="256" customWidth="1"/>
    <col min="14" max="14" width="5.625" style="256" customWidth="1"/>
    <col min="15" max="15" width="4.75" style="256" customWidth="1"/>
    <col min="16" max="18" width="5.625" style="256" customWidth="1"/>
    <col min="19" max="19" width="4.5" style="256" customWidth="1"/>
    <col min="20" max="22" width="5.625" style="256" customWidth="1"/>
    <col min="23" max="23" width="5.125" style="256" customWidth="1"/>
    <col min="24" max="25" width="5.625" style="256" customWidth="1"/>
    <col min="26" max="26" width="4.125" style="256" hidden="1" customWidth="1"/>
    <col min="27" max="27" width="9.375" style="256" hidden="1" customWidth="1"/>
    <col min="28" max="28" width="9.375" style="256" customWidth="1"/>
    <col min="29" max="31" width="7.75" style="256" customWidth="1"/>
    <col min="32" max="16384" width="12.625" style="256"/>
  </cols>
  <sheetData>
    <row r="1" spans="1:31" ht="12.75" customHeight="1">
      <c r="A1" s="308" t="s">
        <v>98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101"/>
      <c r="AD1" s="101"/>
      <c r="AE1" s="101"/>
    </row>
    <row r="2" spans="1:31" ht="13.5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101"/>
      <c r="AD2" s="101"/>
      <c r="AE2" s="101"/>
    </row>
    <row r="3" spans="1:31" ht="16.5" thickBot="1">
      <c r="A3" s="311" t="s">
        <v>15</v>
      </c>
      <c r="B3" s="313" t="s">
        <v>36</v>
      </c>
      <c r="C3" s="102"/>
      <c r="D3" s="316">
        <v>1</v>
      </c>
      <c r="E3" s="317"/>
      <c r="F3" s="318"/>
      <c r="G3" s="316">
        <v>2</v>
      </c>
      <c r="H3" s="317"/>
      <c r="I3" s="318"/>
      <c r="J3" s="316">
        <v>3</v>
      </c>
      <c r="K3" s="317"/>
      <c r="L3" s="318"/>
      <c r="M3" s="319" t="s">
        <v>2</v>
      </c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1"/>
      <c r="AA3" s="103">
        <f>SUM(M3:Z3)</f>
        <v>0</v>
      </c>
      <c r="AB3" s="322" t="s">
        <v>37</v>
      </c>
      <c r="AC3" s="104"/>
      <c r="AD3" s="104"/>
      <c r="AE3" s="104"/>
    </row>
    <row r="4" spans="1:31" ht="16.5" customHeight="1" thickBot="1">
      <c r="A4" s="303"/>
      <c r="B4" s="314"/>
      <c r="C4" s="323" t="s">
        <v>38</v>
      </c>
      <c r="D4" s="306" t="s">
        <v>7</v>
      </c>
      <c r="E4" s="298" t="s">
        <v>39</v>
      </c>
      <c r="F4" s="300" t="s">
        <v>40</v>
      </c>
      <c r="G4" s="306" t="s">
        <v>7</v>
      </c>
      <c r="H4" s="298" t="s">
        <v>39</v>
      </c>
      <c r="I4" s="300" t="s">
        <v>40</v>
      </c>
      <c r="J4" s="306" t="s">
        <v>7</v>
      </c>
      <c r="K4" s="298" t="s">
        <v>39</v>
      </c>
      <c r="L4" s="300" t="s">
        <v>40</v>
      </c>
      <c r="M4" s="302" t="s">
        <v>41</v>
      </c>
      <c r="N4" s="304">
        <v>1</v>
      </c>
      <c r="O4" s="305"/>
      <c r="P4" s="305"/>
      <c r="Q4" s="305"/>
      <c r="R4" s="304">
        <v>2</v>
      </c>
      <c r="S4" s="305"/>
      <c r="T4" s="305"/>
      <c r="U4" s="305"/>
      <c r="V4" s="304">
        <v>3</v>
      </c>
      <c r="W4" s="305"/>
      <c r="X4" s="305"/>
      <c r="Y4" s="305"/>
      <c r="Z4" s="105"/>
      <c r="AA4" s="103"/>
      <c r="AB4" s="303"/>
      <c r="AC4" s="104"/>
      <c r="AD4" s="104"/>
      <c r="AE4" s="104"/>
    </row>
    <row r="5" spans="1:31" ht="33" customHeight="1" thickBot="1">
      <c r="A5" s="312"/>
      <c r="B5" s="315"/>
      <c r="C5" s="324"/>
      <c r="D5" s="307"/>
      <c r="E5" s="299"/>
      <c r="F5" s="301"/>
      <c r="G5" s="307"/>
      <c r="H5" s="299"/>
      <c r="I5" s="301"/>
      <c r="J5" s="307"/>
      <c r="K5" s="299"/>
      <c r="L5" s="301"/>
      <c r="M5" s="303"/>
      <c r="N5" s="106" t="s">
        <v>42</v>
      </c>
      <c r="O5" s="107" t="s">
        <v>43</v>
      </c>
      <c r="P5" s="107" t="s">
        <v>44</v>
      </c>
      <c r="Q5" s="108" t="s">
        <v>45</v>
      </c>
      <c r="R5" s="106" t="s">
        <v>42</v>
      </c>
      <c r="S5" s="107" t="s">
        <v>43</v>
      </c>
      <c r="T5" s="107" t="s">
        <v>44</v>
      </c>
      <c r="U5" s="109" t="s">
        <v>45</v>
      </c>
      <c r="V5" s="106" t="s">
        <v>42</v>
      </c>
      <c r="W5" s="107" t="s">
        <v>43</v>
      </c>
      <c r="X5" s="107" t="s">
        <v>44</v>
      </c>
      <c r="Y5" s="109" t="s">
        <v>45</v>
      </c>
      <c r="Z5" s="257">
        <v>4</v>
      </c>
      <c r="AA5" s="103"/>
      <c r="AB5" s="303"/>
      <c r="AC5" s="258"/>
      <c r="AD5" s="258"/>
      <c r="AE5" s="258"/>
    </row>
    <row r="6" spans="1:31" ht="15.75">
      <c r="A6" s="110">
        <f t="shared" ref="A6:A33" ca="1" si="0">RANK(AB6,AB$6:OFFSET(AB$6,0,0,COUNTA(B$6:B$33)))</f>
        <v>1</v>
      </c>
      <c r="B6" s="255" t="s">
        <v>49</v>
      </c>
      <c r="C6" s="6"/>
      <c r="D6" s="112">
        <v>1</v>
      </c>
      <c r="E6" s="113">
        <v>8</v>
      </c>
      <c r="F6" s="114">
        <v>4</v>
      </c>
      <c r="G6" s="115">
        <v>1</v>
      </c>
      <c r="H6" s="116">
        <v>9</v>
      </c>
      <c r="I6" s="113">
        <v>3</v>
      </c>
      <c r="J6" s="112">
        <v>1</v>
      </c>
      <c r="K6" s="113">
        <v>10</v>
      </c>
      <c r="L6" s="117">
        <v>4</v>
      </c>
      <c r="M6" s="11">
        <v>1.5</v>
      </c>
      <c r="N6" s="112">
        <f ca="1">OFFSET(Очки!$A$3,F6,D6+QUOTIENT(MAX($C$34-11,0), 2)*4)</f>
        <v>13</v>
      </c>
      <c r="O6" s="116">
        <f ca="1">IF(F6&lt;E6,OFFSET(IF(OR($C$34=11,$C$34=12),Очки!$B$17,Очки!$O$18),2+E6-F6,IF(D6=2,12,13-E6)),0)</f>
        <v>4.2</v>
      </c>
      <c r="P6" s="116">
        <v>2</v>
      </c>
      <c r="Q6" s="117"/>
      <c r="R6" s="112">
        <f ca="1">OFFSET(Очки!$A$3,I6,G6+QUOTIENT(MAX($C$34-11,0), 2)*4)</f>
        <v>14</v>
      </c>
      <c r="S6" s="116">
        <f ca="1">IF(I6&lt;H6,OFFSET(IF(OR($C$34=11,$C$34=12),Очки!$B$17,Очки!$O$18),2+H6-I6,IF(G6=2,12,13-H6)),0)</f>
        <v>6.2</v>
      </c>
      <c r="T6" s="116">
        <v>2.5</v>
      </c>
      <c r="U6" s="117"/>
      <c r="V6" s="112">
        <f ca="1">OFFSET(Очки!$A$3,L6,J6+QUOTIENT(MAX($C$34-11,0), 2)*4)</f>
        <v>13</v>
      </c>
      <c r="W6" s="116">
        <f ca="1">IF(L6&lt;K6,OFFSET(IF(OR($C$34=11,$C$34=12),Очки!$B$17,Очки!$O$18),2+K6-L6,IF(J6=2,12,13-K6)),0)</f>
        <v>6.7000000000000011</v>
      </c>
      <c r="X6" s="116">
        <v>2.5</v>
      </c>
      <c r="Y6" s="114"/>
      <c r="Z6" s="115"/>
      <c r="AA6" s="117"/>
      <c r="AB6" s="6">
        <f t="shared" ref="AB6:AB24" ca="1" si="1">SUM(M6:Y6)</f>
        <v>65.600000000000009</v>
      </c>
      <c r="AC6" s="101"/>
      <c r="AD6" s="101"/>
      <c r="AE6" s="101"/>
    </row>
    <row r="7" spans="1:31" ht="15.75">
      <c r="A7" s="118">
        <f t="shared" ca="1" si="0"/>
        <v>2</v>
      </c>
      <c r="B7" s="119" t="s">
        <v>48</v>
      </c>
      <c r="C7" s="7">
        <v>5</v>
      </c>
      <c r="D7" s="120">
        <v>1</v>
      </c>
      <c r="E7" s="121">
        <v>10</v>
      </c>
      <c r="F7" s="122">
        <v>3</v>
      </c>
      <c r="G7" s="123">
        <v>1</v>
      </c>
      <c r="H7" s="124">
        <v>10</v>
      </c>
      <c r="I7" s="121">
        <v>8</v>
      </c>
      <c r="J7" s="120">
        <v>1</v>
      </c>
      <c r="K7" s="121">
        <v>8</v>
      </c>
      <c r="L7" s="125">
        <v>6</v>
      </c>
      <c r="M7" s="12">
        <v>2.5</v>
      </c>
      <c r="N7" s="120">
        <f ca="1">OFFSET(Очки!$A$3,F7,D7+QUOTIENT(MAX($C$34-11,0), 2)*4)</f>
        <v>14</v>
      </c>
      <c r="O7" s="124">
        <f ca="1">IF(F7&lt;E7,OFFSET(IF(OR($C$34=11,$C$34=12),Очки!$B$17,Очки!$O$18),2+E7-F7,IF(D7=2,12,13-E7)),0)</f>
        <v>7.5000000000000009</v>
      </c>
      <c r="P7" s="124">
        <v>2.5</v>
      </c>
      <c r="Q7" s="125"/>
      <c r="R7" s="120">
        <f ca="1">OFFSET(Очки!$A$3,I7,G7+QUOTIENT(MAX($C$34-11,0), 2)*4)</f>
        <v>10.5</v>
      </c>
      <c r="S7" s="124">
        <f ca="1">IF(I7&lt;H7,OFFSET(IF(OR($C$34=11,$C$34=12),Очки!$B$17,Очки!$O$18),2+H7-I7,IF(G7=2,12,13-H7)),0)</f>
        <v>2.5</v>
      </c>
      <c r="T7" s="124">
        <v>1.5</v>
      </c>
      <c r="U7" s="125"/>
      <c r="V7" s="120">
        <f ca="1">OFFSET(Очки!$A$3,L7,J7+QUOTIENT(MAX($C$34-11,0), 2)*4)</f>
        <v>11.5</v>
      </c>
      <c r="W7" s="124">
        <f ca="1">IF(L7&lt;K7,OFFSET(IF(OR($C$34=11,$C$34=12),Очки!$B$17,Очки!$O$18),2+K7-L7,IF(J7=2,12,13-K7)),0)</f>
        <v>2.2999999999999998</v>
      </c>
      <c r="X7" s="124">
        <v>0.5</v>
      </c>
      <c r="Y7" s="122"/>
      <c r="Z7" s="123"/>
      <c r="AA7" s="125"/>
      <c r="AB7" s="7">
        <f t="shared" ca="1" si="1"/>
        <v>55.3</v>
      </c>
      <c r="AC7" s="101"/>
      <c r="AD7" s="101"/>
      <c r="AE7" s="101"/>
    </row>
    <row r="8" spans="1:31" ht="15.75">
      <c r="A8" s="118">
        <f t="shared" ca="1" si="0"/>
        <v>3</v>
      </c>
      <c r="B8" s="251" t="s">
        <v>64</v>
      </c>
      <c r="C8" s="7">
        <v>5</v>
      </c>
      <c r="D8" s="120">
        <v>1</v>
      </c>
      <c r="E8" s="121">
        <v>1</v>
      </c>
      <c r="F8" s="122">
        <v>1</v>
      </c>
      <c r="G8" s="123">
        <v>1</v>
      </c>
      <c r="H8" s="124">
        <v>4</v>
      </c>
      <c r="I8" s="121">
        <v>2</v>
      </c>
      <c r="J8" s="120">
        <v>1</v>
      </c>
      <c r="K8" s="121">
        <v>7</v>
      </c>
      <c r="L8" s="125">
        <v>5</v>
      </c>
      <c r="M8" s="12"/>
      <c r="N8" s="120">
        <f ca="1">OFFSET(Очки!$A$3,F8,D8+QUOTIENT(MAX($C$34-11,0), 2)*4)</f>
        <v>16</v>
      </c>
      <c r="O8" s="124">
        <f ca="1">IF(F8&lt;E8,OFFSET(IF(OR($C$34=11,$C$34=12),Очки!$B$17,Очки!$O$18),2+E8-F8,IF(D8=2,12,13-E8)),0)</f>
        <v>0</v>
      </c>
      <c r="P8" s="124"/>
      <c r="Q8" s="125"/>
      <c r="R8" s="120">
        <f ca="1">OFFSET(Очки!$A$3,I8,G8+QUOTIENT(MAX($C$34-11,0), 2)*4)</f>
        <v>15</v>
      </c>
      <c r="S8" s="124">
        <f ca="1">IF(I8&lt;H8,OFFSET(IF(OR($C$34=11,$C$34=12),Очки!$B$17,Очки!$O$18),2+H8-I8,IF(G8=2,12,13-H8)),0)</f>
        <v>1.5</v>
      </c>
      <c r="T8" s="124">
        <v>1</v>
      </c>
      <c r="U8" s="125"/>
      <c r="V8" s="120">
        <f ca="1">OFFSET(Очки!$A$3,L8,J8+QUOTIENT(MAX($C$34-11,0), 2)*4)</f>
        <v>12</v>
      </c>
      <c r="W8" s="124">
        <f ca="1">IF(L8&lt;K8,OFFSET(IF(OR($C$34=11,$C$34=12),Очки!$B$17,Очки!$O$18),2+K8-L8,IF(J8=2,12,13-K8)),0)</f>
        <v>2.1</v>
      </c>
      <c r="X8" s="124">
        <v>2</v>
      </c>
      <c r="Y8" s="122"/>
      <c r="Z8" s="123"/>
      <c r="AA8" s="125"/>
      <c r="AB8" s="7">
        <f t="shared" ca="1" si="1"/>
        <v>49.6</v>
      </c>
      <c r="AC8" s="101"/>
      <c r="AD8" s="101"/>
      <c r="AE8" s="101"/>
    </row>
    <row r="9" spans="1:31" ht="15.75">
      <c r="A9" s="118">
        <f t="shared" ca="1" si="0"/>
        <v>4</v>
      </c>
      <c r="B9" s="126" t="s">
        <v>53</v>
      </c>
      <c r="C9" s="7"/>
      <c r="D9" s="120">
        <v>1</v>
      </c>
      <c r="E9" s="121">
        <v>6</v>
      </c>
      <c r="F9" s="122">
        <v>5</v>
      </c>
      <c r="G9" s="123">
        <v>1</v>
      </c>
      <c r="H9" s="124">
        <v>8</v>
      </c>
      <c r="I9" s="121">
        <v>5</v>
      </c>
      <c r="J9" s="120">
        <v>1</v>
      </c>
      <c r="K9" s="121">
        <v>4</v>
      </c>
      <c r="L9" s="125">
        <v>1</v>
      </c>
      <c r="M9" s="12">
        <v>0.5</v>
      </c>
      <c r="N9" s="120">
        <f ca="1">OFFSET(Очки!$A$3,F9,D9+QUOTIENT(MAX($C$34-11,0), 2)*4)</f>
        <v>12</v>
      </c>
      <c r="O9" s="124">
        <f ca="1">IF(F9&lt;E9,OFFSET(IF(OR($C$34=11,$C$34=12),Очки!$B$17,Очки!$O$18),2+E9-F9,IF(D9=2,12,13-E9)),0)</f>
        <v>1</v>
      </c>
      <c r="P9" s="124">
        <v>1.5</v>
      </c>
      <c r="Q9" s="125">
        <v>-2</v>
      </c>
      <c r="R9" s="120">
        <f ca="1">OFFSET(Очки!$A$3,I9,G9+QUOTIENT(MAX($C$34-11,0), 2)*4)</f>
        <v>12</v>
      </c>
      <c r="S9" s="124">
        <f ca="1">IF(I9&lt;H9,OFFSET(IF(OR($C$34=11,$C$34=12),Очки!$B$17,Очки!$O$18),2+H9-I9,IF(G9=2,12,13-H9)),0)</f>
        <v>3.3</v>
      </c>
      <c r="T9" s="124"/>
      <c r="U9" s="125"/>
      <c r="V9" s="120">
        <f ca="1">OFFSET(Очки!$A$3,L9,J9+QUOTIENT(MAX($C$34-11,0), 2)*4)</f>
        <v>16</v>
      </c>
      <c r="W9" s="124">
        <f ca="1">IF(L9&lt;K9,OFFSET(IF(OR($C$34=11,$C$34=12),Очки!$B$17,Очки!$O$18),2+K9-L9,IF(J9=2,12,13-K9)),0)</f>
        <v>2.2000000000000002</v>
      </c>
      <c r="X9" s="124"/>
      <c r="Y9" s="122"/>
      <c r="Z9" s="123"/>
      <c r="AA9" s="125"/>
      <c r="AB9" s="7">
        <f t="shared" ca="1" si="1"/>
        <v>46.5</v>
      </c>
      <c r="AC9" s="101"/>
      <c r="AD9" s="101"/>
      <c r="AE9" s="101"/>
    </row>
    <row r="10" spans="1:31" ht="15.75">
      <c r="A10" s="118">
        <f t="shared" ca="1" si="0"/>
        <v>5</v>
      </c>
      <c r="B10" s="119" t="s">
        <v>66</v>
      </c>
      <c r="C10" s="7"/>
      <c r="D10" s="120">
        <v>1</v>
      </c>
      <c r="E10" s="121">
        <v>9</v>
      </c>
      <c r="F10" s="122">
        <v>6</v>
      </c>
      <c r="G10" s="123">
        <v>1</v>
      </c>
      <c r="H10" s="124">
        <v>6</v>
      </c>
      <c r="I10" s="121">
        <v>7</v>
      </c>
      <c r="J10" s="120">
        <v>1</v>
      </c>
      <c r="K10" s="121">
        <v>5</v>
      </c>
      <c r="L10" s="125">
        <v>3</v>
      </c>
      <c r="M10" s="12">
        <v>2</v>
      </c>
      <c r="N10" s="120">
        <f ca="1">OFFSET(Очки!$A$3,F10,D10+QUOTIENT(MAX($C$34-11,0), 2)*4)</f>
        <v>11.5</v>
      </c>
      <c r="O10" s="124">
        <f ca="1">IF(F10&lt;E10,OFFSET(IF(OR($C$34=11,$C$34=12),Очки!$B$17,Очки!$O$18),2+E10-F10,IF(D10=2,12,13-E10)),0)</f>
        <v>3.5</v>
      </c>
      <c r="P10" s="124">
        <v>0.5</v>
      </c>
      <c r="Q10" s="125"/>
      <c r="R10" s="120">
        <f ca="1">OFFSET(Очки!$A$3,I10,G10+QUOTIENT(MAX($C$34-11,0), 2)*4)</f>
        <v>11</v>
      </c>
      <c r="S10" s="124">
        <f ca="1">IF(I10&lt;H10,OFFSET(IF(OR($C$34=11,$C$34=12),Очки!$B$17,Очки!$O$18),2+H10-I10,IF(G10=2,12,13-H10)),0)</f>
        <v>0</v>
      </c>
      <c r="T10" s="124"/>
      <c r="U10" s="125"/>
      <c r="V10" s="120">
        <f ca="1">OFFSET(Очки!$A$3,L10,J10+QUOTIENT(MAX($C$34-11,0), 2)*4)</f>
        <v>14</v>
      </c>
      <c r="W10" s="124">
        <f ca="1">IF(L10&lt;K10,OFFSET(IF(OR($C$34=11,$C$34=12),Очки!$B$17,Очки!$O$18),2+K10-L10,IF(J10=2,12,13-K10)),0)</f>
        <v>1.7000000000000002</v>
      </c>
      <c r="X10" s="124"/>
      <c r="Y10" s="122"/>
      <c r="Z10" s="123"/>
      <c r="AA10" s="125"/>
      <c r="AB10" s="7">
        <f t="shared" ca="1" si="1"/>
        <v>44.2</v>
      </c>
      <c r="AC10" s="101"/>
      <c r="AD10" s="101"/>
      <c r="AE10" s="101"/>
    </row>
    <row r="11" spans="1:31" ht="16.5" thickBot="1">
      <c r="A11" s="118">
        <f t="shared" ca="1" si="0"/>
        <v>6</v>
      </c>
      <c r="B11" s="251" t="s">
        <v>59</v>
      </c>
      <c r="C11" s="7">
        <v>2.5</v>
      </c>
      <c r="D11" s="120">
        <v>1</v>
      </c>
      <c r="E11" s="121">
        <v>2</v>
      </c>
      <c r="F11" s="122">
        <v>2</v>
      </c>
      <c r="G11" s="123">
        <v>2</v>
      </c>
      <c r="H11" s="124">
        <v>7</v>
      </c>
      <c r="I11" s="121">
        <v>3</v>
      </c>
      <c r="J11" s="120">
        <v>2</v>
      </c>
      <c r="K11" s="121">
        <v>8</v>
      </c>
      <c r="L11" s="125">
        <v>2</v>
      </c>
      <c r="M11" s="12"/>
      <c r="N11" s="120">
        <f ca="1">OFFSET(Очки!$A$3,F11,D11+QUOTIENT(MAX($C$34-11,0), 2)*4)</f>
        <v>15</v>
      </c>
      <c r="O11" s="124">
        <f ca="1">IF(F11&lt;E11,OFFSET(IF(OR($C$34=11,$C$34=12),Очки!$B$17,Очки!$O$18),2+E11-F11,IF(D11=2,12,13-E11)),0)</f>
        <v>0</v>
      </c>
      <c r="P11" s="124"/>
      <c r="Q11" s="125"/>
      <c r="R11" s="120">
        <f ca="1">OFFSET(Очки!$A$3,I11,G11+QUOTIENT(MAX($C$34-11,0), 2)*4)</f>
        <v>8.5</v>
      </c>
      <c r="S11" s="124">
        <f ca="1">IF(I11&lt;H11,OFFSET(IF(OR($C$34=11,$C$34=12),Очки!$B$17,Очки!$O$18),2+H11-I11,IF(G11=2,12,13-H11)),0)</f>
        <v>2.8</v>
      </c>
      <c r="T11" s="124"/>
      <c r="U11" s="125"/>
      <c r="V11" s="120">
        <f ca="1">OFFSET(Очки!$A$3,L11,J11+QUOTIENT(MAX($C$34-11,0), 2)*4)</f>
        <v>9.5</v>
      </c>
      <c r="W11" s="124">
        <f ca="1">IF(L11&lt;K11,OFFSET(IF(OR($C$34=11,$C$34=12),Очки!$B$17,Очки!$O$18),2+K11-L11,IF(J11=2,12,13-K11)),0)</f>
        <v>4.2</v>
      </c>
      <c r="X11" s="124">
        <v>1</v>
      </c>
      <c r="Y11" s="122"/>
      <c r="Z11" s="123"/>
      <c r="AA11" s="125"/>
      <c r="AB11" s="7">
        <f t="shared" ca="1" si="1"/>
        <v>41</v>
      </c>
      <c r="AC11" s="101"/>
      <c r="AD11" s="101"/>
      <c r="AE11" s="101"/>
    </row>
    <row r="12" spans="1:31" ht="15.75">
      <c r="A12" s="110">
        <f t="shared" ca="1" si="0"/>
        <v>7</v>
      </c>
      <c r="B12" s="119" t="s">
        <v>65</v>
      </c>
      <c r="C12" s="127">
        <v>20</v>
      </c>
      <c r="D12" s="128">
        <v>1</v>
      </c>
      <c r="E12" s="129">
        <v>5</v>
      </c>
      <c r="F12" s="130">
        <v>7</v>
      </c>
      <c r="G12" s="131">
        <v>1</v>
      </c>
      <c r="H12" s="132">
        <v>7</v>
      </c>
      <c r="I12" s="129">
        <v>6</v>
      </c>
      <c r="J12" s="128">
        <v>1</v>
      </c>
      <c r="K12" s="129">
        <v>9</v>
      </c>
      <c r="L12" s="133">
        <v>8</v>
      </c>
      <c r="M12" s="10"/>
      <c r="N12" s="128">
        <f ca="1">OFFSET(Очки!$A$3,F12,D12+QUOTIENT(MAX($C$34-11,0), 2)*4)</f>
        <v>11</v>
      </c>
      <c r="O12" s="132">
        <f ca="1">IF(F12&lt;E12,OFFSET(IF(OR($C$34=11,$C$34=12),Очки!$B$17,Очки!$O$18),2+E12-F12,IF(D12=2,12,13-E12)),0)</f>
        <v>0</v>
      </c>
      <c r="P12" s="132">
        <v>1</v>
      </c>
      <c r="Q12" s="133"/>
      <c r="R12" s="128">
        <f ca="1">OFFSET(Очки!$A$3,I12,G12+QUOTIENT(MAX($C$34-11,0), 2)*4)</f>
        <v>11.5</v>
      </c>
      <c r="S12" s="132">
        <f ca="1">IF(I12&lt;H12,OFFSET(IF(OR($C$34=11,$C$34=12),Очки!$B$17,Очки!$O$18),2+H12-I12,IF(G12=2,12,13-H12)),0)</f>
        <v>1.1000000000000001</v>
      </c>
      <c r="T12" s="132">
        <v>2</v>
      </c>
      <c r="U12" s="133"/>
      <c r="V12" s="128">
        <f ca="1">OFFSET(Очки!$A$3,L12,J12+QUOTIENT(MAX($C$34-11,0), 2)*4)</f>
        <v>10.5</v>
      </c>
      <c r="W12" s="132">
        <f ca="1">IF(L12&lt;K12,OFFSET(IF(OR($C$34=11,$C$34=12),Очки!$B$17,Очки!$O$18),2+K12-L12,IF(J12=2,12,13-K12)),0)</f>
        <v>1.2</v>
      </c>
      <c r="X12" s="132">
        <v>1.5</v>
      </c>
      <c r="Y12" s="130"/>
      <c r="Z12" s="131"/>
      <c r="AA12" s="133"/>
      <c r="AB12" s="127">
        <f t="shared" ca="1" si="1"/>
        <v>39.800000000000004</v>
      </c>
      <c r="AC12" s="101"/>
      <c r="AD12" s="101"/>
      <c r="AE12" s="101"/>
    </row>
    <row r="13" spans="1:31" ht="15.75">
      <c r="A13" s="118">
        <f t="shared" ca="1" si="0"/>
        <v>8</v>
      </c>
      <c r="B13" s="119" t="s">
        <v>56</v>
      </c>
      <c r="C13" s="7">
        <v>5</v>
      </c>
      <c r="D13" s="120">
        <v>2</v>
      </c>
      <c r="E13" s="121">
        <v>6</v>
      </c>
      <c r="F13" s="122">
        <v>3</v>
      </c>
      <c r="G13" s="123">
        <v>1</v>
      </c>
      <c r="H13" s="124">
        <v>2</v>
      </c>
      <c r="I13" s="121">
        <v>4</v>
      </c>
      <c r="J13" s="120">
        <v>2</v>
      </c>
      <c r="K13" s="121">
        <v>4</v>
      </c>
      <c r="L13" s="125">
        <v>1</v>
      </c>
      <c r="M13" s="12"/>
      <c r="N13" s="120">
        <f ca="1">OFFSET(Очки!$A$3,F13,D13+QUOTIENT(MAX($C$34-11,0), 2)*4)</f>
        <v>8.5</v>
      </c>
      <c r="O13" s="124">
        <f ca="1">IF(F13&lt;E13,OFFSET(IF(OR($C$34=11,$C$34=12),Очки!$B$17,Очки!$O$18),2+E13-F13,IF(D13=2,12,13-E13)),0)</f>
        <v>2.1</v>
      </c>
      <c r="P13" s="124"/>
      <c r="Q13" s="125"/>
      <c r="R13" s="120">
        <f ca="1">OFFSET(Очки!$A$3,I13,G13+QUOTIENT(MAX($C$34-11,0), 2)*4)</f>
        <v>13</v>
      </c>
      <c r="S13" s="124">
        <f ca="1">IF(I13&lt;H13,OFFSET(IF(OR($C$34=11,$C$34=12),Очки!$B$17,Очки!$O$18),2+H13-I13,IF(G13=2,12,13-H13)),0)</f>
        <v>0</v>
      </c>
      <c r="T13" s="124"/>
      <c r="U13" s="125"/>
      <c r="V13" s="120">
        <f ca="1">OFFSET(Очки!$A$3,L13,J13+QUOTIENT(MAX($C$34-11,0), 2)*4)</f>
        <v>10.5</v>
      </c>
      <c r="W13" s="124">
        <f ca="1">IF(L13&lt;K13,OFFSET(IF(OR($C$34=11,$C$34=12),Очки!$B$17,Очки!$O$18),2+K13-L13,IF(J13=2,12,13-K13)),0)</f>
        <v>2.1</v>
      </c>
      <c r="X13" s="124"/>
      <c r="Y13" s="122"/>
      <c r="Z13" s="123"/>
      <c r="AA13" s="125"/>
      <c r="AB13" s="7">
        <f t="shared" ca="1" si="1"/>
        <v>36.200000000000003</v>
      </c>
      <c r="AC13" s="101"/>
      <c r="AD13" s="101"/>
      <c r="AE13" s="101"/>
    </row>
    <row r="14" spans="1:31" ht="15.75">
      <c r="A14" s="118">
        <f t="shared" ca="1" si="0"/>
        <v>9</v>
      </c>
      <c r="B14" s="119" t="s">
        <v>50</v>
      </c>
      <c r="C14" s="7">
        <v>7.5</v>
      </c>
      <c r="D14" s="120">
        <v>1</v>
      </c>
      <c r="E14" s="121">
        <v>4</v>
      </c>
      <c r="F14" s="122">
        <v>8</v>
      </c>
      <c r="G14" s="123">
        <v>1</v>
      </c>
      <c r="H14" s="124">
        <v>5</v>
      </c>
      <c r="I14" s="121">
        <v>9</v>
      </c>
      <c r="J14" s="120">
        <v>1</v>
      </c>
      <c r="K14" s="121">
        <v>1</v>
      </c>
      <c r="L14" s="125">
        <v>2</v>
      </c>
      <c r="M14" s="12"/>
      <c r="N14" s="120">
        <f ca="1">OFFSET(Очки!$A$3,F14,D14+QUOTIENT(MAX($C$34-11,0), 2)*4)</f>
        <v>10.5</v>
      </c>
      <c r="O14" s="124">
        <f ca="1">IF(F14&lt;E14,OFFSET(IF(OR($C$34=11,$C$34=12),Очки!$B$17,Очки!$O$18),2+E14-F14,IF(D14=2,12,13-E14)),0)</f>
        <v>0</v>
      </c>
      <c r="P14" s="124"/>
      <c r="Q14" s="125"/>
      <c r="R14" s="120">
        <f ca="1">OFFSET(Очки!$A$3,I14,G14+QUOTIENT(MAX($C$34-11,0), 2)*4)</f>
        <v>10</v>
      </c>
      <c r="S14" s="124">
        <f ca="1">IF(I14&lt;H14,OFFSET(IF(OR($C$34=11,$C$34=12),Очки!$B$17,Очки!$O$18),2+H14-I14,IF(G14=2,12,13-H14)),0)</f>
        <v>0</v>
      </c>
      <c r="T14" s="124"/>
      <c r="U14" s="125">
        <v>-2</v>
      </c>
      <c r="V14" s="120">
        <f ca="1">OFFSET(Очки!$A$3,L14,J14+QUOTIENT(MAX($C$34-11,0), 2)*4)</f>
        <v>15</v>
      </c>
      <c r="W14" s="124">
        <f ca="1">IF(L14&lt;K14,OFFSET(IF(OR($C$34=11,$C$34=12),Очки!$B$17,Очки!$O$18),2+K14-L14,IF(J14=2,12,13-K14)),0)</f>
        <v>0</v>
      </c>
      <c r="X14" s="124"/>
      <c r="Y14" s="122"/>
      <c r="Z14" s="123"/>
      <c r="AA14" s="125"/>
      <c r="AB14" s="7">
        <f t="shared" ca="1" si="1"/>
        <v>33.5</v>
      </c>
      <c r="AC14" s="101"/>
      <c r="AD14" s="101"/>
      <c r="AE14" s="101"/>
    </row>
    <row r="15" spans="1:31" ht="15.75">
      <c r="A15" s="118">
        <f t="shared" ca="1" si="0"/>
        <v>10</v>
      </c>
      <c r="B15" s="251" t="s">
        <v>61</v>
      </c>
      <c r="C15" s="7"/>
      <c r="D15" s="120">
        <v>2</v>
      </c>
      <c r="E15" s="121">
        <v>7</v>
      </c>
      <c r="F15" s="122">
        <v>5</v>
      </c>
      <c r="G15" s="123">
        <v>1</v>
      </c>
      <c r="H15" s="124">
        <v>1</v>
      </c>
      <c r="I15" s="121">
        <v>1</v>
      </c>
      <c r="J15" s="120">
        <v>1</v>
      </c>
      <c r="K15" s="121">
        <v>6</v>
      </c>
      <c r="L15" s="125">
        <v>10</v>
      </c>
      <c r="M15" s="12"/>
      <c r="N15" s="120">
        <f ca="1">OFFSET(Очки!$A$3,F15,D15+QUOTIENT(MAX($C$34-11,0), 2)*4)</f>
        <v>6.5</v>
      </c>
      <c r="O15" s="124">
        <f ca="1">IF(F15&lt;E15,OFFSET(IF(OR($C$34=11,$C$34=12),Очки!$B$17,Очки!$O$18),2+E15-F15,IF(D15=2,12,13-E15)),0)</f>
        <v>1.4</v>
      </c>
      <c r="P15" s="124"/>
      <c r="Q15" s="125"/>
      <c r="R15" s="120">
        <f ca="1">OFFSET(Очки!$A$3,I15,G15+QUOTIENT(MAX($C$34-11,0), 2)*4)</f>
        <v>16</v>
      </c>
      <c r="S15" s="124">
        <f ca="1">IF(I15&lt;H15,OFFSET(IF(OR($C$34=11,$C$34=12),Очки!$B$17,Очки!$O$18),2+H15-I15,IF(G15=2,12,13-H15)),0)</f>
        <v>0</v>
      </c>
      <c r="T15" s="124">
        <v>0.5</v>
      </c>
      <c r="U15" s="125"/>
      <c r="V15" s="120">
        <f ca="1">OFFSET(Очки!$A$3,L15,J15+QUOTIENT(MAX($C$34-11,0), 2)*4)</f>
        <v>9.5</v>
      </c>
      <c r="W15" s="124">
        <f ca="1">IF(L15&lt;K15,OFFSET(IF(OR($C$34=11,$C$34=12),Очки!$B$17,Очки!$O$18),2+K15-L15,IF(J15=2,12,13-K15)),0)</f>
        <v>0</v>
      </c>
      <c r="X15" s="124"/>
      <c r="Y15" s="122">
        <v>-2</v>
      </c>
      <c r="Z15" s="123"/>
      <c r="AA15" s="125"/>
      <c r="AB15" s="7">
        <f t="shared" ca="1" si="1"/>
        <v>31.9</v>
      </c>
      <c r="AC15" s="101"/>
      <c r="AD15" s="101"/>
      <c r="AE15" s="101"/>
    </row>
    <row r="16" spans="1:31" ht="15" customHeight="1">
      <c r="A16" s="118">
        <f t="shared" ca="1" si="0"/>
        <v>11</v>
      </c>
      <c r="B16" s="250" t="s">
        <v>69</v>
      </c>
      <c r="C16" s="7"/>
      <c r="D16" s="120">
        <v>1</v>
      </c>
      <c r="E16" s="121">
        <v>7</v>
      </c>
      <c r="F16" s="122">
        <v>9</v>
      </c>
      <c r="G16" s="123">
        <v>1</v>
      </c>
      <c r="H16" s="124">
        <v>3</v>
      </c>
      <c r="I16" s="121">
        <v>10</v>
      </c>
      <c r="J16" s="128">
        <v>1</v>
      </c>
      <c r="K16" s="121">
        <v>2</v>
      </c>
      <c r="L16" s="125">
        <v>7</v>
      </c>
      <c r="M16" s="12">
        <v>1</v>
      </c>
      <c r="N16" s="120">
        <f ca="1">OFFSET(Очки!$A$3,F16,D16+QUOTIENT(MAX($C$34-11,0), 2)*4)</f>
        <v>10</v>
      </c>
      <c r="O16" s="124">
        <f ca="1">IF(F16&lt;E16,OFFSET(IF(OR($C$34=11,$C$34=12),Очки!$B$17,Очки!$O$18),2+E16-F16,IF(D16=2,12,13-E16)),0)</f>
        <v>0</v>
      </c>
      <c r="P16" s="124"/>
      <c r="Q16" s="125"/>
      <c r="R16" s="120">
        <f ca="1">OFFSET(Очки!$A$3,I16,G16+QUOTIENT(MAX($C$34-11,0), 2)*4)</f>
        <v>9.5</v>
      </c>
      <c r="S16" s="124">
        <f ca="1">IF(I16&lt;H16,OFFSET(IF(OR($C$34=11,$C$34=12),Очки!$B$17,Очки!$O$18),2+H16-I16,IF(G16=2,12,13-H16)),0)</f>
        <v>0</v>
      </c>
      <c r="T16" s="124"/>
      <c r="U16" s="125"/>
      <c r="V16" s="120">
        <f ca="1">OFFSET(Очки!$A$3,L16,J16+QUOTIENT(MAX($C$34-11,0), 2)*4)</f>
        <v>11</v>
      </c>
      <c r="W16" s="124">
        <f ca="1">IF(L16&lt;K16,OFFSET(IF(OR($C$34=11,$C$34=12),Очки!$B$17,Очки!$O$18),2+K16-L16,IF(J16=2,12,13-K16)),0)</f>
        <v>0</v>
      </c>
      <c r="X16" s="124"/>
      <c r="Y16" s="122"/>
      <c r="Z16" s="123"/>
      <c r="AA16" s="125"/>
      <c r="AB16" s="7">
        <f t="shared" ca="1" si="1"/>
        <v>31.5</v>
      </c>
      <c r="AC16" s="101"/>
      <c r="AD16" s="101"/>
      <c r="AE16" s="101"/>
    </row>
    <row r="17" spans="1:31" ht="15.75">
      <c r="A17" s="118">
        <f t="shared" ca="1" si="0"/>
        <v>12</v>
      </c>
      <c r="B17" s="119" t="s">
        <v>96</v>
      </c>
      <c r="C17" s="7"/>
      <c r="D17" s="120">
        <v>2</v>
      </c>
      <c r="E17" s="121">
        <v>2</v>
      </c>
      <c r="F17" s="122">
        <v>2</v>
      </c>
      <c r="G17" s="123">
        <v>2</v>
      </c>
      <c r="H17" s="124">
        <v>2</v>
      </c>
      <c r="I17" s="121">
        <v>1</v>
      </c>
      <c r="J17" s="128">
        <v>2</v>
      </c>
      <c r="K17" s="121">
        <v>2</v>
      </c>
      <c r="L17" s="125">
        <v>6</v>
      </c>
      <c r="M17" s="12"/>
      <c r="N17" s="120">
        <f ca="1">OFFSET(Очки!$A$3,F17,D17+QUOTIENT(MAX($C$34-11,0), 2)*4)</f>
        <v>9.5</v>
      </c>
      <c r="O17" s="124">
        <f ca="1">IF(F17&lt;E17,OFFSET(IF(OR($C$34=11,$C$34=12),Очки!$B$17,Очки!$O$18),2+E17-F17,IF(D17=2,12,13-E17)),0)</f>
        <v>0</v>
      </c>
      <c r="P17" s="124"/>
      <c r="Q17" s="125"/>
      <c r="R17" s="120">
        <f ca="1">OFFSET(Очки!$A$3,I17,G17+QUOTIENT(MAX($C$34-11,0), 2)*4)</f>
        <v>10.5</v>
      </c>
      <c r="S17" s="124">
        <f ca="1">IF(I17&lt;H17,OFFSET(IF(OR($C$34=11,$C$34=12),Очки!$B$17,Очки!$O$18),2+H17-I17,IF(G17=2,12,13-H17)),0)</f>
        <v>0.7</v>
      </c>
      <c r="T17" s="124"/>
      <c r="U17" s="125"/>
      <c r="V17" s="120">
        <f ca="1">OFFSET(Очки!$A$3,L17,J17+QUOTIENT(MAX($C$34-11,0), 2)*4)</f>
        <v>6</v>
      </c>
      <c r="W17" s="124">
        <f ca="1">IF(L17&lt;K17,OFFSET(IF(OR($C$34=11,$C$34=12),Очки!$B$17,Очки!$O$18),2+K17-L17,IF(J17=2,12,13-K17)),0)</f>
        <v>0</v>
      </c>
      <c r="X17" s="124"/>
      <c r="Y17" s="122"/>
      <c r="Z17" s="123"/>
      <c r="AA17" s="125"/>
      <c r="AB17" s="7">
        <f t="shared" ca="1" si="1"/>
        <v>26.7</v>
      </c>
      <c r="AC17" s="101"/>
      <c r="AD17" s="101"/>
      <c r="AE17" s="101"/>
    </row>
    <row r="18" spans="1:31" ht="15.75">
      <c r="A18" s="118">
        <f t="shared" ca="1" si="0"/>
        <v>13</v>
      </c>
      <c r="B18" s="119" t="s">
        <v>82</v>
      </c>
      <c r="C18" s="7"/>
      <c r="D18" s="120">
        <v>1</v>
      </c>
      <c r="E18" s="121">
        <v>3</v>
      </c>
      <c r="F18" s="122">
        <v>10</v>
      </c>
      <c r="G18" s="123">
        <v>2</v>
      </c>
      <c r="H18" s="124">
        <v>4</v>
      </c>
      <c r="I18" s="121">
        <v>6</v>
      </c>
      <c r="J18" s="120">
        <v>2</v>
      </c>
      <c r="K18" s="121">
        <v>6</v>
      </c>
      <c r="L18" s="125">
        <v>5</v>
      </c>
      <c r="M18" s="12"/>
      <c r="N18" s="120">
        <f ca="1">OFFSET(Очки!$A$3,F18,D18+QUOTIENT(MAX($C$34-11,0), 2)*4)</f>
        <v>9.5</v>
      </c>
      <c r="O18" s="124">
        <f ca="1">IF(F18&lt;E18,OFFSET(IF(OR($C$34=11,$C$34=12),Очки!$B$17,Очки!$O$18),2+E18-F18,IF(D18=2,12,13-E18)),0)</f>
        <v>0</v>
      </c>
      <c r="P18" s="124"/>
      <c r="Q18" s="125"/>
      <c r="R18" s="120">
        <f ca="1">OFFSET(Очки!$A$3,I18,G18+QUOTIENT(MAX($C$34-11,0), 2)*4)</f>
        <v>6</v>
      </c>
      <c r="S18" s="124">
        <f ca="1">IF(I18&lt;H18,OFFSET(IF(OR($C$34=11,$C$34=12),Очки!$B$17,Очки!$O$18),2+H18-I18,IF(G18=2,12,13-H18)),0)</f>
        <v>0</v>
      </c>
      <c r="T18" s="124"/>
      <c r="U18" s="125"/>
      <c r="V18" s="120">
        <f ca="1">OFFSET(Очки!$A$3,L18,J18+QUOTIENT(MAX($C$34-11,0), 2)*4)</f>
        <v>6.5</v>
      </c>
      <c r="W18" s="124">
        <f ca="1">IF(L18&lt;K18,OFFSET(IF(OR($C$34=11,$C$34=12),Очки!$B$17,Очки!$O$18),2+K18-L18,IF(J18=2,12,13-K18)),0)</f>
        <v>0.7</v>
      </c>
      <c r="X18" s="124"/>
      <c r="Y18" s="122"/>
      <c r="Z18" s="123"/>
      <c r="AA18" s="125"/>
      <c r="AB18" s="7">
        <f t="shared" ca="1" si="1"/>
        <v>22.7</v>
      </c>
      <c r="AC18" s="101"/>
      <c r="AD18" s="101"/>
      <c r="AE18" s="101"/>
    </row>
    <row r="19" spans="1:31" ht="15.75">
      <c r="A19" s="118">
        <f t="shared" ca="1" si="0"/>
        <v>13</v>
      </c>
      <c r="B19" s="119" t="s">
        <v>51</v>
      </c>
      <c r="C19" s="7"/>
      <c r="D19" s="120">
        <v>2</v>
      </c>
      <c r="E19" s="121">
        <v>5</v>
      </c>
      <c r="F19" s="122">
        <v>7</v>
      </c>
      <c r="G19" s="123">
        <v>2</v>
      </c>
      <c r="H19" s="124">
        <v>6</v>
      </c>
      <c r="I19" s="121">
        <v>5</v>
      </c>
      <c r="J19" s="128">
        <v>1</v>
      </c>
      <c r="K19" s="121">
        <v>3</v>
      </c>
      <c r="L19" s="125">
        <v>9</v>
      </c>
      <c r="M19" s="12"/>
      <c r="N19" s="120">
        <f ca="1">OFFSET(Очки!$A$3,F19,D19+QUOTIENT(MAX($C$34-11,0), 2)*4)</f>
        <v>5.5</v>
      </c>
      <c r="O19" s="124">
        <f ca="1">IF(F19&lt;E19,OFFSET(IF(OR($C$34=11,$C$34=12),Очки!$B$17,Очки!$O$18),2+E19-F19,IF(D19=2,12,13-E19)),0)</f>
        <v>0</v>
      </c>
      <c r="P19" s="124"/>
      <c r="Q19" s="125"/>
      <c r="R19" s="120">
        <f ca="1">OFFSET(Очки!$A$3,I19,G19+QUOTIENT(MAX($C$34-11,0), 2)*4)</f>
        <v>6.5</v>
      </c>
      <c r="S19" s="124">
        <f ca="1">IF(I19&lt;H19,OFFSET(IF(OR($C$34=11,$C$34=12),Очки!$B$17,Очки!$O$18),2+H19-I19,IF(G19=2,12,13-H19)),0)</f>
        <v>0.7</v>
      </c>
      <c r="T19" s="124"/>
      <c r="U19" s="125"/>
      <c r="V19" s="120">
        <f ca="1">OFFSET(Очки!$A$3,L19,J19+QUOTIENT(MAX($C$34-11,0), 2)*4)</f>
        <v>10</v>
      </c>
      <c r="W19" s="124">
        <f ca="1">IF(L19&lt;K19,OFFSET(IF(OR($C$34=11,$C$34=12),Очки!$B$17,Очки!$O$18),2+K19-L19,IF(J19=2,12,13-K19)),0)</f>
        <v>0</v>
      </c>
      <c r="X19" s="124"/>
      <c r="Y19" s="122"/>
      <c r="Z19" s="123"/>
      <c r="AA19" s="125"/>
      <c r="AB19" s="7">
        <f t="shared" ca="1" si="1"/>
        <v>22.7</v>
      </c>
      <c r="AC19" s="101"/>
      <c r="AD19" s="101"/>
      <c r="AE19" s="101"/>
    </row>
    <row r="20" spans="1:31" ht="15.75">
      <c r="A20" s="118">
        <f t="shared" ca="1" si="0"/>
        <v>15</v>
      </c>
      <c r="B20" s="119" t="s">
        <v>99</v>
      </c>
      <c r="C20" s="7"/>
      <c r="D20" s="120">
        <v>2</v>
      </c>
      <c r="E20" s="121">
        <v>1</v>
      </c>
      <c r="F20" s="122">
        <v>1</v>
      </c>
      <c r="G20" s="123">
        <v>2</v>
      </c>
      <c r="H20" s="124">
        <v>1</v>
      </c>
      <c r="I20" s="121">
        <v>2</v>
      </c>
      <c r="J20" s="120">
        <v>2</v>
      </c>
      <c r="K20" s="121">
        <v>3</v>
      </c>
      <c r="L20" s="125">
        <v>6</v>
      </c>
      <c r="M20" s="12"/>
      <c r="N20" s="120">
        <f ca="1">OFFSET(Очки!$A$3,F20,D20+QUOTIENT(MAX($C$34-11,0), 2)*4)</f>
        <v>10.5</v>
      </c>
      <c r="O20" s="124">
        <f ca="1">IF(F20&lt;E20,OFFSET(IF(OR($C$34=11,$C$34=12),Очки!$B$17,Очки!$O$18),2+E20-F20,IF(D20=2,12,13-E20)),0)</f>
        <v>0</v>
      </c>
      <c r="P20" s="124"/>
      <c r="Q20" s="125"/>
      <c r="R20" s="120">
        <f ca="1">OFFSET(Очки!$A$3,I20,G20+QUOTIENT(MAX($C$34-11,0), 2)*4)</f>
        <v>9.5</v>
      </c>
      <c r="S20" s="124">
        <f ca="1">IF(I20&lt;H20,OFFSET(IF(OR($C$34=11,$C$34=12),Очки!$B$17,Очки!$O$18),2+H20-I20,IF(G20=2,12,13-H20)),0)</f>
        <v>0</v>
      </c>
      <c r="T20" s="124"/>
      <c r="U20" s="125"/>
      <c r="V20" s="120">
        <f ca="1">OFFSET(Очки!$A$3,L20,J20+QUOTIENT(MAX($C$34-11,0), 2)*4)</f>
        <v>6</v>
      </c>
      <c r="W20" s="124">
        <f ca="1">IF(L20&lt;K20,OFFSET(IF(OR($C$34=11,$C$34=12),Очки!$B$17,Очки!$O$18),2+K20-L20,IF(J20=2,12,13-K20)),0)</f>
        <v>0</v>
      </c>
      <c r="X20" s="124"/>
      <c r="Y20" s="122">
        <v>-4</v>
      </c>
      <c r="Z20" s="123"/>
      <c r="AA20" s="125"/>
      <c r="AB20" s="7">
        <f t="shared" ca="1" si="1"/>
        <v>22</v>
      </c>
      <c r="AC20" s="101"/>
      <c r="AD20" s="101"/>
      <c r="AE20" s="101"/>
    </row>
    <row r="21" spans="1:31" ht="15.75" customHeight="1">
      <c r="A21" s="118">
        <f t="shared" ca="1" si="0"/>
        <v>16</v>
      </c>
      <c r="B21" s="250" t="s">
        <v>58</v>
      </c>
      <c r="C21" s="7"/>
      <c r="D21" s="120">
        <v>2</v>
      </c>
      <c r="E21" s="121">
        <v>3</v>
      </c>
      <c r="F21" s="122">
        <v>4</v>
      </c>
      <c r="G21" s="123">
        <v>2</v>
      </c>
      <c r="H21" s="124">
        <v>3</v>
      </c>
      <c r="I21" s="121">
        <v>7</v>
      </c>
      <c r="J21" s="128">
        <v>2</v>
      </c>
      <c r="K21" s="121">
        <v>5</v>
      </c>
      <c r="L21" s="125">
        <v>4</v>
      </c>
      <c r="M21" s="12"/>
      <c r="N21" s="120">
        <f ca="1">OFFSET(Очки!$A$3,F21,D21+QUOTIENT(MAX($C$34-11,0), 2)*4)</f>
        <v>7.5</v>
      </c>
      <c r="O21" s="124">
        <f ca="1">IF(F21&lt;E21,OFFSET(IF(OR($C$34=11,$C$34=12),Очки!$B$17,Очки!$O$18),2+E21-F21,IF(D21=2,12,13-E21)),0)</f>
        <v>0</v>
      </c>
      <c r="P21" s="124"/>
      <c r="Q21" s="125"/>
      <c r="R21" s="120">
        <f ca="1">OFFSET(Очки!$A$3,I21,G21+QUOTIENT(MAX($C$34-11,0), 2)*4)</f>
        <v>5.5</v>
      </c>
      <c r="S21" s="124">
        <f ca="1">IF(I21&lt;H21,OFFSET(IF(OR($C$34=11,$C$34=12),Очки!$B$17,Очки!$O$18),2+H21-I21,IF(G21=2,12,13-H21)),0)</f>
        <v>0</v>
      </c>
      <c r="T21" s="124"/>
      <c r="U21" s="125"/>
      <c r="V21" s="120">
        <f ca="1">OFFSET(Очки!$A$3,L21,J21+QUOTIENT(MAX($C$34-11,0), 2)*4)</f>
        <v>7.5</v>
      </c>
      <c r="W21" s="124">
        <f ca="1">IF(L21&lt;K21,OFFSET(IF(OR($C$34=11,$C$34=12),Очки!$B$17,Очки!$O$18),2+K21-L21,IF(J21=2,12,13-K21)),0)</f>
        <v>0.7</v>
      </c>
      <c r="X21" s="124"/>
      <c r="Y21" s="122"/>
      <c r="Z21" s="123"/>
      <c r="AA21" s="125"/>
      <c r="AB21" s="7">
        <f t="shared" ca="1" si="1"/>
        <v>21.2</v>
      </c>
      <c r="AC21" s="101"/>
      <c r="AD21" s="101"/>
      <c r="AE21" s="101"/>
    </row>
    <row r="22" spans="1:31" ht="15.75" customHeight="1">
      <c r="A22" s="118">
        <f t="shared" ca="1" si="0"/>
        <v>17</v>
      </c>
      <c r="B22" s="119" t="s">
        <v>90</v>
      </c>
      <c r="C22" s="7">
        <v>7.5</v>
      </c>
      <c r="D22" s="120">
        <v>2</v>
      </c>
      <c r="E22" s="121">
        <v>4</v>
      </c>
      <c r="F22" s="122">
        <v>6</v>
      </c>
      <c r="G22" s="123">
        <v>2</v>
      </c>
      <c r="H22" s="124">
        <v>5</v>
      </c>
      <c r="I22" s="121">
        <v>4</v>
      </c>
      <c r="J22" s="120">
        <v>2</v>
      </c>
      <c r="K22" s="121">
        <v>7</v>
      </c>
      <c r="L22" s="125">
        <v>3</v>
      </c>
      <c r="M22" s="12"/>
      <c r="N22" s="120">
        <f ca="1">OFFSET(Очки!$A$3,F22,D22+QUOTIENT(MAX($C$34-11,0), 2)*4)</f>
        <v>6</v>
      </c>
      <c r="O22" s="124">
        <f ca="1">IF(F22&lt;E22,OFFSET(IF(OR($C$34=11,$C$34=12),Очки!$B$17,Очки!$O$18),2+E22-F22,IF(D22=2,12,13-E22)),0)</f>
        <v>0</v>
      </c>
      <c r="P22" s="124"/>
      <c r="Q22" s="125"/>
      <c r="R22" s="120">
        <f ca="1">OFFSET(Очки!$A$3,I22,G22+QUOTIENT(MAX($C$34-11,0), 2)*4)</f>
        <v>7.5</v>
      </c>
      <c r="S22" s="124">
        <f ca="1">IF(I22&lt;H22,OFFSET(IF(OR($C$34=11,$C$34=12),Очки!$B$17,Очки!$O$18),2+H22-I22,IF(G22=2,12,13-H22)),0)</f>
        <v>0.7</v>
      </c>
      <c r="T22" s="124"/>
      <c r="U22" s="125"/>
      <c r="V22" s="120">
        <f ca="1">OFFSET(Очки!$A$3,L22,J22+QUOTIENT(MAX($C$34-11,0), 2)*4)</f>
        <v>8.5</v>
      </c>
      <c r="W22" s="124">
        <f ca="1">IF(L22&lt;K22,OFFSET(IF(OR($C$34=11,$C$34=12),Очки!$B$17,Очки!$O$18),2+K22-L22,IF(J22=2,12,13-K22)),0)</f>
        <v>2.8</v>
      </c>
      <c r="X22" s="124"/>
      <c r="Y22" s="122">
        <v>-6</v>
      </c>
      <c r="Z22" s="123"/>
      <c r="AA22" s="125"/>
      <c r="AB22" s="7">
        <f t="shared" ca="1" si="1"/>
        <v>19.5</v>
      </c>
      <c r="AC22" s="101"/>
      <c r="AD22" s="101"/>
      <c r="AE22" s="101"/>
    </row>
    <row r="23" spans="1:31" ht="15.75" customHeight="1">
      <c r="A23" s="118">
        <f t="shared" ca="1" si="0"/>
        <v>18</v>
      </c>
      <c r="B23" s="119" t="s">
        <v>72</v>
      </c>
      <c r="C23" s="7"/>
      <c r="D23" s="120">
        <v>2</v>
      </c>
      <c r="E23" s="121">
        <v>9</v>
      </c>
      <c r="F23" s="122">
        <v>9</v>
      </c>
      <c r="G23" s="123">
        <v>2</v>
      </c>
      <c r="H23" s="124">
        <v>8</v>
      </c>
      <c r="I23" s="121">
        <v>8</v>
      </c>
      <c r="J23" s="120">
        <v>2</v>
      </c>
      <c r="K23" s="121">
        <v>1</v>
      </c>
      <c r="L23" s="125">
        <v>7</v>
      </c>
      <c r="M23" s="12"/>
      <c r="N23" s="120">
        <f ca="1">OFFSET(Очки!$A$3,F23,D23+QUOTIENT(MAX($C$34-11,0), 2)*4)</f>
        <v>4.5</v>
      </c>
      <c r="O23" s="124">
        <f ca="1">IF(F23&lt;E23,OFFSET(IF(OR($C$34=11,$C$34=12),Очки!$B$17,Очки!$O$18),2+E23-F23,IF(D23=2,12,13-E23)),0)</f>
        <v>0</v>
      </c>
      <c r="P23" s="124"/>
      <c r="Q23" s="125"/>
      <c r="R23" s="120">
        <f ca="1">OFFSET(Очки!$A$3,I23,G23+QUOTIENT(MAX($C$34-11,0), 2)*4)</f>
        <v>5</v>
      </c>
      <c r="S23" s="124">
        <f ca="1">IF(I23&lt;H23,OFFSET(IF(OR($C$34=11,$C$34=12),Очки!$B$17,Очки!$O$18),2+H23-I23,IF(G23=2,12,13-H23)),0)</f>
        <v>0</v>
      </c>
      <c r="T23" s="124"/>
      <c r="U23" s="125"/>
      <c r="V23" s="120">
        <f ca="1">OFFSET(Очки!$A$3,L23,J23+QUOTIENT(MAX($C$34-11,0), 2)*4)</f>
        <v>5.5</v>
      </c>
      <c r="W23" s="124">
        <f ca="1">IF(L23&lt;K23,OFFSET(IF(OR($C$34=11,$C$34=12),Очки!$B$17,Очки!$O$18),2+K23-L23,IF(J23=2,12,13-K23)),0)</f>
        <v>0</v>
      </c>
      <c r="X23" s="124"/>
      <c r="Y23" s="122"/>
      <c r="Z23" s="123"/>
      <c r="AA23" s="125"/>
      <c r="AB23" s="7">
        <f t="shared" ca="1" si="1"/>
        <v>15</v>
      </c>
      <c r="AC23" s="101"/>
      <c r="AD23" s="101"/>
      <c r="AE23" s="101"/>
    </row>
    <row r="24" spans="1:31" ht="16.5" customHeight="1">
      <c r="A24" s="118">
        <f t="shared" ca="1" si="0"/>
        <v>19</v>
      </c>
      <c r="B24" s="119" t="s">
        <v>92</v>
      </c>
      <c r="C24" s="7"/>
      <c r="D24" s="120">
        <v>2</v>
      </c>
      <c r="E24" s="121">
        <v>8</v>
      </c>
      <c r="F24" s="122">
        <v>8</v>
      </c>
      <c r="G24" s="123">
        <v>2</v>
      </c>
      <c r="H24" s="124">
        <v>9</v>
      </c>
      <c r="I24" s="121">
        <v>9</v>
      </c>
      <c r="J24" s="128">
        <v>2</v>
      </c>
      <c r="K24" s="121">
        <v>9</v>
      </c>
      <c r="L24" s="125">
        <v>9</v>
      </c>
      <c r="M24" s="12"/>
      <c r="N24" s="120">
        <f ca="1">OFFSET(Очки!$A$3,F24,D24+QUOTIENT(MAX($C$34-11,0), 2)*4)</f>
        <v>5</v>
      </c>
      <c r="O24" s="124">
        <f ca="1">IF(F24&lt;E24,OFFSET(IF(OR($C$34=11,$C$34=12),Очки!$B$17,Очки!$O$18),2+E24-F24,IF(D24=2,12,13-E24)),0)</f>
        <v>0</v>
      </c>
      <c r="P24" s="124"/>
      <c r="Q24" s="125"/>
      <c r="R24" s="120">
        <f ca="1">OFFSET(Очки!$A$3,I24,G24+QUOTIENT(MAX($C$34-11,0), 2)*4)</f>
        <v>4.5</v>
      </c>
      <c r="S24" s="124">
        <f ca="1">IF(I24&lt;H24,OFFSET(IF(OR($C$34=11,$C$34=12),Очки!$B$17,Очки!$O$18),2+H24-I24,IF(G24=2,12,13-H24)),0)</f>
        <v>0</v>
      </c>
      <c r="T24" s="124"/>
      <c r="U24" s="125"/>
      <c r="V24" s="120">
        <f ca="1">OFFSET(Очки!$A$3,L24,J24+QUOTIENT(MAX($C$34-11,0), 2)*4)</f>
        <v>4.5</v>
      </c>
      <c r="W24" s="124">
        <f ca="1">IF(L24&lt;K24,OFFSET(IF(OR($C$34=11,$C$34=12),Очки!$B$17,Очки!$O$18),2+K24-L24,IF(J24=2,12,13-K24)),0)</f>
        <v>0</v>
      </c>
      <c r="X24" s="124"/>
      <c r="Y24" s="122"/>
      <c r="Z24" s="123"/>
      <c r="AA24" s="125"/>
      <c r="AB24" s="7">
        <f t="shared" ca="1" si="1"/>
        <v>14</v>
      </c>
      <c r="AC24" s="101"/>
      <c r="AD24" s="101"/>
      <c r="AE24" s="101"/>
    </row>
    <row r="25" spans="1:31" ht="15.75" hidden="1" customHeight="1">
      <c r="A25" s="118" t="e">
        <f t="shared" ca="1" si="0"/>
        <v>#N/A</v>
      </c>
      <c r="B25" s="119"/>
      <c r="C25" s="7"/>
      <c r="D25" s="120"/>
      <c r="E25" s="121"/>
      <c r="F25" s="122"/>
      <c r="G25" s="123"/>
      <c r="H25" s="124"/>
      <c r="I25" s="121"/>
      <c r="J25" s="128"/>
      <c r="K25" s="121"/>
      <c r="L25" s="125"/>
      <c r="M25" s="12"/>
      <c r="N25" s="120" t="str">
        <f ca="1">OFFSET(Очки!$A$3,F25,D25+QUOTIENT(MAX($C$34-11,0), 2)*4)</f>
        <v>Место</v>
      </c>
      <c r="O25" s="124">
        <f ca="1">IF(F25&lt;E25,OFFSET(IF(OR($C$34=11,$C$34=12),Очки!$B$17,Очки!$O$18),2+E25-F25,IF(D25=2,12,13-E25)),0)</f>
        <v>0</v>
      </c>
      <c r="P25" s="124"/>
      <c r="Q25" s="125"/>
      <c r="R25" s="120" t="str">
        <f ca="1">OFFSET(Очки!$A$3,I25,G25+QUOTIENT(MAX($C$34-11,0), 2)*4)</f>
        <v>Место</v>
      </c>
      <c r="S25" s="124">
        <f ca="1">IF(I25&lt;H25,OFFSET(IF(OR($C$34=11,$C$34=12),Очки!$B$17,Очки!$O$18),2+H25-I25,IF(G25=2,12,13-H25)),0)</f>
        <v>0</v>
      </c>
      <c r="T25" s="124"/>
      <c r="U25" s="125"/>
      <c r="V25" s="120" t="str">
        <f ca="1">OFFSET(Очки!$A$3,L25,J25+QUOTIENT(MAX($C$34-11,0), 2)*4)</f>
        <v>Место</v>
      </c>
      <c r="W25" s="124">
        <f ca="1">IF(L25&lt;K25,OFFSET(IF(OR($C$34=11,$C$34=12),Очки!$B$17,Очки!$O$18),2+K25-L25,IF(J25=2,12,13-K25)),0)</f>
        <v>0</v>
      </c>
      <c r="X25" s="124"/>
      <c r="Y25" s="122"/>
      <c r="Z25" s="123"/>
      <c r="AA25" s="125"/>
      <c r="AB25" s="7">
        <f t="shared" ref="AB25:AB33" ca="1" si="2">SUM(M25:Y25)</f>
        <v>0</v>
      </c>
      <c r="AC25" s="101"/>
      <c r="AD25" s="101"/>
      <c r="AE25" s="101"/>
    </row>
    <row r="26" spans="1:31" ht="15.75" hidden="1" customHeight="1" thickBot="1">
      <c r="A26" s="134" t="e">
        <f t="shared" ca="1" si="0"/>
        <v>#N/A</v>
      </c>
      <c r="B26" s="135"/>
      <c r="C26" s="136"/>
      <c r="D26" s="137"/>
      <c r="E26" s="138"/>
      <c r="F26" s="139"/>
      <c r="G26" s="140"/>
      <c r="H26" s="141"/>
      <c r="I26" s="138"/>
      <c r="J26" s="142"/>
      <c r="K26" s="138"/>
      <c r="L26" s="143"/>
      <c r="M26" s="13"/>
      <c r="N26" s="137" t="str">
        <f ca="1">OFFSET(Очки!$A$3,F26,D26+QUOTIENT(MAX($C$34-11,0), 2)*4)</f>
        <v>Место</v>
      </c>
      <c r="O26" s="141">
        <f ca="1">IF(F26&lt;E26,OFFSET(IF(OR($C$34=11,$C$34=12),Очки!$B$17,Очки!$O$18),2+E26-F26,IF(D26=2,12,13-E26)),0)</f>
        <v>0</v>
      </c>
      <c r="P26" s="141"/>
      <c r="Q26" s="143"/>
      <c r="R26" s="137" t="str">
        <f ca="1">OFFSET(Очки!$A$3,I26,G26+QUOTIENT(MAX($C$34-11,0), 2)*4)</f>
        <v>Место</v>
      </c>
      <c r="S26" s="141">
        <f ca="1">IF(I26&lt;H26,OFFSET(IF(OR($C$34=11,$C$34=12),Очки!$B$17,Очки!$O$18),2+H26-I26,IF(G26=2,12,13-H26)),0)</f>
        <v>0</v>
      </c>
      <c r="T26" s="141"/>
      <c r="U26" s="143"/>
      <c r="V26" s="137" t="str">
        <f ca="1">OFFSET(Очки!$A$3,L26,J26+QUOTIENT(MAX($C$34-11,0), 2)*4)</f>
        <v>Место</v>
      </c>
      <c r="W26" s="141">
        <f ca="1">IF(L26&lt;K26,OFFSET(IF(OR($C$34=11,$C$34=12),Очки!$B$17,Очки!$O$18),2+K26-L26,IF(J26=2,12,13-K26)),0)</f>
        <v>0</v>
      </c>
      <c r="X26" s="141"/>
      <c r="Y26" s="139"/>
      <c r="Z26" s="140"/>
      <c r="AA26" s="143"/>
      <c r="AB26" s="9">
        <f t="shared" ca="1" si="2"/>
        <v>0</v>
      </c>
      <c r="AC26" s="101"/>
      <c r="AD26" s="101"/>
      <c r="AE26" s="101"/>
    </row>
    <row r="27" spans="1:31" ht="15.75" hidden="1" customHeight="1">
      <c r="A27" s="144" t="e">
        <f t="shared" ca="1" si="0"/>
        <v>#N/A</v>
      </c>
      <c r="B27" s="101"/>
      <c r="C27" s="145"/>
      <c r="D27" s="128"/>
      <c r="E27" s="129"/>
      <c r="F27" s="130"/>
      <c r="G27" s="131"/>
      <c r="H27" s="132"/>
      <c r="I27" s="129"/>
      <c r="J27" s="128"/>
      <c r="K27" s="129"/>
      <c r="L27" s="133"/>
      <c r="M27" s="10"/>
      <c r="N27" s="128" t="str">
        <f ca="1">OFFSET(Очки!$A$3,F27,D27+QUOTIENT(MAX($C$34-11,0), 2)*4)</f>
        <v>Место</v>
      </c>
      <c r="O27" s="132">
        <f ca="1">IF(F27&lt;E27,OFFSET(IF(OR($C$34=11,$C$34=12),Очки!$B$17,Очки!$O$18),2+E27-F27,IF(D27=2,12,13-E27)),0)</f>
        <v>0</v>
      </c>
      <c r="P27" s="132"/>
      <c r="Q27" s="133"/>
      <c r="R27" s="128" t="str">
        <f ca="1">OFFSET(Очки!$A$3,I27,G27+QUOTIENT(MAX($C$34-11,0), 2)*4)</f>
        <v>Место</v>
      </c>
      <c r="S27" s="132">
        <f ca="1">IF(I27&lt;H27,OFFSET(IF(OR($C$34=11,$C$34=12),Очки!$B$17,Очки!$O$18),2+H27-I27,IF(G27=2,12,13-H27)),0)</f>
        <v>0</v>
      </c>
      <c r="T27" s="132"/>
      <c r="U27" s="133"/>
      <c r="V27" s="128" t="str">
        <f ca="1">OFFSET(Очки!$A$3,L27,J27+QUOTIENT(MAX($C$34-11,0), 2)*4)</f>
        <v>Место</v>
      </c>
      <c r="W27" s="132">
        <f ca="1">IF(L27&lt;K27,OFFSET(IF(OR($C$34=11,$C$34=12),Очки!$B$17,Очки!$O$18),2+K27-L27,IF(J27=2,12,13-K27)),0)</f>
        <v>0</v>
      </c>
      <c r="X27" s="132"/>
      <c r="Y27" s="130"/>
      <c r="Z27" s="131"/>
      <c r="AA27" s="133"/>
      <c r="AB27" s="127">
        <f t="shared" ca="1" si="2"/>
        <v>0</v>
      </c>
      <c r="AC27" s="101"/>
      <c r="AD27" s="101"/>
      <c r="AE27" s="101"/>
    </row>
    <row r="28" spans="1:31" ht="15.75" hidden="1" customHeight="1">
      <c r="A28" s="146" t="e">
        <f t="shared" ca="1" si="0"/>
        <v>#N/A</v>
      </c>
      <c r="B28" s="147"/>
      <c r="C28" s="127"/>
      <c r="D28" s="120"/>
      <c r="E28" s="121"/>
      <c r="F28" s="122"/>
      <c r="G28" s="123"/>
      <c r="H28" s="124"/>
      <c r="I28" s="121"/>
      <c r="J28" s="120"/>
      <c r="K28" s="121"/>
      <c r="L28" s="125"/>
      <c r="M28" s="12"/>
      <c r="N28" s="120" t="str">
        <f ca="1">OFFSET(Очки!$A$3,F28,D28+QUOTIENT(MAX($C$34-11,0), 2)*4)</f>
        <v>Место</v>
      </c>
      <c r="O28" s="124">
        <f ca="1">IF(F28&lt;E28,OFFSET(IF(OR($C$34=11,$C$34=12),Очки!$B$17,Очки!$O$18),2+E28-F28,IF(D28=2,12,13-E28)),0)</f>
        <v>0</v>
      </c>
      <c r="P28" s="124"/>
      <c r="Q28" s="125"/>
      <c r="R28" s="120" t="str">
        <f ca="1">OFFSET(Очки!$A$3,I28,G28+QUOTIENT(MAX($C$34-11,0), 2)*4)</f>
        <v>Место</v>
      </c>
      <c r="S28" s="124">
        <f ca="1">IF(I28&lt;H28,OFFSET(IF(OR($C$34=11,$C$34=12),Очки!$B$17,Очки!$O$18),2+H28-I28,IF(G28=2,12,13-H28)),0)</f>
        <v>0</v>
      </c>
      <c r="T28" s="124"/>
      <c r="U28" s="125"/>
      <c r="V28" s="120" t="str">
        <f ca="1">OFFSET(Очки!$A$3,L28,J28+QUOTIENT(MAX($C$34-11,0), 2)*4)</f>
        <v>Место</v>
      </c>
      <c r="W28" s="124">
        <f ca="1">IF(L28&lt;K28,OFFSET(IF(OR($C$34=11,$C$34=12),Очки!$B$17,Очки!$O$18),2+K28-L28,IF(J28=2,12,13-K28)),0)</f>
        <v>0</v>
      </c>
      <c r="X28" s="124"/>
      <c r="Y28" s="122"/>
      <c r="Z28" s="123"/>
      <c r="AA28" s="125"/>
      <c r="AB28" s="7">
        <f t="shared" ca="1" si="2"/>
        <v>0</v>
      </c>
      <c r="AC28" s="101"/>
      <c r="AD28" s="101"/>
      <c r="AE28" s="101"/>
    </row>
    <row r="29" spans="1:31" ht="15.75" hidden="1" customHeight="1">
      <c r="A29" s="146" t="e">
        <f t="shared" ca="1" si="0"/>
        <v>#N/A</v>
      </c>
      <c r="B29" s="148"/>
      <c r="C29" s="8"/>
      <c r="D29" s="149"/>
      <c r="E29" s="150"/>
      <c r="F29" s="151"/>
      <c r="G29" s="123"/>
      <c r="H29" s="152"/>
      <c r="I29" s="150"/>
      <c r="J29" s="128"/>
      <c r="K29" s="150"/>
      <c r="L29" s="153"/>
      <c r="M29" s="12"/>
      <c r="N29" s="120" t="str">
        <f ca="1">OFFSET(Очки!$A$3,F29,D29+QUOTIENT(MAX($C$34-11,0), 2)*4)</f>
        <v>Место</v>
      </c>
      <c r="O29" s="124">
        <f ca="1">IF(F29&lt;E29,OFFSET(IF(OR($C$34=11,$C$34=12),Очки!$B$17,Очки!$O$18),2+E29-F29,IF(D29=2,12,13-E29)),0)</f>
        <v>0</v>
      </c>
      <c r="P29" s="124"/>
      <c r="Q29" s="125"/>
      <c r="R29" s="120" t="str">
        <f ca="1">OFFSET(Очки!$A$3,I29,G29+QUOTIENT(MAX($C$34-11,0), 2)*4)</f>
        <v>Место</v>
      </c>
      <c r="S29" s="124">
        <f ca="1">IF(I29&lt;H29,OFFSET(IF(OR($C$34=11,$C$34=12),Очки!$B$17,Очки!$O$18),2+H29-I29,IF(G29=2,12,13-H29)),0)</f>
        <v>0</v>
      </c>
      <c r="T29" s="124"/>
      <c r="U29" s="125"/>
      <c r="V29" s="120" t="str">
        <f ca="1">OFFSET(Очки!$A$3,L29,J29+QUOTIENT(MAX($C$34-11,0), 2)*4)</f>
        <v>Место</v>
      </c>
      <c r="W29" s="124">
        <f ca="1">IF(L29&lt;K29,OFFSET(IF(OR($C$34=11,$C$34=12),Очки!$B$17,Очки!$O$18),2+K29-L29,IF(J29=2,12,13-K29)),0)</f>
        <v>0</v>
      </c>
      <c r="X29" s="124"/>
      <c r="Y29" s="122"/>
      <c r="Z29" s="154"/>
      <c r="AA29" s="153"/>
      <c r="AB29" s="8">
        <f t="shared" ca="1" si="2"/>
        <v>0</v>
      </c>
      <c r="AC29" s="101"/>
      <c r="AD29" s="101"/>
      <c r="AE29" s="101"/>
    </row>
    <row r="30" spans="1:31" ht="15.75" hidden="1" customHeight="1">
      <c r="A30" s="146" t="e">
        <f t="shared" ca="1" si="0"/>
        <v>#N/A</v>
      </c>
      <c r="B30" s="155"/>
      <c r="C30" s="8"/>
      <c r="D30" s="149"/>
      <c r="E30" s="150"/>
      <c r="F30" s="151"/>
      <c r="G30" s="154"/>
      <c r="H30" s="152"/>
      <c r="I30" s="150"/>
      <c r="J30" s="156"/>
      <c r="K30" s="150"/>
      <c r="L30" s="153"/>
      <c r="M30" s="157"/>
      <c r="N30" s="120" t="str">
        <f ca="1">OFFSET(Очки!$A$3,F30,D30+QUOTIENT(MAX($C$34-11,0), 2)*4)</f>
        <v>Место</v>
      </c>
      <c r="O30" s="124">
        <f ca="1">IF(F30&lt;E30,OFFSET(IF(OR($C$34=11,$C$34=12),Очки!$B$17,Очки!$O$18),2+E30-F30,IF(D30=2,12,13-E30)),0)</f>
        <v>0</v>
      </c>
      <c r="P30" s="152"/>
      <c r="Q30" s="153"/>
      <c r="R30" s="120" t="str">
        <f ca="1">OFFSET(Очки!$A$3,I30,G30+QUOTIENT(MAX($C$34-11,0), 2)*4)</f>
        <v>Место</v>
      </c>
      <c r="S30" s="124">
        <f ca="1">IF(I30&lt;H30,OFFSET(IF(OR($C$34=11,$C$34=12),Очки!$B$17,Очки!$O$18),2+H30-I30,IF(G30=2,12,13-H30)),0)</f>
        <v>0</v>
      </c>
      <c r="T30" s="152"/>
      <c r="U30" s="153"/>
      <c r="V30" s="120" t="str">
        <f ca="1">OFFSET(Очки!$A$3,L30,J30+QUOTIENT(MAX($C$34-11,0), 2)*4)</f>
        <v>Место</v>
      </c>
      <c r="W30" s="124">
        <f ca="1">IF(L30&lt;K30,OFFSET(IF(OR($C$34=11,$C$34=12),Очки!$B$17,Очки!$O$18),2+K30-L30,IF(J30=2,12,13-K30)),0)</f>
        <v>0</v>
      </c>
      <c r="X30" s="152"/>
      <c r="Y30" s="151"/>
      <c r="Z30" s="154"/>
      <c r="AA30" s="153"/>
      <c r="AB30" s="8">
        <f t="shared" ca="1" si="2"/>
        <v>0</v>
      </c>
      <c r="AC30" s="101"/>
      <c r="AD30" s="101"/>
      <c r="AE30" s="101"/>
    </row>
    <row r="31" spans="1:31" ht="15.75" hidden="1" customHeight="1">
      <c r="A31" s="146" t="e">
        <f t="shared" ca="1" si="0"/>
        <v>#N/A</v>
      </c>
      <c r="B31" s="155"/>
      <c r="C31" s="8"/>
      <c r="D31" s="149"/>
      <c r="E31" s="150"/>
      <c r="F31" s="151"/>
      <c r="G31" s="154"/>
      <c r="H31" s="152"/>
      <c r="I31" s="150"/>
      <c r="J31" s="156"/>
      <c r="K31" s="150"/>
      <c r="L31" s="153"/>
      <c r="M31" s="157"/>
      <c r="N31" s="120" t="str">
        <f ca="1">OFFSET(Очки!$A$3,F31,D31+QUOTIENT(MAX($C$34-11,0), 2)*4)</f>
        <v>Место</v>
      </c>
      <c r="O31" s="124">
        <f ca="1">IF(F31&lt;E31,OFFSET(IF(OR($C$34=11,$C$34=12),Очки!$B$17,Очки!$O$18),2+E31-F31,IF(D31=2,12,13-E31)),0)</f>
        <v>0</v>
      </c>
      <c r="P31" s="152"/>
      <c r="Q31" s="153"/>
      <c r="R31" s="120" t="str">
        <f ca="1">OFFSET(Очки!$A$3,I31,G31+QUOTIENT(MAX($C$34-11,0), 2)*4)</f>
        <v>Место</v>
      </c>
      <c r="S31" s="124">
        <f ca="1">IF(I31&lt;H31,OFFSET(IF(OR($C$34=11,$C$34=12),Очки!$B$17,Очки!$O$18),2+H31-I31,IF(G31=2,12,13-H31)),0)</f>
        <v>0</v>
      </c>
      <c r="T31" s="152"/>
      <c r="U31" s="153"/>
      <c r="V31" s="120" t="str">
        <f ca="1">OFFSET(Очки!$A$3,L31,J31+QUOTIENT(MAX($C$34-11,0), 2)*4)</f>
        <v>Место</v>
      </c>
      <c r="W31" s="124">
        <f ca="1">IF(L31&lt;K31,OFFSET(IF(OR($C$34=11,$C$34=12),Очки!$B$17,Очки!$O$18),2+K31-L31,IF(J31=2,12,13-K31)),0)</f>
        <v>0</v>
      </c>
      <c r="X31" s="152"/>
      <c r="Y31" s="151"/>
      <c r="Z31" s="154"/>
      <c r="AA31" s="153"/>
      <c r="AB31" s="8">
        <f t="shared" ca="1" si="2"/>
        <v>0</v>
      </c>
      <c r="AC31" s="101"/>
      <c r="AD31" s="101"/>
      <c r="AE31" s="101"/>
    </row>
    <row r="32" spans="1:31" ht="15.75" hidden="1" customHeight="1">
      <c r="A32" s="146" t="e">
        <f t="shared" ca="1" si="0"/>
        <v>#N/A</v>
      </c>
      <c r="B32" s="155"/>
      <c r="C32" s="8"/>
      <c r="D32" s="149"/>
      <c r="E32" s="150"/>
      <c r="F32" s="151"/>
      <c r="G32" s="154"/>
      <c r="H32" s="152"/>
      <c r="I32" s="150"/>
      <c r="J32" s="156"/>
      <c r="K32" s="150"/>
      <c r="L32" s="153"/>
      <c r="M32" s="157"/>
      <c r="N32" s="120" t="str">
        <f ca="1">OFFSET(Очки!$A$3,F32,D32+QUOTIENT(MAX($C$34-11,0), 2)*4)</f>
        <v>Место</v>
      </c>
      <c r="O32" s="124">
        <f ca="1">IF(F32&lt;E32,OFFSET(IF(OR($C$34=11,$C$34=12),Очки!$B$17,Очки!$O$18),2+E32-F32,IF(D32=2,12,13-E32)),0)</f>
        <v>0</v>
      </c>
      <c r="P32" s="152"/>
      <c r="Q32" s="153"/>
      <c r="R32" s="120" t="str">
        <f ca="1">OFFSET(Очки!$A$3,I32,G32+QUOTIENT(MAX($C$34-11,0), 2)*4)</f>
        <v>Место</v>
      </c>
      <c r="S32" s="124">
        <f ca="1">IF(I32&lt;H32,OFFSET(IF(OR($C$34=11,$C$34=12),Очки!$B$17,Очки!$O$18),2+H32-I32,IF(G32=2,12,13-H32)),0)</f>
        <v>0</v>
      </c>
      <c r="T32" s="152"/>
      <c r="U32" s="153"/>
      <c r="V32" s="120" t="str">
        <f ca="1">OFFSET(Очки!$A$3,L32,J32+QUOTIENT(MAX($C$34-11,0), 2)*4)</f>
        <v>Место</v>
      </c>
      <c r="W32" s="124">
        <f ca="1">IF(L32&lt;K32,OFFSET(IF(OR($C$34=11,$C$34=12),Очки!$B$17,Очки!$O$18),2+K32-L32,IF(J32=2,12,13-K32)),0)</f>
        <v>0</v>
      </c>
      <c r="X32" s="152"/>
      <c r="Y32" s="151"/>
      <c r="Z32" s="154"/>
      <c r="AA32" s="153"/>
      <c r="AB32" s="8">
        <f t="shared" ca="1" si="2"/>
        <v>0</v>
      </c>
      <c r="AC32" s="101"/>
      <c r="AD32" s="101"/>
      <c r="AE32" s="101"/>
    </row>
    <row r="33" spans="1:31" ht="15.75" hidden="1" customHeight="1">
      <c r="A33" s="158" t="e">
        <f t="shared" ca="1" si="0"/>
        <v>#N/A</v>
      </c>
      <c r="B33" s="159"/>
      <c r="C33" s="9"/>
      <c r="D33" s="137"/>
      <c r="E33" s="138"/>
      <c r="F33" s="139"/>
      <c r="G33" s="140"/>
      <c r="H33" s="141"/>
      <c r="I33" s="138"/>
      <c r="J33" s="137"/>
      <c r="K33" s="138"/>
      <c r="L33" s="143"/>
      <c r="M33" s="13"/>
      <c r="N33" s="137" t="str">
        <f ca="1">OFFSET(Очки!$A$3,F33,D33+QUOTIENT(MAX($C$34-11,0), 2)*4)</f>
        <v>Место</v>
      </c>
      <c r="O33" s="141">
        <f ca="1">IF(F33&lt;E33,OFFSET(IF(OR($C$34=11,$C$34=12),Очки!$B$17,Очки!$O$18),2+E33-F33,IF(D33=2,12,13-E33)),0)</f>
        <v>0</v>
      </c>
      <c r="P33" s="141"/>
      <c r="Q33" s="143"/>
      <c r="R33" s="137" t="str">
        <f ca="1">OFFSET(Очки!$A$3,I33,G33+QUOTIENT(MAX($C$34-11,0), 2)*4)</f>
        <v>Место</v>
      </c>
      <c r="S33" s="141">
        <f ca="1">IF(I33&lt;H33,OFFSET(IF(OR($C$34=11,$C$34=12),Очки!$B$17,Очки!$O$18),2+H33-I33,IF(G33=2,12,13-H33)),0)</f>
        <v>0</v>
      </c>
      <c r="T33" s="141"/>
      <c r="U33" s="143"/>
      <c r="V33" s="137" t="str">
        <f ca="1">OFFSET(Очки!$A$3,L33,J33+QUOTIENT(MAX($C$34-11,0), 2)*4)</f>
        <v>Место</v>
      </c>
      <c r="W33" s="141">
        <f ca="1">IF(L33&lt;K33,OFFSET(IF(OR($C$34=11,$C$34=12),Очки!$B$17,Очки!$O$18),2+K33-L33,IF(J33=2,12,13-K33)),0)</f>
        <v>0</v>
      </c>
      <c r="X33" s="141"/>
      <c r="Y33" s="139"/>
      <c r="Z33" s="123"/>
      <c r="AA33" s="125"/>
      <c r="AB33" s="9">
        <f t="shared" ca="1" si="2"/>
        <v>0</v>
      </c>
      <c r="AC33" s="101"/>
      <c r="AD33" s="101"/>
      <c r="AE33" s="101"/>
    </row>
    <row r="34" spans="1:31" ht="15.75" customHeight="1">
      <c r="A34" s="101"/>
      <c r="B34" s="101" t="s">
        <v>46</v>
      </c>
      <c r="C34" s="101">
        <f>COUNTA(B6:B33)</f>
        <v>19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01"/>
      <c r="AD34" s="101"/>
      <c r="AE34" s="101"/>
    </row>
    <row r="35" spans="1:31" ht="15.75" customHeight="1">
      <c r="A35" s="101"/>
      <c r="B35" s="101"/>
      <c r="C35" s="10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01"/>
      <c r="AD35" s="101"/>
      <c r="AE35" s="101"/>
    </row>
    <row r="36" spans="1:31" ht="15.75" customHeight="1">
      <c r="A36" s="101"/>
      <c r="B36" s="101"/>
      <c r="C36" s="101"/>
      <c r="D36" s="160"/>
      <c r="E36" s="160"/>
      <c r="F36" s="160"/>
      <c r="G36" s="160"/>
      <c r="H36" s="160"/>
      <c r="I36" s="160"/>
      <c r="J36" s="160"/>
      <c r="K36" s="160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01"/>
      <c r="AD36" s="101"/>
      <c r="AE36" s="101"/>
    </row>
    <row r="37" spans="1:31" ht="15.75" customHeight="1">
      <c r="A37" s="101"/>
      <c r="B37" s="101"/>
      <c r="C37" s="101"/>
      <c r="D37" s="160"/>
      <c r="E37" s="160"/>
      <c r="F37" s="160"/>
      <c r="G37" s="160"/>
      <c r="H37" s="160"/>
      <c r="I37" s="160"/>
      <c r="J37" s="160"/>
      <c r="K37" s="160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01"/>
      <c r="AD37" s="101"/>
      <c r="AE37" s="101"/>
    </row>
    <row r="38" spans="1:31" ht="15.75" customHeight="1">
      <c r="A38" s="101"/>
      <c r="B38" s="101"/>
      <c r="C38" s="101"/>
      <c r="D38" s="160"/>
      <c r="E38" s="160"/>
      <c r="F38" s="160"/>
      <c r="G38" s="160"/>
      <c r="H38" s="160"/>
      <c r="I38" s="160"/>
      <c r="J38" s="160"/>
      <c r="K38" s="160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01"/>
      <c r="AD38" s="101"/>
      <c r="AE38" s="101"/>
    </row>
    <row r="39" spans="1:31" ht="15.75" customHeight="1">
      <c r="A39" s="101"/>
      <c r="B39" s="101"/>
      <c r="C39" s="101"/>
      <c r="D39" s="160"/>
      <c r="E39" s="160"/>
      <c r="F39" s="160"/>
      <c r="G39" s="160"/>
      <c r="H39" s="160"/>
      <c r="I39" s="160"/>
      <c r="J39" s="160"/>
      <c r="K39" s="160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01"/>
      <c r="AD39" s="101"/>
      <c r="AE39" s="101"/>
    </row>
    <row r="40" spans="1:31" ht="15.75" customHeight="1">
      <c r="A40" s="101"/>
      <c r="B40" s="101"/>
      <c r="C40" s="101"/>
      <c r="D40" s="160"/>
      <c r="E40" s="160"/>
      <c r="F40" s="160"/>
      <c r="G40" s="160"/>
      <c r="H40" s="160"/>
      <c r="I40" s="160"/>
      <c r="J40" s="160"/>
      <c r="K40" s="160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01"/>
      <c r="AD40" s="101"/>
      <c r="AE40" s="101"/>
    </row>
    <row r="41" spans="1:31" ht="15.75" customHeight="1">
      <c r="A41" s="101"/>
      <c r="B41" s="101"/>
      <c r="C41" s="101"/>
      <c r="D41" s="160"/>
      <c r="E41" s="160"/>
      <c r="F41" s="160"/>
      <c r="G41" s="160"/>
      <c r="H41" s="160"/>
      <c r="I41" s="160"/>
      <c r="J41" s="160"/>
      <c r="K41" s="160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01"/>
      <c r="AD41" s="101"/>
      <c r="AE41" s="101"/>
    </row>
    <row r="42" spans="1:31" ht="15.75" customHeight="1">
      <c r="A42" s="101"/>
      <c r="B42" s="101"/>
      <c r="C42" s="101"/>
      <c r="D42" s="160"/>
      <c r="E42" s="160"/>
      <c r="F42" s="160"/>
      <c r="G42" s="160"/>
      <c r="H42" s="160"/>
      <c r="I42" s="160"/>
      <c r="J42" s="160"/>
      <c r="K42" s="160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01"/>
      <c r="AD42" s="101"/>
      <c r="AE42" s="101"/>
    </row>
    <row r="43" spans="1:31" ht="15.75" customHeight="1">
      <c r="A43" s="101"/>
      <c r="B43" s="101"/>
      <c r="C43" s="101"/>
      <c r="D43" s="160"/>
      <c r="E43" s="160"/>
      <c r="F43" s="160"/>
      <c r="G43" s="160"/>
      <c r="H43" s="160"/>
      <c r="I43" s="160"/>
      <c r="J43" s="160"/>
      <c r="K43" s="160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01"/>
      <c r="AD43" s="101"/>
      <c r="AE43" s="101"/>
    </row>
    <row r="44" spans="1:31" ht="15.75" customHeight="1">
      <c r="A44" s="101"/>
      <c r="B44" s="101"/>
      <c r="C44" s="101"/>
      <c r="D44" s="160"/>
      <c r="E44" s="160"/>
      <c r="F44" s="160"/>
      <c r="G44" s="160"/>
      <c r="H44" s="160"/>
      <c r="I44" s="160"/>
      <c r="J44" s="160"/>
      <c r="K44" s="160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01"/>
      <c r="AD44" s="101"/>
      <c r="AE44" s="101"/>
    </row>
    <row r="45" spans="1:31" ht="15.75" customHeight="1">
      <c r="A45" s="101"/>
      <c r="B45" s="101"/>
      <c r="C45" s="101"/>
      <c r="D45" s="160"/>
      <c r="E45" s="160"/>
      <c r="F45" s="160"/>
      <c r="G45" s="160"/>
      <c r="H45" s="160"/>
      <c r="I45" s="160"/>
      <c r="J45" s="160"/>
      <c r="K45" s="160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01"/>
      <c r="AD45" s="101"/>
      <c r="AE45" s="101"/>
    </row>
    <row r="46" spans="1:31" ht="15.75" customHeight="1">
      <c r="A46" s="101"/>
      <c r="B46" s="101"/>
      <c r="C46" s="101"/>
      <c r="D46" s="160"/>
      <c r="E46" s="160"/>
      <c r="F46" s="160"/>
      <c r="G46" s="160"/>
      <c r="H46" s="160"/>
      <c r="I46" s="160"/>
      <c r="J46" s="160"/>
      <c r="K46" s="160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01"/>
      <c r="AD46" s="101"/>
      <c r="AE46" s="101"/>
    </row>
    <row r="47" spans="1:31" ht="15.75" customHeight="1">
      <c r="A47" s="101"/>
      <c r="B47" s="101"/>
      <c r="C47" s="101"/>
      <c r="D47" s="160"/>
      <c r="E47" s="160"/>
      <c r="F47" s="160"/>
      <c r="G47" s="160"/>
      <c r="H47" s="160"/>
      <c r="I47" s="160"/>
      <c r="J47" s="160"/>
      <c r="K47" s="160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01"/>
      <c r="AD47" s="101"/>
      <c r="AE47" s="101"/>
    </row>
    <row r="48" spans="1:31" ht="15.75" customHeight="1">
      <c r="A48" s="101"/>
      <c r="B48" s="101"/>
      <c r="C48" s="101"/>
      <c r="D48" s="160"/>
      <c r="E48" s="160"/>
      <c r="F48" s="160"/>
      <c r="G48" s="160"/>
      <c r="H48" s="160"/>
      <c r="I48" s="160"/>
      <c r="J48" s="160"/>
      <c r="K48" s="16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1"/>
      <c r="AD48" s="101"/>
      <c r="AE48" s="101"/>
    </row>
    <row r="49" spans="1:31" ht="15.75" customHeight="1">
      <c r="A49" s="101"/>
      <c r="B49" s="101"/>
      <c r="C49" s="101"/>
      <c r="D49" s="160"/>
      <c r="E49" s="160"/>
      <c r="F49" s="160"/>
      <c r="G49" s="160"/>
      <c r="H49" s="160"/>
      <c r="I49" s="160"/>
      <c r="J49" s="160"/>
      <c r="K49" s="16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1"/>
      <c r="AD49" s="101"/>
      <c r="AE49" s="101"/>
    </row>
    <row r="50" spans="1:31" ht="15.75" customHeight="1">
      <c r="A50" s="101"/>
      <c r="B50" s="101"/>
      <c r="C50" s="101"/>
      <c r="D50" s="160"/>
      <c r="E50" s="160"/>
      <c r="F50" s="160"/>
      <c r="G50" s="160"/>
      <c r="H50" s="160"/>
      <c r="I50" s="160"/>
      <c r="J50" s="160"/>
      <c r="K50" s="160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01"/>
      <c r="AD50" s="101"/>
      <c r="AE50" s="101"/>
    </row>
    <row r="51" spans="1:31" ht="15.75" customHeight="1">
      <c r="A51" s="101"/>
      <c r="B51" s="101"/>
      <c r="C51" s="101"/>
      <c r="D51" s="160"/>
      <c r="E51" s="160"/>
      <c r="F51" s="160"/>
      <c r="G51" s="160"/>
      <c r="H51" s="160"/>
      <c r="I51" s="160"/>
      <c r="J51" s="160"/>
      <c r="K51" s="16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01"/>
      <c r="AD51" s="101"/>
      <c r="AE51" s="101"/>
    </row>
    <row r="52" spans="1:31" ht="15.75" customHeight="1">
      <c r="A52" s="101"/>
      <c r="B52" s="101"/>
      <c r="C52" s="101"/>
      <c r="D52" s="160"/>
      <c r="E52" s="160"/>
      <c r="F52" s="160"/>
      <c r="G52" s="160"/>
      <c r="H52" s="160"/>
      <c r="I52" s="160"/>
      <c r="J52" s="160"/>
      <c r="K52" s="160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01"/>
      <c r="AD52" s="101"/>
      <c r="AE52" s="101"/>
    </row>
    <row r="53" spans="1:31" ht="15.75" customHeight="1">
      <c r="A53" s="101"/>
      <c r="B53" s="101"/>
      <c r="C53" s="101"/>
      <c r="D53" s="160"/>
      <c r="E53" s="160"/>
      <c r="F53" s="160"/>
      <c r="G53" s="160"/>
      <c r="H53" s="160"/>
      <c r="I53" s="160"/>
      <c r="J53" s="160"/>
      <c r="K53" s="160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01"/>
      <c r="AD53" s="101"/>
      <c r="AE53" s="101"/>
    </row>
    <row r="54" spans="1:31" ht="15.75" customHeight="1">
      <c r="A54" s="101"/>
      <c r="B54" s="101"/>
      <c r="C54" s="101"/>
      <c r="D54" s="160"/>
      <c r="E54" s="160"/>
      <c r="F54" s="160"/>
      <c r="G54" s="160"/>
      <c r="H54" s="160"/>
      <c r="I54" s="160"/>
      <c r="J54" s="160"/>
      <c r="K54" s="160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01"/>
      <c r="AD54" s="101"/>
      <c r="AE54" s="101"/>
    </row>
    <row r="55" spans="1:31" ht="15.75" customHeight="1">
      <c r="A55" s="101"/>
      <c r="B55" s="101"/>
      <c r="C55" s="101"/>
      <c r="D55" s="160"/>
      <c r="E55" s="160"/>
      <c r="F55" s="160"/>
      <c r="G55" s="160"/>
      <c r="H55" s="160"/>
      <c r="I55" s="160"/>
      <c r="J55" s="160"/>
      <c r="K55" s="16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1"/>
      <c r="AD55" s="101"/>
      <c r="AE55" s="101"/>
    </row>
    <row r="56" spans="1:31" ht="15.75" customHeight="1">
      <c r="A56" s="101"/>
      <c r="B56" s="101"/>
      <c r="C56" s="101"/>
      <c r="D56" s="160"/>
      <c r="E56" s="160"/>
      <c r="F56" s="160"/>
      <c r="G56" s="160"/>
      <c r="H56" s="160"/>
      <c r="I56" s="160"/>
      <c r="J56" s="160"/>
      <c r="K56" s="160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01"/>
      <c r="AD56" s="101"/>
      <c r="AE56" s="101"/>
    </row>
    <row r="57" spans="1:31" ht="15.75" customHeight="1">
      <c r="A57" s="101"/>
      <c r="B57" s="101"/>
      <c r="C57" s="101"/>
      <c r="D57" s="160"/>
      <c r="E57" s="160"/>
      <c r="F57" s="160"/>
      <c r="G57" s="160"/>
      <c r="H57" s="160"/>
      <c r="I57" s="160"/>
      <c r="J57" s="160"/>
      <c r="K57" s="16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01"/>
      <c r="AD57" s="101"/>
      <c r="AE57" s="101"/>
    </row>
    <row r="58" spans="1:31" ht="15.75" customHeight="1">
      <c r="A58" s="101"/>
      <c r="B58" s="101"/>
      <c r="C58" s="101"/>
      <c r="D58" s="160"/>
      <c r="E58" s="160"/>
      <c r="F58" s="160"/>
      <c r="G58" s="160"/>
      <c r="H58" s="160"/>
      <c r="I58" s="160"/>
      <c r="J58" s="160"/>
      <c r="K58" s="160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01"/>
      <c r="AD58" s="101"/>
      <c r="AE58" s="101"/>
    </row>
    <row r="59" spans="1:31" ht="15.75" customHeight="1">
      <c r="A59" s="101"/>
      <c r="B59" s="101"/>
      <c r="C59" s="101"/>
      <c r="D59" s="160"/>
      <c r="E59" s="160"/>
      <c r="F59" s="160"/>
      <c r="G59" s="160"/>
      <c r="H59" s="160"/>
      <c r="I59" s="160"/>
      <c r="J59" s="160"/>
      <c r="K59" s="160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1"/>
      <c r="AD59" s="101"/>
      <c r="AE59" s="101"/>
    </row>
    <row r="60" spans="1:31" ht="15.75" customHeight="1">
      <c r="A60" s="101"/>
      <c r="B60" s="101"/>
      <c r="C60" s="101"/>
      <c r="D60" s="160"/>
      <c r="E60" s="160"/>
      <c r="F60" s="160"/>
      <c r="G60" s="160"/>
      <c r="H60" s="160"/>
      <c r="I60" s="160"/>
      <c r="J60" s="160"/>
      <c r="K60" s="16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01"/>
      <c r="AD60" s="101"/>
      <c r="AE60" s="101"/>
    </row>
    <row r="61" spans="1:31" ht="15.75" customHeight="1">
      <c r="A61" s="101"/>
      <c r="B61" s="101"/>
      <c r="C61" s="101"/>
      <c r="D61" s="160"/>
      <c r="E61" s="160"/>
      <c r="F61" s="160"/>
      <c r="G61" s="160"/>
      <c r="H61" s="160"/>
      <c r="I61" s="160"/>
      <c r="J61" s="160"/>
      <c r="K61" s="160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01"/>
      <c r="AD61" s="101"/>
      <c r="AE61" s="101"/>
    </row>
    <row r="62" spans="1:31" ht="15.75" customHeight="1">
      <c r="A62" s="101"/>
      <c r="B62" s="101"/>
      <c r="C62" s="101"/>
      <c r="D62" s="160"/>
      <c r="E62" s="160"/>
      <c r="F62" s="160"/>
      <c r="G62" s="160"/>
      <c r="H62" s="160"/>
      <c r="I62" s="160"/>
      <c r="J62" s="160"/>
      <c r="K62" s="160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1"/>
      <c r="AD62" s="101"/>
      <c r="AE62" s="101"/>
    </row>
    <row r="63" spans="1:31" ht="15.75" customHeight="1">
      <c r="A63" s="101"/>
      <c r="B63" s="101"/>
      <c r="C63" s="101"/>
      <c r="D63" s="160"/>
      <c r="E63" s="160"/>
      <c r="F63" s="160"/>
      <c r="G63" s="160"/>
      <c r="H63" s="160"/>
      <c r="I63" s="160"/>
      <c r="J63" s="160"/>
      <c r="K63" s="160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01"/>
      <c r="AD63" s="101"/>
      <c r="AE63" s="101"/>
    </row>
    <row r="64" spans="1:31" ht="15.75" customHeight="1">
      <c r="A64" s="101"/>
      <c r="B64" s="101"/>
      <c r="C64" s="101"/>
      <c r="D64" s="160"/>
      <c r="E64" s="160"/>
      <c r="F64" s="160"/>
      <c r="G64" s="160"/>
      <c r="H64" s="160"/>
      <c r="I64" s="160"/>
      <c r="J64" s="160"/>
      <c r="K64" s="16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01"/>
      <c r="AD64" s="101"/>
      <c r="AE64" s="101"/>
    </row>
    <row r="65" spans="1:31" ht="15.75" customHeight="1">
      <c r="A65" s="101"/>
      <c r="B65" s="101"/>
      <c r="C65" s="101"/>
      <c r="D65" s="160"/>
      <c r="E65" s="160"/>
      <c r="F65" s="160"/>
      <c r="G65" s="160"/>
      <c r="H65" s="160"/>
      <c r="I65" s="160"/>
      <c r="J65" s="160"/>
      <c r="K65" s="160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01"/>
      <c r="AD65" s="101"/>
      <c r="AE65" s="101"/>
    </row>
    <row r="66" spans="1:31" ht="15.75" customHeight="1">
      <c r="A66" s="101"/>
      <c r="B66" s="101"/>
      <c r="C66" s="101"/>
      <c r="D66" s="160"/>
      <c r="E66" s="160"/>
      <c r="F66" s="160"/>
      <c r="G66" s="160"/>
      <c r="H66" s="160"/>
      <c r="I66" s="160"/>
      <c r="J66" s="160"/>
      <c r="K66" s="160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01"/>
      <c r="AD66" s="101"/>
      <c r="AE66" s="101"/>
    </row>
    <row r="67" spans="1:31" ht="15.75" customHeight="1">
      <c r="A67" s="101"/>
      <c r="B67" s="101"/>
      <c r="C67" s="101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01"/>
      <c r="AD67" s="101"/>
      <c r="AE67" s="101"/>
    </row>
    <row r="68" spans="1:31" ht="15.75" customHeight="1">
      <c r="A68" s="101"/>
      <c r="B68" s="101"/>
      <c r="C68" s="101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01"/>
      <c r="AD68" s="101"/>
      <c r="AE68" s="101"/>
    </row>
    <row r="69" spans="1:31" ht="15.75" customHeight="1">
      <c r="A69" s="101"/>
      <c r="B69" s="101"/>
      <c r="C69" s="101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01"/>
      <c r="AD69" s="101"/>
      <c r="AE69" s="101"/>
    </row>
    <row r="70" spans="1:31" ht="15.75" customHeight="1">
      <c r="A70" s="101"/>
      <c r="B70" s="101"/>
      <c r="C70" s="10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01"/>
      <c r="AD70" s="101"/>
      <c r="AE70" s="101"/>
    </row>
    <row r="71" spans="1:31" ht="15.75" customHeight="1">
      <c r="A71" s="101"/>
      <c r="B71" s="101"/>
      <c r="C71" s="101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01"/>
      <c r="AD71" s="101"/>
      <c r="AE71" s="101"/>
    </row>
    <row r="72" spans="1:31" ht="15.75" customHeight="1">
      <c r="A72" s="101"/>
      <c r="B72" s="101"/>
      <c r="C72" s="10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01"/>
      <c r="AD72" s="101"/>
      <c r="AE72" s="101"/>
    </row>
    <row r="73" spans="1:31" ht="15.75" customHeight="1">
      <c r="A73" s="101"/>
      <c r="B73" s="101"/>
      <c r="C73" s="101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01"/>
      <c r="AD73" s="101"/>
      <c r="AE73" s="101"/>
    </row>
    <row r="74" spans="1:31" ht="15.75" customHeight="1">
      <c r="A74" s="101"/>
      <c r="B74" s="101"/>
      <c r="C74" s="101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01"/>
      <c r="AD74" s="101"/>
      <c r="AE74" s="101"/>
    </row>
    <row r="75" spans="1:31" ht="15.75" customHeight="1">
      <c r="A75" s="101"/>
      <c r="B75" s="101"/>
      <c r="C75" s="101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01"/>
      <c r="AD75" s="101"/>
      <c r="AE75" s="101"/>
    </row>
    <row r="76" spans="1:31" ht="15.75" customHeight="1">
      <c r="A76" s="101"/>
      <c r="B76" s="101"/>
      <c r="C76" s="101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01"/>
      <c r="AD76" s="101"/>
      <c r="AE76" s="101"/>
    </row>
    <row r="77" spans="1:31" ht="15.75" customHeight="1">
      <c r="A77" s="101"/>
      <c r="B77" s="101"/>
      <c r="C77" s="101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01"/>
      <c r="AD77" s="101"/>
      <c r="AE77" s="101"/>
    </row>
    <row r="78" spans="1:31" ht="15.75" customHeight="1">
      <c r="A78" s="101"/>
      <c r="B78" s="101"/>
      <c r="C78" s="101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01"/>
      <c r="AD78" s="101"/>
      <c r="AE78" s="101"/>
    </row>
    <row r="79" spans="1:31" ht="15.75" customHeight="1">
      <c r="A79" s="101"/>
      <c r="B79" s="101"/>
      <c r="C79" s="10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01"/>
      <c r="AD79" s="101"/>
      <c r="AE79" s="101"/>
    </row>
    <row r="80" spans="1:31" ht="15.75" customHeight="1">
      <c r="A80" s="101"/>
      <c r="B80" s="101"/>
      <c r="C80" s="10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01"/>
      <c r="AD80" s="101"/>
      <c r="AE80" s="101"/>
    </row>
    <row r="81" spans="1:31" ht="15.75" customHeight="1">
      <c r="A81" s="101"/>
      <c r="B81" s="101"/>
      <c r="C81" s="10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01"/>
      <c r="AD81" s="101"/>
      <c r="AE81" s="101"/>
    </row>
    <row r="82" spans="1:31" ht="15.75" customHeight="1">
      <c r="A82" s="101"/>
      <c r="B82" s="101"/>
      <c r="C82" s="10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01"/>
      <c r="AD82" s="101"/>
      <c r="AE82" s="101"/>
    </row>
    <row r="83" spans="1:31" ht="15.75" customHeight="1">
      <c r="A83" s="101"/>
      <c r="B83" s="101"/>
      <c r="C83" s="10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01"/>
      <c r="AD83" s="101"/>
      <c r="AE83" s="101"/>
    </row>
    <row r="84" spans="1:31" ht="15.75" customHeight="1">
      <c r="A84" s="101"/>
      <c r="B84" s="101"/>
      <c r="C84" s="10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01"/>
      <c r="AD84" s="101"/>
      <c r="AE84" s="101"/>
    </row>
    <row r="85" spans="1:31" ht="15.75" customHeight="1">
      <c r="A85" s="101"/>
      <c r="B85" s="101"/>
      <c r="C85" s="10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01"/>
      <c r="AD85" s="101"/>
      <c r="AE85" s="101"/>
    </row>
    <row r="86" spans="1:31" ht="15.75" customHeight="1">
      <c r="A86" s="101"/>
      <c r="B86" s="101"/>
      <c r="C86" s="10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01"/>
      <c r="AD86" s="101"/>
      <c r="AE86" s="101"/>
    </row>
    <row r="87" spans="1:31" ht="15.75" customHeight="1">
      <c r="A87" s="101"/>
      <c r="B87" s="101"/>
      <c r="C87" s="10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01"/>
      <c r="AD87" s="101"/>
      <c r="AE87" s="101"/>
    </row>
    <row r="88" spans="1:31" ht="15.75" customHeight="1">
      <c r="A88" s="101"/>
      <c r="B88" s="101"/>
      <c r="C88" s="10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01"/>
      <c r="AD88" s="101"/>
      <c r="AE88" s="101"/>
    </row>
    <row r="89" spans="1:31" ht="15.75" customHeight="1">
      <c r="A89" s="101"/>
      <c r="B89" s="101"/>
      <c r="C89" s="10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01"/>
      <c r="AD89" s="101"/>
      <c r="AE89" s="101"/>
    </row>
    <row r="90" spans="1:31" ht="15.75" customHeight="1">
      <c r="A90" s="101"/>
      <c r="B90" s="101"/>
      <c r="C90" s="10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01"/>
      <c r="AD90" s="101"/>
      <c r="AE90" s="101"/>
    </row>
    <row r="91" spans="1:31" ht="15.75" customHeight="1">
      <c r="A91" s="101"/>
      <c r="B91" s="101"/>
      <c r="C91" s="101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01"/>
      <c r="AD91" s="101"/>
      <c r="AE91" s="101"/>
    </row>
    <row r="92" spans="1:31" ht="15.75" customHeight="1">
      <c r="A92" s="101"/>
      <c r="B92" s="101"/>
      <c r="C92" s="10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01"/>
      <c r="AD92" s="101"/>
      <c r="AE92" s="101"/>
    </row>
    <row r="93" spans="1:31" ht="15.75" customHeight="1">
      <c r="A93" s="101"/>
      <c r="B93" s="101"/>
      <c r="C93" s="101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01"/>
      <c r="AD93" s="101"/>
      <c r="AE93" s="101"/>
    </row>
    <row r="94" spans="1:31" ht="15.75" customHeight="1">
      <c r="A94" s="101"/>
      <c r="B94" s="101"/>
      <c r="C94" s="101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01"/>
      <c r="AD94" s="101"/>
      <c r="AE94" s="101"/>
    </row>
    <row r="95" spans="1:31" ht="15.75" customHeight="1">
      <c r="A95" s="101"/>
      <c r="B95" s="101"/>
      <c r="C95" s="10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01"/>
      <c r="AD95" s="101"/>
      <c r="AE95" s="101"/>
    </row>
    <row r="96" spans="1:31" ht="15.75" customHeight="1">
      <c r="A96" s="101"/>
      <c r="B96" s="101"/>
      <c r="C96" s="101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01"/>
      <c r="AD96" s="101"/>
      <c r="AE96" s="101"/>
    </row>
    <row r="97" spans="1:31" ht="15.75" customHeight="1">
      <c r="A97" s="101"/>
      <c r="B97" s="101"/>
      <c r="C97" s="10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01"/>
      <c r="AD97" s="101"/>
      <c r="AE97" s="101"/>
    </row>
    <row r="98" spans="1:31" ht="15.75" customHeight="1">
      <c r="A98" s="101"/>
      <c r="B98" s="101"/>
      <c r="C98" s="101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01"/>
      <c r="AD98" s="101"/>
      <c r="AE98" s="101"/>
    </row>
    <row r="99" spans="1:31" ht="15.75" customHeight="1">
      <c r="A99" s="101"/>
      <c r="B99" s="101"/>
      <c r="C99" s="101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01"/>
      <c r="AD99" s="101"/>
      <c r="AE99" s="101"/>
    </row>
    <row r="100" spans="1:31" ht="15.75" customHeight="1">
      <c r="A100" s="101"/>
      <c r="B100" s="101"/>
      <c r="C100" s="10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01"/>
      <c r="AD100" s="101"/>
      <c r="AE100" s="101"/>
    </row>
    <row r="101" spans="1:31" ht="15.75" customHeight="1">
      <c r="A101" s="101"/>
      <c r="B101" s="101"/>
      <c r="C101" s="101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01"/>
      <c r="AD101" s="101"/>
      <c r="AE101" s="101"/>
    </row>
    <row r="102" spans="1:31" ht="15.75" customHeight="1">
      <c r="A102" s="101"/>
      <c r="B102" s="101"/>
      <c r="C102" s="101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01"/>
      <c r="AD102" s="101"/>
      <c r="AE102" s="101"/>
    </row>
    <row r="103" spans="1:31" ht="15.75" customHeight="1">
      <c r="A103" s="101"/>
      <c r="B103" s="101"/>
      <c r="C103" s="101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01"/>
      <c r="AD103" s="101"/>
      <c r="AE103" s="101"/>
    </row>
    <row r="104" spans="1:31" ht="15.75" customHeight="1">
      <c r="A104" s="101"/>
      <c r="B104" s="101"/>
      <c r="C104" s="101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01"/>
      <c r="AD104" s="101"/>
      <c r="AE104" s="101"/>
    </row>
    <row r="105" spans="1:31" ht="15.75" customHeight="1">
      <c r="A105" s="101"/>
      <c r="B105" s="101"/>
      <c r="C105" s="101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01"/>
      <c r="AD105" s="101"/>
      <c r="AE105" s="101"/>
    </row>
    <row r="106" spans="1:31" ht="15.75" customHeight="1">
      <c r="A106" s="101"/>
      <c r="B106" s="101"/>
      <c r="C106" s="101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01"/>
      <c r="AD106" s="101"/>
      <c r="AE106" s="101"/>
    </row>
    <row r="107" spans="1:31" ht="15.75" customHeight="1">
      <c r="A107" s="101"/>
      <c r="B107" s="101"/>
      <c r="C107" s="101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01"/>
      <c r="AD107" s="101"/>
      <c r="AE107" s="101"/>
    </row>
    <row r="108" spans="1:31" ht="15.75" customHeight="1">
      <c r="A108" s="101"/>
      <c r="B108" s="101"/>
      <c r="C108" s="101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01"/>
      <c r="AD108" s="101"/>
      <c r="AE108" s="101"/>
    </row>
    <row r="109" spans="1:31" ht="15.75" customHeight="1">
      <c r="A109" s="101"/>
      <c r="B109" s="101"/>
      <c r="C109" s="101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01"/>
      <c r="AD109" s="101"/>
      <c r="AE109" s="101"/>
    </row>
    <row r="110" spans="1:31" ht="15.75" customHeight="1">
      <c r="A110" s="101"/>
      <c r="B110" s="101"/>
      <c r="C110" s="101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01"/>
      <c r="AD110" s="101"/>
      <c r="AE110" s="101"/>
    </row>
    <row r="111" spans="1:31" ht="15.75" customHeight="1">
      <c r="A111" s="101"/>
      <c r="B111" s="101"/>
      <c r="C111" s="101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01"/>
      <c r="AD111" s="101"/>
      <c r="AE111" s="101"/>
    </row>
    <row r="112" spans="1:31" ht="15.75" customHeight="1">
      <c r="A112" s="101"/>
      <c r="B112" s="101"/>
      <c r="C112" s="101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01"/>
      <c r="AD112" s="101"/>
      <c r="AE112" s="101"/>
    </row>
    <row r="113" spans="1:31" ht="15.75" customHeight="1">
      <c r="A113" s="101"/>
      <c r="B113" s="101"/>
      <c r="C113" s="101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01"/>
      <c r="AD113" s="101"/>
      <c r="AE113" s="101"/>
    </row>
    <row r="114" spans="1:31" ht="15.75" customHeight="1">
      <c r="A114" s="101"/>
      <c r="B114" s="101"/>
      <c r="C114" s="101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01"/>
      <c r="AD114" s="101"/>
      <c r="AE114" s="101"/>
    </row>
    <row r="115" spans="1:31" ht="15.75" customHeight="1">
      <c r="A115" s="101"/>
      <c r="B115" s="101"/>
      <c r="C115" s="101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01"/>
      <c r="AD115" s="101"/>
      <c r="AE115" s="101"/>
    </row>
    <row r="116" spans="1:31" ht="15.75" customHeight="1">
      <c r="A116" s="101"/>
      <c r="B116" s="101"/>
      <c r="C116" s="101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01"/>
      <c r="AD116" s="101"/>
      <c r="AE116" s="101"/>
    </row>
    <row r="117" spans="1:31" ht="15.75" customHeight="1">
      <c r="A117" s="101"/>
      <c r="B117" s="101"/>
      <c r="C117" s="101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01"/>
      <c r="AD117" s="101"/>
      <c r="AE117" s="101"/>
    </row>
    <row r="118" spans="1:31" ht="15.75" customHeight="1">
      <c r="A118" s="101"/>
      <c r="B118" s="101"/>
      <c r="C118" s="101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01"/>
      <c r="AD118" s="101"/>
      <c r="AE118" s="101"/>
    </row>
    <row r="119" spans="1:31" ht="15.75" customHeight="1">
      <c r="A119" s="101"/>
      <c r="B119" s="101"/>
      <c r="C119" s="101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01"/>
      <c r="AD119" s="101"/>
      <c r="AE119" s="101"/>
    </row>
    <row r="120" spans="1:31" ht="15.75" customHeight="1">
      <c r="A120" s="101"/>
      <c r="B120" s="101"/>
      <c r="C120" s="101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01"/>
      <c r="AD120" s="101"/>
      <c r="AE120" s="101"/>
    </row>
    <row r="121" spans="1:31" ht="15.75" customHeight="1">
      <c r="A121" s="101"/>
      <c r="B121" s="101"/>
      <c r="C121" s="101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01"/>
      <c r="AD121" s="101"/>
      <c r="AE121" s="101"/>
    </row>
    <row r="122" spans="1:31" ht="15.75" customHeight="1">
      <c r="A122" s="101"/>
      <c r="B122" s="101"/>
      <c r="C122" s="101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01"/>
      <c r="AD122" s="101"/>
      <c r="AE122" s="101"/>
    </row>
    <row r="123" spans="1:31" ht="15.75" customHeight="1">
      <c r="A123" s="101"/>
      <c r="B123" s="101"/>
      <c r="C123" s="101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01"/>
      <c r="AD123" s="101"/>
      <c r="AE123" s="101"/>
    </row>
    <row r="124" spans="1:31" ht="15.75" customHeight="1">
      <c r="A124" s="101"/>
      <c r="B124" s="101"/>
      <c r="C124" s="101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01"/>
      <c r="AD124" s="101"/>
      <c r="AE124" s="101"/>
    </row>
    <row r="125" spans="1:31" ht="15.75" customHeight="1">
      <c r="A125" s="101"/>
      <c r="B125" s="101"/>
      <c r="C125" s="101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01"/>
      <c r="AD125" s="101"/>
      <c r="AE125" s="101"/>
    </row>
    <row r="126" spans="1:31" ht="15.75" customHeight="1">
      <c r="A126" s="101"/>
      <c r="B126" s="101"/>
      <c r="C126" s="101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01"/>
      <c r="AD126" s="101"/>
      <c r="AE126" s="101"/>
    </row>
    <row r="127" spans="1:31" ht="15.75" customHeight="1">
      <c r="A127" s="101"/>
      <c r="B127" s="101"/>
      <c r="C127" s="101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01"/>
      <c r="AD127" s="101"/>
      <c r="AE127" s="101"/>
    </row>
    <row r="128" spans="1:31" ht="15.75" customHeight="1">
      <c r="A128" s="101"/>
      <c r="B128" s="101"/>
      <c r="C128" s="101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01"/>
      <c r="AD128" s="101"/>
      <c r="AE128" s="101"/>
    </row>
    <row r="129" spans="1:31" ht="15.75" customHeight="1">
      <c r="A129" s="101"/>
      <c r="B129" s="101"/>
      <c r="C129" s="101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01"/>
      <c r="AD129" s="101"/>
      <c r="AE129" s="101"/>
    </row>
    <row r="130" spans="1:31" ht="15.75" customHeight="1">
      <c r="A130" s="101"/>
      <c r="B130" s="101"/>
      <c r="C130" s="101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01"/>
      <c r="AD130" s="101"/>
      <c r="AE130" s="101"/>
    </row>
    <row r="131" spans="1:31" ht="15.75" customHeight="1">
      <c r="A131" s="101"/>
      <c r="B131" s="101"/>
      <c r="C131" s="101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01"/>
      <c r="AD131" s="101"/>
      <c r="AE131" s="101"/>
    </row>
    <row r="132" spans="1:31" ht="15.75" customHeight="1">
      <c r="A132" s="101"/>
      <c r="B132" s="101"/>
      <c r="C132" s="101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01"/>
      <c r="AD132" s="101"/>
      <c r="AE132" s="101"/>
    </row>
    <row r="133" spans="1:31" ht="15.75" customHeight="1">
      <c r="A133" s="101"/>
      <c r="B133" s="101"/>
      <c r="C133" s="101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01"/>
      <c r="AD133" s="101"/>
      <c r="AE133" s="101"/>
    </row>
    <row r="134" spans="1:31" ht="15.75" customHeight="1">
      <c r="A134" s="101"/>
      <c r="B134" s="101"/>
      <c r="C134" s="101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01"/>
      <c r="AD134" s="101"/>
      <c r="AE134" s="101"/>
    </row>
    <row r="135" spans="1:31" ht="15.75" customHeight="1">
      <c r="A135" s="101"/>
      <c r="B135" s="101"/>
      <c r="C135" s="101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01"/>
      <c r="AD135" s="101"/>
      <c r="AE135" s="101"/>
    </row>
    <row r="136" spans="1:31" ht="15.75" customHeight="1">
      <c r="A136" s="101"/>
      <c r="B136" s="101"/>
      <c r="C136" s="101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01"/>
      <c r="AD136" s="101"/>
      <c r="AE136" s="101"/>
    </row>
    <row r="137" spans="1:31" ht="15.75" customHeight="1">
      <c r="A137" s="101"/>
      <c r="B137" s="101"/>
      <c r="C137" s="101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01"/>
      <c r="AD137" s="101"/>
      <c r="AE137" s="101"/>
    </row>
    <row r="138" spans="1:31" ht="15.75" customHeight="1">
      <c r="A138" s="101"/>
      <c r="B138" s="101"/>
      <c r="C138" s="101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01"/>
      <c r="AD138" s="101"/>
      <c r="AE138" s="101"/>
    </row>
    <row r="139" spans="1:31" ht="15.75" customHeight="1">
      <c r="A139" s="101"/>
      <c r="B139" s="101"/>
      <c r="C139" s="101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01"/>
      <c r="AD139" s="101"/>
      <c r="AE139" s="101"/>
    </row>
    <row r="140" spans="1:31" ht="15.75" customHeight="1">
      <c r="A140" s="101"/>
      <c r="B140" s="101"/>
      <c r="C140" s="101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01"/>
      <c r="AD140" s="101"/>
      <c r="AE140" s="101"/>
    </row>
    <row r="141" spans="1:31" ht="15.75" customHeight="1">
      <c r="A141" s="101"/>
      <c r="B141" s="101"/>
      <c r="C141" s="101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01"/>
      <c r="AD141" s="101"/>
      <c r="AE141" s="101"/>
    </row>
    <row r="142" spans="1:31" ht="15.75" customHeight="1">
      <c r="A142" s="101"/>
      <c r="B142" s="101"/>
      <c r="C142" s="101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01"/>
      <c r="AD142" s="101"/>
      <c r="AE142" s="101"/>
    </row>
    <row r="143" spans="1:31" ht="15.75" customHeight="1">
      <c r="A143" s="101"/>
      <c r="B143" s="101"/>
      <c r="C143" s="101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01"/>
      <c r="AD143" s="101"/>
      <c r="AE143" s="101"/>
    </row>
    <row r="144" spans="1:31" ht="15.75" customHeight="1">
      <c r="A144" s="101"/>
      <c r="B144" s="101"/>
      <c r="C144" s="101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01"/>
      <c r="AD144" s="101"/>
      <c r="AE144" s="101"/>
    </row>
    <row r="145" spans="1:31" ht="15.75" customHeight="1">
      <c r="A145" s="101"/>
      <c r="B145" s="101"/>
      <c r="C145" s="101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01"/>
      <c r="AD145" s="101"/>
      <c r="AE145" s="101"/>
    </row>
    <row r="146" spans="1:31" ht="15.75" customHeight="1">
      <c r="A146" s="101"/>
      <c r="B146" s="101"/>
      <c r="C146" s="101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01"/>
      <c r="AD146" s="101"/>
      <c r="AE146" s="101"/>
    </row>
    <row r="147" spans="1:31" ht="15.75" customHeight="1">
      <c r="A147" s="101"/>
      <c r="B147" s="101"/>
      <c r="C147" s="101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01"/>
      <c r="AD147" s="101"/>
      <c r="AE147" s="101"/>
    </row>
    <row r="148" spans="1:31" ht="15.75" customHeight="1">
      <c r="A148" s="101"/>
      <c r="B148" s="101"/>
      <c r="C148" s="101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01"/>
      <c r="AD148" s="101"/>
      <c r="AE148" s="101"/>
    </row>
    <row r="149" spans="1:31" ht="15.75" customHeight="1">
      <c r="A149" s="101"/>
      <c r="B149" s="101"/>
      <c r="C149" s="101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01"/>
      <c r="AD149" s="101"/>
      <c r="AE149" s="101"/>
    </row>
    <row r="150" spans="1:31" ht="15.75" customHeight="1">
      <c r="A150" s="101"/>
      <c r="B150" s="101"/>
      <c r="C150" s="101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01"/>
      <c r="AD150" s="101"/>
      <c r="AE150" s="101"/>
    </row>
    <row r="151" spans="1:31" ht="15.75" customHeight="1">
      <c r="A151" s="101"/>
      <c r="B151" s="101"/>
      <c r="C151" s="101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01"/>
      <c r="AD151" s="101"/>
      <c r="AE151" s="101"/>
    </row>
    <row r="152" spans="1:31" ht="15.75" customHeight="1">
      <c r="A152" s="101"/>
      <c r="B152" s="101"/>
      <c r="C152" s="101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01"/>
      <c r="AD152" s="101"/>
      <c r="AE152" s="101"/>
    </row>
    <row r="153" spans="1:31" ht="15.75" customHeight="1">
      <c r="A153" s="101"/>
      <c r="B153" s="101"/>
      <c r="C153" s="101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01"/>
      <c r="AD153" s="101"/>
      <c r="AE153" s="101"/>
    </row>
    <row r="154" spans="1:31" ht="15.75" customHeight="1">
      <c r="A154" s="101"/>
      <c r="B154" s="101"/>
      <c r="C154" s="101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01"/>
      <c r="AD154" s="101"/>
      <c r="AE154" s="101"/>
    </row>
    <row r="155" spans="1:31" ht="15.75" customHeight="1">
      <c r="A155" s="101"/>
      <c r="B155" s="101"/>
      <c r="C155" s="101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01"/>
      <c r="AD155" s="101"/>
      <c r="AE155" s="101"/>
    </row>
    <row r="156" spans="1:31" ht="15.75" customHeight="1">
      <c r="A156" s="101"/>
      <c r="B156" s="101"/>
      <c r="C156" s="101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01"/>
      <c r="AD156" s="101"/>
      <c r="AE156" s="101"/>
    </row>
    <row r="157" spans="1:31" ht="15.75" customHeight="1">
      <c r="A157" s="101"/>
      <c r="B157" s="101"/>
      <c r="C157" s="101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01"/>
      <c r="AD157" s="101"/>
      <c r="AE157" s="101"/>
    </row>
    <row r="158" spans="1:31" ht="15.75" customHeight="1">
      <c r="A158" s="101"/>
      <c r="B158" s="101"/>
      <c r="C158" s="101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01"/>
      <c r="AD158" s="101"/>
      <c r="AE158" s="101"/>
    </row>
    <row r="159" spans="1:31" ht="15.75" customHeight="1">
      <c r="A159" s="101"/>
      <c r="B159" s="101"/>
      <c r="C159" s="101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01"/>
      <c r="AD159" s="101"/>
      <c r="AE159" s="101"/>
    </row>
    <row r="160" spans="1:31" ht="15.75" customHeight="1">
      <c r="A160" s="101"/>
      <c r="B160" s="101"/>
      <c r="C160" s="101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01"/>
      <c r="AD160" s="101"/>
      <c r="AE160" s="101"/>
    </row>
    <row r="161" spans="1:31" ht="15.75" customHeight="1">
      <c r="A161" s="101"/>
      <c r="B161" s="101"/>
      <c r="C161" s="101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01"/>
      <c r="AD161" s="101"/>
      <c r="AE161" s="101"/>
    </row>
    <row r="162" spans="1:31" ht="15.75" customHeight="1">
      <c r="A162" s="101"/>
      <c r="B162" s="101"/>
      <c r="C162" s="101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01"/>
      <c r="AD162" s="101"/>
      <c r="AE162" s="101"/>
    </row>
    <row r="163" spans="1:31" ht="15.75" customHeight="1">
      <c r="A163" s="101"/>
      <c r="B163" s="101"/>
      <c r="C163" s="101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01"/>
      <c r="AD163" s="101"/>
      <c r="AE163" s="101"/>
    </row>
    <row r="164" spans="1:31" ht="15.75" customHeight="1">
      <c r="A164" s="101"/>
      <c r="B164" s="101"/>
      <c r="C164" s="101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01"/>
      <c r="AD164" s="101"/>
      <c r="AE164" s="101"/>
    </row>
    <row r="165" spans="1:31" ht="15.75" customHeight="1">
      <c r="A165" s="101"/>
      <c r="B165" s="101"/>
      <c r="C165" s="101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01"/>
      <c r="AD165" s="101"/>
      <c r="AE165" s="101"/>
    </row>
    <row r="166" spans="1:31" ht="15.75" customHeight="1">
      <c r="A166" s="101"/>
      <c r="B166" s="101"/>
      <c r="C166" s="101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01"/>
      <c r="AD166" s="101"/>
      <c r="AE166" s="101"/>
    </row>
    <row r="167" spans="1:31" ht="15.75" customHeight="1">
      <c r="A167" s="101"/>
      <c r="B167" s="101"/>
      <c r="C167" s="101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01"/>
      <c r="AD167" s="101"/>
      <c r="AE167" s="101"/>
    </row>
    <row r="168" spans="1:31" ht="15.75" customHeight="1">
      <c r="A168" s="101"/>
      <c r="B168" s="101"/>
      <c r="C168" s="101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01"/>
      <c r="AD168" s="101"/>
      <c r="AE168" s="101"/>
    </row>
    <row r="169" spans="1:31" ht="15.75" customHeight="1">
      <c r="A169" s="101"/>
      <c r="B169" s="101"/>
      <c r="C169" s="101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01"/>
      <c r="AD169" s="101"/>
      <c r="AE169" s="101"/>
    </row>
    <row r="170" spans="1:31" ht="15.75" customHeight="1">
      <c r="A170" s="101"/>
      <c r="B170" s="101"/>
      <c r="C170" s="101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01"/>
      <c r="AD170" s="101"/>
      <c r="AE170" s="101"/>
    </row>
    <row r="171" spans="1:31" ht="15.75" customHeight="1">
      <c r="A171" s="101"/>
      <c r="B171" s="101"/>
      <c r="C171" s="101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01"/>
      <c r="AD171" s="101"/>
      <c r="AE171" s="101"/>
    </row>
    <row r="172" spans="1:31" ht="15.75" customHeight="1">
      <c r="A172" s="101"/>
      <c r="B172" s="101"/>
      <c r="C172" s="101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01"/>
      <c r="AD172" s="101"/>
      <c r="AE172" s="101"/>
    </row>
    <row r="173" spans="1:31" ht="15.75" customHeight="1">
      <c r="A173" s="101"/>
      <c r="B173" s="101"/>
      <c r="C173" s="101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01"/>
      <c r="AD173" s="101"/>
      <c r="AE173" s="101"/>
    </row>
    <row r="174" spans="1:31" ht="15.75" customHeight="1">
      <c r="A174" s="101"/>
      <c r="B174" s="101"/>
      <c r="C174" s="101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01"/>
      <c r="AD174" s="101"/>
      <c r="AE174" s="101"/>
    </row>
    <row r="175" spans="1:31" ht="15.75" customHeight="1">
      <c r="A175" s="101"/>
      <c r="B175" s="101"/>
      <c r="C175" s="101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01"/>
      <c r="AD175" s="101"/>
      <c r="AE175" s="101"/>
    </row>
    <row r="176" spans="1:31" ht="15.75" customHeight="1">
      <c r="A176" s="101"/>
      <c r="B176" s="101"/>
      <c r="C176" s="101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01"/>
      <c r="AD176" s="101"/>
      <c r="AE176" s="101"/>
    </row>
    <row r="177" spans="1:31" ht="15.75" customHeight="1">
      <c r="A177" s="101"/>
      <c r="B177" s="101"/>
      <c r="C177" s="101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01"/>
      <c r="AD177" s="101"/>
      <c r="AE177" s="101"/>
    </row>
    <row r="178" spans="1:31" ht="15.75" customHeight="1">
      <c r="A178" s="101"/>
      <c r="B178" s="101"/>
      <c r="C178" s="101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01"/>
      <c r="AD178" s="101"/>
      <c r="AE178" s="101"/>
    </row>
    <row r="179" spans="1:31" ht="15.75" customHeight="1">
      <c r="A179" s="101"/>
      <c r="B179" s="101"/>
      <c r="C179" s="101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01"/>
      <c r="AD179" s="101"/>
      <c r="AE179" s="101"/>
    </row>
    <row r="180" spans="1:31" ht="15.75" customHeight="1">
      <c r="A180" s="101"/>
      <c r="B180" s="101"/>
      <c r="C180" s="101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01"/>
      <c r="AD180" s="101"/>
      <c r="AE180" s="101"/>
    </row>
    <row r="181" spans="1:31" ht="15.75" customHeight="1">
      <c r="A181" s="101"/>
      <c r="B181" s="101"/>
      <c r="C181" s="101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01"/>
      <c r="AD181" s="101"/>
      <c r="AE181" s="101"/>
    </row>
    <row r="182" spans="1:31" ht="15.75" customHeight="1">
      <c r="A182" s="101"/>
      <c r="B182" s="101"/>
      <c r="C182" s="101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01"/>
      <c r="AD182" s="101"/>
      <c r="AE182" s="101"/>
    </row>
    <row r="183" spans="1:31" ht="15.75" customHeight="1">
      <c r="A183" s="101"/>
      <c r="B183" s="101"/>
      <c r="C183" s="101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01"/>
      <c r="AD183" s="101"/>
      <c r="AE183" s="101"/>
    </row>
    <row r="184" spans="1:31" ht="15.75" customHeight="1">
      <c r="A184" s="101"/>
      <c r="B184" s="101"/>
      <c r="C184" s="101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01"/>
      <c r="AD184" s="101"/>
      <c r="AE184" s="101"/>
    </row>
    <row r="185" spans="1:31" ht="15.75" customHeight="1">
      <c r="A185" s="101"/>
      <c r="B185" s="101"/>
      <c r="C185" s="101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01"/>
      <c r="AD185" s="101"/>
      <c r="AE185" s="101"/>
    </row>
    <row r="186" spans="1:31" ht="15.75" customHeight="1">
      <c r="A186" s="101"/>
      <c r="B186" s="101"/>
      <c r="C186" s="101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01"/>
      <c r="AD186" s="101"/>
      <c r="AE186" s="101"/>
    </row>
    <row r="187" spans="1:31" ht="15.75" customHeight="1">
      <c r="A187" s="101"/>
      <c r="B187" s="101"/>
      <c r="C187" s="101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01"/>
      <c r="AD187" s="101"/>
      <c r="AE187" s="101"/>
    </row>
    <row r="188" spans="1:31" ht="15.75" customHeight="1">
      <c r="A188" s="101"/>
      <c r="B188" s="101"/>
      <c r="C188" s="101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01"/>
      <c r="AD188" s="101"/>
      <c r="AE188" s="101"/>
    </row>
    <row r="189" spans="1:31" ht="15.75" customHeight="1">
      <c r="A189" s="101"/>
      <c r="B189" s="101"/>
      <c r="C189" s="101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01"/>
      <c r="AD189" s="101"/>
      <c r="AE189" s="101"/>
    </row>
    <row r="190" spans="1:31" ht="15.75" customHeight="1">
      <c r="A190" s="101"/>
      <c r="B190" s="101"/>
      <c r="C190" s="101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01"/>
      <c r="AD190" s="101"/>
      <c r="AE190" s="101"/>
    </row>
    <row r="191" spans="1:31" ht="15.75" customHeight="1">
      <c r="A191" s="101"/>
      <c r="B191" s="101"/>
      <c r="C191" s="101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01"/>
      <c r="AD191" s="101"/>
      <c r="AE191" s="101"/>
    </row>
    <row r="192" spans="1:31" ht="15.75" customHeight="1">
      <c r="A192" s="101"/>
      <c r="B192" s="101"/>
      <c r="C192" s="101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01"/>
      <c r="AD192" s="101"/>
      <c r="AE192" s="101"/>
    </row>
    <row r="193" spans="1:31" ht="15.75" customHeight="1">
      <c r="A193" s="101"/>
      <c r="B193" s="101"/>
      <c r="C193" s="101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01"/>
      <c r="AD193" s="101"/>
      <c r="AE193" s="101"/>
    </row>
    <row r="194" spans="1:31" ht="15.75" customHeight="1">
      <c r="A194" s="101"/>
      <c r="B194" s="101"/>
      <c r="C194" s="101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01"/>
      <c r="AD194" s="101"/>
      <c r="AE194" s="101"/>
    </row>
    <row r="195" spans="1:31" ht="15.75" customHeight="1">
      <c r="A195" s="101"/>
      <c r="B195" s="101"/>
      <c r="C195" s="101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01"/>
      <c r="AD195" s="101"/>
      <c r="AE195" s="101"/>
    </row>
    <row r="196" spans="1:31" ht="15.75" customHeight="1">
      <c r="A196" s="101"/>
      <c r="B196" s="101"/>
      <c r="C196" s="101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01"/>
      <c r="AD196" s="101"/>
      <c r="AE196" s="101"/>
    </row>
    <row r="197" spans="1:31" ht="15.75" customHeight="1">
      <c r="A197" s="101"/>
      <c r="B197" s="101"/>
      <c r="C197" s="101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01"/>
      <c r="AD197" s="101"/>
      <c r="AE197" s="101"/>
    </row>
    <row r="198" spans="1:31" ht="15.75" customHeight="1">
      <c r="A198" s="101"/>
      <c r="B198" s="101"/>
      <c r="C198" s="101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01"/>
      <c r="AD198" s="101"/>
      <c r="AE198" s="101"/>
    </row>
    <row r="199" spans="1:31" ht="15.75" customHeight="1">
      <c r="A199" s="101"/>
      <c r="B199" s="101"/>
      <c r="C199" s="101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01"/>
      <c r="AD199" s="101"/>
      <c r="AE199" s="101"/>
    </row>
    <row r="200" spans="1:31" ht="15.75" customHeight="1">
      <c r="A200" s="101"/>
      <c r="B200" s="101"/>
      <c r="C200" s="101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01"/>
      <c r="AD200" s="101"/>
      <c r="AE200" s="101"/>
    </row>
    <row r="201" spans="1:31" ht="15.75" customHeight="1">
      <c r="A201" s="101"/>
      <c r="B201" s="101"/>
      <c r="C201" s="101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01"/>
      <c r="AD201" s="101"/>
      <c r="AE201" s="101"/>
    </row>
    <row r="202" spans="1:31" ht="15.75" customHeight="1">
      <c r="A202" s="101"/>
      <c r="B202" s="101"/>
      <c r="C202" s="101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01"/>
      <c r="AD202" s="101"/>
      <c r="AE202" s="101"/>
    </row>
    <row r="203" spans="1:31" ht="15.75" customHeight="1">
      <c r="A203" s="101"/>
      <c r="B203" s="101"/>
      <c r="C203" s="101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01"/>
      <c r="AD203" s="101"/>
      <c r="AE203" s="101"/>
    </row>
    <row r="204" spans="1:31" ht="15.75" customHeight="1">
      <c r="A204" s="101"/>
      <c r="B204" s="101"/>
      <c r="C204" s="101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01"/>
      <c r="AD204" s="101"/>
      <c r="AE204" s="101"/>
    </row>
    <row r="205" spans="1:31" ht="15.75" customHeight="1">
      <c r="A205" s="101"/>
      <c r="B205" s="101"/>
      <c r="C205" s="101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01"/>
      <c r="AD205" s="101"/>
      <c r="AE205" s="101"/>
    </row>
    <row r="206" spans="1:31" ht="15.75" customHeight="1">
      <c r="A206" s="101"/>
      <c r="B206" s="101"/>
      <c r="C206" s="101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01"/>
      <c r="AD206" s="101"/>
      <c r="AE206" s="101"/>
    </row>
    <row r="207" spans="1:31" ht="15.75" customHeight="1">
      <c r="A207" s="101"/>
      <c r="B207" s="101"/>
      <c r="C207" s="101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01"/>
      <c r="AD207" s="101"/>
      <c r="AE207" s="101"/>
    </row>
    <row r="208" spans="1:31" ht="15.75" customHeight="1">
      <c r="A208" s="101"/>
      <c r="B208" s="101"/>
      <c r="C208" s="101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01"/>
      <c r="AD208" s="101"/>
      <c r="AE208" s="101"/>
    </row>
    <row r="209" spans="1:31" ht="15.75" customHeight="1">
      <c r="A209" s="101"/>
      <c r="B209" s="101"/>
      <c r="C209" s="101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01"/>
      <c r="AD209" s="101"/>
      <c r="AE209" s="101"/>
    </row>
    <row r="210" spans="1:31" ht="15.75" customHeight="1">
      <c r="A210" s="101"/>
      <c r="B210" s="101"/>
      <c r="C210" s="101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01"/>
      <c r="AD210" s="101"/>
      <c r="AE210" s="101"/>
    </row>
    <row r="211" spans="1:31" ht="15.75" customHeight="1">
      <c r="A211" s="101"/>
      <c r="B211" s="101"/>
      <c r="C211" s="101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01"/>
      <c r="AD211" s="101"/>
      <c r="AE211" s="101"/>
    </row>
    <row r="212" spans="1:31" ht="15.75" customHeight="1">
      <c r="A212" s="101"/>
      <c r="B212" s="101"/>
      <c r="C212" s="101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01"/>
      <c r="AD212" s="101"/>
      <c r="AE212" s="101"/>
    </row>
    <row r="213" spans="1:31" ht="15.75" customHeight="1">
      <c r="A213" s="101"/>
      <c r="B213" s="101"/>
      <c r="C213" s="101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01"/>
      <c r="AD213" s="101"/>
      <c r="AE213" s="101"/>
    </row>
    <row r="214" spans="1:31" ht="15.75" customHeight="1">
      <c r="A214" s="101"/>
      <c r="B214" s="101"/>
      <c r="C214" s="101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01"/>
      <c r="AD214" s="101"/>
      <c r="AE214" s="101"/>
    </row>
    <row r="215" spans="1:31" ht="15.75" customHeight="1">
      <c r="A215" s="101"/>
      <c r="B215" s="101"/>
      <c r="C215" s="101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01"/>
      <c r="AD215" s="101"/>
      <c r="AE215" s="101"/>
    </row>
    <row r="216" spans="1:31" ht="15.75" customHeight="1">
      <c r="A216" s="101"/>
      <c r="B216" s="101"/>
      <c r="C216" s="101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01"/>
      <c r="AD216" s="101"/>
      <c r="AE216" s="101"/>
    </row>
    <row r="217" spans="1:31" ht="15.75" customHeight="1">
      <c r="A217" s="101"/>
      <c r="B217" s="101"/>
      <c r="C217" s="101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01"/>
      <c r="AD217" s="101"/>
      <c r="AE217" s="101"/>
    </row>
    <row r="218" spans="1:31" ht="15.75" customHeight="1">
      <c r="A218" s="101"/>
      <c r="B218" s="101"/>
      <c r="C218" s="101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01"/>
      <c r="AD218" s="101"/>
      <c r="AE218" s="101"/>
    </row>
    <row r="219" spans="1:31" ht="15.75" customHeight="1">
      <c r="A219" s="101"/>
      <c r="B219" s="101"/>
      <c r="C219" s="101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01"/>
      <c r="AD219" s="101"/>
      <c r="AE219" s="101"/>
    </row>
    <row r="220" spans="1:31" ht="15.75" customHeight="1">
      <c r="A220" s="101"/>
      <c r="B220" s="101"/>
      <c r="C220" s="101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01"/>
      <c r="AD220" s="101"/>
      <c r="AE220" s="101"/>
    </row>
    <row r="221" spans="1:31" ht="15.75" customHeight="1">
      <c r="A221" s="101"/>
      <c r="B221" s="101"/>
      <c r="C221" s="101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01"/>
      <c r="AD221" s="101"/>
      <c r="AE221" s="101"/>
    </row>
    <row r="222" spans="1:31" ht="15.75" customHeight="1">
      <c r="A222" s="101"/>
      <c r="B222" s="101"/>
      <c r="C222" s="101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01"/>
      <c r="AD222" s="101"/>
      <c r="AE222" s="101"/>
    </row>
    <row r="223" spans="1:31" ht="15.75" customHeight="1">
      <c r="A223" s="101"/>
      <c r="B223" s="101"/>
      <c r="C223" s="101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01"/>
      <c r="AD223" s="101"/>
      <c r="AE223" s="101"/>
    </row>
    <row r="224" spans="1:31" ht="15.75" customHeight="1">
      <c r="A224" s="101"/>
      <c r="B224" s="101"/>
      <c r="C224" s="101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01"/>
      <c r="AD224" s="101"/>
      <c r="AE224" s="101"/>
    </row>
    <row r="225" spans="1:31" ht="15.75" customHeight="1">
      <c r="A225" s="101"/>
      <c r="B225" s="101"/>
      <c r="C225" s="101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01"/>
      <c r="AD225" s="101"/>
      <c r="AE225" s="101"/>
    </row>
    <row r="226" spans="1:31" ht="15.75" customHeight="1">
      <c r="A226" s="101"/>
      <c r="B226" s="101"/>
      <c r="C226" s="101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01"/>
      <c r="AD226" s="101"/>
      <c r="AE226" s="101"/>
    </row>
    <row r="227" spans="1:31" ht="15.75" customHeight="1">
      <c r="A227" s="101"/>
      <c r="B227" s="101"/>
      <c r="C227" s="101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01"/>
      <c r="AD227" s="101"/>
      <c r="AE227" s="101"/>
    </row>
    <row r="228" spans="1:31" ht="15.75" customHeight="1">
      <c r="A228" s="101"/>
      <c r="B228" s="101"/>
      <c r="C228" s="101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01"/>
      <c r="AD228" s="101"/>
      <c r="AE228" s="101"/>
    </row>
    <row r="229" spans="1:31" ht="15.75" customHeight="1">
      <c r="A229" s="101"/>
      <c r="B229" s="101"/>
      <c r="C229" s="101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01"/>
      <c r="AD229" s="101"/>
      <c r="AE229" s="101"/>
    </row>
    <row r="230" spans="1:31" ht="15.75" customHeight="1">
      <c r="A230" s="101"/>
      <c r="B230" s="101"/>
      <c r="C230" s="101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01"/>
      <c r="AD230" s="101"/>
      <c r="AE230" s="101"/>
    </row>
    <row r="231" spans="1:31" ht="15.75" customHeight="1">
      <c r="A231" s="101"/>
      <c r="B231" s="101"/>
      <c r="C231" s="101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01"/>
      <c r="AD231" s="101"/>
      <c r="AE231" s="101"/>
    </row>
    <row r="232" spans="1:31" ht="15.75" customHeight="1">
      <c r="A232" s="101"/>
      <c r="B232" s="101"/>
      <c r="C232" s="101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01"/>
      <c r="AD232" s="101"/>
      <c r="AE232" s="101"/>
    </row>
    <row r="233" spans="1:31" ht="15.75" customHeight="1">
      <c r="A233" s="101"/>
      <c r="B233" s="101"/>
      <c r="C233" s="101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01"/>
      <c r="AD233" s="101"/>
      <c r="AE233" s="101"/>
    </row>
    <row r="234" spans="1:31" ht="15.75" customHeight="1">
      <c r="A234" s="101"/>
      <c r="B234" s="101"/>
      <c r="C234" s="101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01"/>
      <c r="AD234" s="101"/>
      <c r="AE234" s="101"/>
    </row>
    <row r="235" spans="1:31" ht="15.75" customHeight="1">
      <c r="A235" s="101"/>
      <c r="B235" s="101"/>
      <c r="C235" s="101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01"/>
      <c r="AD235" s="101"/>
      <c r="AE235" s="101"/>
    </row>
    <row r="236" spans="1:31" ht="15.75" customHeight="1">
      <c r="A236" s="101"/>
      <c r="B236" s="101"/>
      <c r="C236" s="101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01"/>
      <c r="AD236" s="101"/>
      <c r="AE236" s="101"/>
    </row>
    <row r="237" spans="1:31" ht="15.75" customHeight="1">
      <c r="A237" s="101"/>
      <c r="B237" s="101"/>
      <c r="C237" s="101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01"/>
      <c r="AD237" s="101"/>
      <c r="AE237" s="101"/>
    </row>
    <row r="238" spans="1:31" ht="15.75" customHeight="1">
      <c r="A238" s="101"/>
      <c r="B238" s="101"/>
      <c r="C238" s="101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01"/>
      <c r="AD238" s="101"/>
      <c r="AE238" s="101"/>
    </row>
    <row r="239" spans="1:31" ht="15.75" customHeight="1">
      <c r="A239" s="101"/>
      <c r="B239" s="101"/>
      <c r="C239" s="101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01"/>
      <c r="AD239" s="101"/>
      <c r="AE239" s="101"/>
    </row>
    <row r="240" spans="1:31" ht="15.75" customHeight="1">
      <c r="A240" s="101"/>
      <c r="B240" s="101"/>
      <c r="C240" s="101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01"/>
      <c r="AD240" s="101"/>
      <c r="AE240" s="101"/>
    </row>
    <row r="241" spans="1:31" ht="15.75" customHeight="1">
      <c r="A241" s="101"/>
      <c r="B241" s="101"/>
      <c r="C241" s="101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01"/>
      <c r="AD241" s="101"/>
      <c r="AE241" s="101"/>
    </row>
    <row r="242" spans="1:31" ht="15.75" customHeight="1">
      <c r="A242" s="101"/>
      <c r="B242" s="101"/>
      <c r="C242" s="101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01"/>
      <c r="AD242" s="101"/>
      <c r="AE242" s="101"/>
    </row>
    <row r="243" spans="1:31" ht="15.75" customHeight="1">
      <c r="A243" s="101"/>
      <c r="B243" s="101"/>
      <c r="C243" s="101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01"/>
      <c r="AD243" s="101"/>
      <c r="AE243" s="101"/>
    </row>
    <row r="244" spans="1:31" ht="15.75" customHeight="1">
      <c r="A244" s="101"/>
      <c r="B244" s="101"/>
      <c r="C244" s="101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01"/>
      <c r="AD244" s="101"/>
      <c r="AE244" s="101"/>
    </row>
    <row r="245" spans="1:31" ht="15.75" customHeight="1">
      <c r="A245" s="101"/>
      <c r="B245" s="101"/>
      <c r="C245" s="101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01"/>
      <c r="AD245" s="101"/>
      <c r="AE245" s="101"/>
    </row>
    <row r="246" spans="1:31" ht="15.75" customHeight="1">
      <c r="A246" s="101"/>
      <c r="B246" s="101"/>
      <c r="C246" s="101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01"/>
      <c r="AD246" s="101"/>
      <c r="AE246" s="101"/>
    </row>
    <row r="247" spans="1:31" ht="15.75" customHeight="1">
      <c r="A247" s="101"/>
      <c r="B247" s="101"/>
      <c r="C247" s="101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01"/>
      <c r="AD247" s="101"/>
      <c r="AE247" s="101"/>
    </row>
    <row r="248" spans="1:31" ht="15.75" customHeight="1">
      <c r="A248" s="101"/>
      <c r="B248" s="101"/>
      <c r="C248" s="101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01"/>
      <c r="AD248" s="101"/>
      <c r="AE248" s="101"/>
    </row>
    <row r="249" spans="1:31" ht="15.75" customHeight="1">
      <c r="A249" s="101"/>
      <c r="B249" s="101"/>
      <c r="C249" s="101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01"/>
      <c r="AD249" s="101"/>
      <c r="AE249" s="101"/>
    </row>
    <row r="250" spans="1:31" ht="15.75" customHeight="1">
      <c r="A250" s="101"/>
      <c r="B250" s="101"/>
      <c r="C250" s="101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01"/>
      <c r="AD250" s="101"/>
      <c r="AE250" s="101"/>
    </row>
    <row r="251" spans="1:31" ht="15.75" customHeight="1">
      <c r="A251" s="101"/>
      <c r="B251" s="101"/>
      <c r="C251" s="101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01"/>
      <c r="AD251" s="101"/>
      <c r="AE251" s="101"/>
    </row>
    <row r="252" spans="1:31" ht="15.75" customHeight="1">
      <c r="A252" s="101"/>
      <c r="B252" s="101"/>
      <c r="C252" s="101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01"/>
      <c r="AD252" s="101"/>
      <c r="AE252" s="101"/>
    </row>
    <row r="253" spans="1:31" ht="15.75" customHeight="1">
      <c r="A253" s="101"/>
      <c r="B253" s="101"/>
      <c r="C253" s="101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01"/>
      <c r="AD253" s="101"/>
      <c r="AE253" s="101"/>
    </row>
    <row r="254" spans="1:31" ht="15.75" customHeight="1">
      <c r="A254" s="101"/>
      <c r="B254" s="101"/>
      <c r="C254" s="101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01"/>
      <c r="AD254" s="101"/>
      <c r="AE254" s="101"/>
    </row>
    <row r="255" spans="1:31" ht="15.75" customHeight="1">
      <c r="A255" s="101"/>
      <c r="B255" s="101"/>
      <c r="C255" s="101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01"/>
      <c r="AD255" s="101"/>
      <c r="AE255" s="101"/>
    </row>
    <row r="256" spans="1:31" ht="15.75" customHeight="1">
      <c r="A256" s="101"/>
      <c r="B256" s="101"/>
      <c r="C256" s="101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01"/>
      <c r="AD256" s="101"/>
      <c r="AE256" s="101"/>
    </row>
    <row r="257" spans="1:31" ht="15.75" customHeight="1">
      <c r="A257" s="101"/>
      <c r="B257" s="101"/>
      <c r="C257" s="101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01"/>
      <c r="AD257" s="101"/>
      <c r="AE257" s="101"/>
    </row>
    <row r="258" spans="1:31" ht="15.75" customHeight="1">
      <c r="A258" s="101"/>
      <c r="B258" s="101"/>
      <c r="C258" s="101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01"/>
      <c r="AD258" s="101"/>
      <c r="AE258" s="101"/>
    </row>
    <row r="259" spans="1:31" ht="15.75" customHeight="1">
      <c r="A259" s="101"/>
      <c r="B259" s="101"/>
      <c r="C259" s="101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01"/>
      <c r="AD259" s="101"/>
      <c r="AE259" s="101"/>
    </row>
    <row r="260" spans="1:31" ht="15.75" customHeight="1">
      <c r="A260" s="101"/>
      <c r="B260" s="101"/>
      <c r="C260" s="101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01"/>
      <c r="AD260" s="101"/>
      <c r="AE260" s="101"/>
    </row>
    <row r="261" spans="1:31" ht="15.75" customHeight="1">
      <c r="A261" s="101"/>
      <c r="B261" s="101"/>
      <c r="C261" s="101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01"/>
      <c r="AD261" s="101"/>
      <c r="AE261" s="101"/>
    </row>
    <row r="262" spans="1:31" ht="15.75" customHeight="1">
      <c r="A262" s="101"/>
      <c r="B262" s="101"/>
      <c r="C262" s="101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01"/>
      <c r="AD262" s="101"/>
      <c r="AE262" s="101"/>
    </row>
    <row r="263" spans="1:31" ht="15.75" customHeight="1">
      <c r="A263" s="101"/>
      <c r="B263" s="101"/>
      <c r="C263" s="101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01"/>
      <c r="AD263" s="101"/>
      <c r="AE263" s="101"/>
    </row>
    <row r="264" spans="1:31" ht="15.75" customHeight="1">
      <c r="A264" s="101"/>
      <c r="B264" s="101"/>
      <c r="C264" s="101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01"/>
      <c r="AD264" s="101"/>
      <c r="AE264" s="101"/>
    </row>
    <row r="265" spans="1:31" ht="15.75" customHeight="1">
      <c r="A265" s="101"/>
      <c r="B265" s="101"/>
      <c r="C265" s="101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01"/>
      <c r="AD265" s="101"/>
      <c r="AE265" s="101"/>
    </row>
    <row r="266" spans="1:31" ht="15.75" customHeight="1">
      <c r="A266" s="101"/>
      <c r="B266" s="101"/>
      <c r="C266" s="101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01"/>
      <c r="AD266" s="101"/>
      <c r="AE266" s="101"/>
    </row>
    <row r="267" spans="1:31" ht="15.75" customHeight="1">
      <c r="A267" s="101"/>
      <c r="B267" s="101"/>
      <c r="C267" s="101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01"/>
      <c r="AD267" s="101"/>
      <c r="AE267" s="101"/>
    </row>
    <row r="268" spans="1:31" ht="15.75" customHeight="1">
      <c r="A268" s="101"/>
      <c r="B268" s="101"/>
      <c r="C268" s="101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01"/>
      <c r="AD268" s="101"/>
      <c r="AE268" s="101"/>
    </row>
    <row r="269" spans="1:31" ht="15.75" customHeight="1">
      <c r="A269" s="101"/>
      <c r="B269" s="101"/>
      <c r="C269" s="101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01"/>
      <c r="AD269" s="101"/>
      <c r="AE269" s="101"/>
    </row>
    <row r="270" spans="1:31" ht="15.75" customHeight="1">
      <c r="A270" s="101"/>
      <c r="B270" s="101"/>
      <c r="C270" s="101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01"/>
      <c r="AD270" s="101"/>
      <c r="AE270" s="101"/>
    </row>
    <row r="271" spans="1:31" ht="15.75" customHeight="1">
      <c r="A271" s="101"/>
      <c r="B271" s="101"/>
      <c r="C271" s="101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01"/>
      <c r="AD271" s="101"/>
      <c r="AE271" s="101"/>
    </row>
    <row r="272" spans="1:31" ht="15.75" customHeight="1">
      <c r="A272" s="101"/>
      <c r="B272" s="101"/>
      <c r="C272" s="101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01"/>
      <c r="AD272" s="101"/>
      <c r="AE272" s="101"/>
    </row>
    <row r="273" spans="1:31" ht="15.75" customHeight="1">
      <c r="A273" s="101"/>
      <c r="B273" s="101"/>
      <c r="C273" s="101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01"/>
      <c r="AD273" s="101"/>
      <c r="AE273" s="101"/>
    </row>
    <row r="274" spans="1:31" ht="15.75" customHeight="1">
      <c r="A274" s="101"/>
      <c r="B274" s="101"/>
      <c r="C274" s="101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01"/>
      <c r="AD274" s="101"/>
      <c r="AE274" s="101"/>
    </row>
    <row r="275" spans="1:31" ht="15.75" customHeight="1">
      <c r="A275" s="101"/>
      <c r="B275" s="101"/>
      <c r="C275" s="101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01"/>
      <c r="AD275" s="101"/>
      <c r="AE275" s="101"/>
    </row>
    <row r="276" spans="1:31" ht="15.75" customHeight="1">
      <c r="A276" s="101"/>
      <c r="B276" s="101"/>
      <c r="C276" s="101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01"/>
      <c r="AD276" s="101"/>
      <c r="AE276" s="101"/>
    </row>
    <row r="277" spans="1:31" ht="15.75" customHeight="1">
      <c r="A277" s="101"/>
      <c r="B277" s="101"/>
      <c r="C277" s="101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01"/>
      <c r="AD277" s="101"/>
      <c r="AE277" s="101"/>
    </row>
    <row r="278" spans="1:31" ht="15.75" customHeight="1">
      <c r="A278" s="101"/>
      <c r="B278" s="101"/>
      <c r="C278" s="101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01"/>
      <c r="AD278" s="101"/>
      <c r="AE278" s="101"/>
    </row>
    <row r="279" spans="1:31" ht="15.75" customHeight="1">
      <c r="A279" s="101"/>
      <c r="B279" s="101"/>
      <c r="C279" s="101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01"/>
      <c r="AD279" s="101"/>
      <c r="AE279" s="101"/>
    </row>
    <row r="280" spans="1:31" ht="15.75" customHeight="1">
      <c r="A280" s="101"/>
      <c r="B280" s="101"/>
      <c r="C280" s="101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01"/>
      <c r="AD280" s="101"/>
      <c r="AE280" s="101"/>
    </row>
    <row r="281" spans="1:31" ht="15.75" customHeight="1">
      <c r="A281" s="101"/>
      <c r="B281" s="101"/>
      <c r="C281" s="101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01"/>
      <c r="AD281" s="101"/>
      <c r="AE281" s="101"/>
    </row>
    <row r="282" spans="1:31" ht="15.75" customHeight="1">
      <c r="A282" s="101"/>
      <c r="B282" s="101"/>
      <c r="C282" s="101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01"/>
      <c r="AD282" s="101"/>
      <c r="AE282" s="101"/>
    </row>
    <row r="283" spans="1:31" ht="15.75" customHeight="1">
      <c r="A283" s="101"/>
      <c r="B283" s="101"/>
      <c r="C283" s="101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01"/>
      <c r="AD283" s="101"/>
      <c r="AE283" s="101"/>
    </row>
    <row r="284" spans="1:31" ht="15.75" customHeight="1">
      <c r="A284" s="101"/>
      <c r="B284" s="101"/>
      <c r="C284" s="101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01"/>
      <c r="AD284" s="101"/>
      <c r="AE284" s="101"/>
    </row>
    <row r="285" spans="1:31" ht="15.75" customHeight="1">
      <c r="A285" s="101"/>
      <c r="B285" s="101"/>
      <c r="C285" s="101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01"/>
      <c r="AD285" s="101"/>
      <c r="AE285" s="101"/>
    </row>
    <row r="286" spans="1:31" ht="15.75" customHeight="1">
      <c r="A286" s="101"/>
      <c r="B286" s="101"/>
      <c r="C286" s="101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01"/>
      <c r="AD286" s="101"/>
      <c r="AE286" s="101"/>
    </row>
    <row r="287" spans="1:31" ht="15.75" customHeight="1">
      <c r="A287" s="101"/>
      <c r="B287" s="101"/>
      <c r="C287" s="101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01"/>
      <c r="AD287" s="101"/>
      <c r="AE287" s="101"/>
    </row>
    <row r="288" spans="1:31" ht="15.75" customHeight="1">
      <c r="A288" s="101"/>
      <c r="B288" s="101"/>
      <c r="C288" s="101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01"/>
      <c r="AD288" s="101"/>
      <c r="AE288" s="101"/>
    </row>
    <row r="289" spans="1:31" ht="15.75" customHeight="1">
      <c r="A289" s="101"/>
      <c r="B289" s="101"/>
      <c r="C289" s="101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01"/>
      <c r="AD289" s="101"/>
      <c r="AE289" s="101"/>
    </row>
    <row r="290" spans="1:31" ht="15.75" customHeight="1">
      <c r="A290" s="101"/>
      <c r="B290" s="101"/>
      <c r="C290" s="101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01"/>
      <c r="AD290" s="101"/>
      <c r="AE290" s="101"/>
    </row>
    <row r="291" spans="1:31" ht="15.75" customHeight="1">
      <c r="A291" s="101"/>
      <c r="B291" s="101"/>
      <c r="C291" s="101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01"/>
      <c r="AD291" s="101"/>
      <c r="AE291" s="101"/>
    </row>
    <row r="292" spans="1:31" ht="15.75" customHeight="1">
      <c r="A292" s="101"/>
      <c r="B292" s="101"/>
      <c r="C292" s="101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01"/>
      <c r="AD292" s="101"/>
      <c r="AE292" s="101"/>
    </row>
    <row r="293" spans="1:31" ht="15.75" customHeight="1">
      <c r="A293" s="101"/>
      <c r="B293" s="101"/>
      <c r="C293" s="101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01"/>
      <c r="AD293" s="101"/>
      <c r="AE293" s="101"/>
    </row>
    <row r="294" spans="1:31" ht="15.75" customHeight="1">
      <c r="A294" s="101"/>
      <c r="B294" s="101"/>
      <c r="C294" s="101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01"/>
      <c r="AD294" s="101"/>
      <c r="AE294" s="101"/>
    </row>
    <row r="295" spans="1:31" ht="15.75" customHeight="1">
      <c r="A295" s="101"/>
      <c r="B295" s="101"/>
      <c r="C295" s="101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01"/>
      <c r="AD295" s="101"/>
      <c r="AE295" s="101"/>
    </row>
    <row r="296" spans="1:31" ht="15.75" customHeight="1">
      <c r="A296" s="101"/>
      <c r="B296" s="101"/>
      <c r="C296" s="101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01"/>
      <c r="AD296" s="101"/>
      <c r="AE296" s="101"/>
    </row>
    <row r="297" spans="1:31" ht="15.75" customHeight="1">
      <c r="A297" s="101"/>
      <c r="B297" s="101"/>
      <c r="C297" s="101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01"/>
      <c r="AD297" s="101"/>
      <c r="AE297" s="101"/>
    </row>
    <row r="298" spans="1:31" ht="15.75" customHeight="1">
      <c r="A298" s="101"/>
      <c r="B298" s="101"/>
      <c r="C298" s="101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01"/>
      <c r="AD298" s="101"/>
      <c r="AE298" s="101"/>
    </row>
    <row r="299" spans="1:31" ht="15.75" customHeight="1">
      <c r="A299" s="101"/>
      <c r="B299" s="101"/>
      <c r="C299" s="101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01"/>
      <c r="AD299" s="101"/>
      <c r="AE299" s="101"/>
    </row>
    <row r="300" spans="1:31" ht="15.75" customHeight="1">
      <c r="A300" s="101"/>
      <c r="B300" s="101"/>
      <c r="C300" s="101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01"/>
      <c r="AD300" s="101"/>
      <c r="AE300" s="101"/>
    </row>
    <row r="301" spans="1:31" ht="15.75" customHeight="1">
      <c r="A301" s="101"/>
      <c r="B301" s="101"/>
      <c r="C301" s="101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01"/>
      <c r="AD301" s="101"/>
      <c r="AE301" s="101"/>
    </row>
    <row r="302" spans="1:31" ht="15.75" customHeight="1">
      <c r="A302" s="101"/>
      <c r="B302" s="101"/>
      <c r="C302" s="101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01"/>
      <c r="AD302" s="101"/>
      <c r="AE302" s="101"/>
    </row>
    <row r="303" spans="1:31" ht="15.75" customHeight="1">
      <c r="A303" s="101"/>
      <c r="B303" s="101"/>
      <c r="C303" s="101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01"/>
      <c r="AD303" s="101"/>
      <c r="AE303" s="101"/>
    </row>
    <row r="304" spans="1:31" ht="15.75" customHeight="1">
      <c r="A304" s="101"/>
      <c r="B304" s="101"/>
      <c r="C304" s="101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01"/>
      <c r="AD304" s="101"/>
      <c r="AE304" s="101"/>
    </row>
    <row r="305" spans="1:31" ht="15.75" customHeight="1">
      <c r="A305" s="101"/>
      <c r="B305" s="101"/>
      <c r="C305" s="101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01"/>
      <c r="AD305" s="101"/>
      <c r="AE305" s="101"/>
    </row>
    <row r="306" spans="1:31" ht="15.75" customHeight="1">
      <c r="A306" s="101"/>
      <c r="B306" s="101"/>
      <c r="C306" s="101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01"/>
      <c r="AD306" s="101"/>
      <c r="AE306" s="101"/>
    </row>
    <row r="307" spans="1:31" ht="15.75" customHeight="1">
      <c r="A307" s="101"/>
      <c r="B307" s="101"/>
      <c r="C307" s="101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01"/>
      <c r="AD307" s="101"/>
      <c r="AE307" s="101"/>
    </row>
    <row r="308" spans="1:31" ht="15.75" customHeight="1">
      <c r="A308" s="101"/>
      <c r="B308" s="101"/>
      <c r="C308" s="101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01"/>
      <c r="AD308" s="101"/>
      <c r="AE308" s="101"/>
    </row>
    <row r="309" spans="1:31" ht="15.75" customHeight="1">
      <c r="A309" s="101"/>
      <c r="B309" s="101"/>
      <c r="C309" s="101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01"/>
      <c r="AD309" s="101"/>
      <c r="AE309" s="101"/>
    </row>
    <row r="310" spans="1:31" ht="15.75" customHeight="1">
      <c r="A310" s="101"/>
      <c r="B310" s="101"/>
      <c r="C310" s="101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01"/>
      <c r="AD310" s="101"/>
      <c r="AE310" s="101"/>
    </row>
    <row r="311" spans="1:31" ht="15.75" customHeight="1">
      <c r="A311" s="101"/>
      <c r="B311" s="101"/>
      <c r="C311" s="101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01"/>
      <c r="AD311" s="101"/>
      <c r="AE311" s="101"/>
    </row>
    <row r="312" spans="1:31" ht="15.75" customHeight="1">
      <c r="A312" s="101"/>
      <c r="B312" s="101"/>
      <c r="C312" s="101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01"/>
      <c r="AD312" s="101"/>
      <c r="AE312" s="101"/>
    </row>
    <row r="313" spans="1:31" ht="15.75" customHeight="1">
      <c r="A313" s="101"/>
      <c r="B313" s="101"/>
      <c r="C313" s="101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01"/>
      <c r="AD313" s="101"/>
      <c r="AE313" s="101"/>
    </row>
    <row r="314" spans="1:31" ht="15.75" customHeight="1">
      <c r="A314" s="101"/>
      <c r="B314" s="101"/>
      <c r="C314" s="101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01"/>
      <c r="AD314" s="101"/>
      <c r="AE314" s="101"/>
    </row>
    <row r="315" spans="1:31" ht="15.75" customHeight="1">
      <c r="A315" s="101"/>
      <c r="B315" s="101"/>
      <c r="C315" s="101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01"/>
      <c r="AD315" s="101"/>
      <c r="AE315" s="101"/>
    </row>
    <row r="316" spans="1:31" ht="15.75" customHeight="1">
      <c r="A316" s="101"/>
      <c r="B316" s="101"/>
      <c r="C316" s="101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01"/>
      <c r="AD316" s="101"/>
      <c r="AE316" s="101"/>
    </row>
    <row r="317" spans="1:31" ht="15.75" customHeight="1">
      <c r="A317" s="101"/>
      <c r="B317" s="101"/>
      <c r="C317" s="101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01"/>
      <c r="AD317" s="101"/>
      <c r="AE317" s="101"/>
    </row>
    <row r="318" spans="1:31" ht="15.75" customHeight="1">
      <c r="A318" s="101"/>
      <c r="B318" s="101"/>
      <c r="C318" s="101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01"/>
      <c r="AD318" s="101"/>
      <c r="AE318" s="101"/>
    </row>
    <row r="319" spans="1:31" ht="15.75" customHeight="1">
      <c r="A319" s="101"/>
      <c r="B319" s="101"/>
      <c r="C319" s="101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01"/>
      <c r="AD319" s="101"/>
      <c r="AE319" s="101"/>
    </row>
    <row r="320" spans="1:31" ht="15.75" customHeight="1">
      <c r="A320" s="101"/>
      <c r="B320" s="101"/>
      <c r="C320" s="101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01"/>
      <c r="AD320" s="101"/>
      <c r="AE320" s="101"/>
    </row>
    <row r="321" spans="1:31" ht="15.75" customHeight="1">
      <c r="A321" s="101"/>
      <c r="B321" s="101"/>
      <c r="C321" s="101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01"/>
      <c r="AD321" s="101"/>
      <c r="AE321" s="101"/>
    </row>
    <row r="322" spans="1:31" ht="15.75" customHeight="1">
      <c r="A322" s="101"/>
      <c r="B322" s="101"/>
      <c r="C322" s="101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01"/>
      <c r="AD322" s="101"/>
      <c r="AE322" s="101"/>
    </row>
    <row r="323" spans="1:31" ht="15.75" customHeight="1">
      <c r="A323" s="101"/>
      <c r="B323" s="101"/>
      <c r="C323" s="101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01"/>
      <c r="AD323" s="101"/>
      <c r="AE323" s="101"/>
    </row>
    <row r="324" spans="1:31" ht="15.75" customHeight="1">
      <c r="A324" s="101"/>
      <c r="B324" s="101"/>
      <c r="C324" s="101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01"/>
      <c r="AD324" s="101"/>
      <c r="AE324" s="101"/>
    </row>
    <row r="325" spans="1:31" ht="15.75" customHeight="1">
      <c r="A325" s="101"/>
      <c r="B325" s="101"/>
      <c r="C325" s="101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01"/>
      <c r="AD325" s="101"/>
      <c r="AE325" s="101"/>
    </row>
    <row r="326" spans="1:31" ht="15.75" customHeight="1">
      <c r="A326" s="101"/>
      <c r="B326" s="101"/>
      <c r="C326" s="101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01"/>
      <c r="AD326" s="101"/>
      <c r="AE326" s="101"/>
    </row>
    <row r="327" spans="1:31" ht="15.75" customHeight="1">
      <c r="A327" s="101"/>
      <c r="B327" s="101"/>
      <c r="C327" s="10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01"/>
      <c r="AD327" s="101"/>
      <c r="AE327" s="101"/>
    </row>
    <row r="328" spans="1:31" ht="15.75" customHeight="1">
      <c r="A328" s="101"/>
      <c r="B328" s="101"/>
      <c r="C328" s="10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01"/>
      <c r="AD328" s="101"/>
      <c r="AE328" s="101"/>
    </row>
    <row r="329" spans="1:31" ht="15.75" customHeight="1">
      <c r="A329" s="101"/>
      <c r="B329" s="101"/>
      <c r="C329" s="10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01"/>
      <c r="AD329" s="101"/>
      <c r="AE329" s="101"/>
    </row>
    <row r="330" spans="1:31" ht="15.75" customHeight="1">
      <c r="A330" s="101"/>
      <c r="B330" s="101"/>
      <c r="C330" s="10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01"/>
      <c r="AD330" s="101"/>
      <c r="AE330" s="101"/>
    </row>
    <row r="331" spans="1:31" ht="15.75" customHeight="1">
      <c r="A331" s="101"/>
      <c r="B331" s="101"/>
      <c r="C331" s="10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01"/>
      <c r="AD331" s="101"/>
      <c r="AE331" s="101"/>
    </row>
    <row r="332" spans="1:31" ht="15.75" customHeight="1">
      <c r="A332" s="101"/>
      <c r="B332" s="101"/>
      <c r="C332" s="10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01"/>
      <c r="AD332" s="101"/>
      <c r="AE332" s="101"/>
    </row>
    <row r="333" spans="1:31" ht="15.75" customHeight="1">
      <c r="A333" s="101"/>
      <c r="B333" s="101"/>
      <c r="C333" s="10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01"/>
      <c r="AD333" s="101"/>
      <c r="AE333" s="101"/>
    </row>
    <row r="334" spans="1:31" ht="15.75" customHeight="1">
      <c r="A334" s="101"/>
      <c r="B334" s="101"/>
      <c r="C334" s="10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01"/>
      <c r="AD334" s="101"/>
      <c r="AE334" s="101"/>
    </row>
    <row r="335" spans="1:31" ht="15.75" customHeight="1">
      <c r="A335" s="101"/>
      <c r="B335" s="101"/>
      <c r="C335" s="10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01"/>
      <c r="AD335" s="101"/>
      <c r="AE335" s="101"/>
    </row>
    <row r="336" spans="1:31" ht="15.75" customHeight="1">
      <c r="A336" s="101"/>
      <c r="B336" s="101"/>
      <c r="C336" s="10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01"/>
      <c r="AD336" s="101"/>
      <c r="AE336" s="101"/>
    </row>
    <row r="337" spans="1:31" ht="15.75" customHeight="1">
      <c r="A337" s="101"/>
      <c r="B337" s="101"/>
      <c r="C337" s="101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01"/>
      <c r="AD337" s="101"/>
      <c r="AE337" s="101"/>
    </row>
    <row r="338" spans="1:31" ht="15.75" customHeight="1">
      <c r="A338" s="101"/>
      <c r="B338" s="101"/>
      <c r="C338" s="101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01"/>
      <c r="AD338" s="101"/>
      <c r="AE338" s="101"/>
    </row>
    <row r="339" spans="1:31" ht="15.75" customHeight="1">
      <c r="A339" s="101"/>
      <c r="B339" s="101"/>
      <c r="C339" s="101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01"/>
      <c r="AD339" s="101"/>
      <c r="AE339" s="101"/>
    </row>
    <row r="340" spans="1:31" ht="15.75" customHeight="1">
      <c r="A340" s="101"/>
      <c r="B340" s="101"/>
      <c r="C340" s="101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01"/>
      <c r="AD340" s="101"/>
      <c r="AE340" s="101"/>
    </row>
    <row r="341" spans="1:31" ht="15.75" customHeight="1">
      <c r="A341" s="101"/>
      <c r="B341" s="101"/>
      <c r="C341" s="10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01"/>
      <c r="AD341" s="101"/>
      <c r="AE341" s="101"/>
    </row>
    <row r="342" spans="1:31" ht="15.75" customHeight="1">
      <c r="A342" s="101"/>
      <c r="B342" s="101"/>
      <c r="C342" s="101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01"/>
      <c r="AD342" s="101"/>
      <c r="AE342" s="101"/>
    </row>
    <row r="343" spans="1:31" ht="15.75" customHeight="1">
      <c r="A343" s="101"/>
      <c r="B343" s="101"/>
      <c r="C343" s="101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01"/>
      <c r="AD343" s="101"/>
      <c r="AE343" s="101"/>
    </row>
    <row r="344" spans="1:31" ht="15.75" customHeight="1">
      <c r="A344" s="101"/>
      <c r="B344" s="101"/>
      <c r="C344" s="101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01"/>
      <c r="AD344" s="101"/>
      <c r="AE344" s="101"/>
    </row>
    <row r="345" spans="1:31" ht="15.75" customHeight="1">
      <c r="A345" s="101"/>
      <c r="B345" s="101"/>
      <c r="C345" s="101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01"/>
      <c r="AD345" s="101"/>
      <c r="AE345" s="101"/>
    </row>
    <row r="346" spans="1:31" ht="15.75" customHeight="1">
      <c r="A346" s="101"/>
      <c r="B346" s="101"/>
      <c r="C346" s="101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01"/>
      <c r="AD346" s="101"/>
      <c r="AE346" s="101"/>
    </row>
    <row r="347" spans="1:31" ht="15.75" customHeight="1">
      <c r="A347" s="101"/>
      <c r="B347" s="101"/>
      <c r="C347" s="101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01"/>
      <c r="AD347" s="101"/>
      <c r="AE347" s="101"/>
    </row>
    <row r="348" spans="1:31" ht="15.75" customHeight="1">
      <c r="A348" s="101"/>
      <c r="B348" s="101"/>
      <c r="C348" s="101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01"/>
      <c r="AD348" s="101"/>
      <c r="AE348" s="101"/>
    </row>
    <row r="349" spans="1:31" ht="15.75" customHeight="1">
      <c r="A349" s="101"/>
      <c r="B349" s="101"/>
      <c r="C349" s="101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01"/>
      <c r="AD349" s="101"/>
      <c r="AE349" s="101"/>
    </row>
    <row r="350" spans="1:31" ht="15.75" customHeight="1">
      <c r="A350" s="101"/>
      <c r="B350" s="101"/>
      <c r="C350" s="101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01"/>
      <c r="AD350" s="101"/>
      <c r="AE350" s="101"/>
    </row>
    <row r="351" spans="1:31" ht="15.75" customHeight="1">
      <c r="A351" s="101"/>
      <c r="B351" s="101"/>
      <c r="C351" s="101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01"/>
      <c r="AD351" s="101"/>
      <c r="AE351" s="101"/>
    </row>
    <row r="352" spans="1:31" ht="15.75" customHeight="1">
      <c r="A352" s="101"/>
      <c r="B352" s="101"/>
      <c r="C352" s="101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01"/>
      <c r="AD352" s="101"/>
      <c r="AE352" s="101"/>
    </row>
    <row r="353" spans="1:31" ht="15.75" customHeight="1">
      <c r="A353" s="101"/>
      <c r="B353" s="101"/>
      <c r="C353" s="101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01"/>
      <c r="AD353" s="101"/>
      <c r="AE353" s="101"/>
    </row>
    <row r="354" spans="1:31" ht="15.75" customHeight="1">
      <c r="A354" s="101"/>
      <c r="B354" s="101"/>
      <c r="C354" s="101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01"/>
      <c r="AD354" s="101"/>
      <c r="AE354" s="101"/>
    </row>
    <row r="355" spans="1:31" ht="15.75" customHeight="1">
      <c r="A355" s="101"/>
      <c r="B355" s="101"/>
      <c r="C355" s="101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01"/>
      <c r="AD355" s="101"/>
      <c r="AE355" s="101"/>
    </row>
    <row r="356" spans="1:31" ht="15.75" customHeight="1">
      <c r="A356" s="101"/>
      <c r="B356" s="101"/>
      <c r="C356" s="101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01"/>
      <c r="AD356" s="101"/>
      <c r="AE356" s="101"/>
    </row>
    <row r="357" spans="1:31" ht="15.75" customHeight="1">
      <c r="A357" s="101"/>
      <c r="B357" s="101"/>
      <c r="C357" s="101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01"/>
      <c r="AD357" s="101"/>
      <c r="AE357" s="101"/>
    </row>
    <row r="358" spans="1:31" ht="15.75" customHeight="1">
      <c r="A358" s="101"/>
      <c r="B358" s="101"/>
      <c r="C358" s="101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01"/>
      <c r="AD358" s="101"/>
      <c r="AE358" s="101"/>
    </row>
    <row r="359" spans="1:31" ht="15.75" customHeight="1">
      <c r="A359" s="101"/>
      <c r="B359" s="101"/>
      <c r="C359" s="101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01"/>
      <c r="AD359" s="101"/>
      <c r="AE359" s="101"/>
    </row>
    <row r="360" spans="1:31" ht="15.75" customHeight="1">
      <c r="A360" s="101"/>
      <c r="B360" s="101"/>
      <c r="C360" s="101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01"/>
      <c r="AD360" s="101"/>
      <c r="AE360" s="101"/>
    </row>
    <row r="361" spans="1:31" ht="15.75" customHeight="1">
      <c r="A361" s="101"/>
      <c r="B361" s="101"/>
      <c r="C361" s="101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01"/>
      <c r="AD361" s="101"/>
      <c r="AE361" s="101"/>
    </row>
    <row r="362" spans="1:31" ht="15.75" customHeight="1">
      <c r="A362" s="101"/>
      <c r="B362" s="101"/>
      <c r="C362" s="101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01"/>
      <c r="AD362" s="101"/>
      <c r="AE362" s="101"/>
    </row>
    <row r="363" spans="1:31" ht="15.75" customHeight="1">
      <c r="A363" s="101"/>
      <c r="B363" s="101"/>
      <c r="C363" s="101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01"/>
      <c r="AD363" s="101"/>
      <c r="AE363" s="101"/>
    </row>
    <row r="364" spans="1:31" ht="15.75" customHeight="1">
      <c r="A364" s="101"/>
      <c r="B364" s="101"/>
      <c r="C364" s="101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01"/>
      <c r="AD364" s="101"/>
      <c r="AE364" s="101"/>
    </row>
    <row r="365" spans="1:31" ht="15.75" customHeight="1">
      <c r="A365" s="101"/>
      <c r="B365" s="101"/>
      <c r="C365" s="101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01"/>
      <c r="AD365" s="101"/>
      <c r="AE365" s="101"/>
    </row>
    <row r="366" spans="1:31" ht="15.75" customHeight="1">
      <c r="A366" s="101"/>
      <c r="B366" s="101"/>
      <c r="C366" s="101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01"/>
      <c r="AD366" s="101"/>
      <c r="AE366" s="101"/>
    </row>
    <row r="367" spans="1:31" ht="15.75" customHeight="1">
      <c r="A367" s="101"/>
      <c r="B367" s="101"/>
      <c r="C367" s="101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01"/>
      <c r="AD367" s="101"/>
      <c r="AE367" s="101"/>
    </row>
    <row r="368" spans="1:31" ht="15.75" customHeight="1">
      <c r="A368" s="101"/>
      <c r="B368" s="101"/>
      <c r="C368" s="101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01"/>
      <c r="AD368" s="101"/>
      <c r="AE368" s="101"/>
    </row>
    <row r="369" spans="1:31" ht="15.75" customHeight="1">
      <c r="A369" s="101"/>
      <c r="B369" s="101"/>
      <c r="C369" s="101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01"/>
      <c r="AD369" s="101"/>
      <c r="AE369" s="101"/>
    </row>
    <row r="370" spans="1:31" ht="15.75" customHeight="1">
      <c r="A370" s="101"/>
      <c r="B370" s="101"/>
      <c r="C370" s="101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01"/>
      <c r="AD370" s="101"/>
      <c r="AE370" s="101"/>
    </row>
    <row r="371" spans="1:31" ht="15.75" customHeight="1">
      <c r="A371" s="101"/>
      <c r="B371" s="101"/>
      <c r="C371" s="101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01"/>
      <c r="AD371" s="101"/>
      <c r="AE371" s="101"/>
    </row>
    <row r="372" spans="1:31" ht="15.75" customHeight="1">
      <c r="A372" s="101"/>
      <c r="B372" s="101"/>
      <c r="C372" s="101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01"/>
      <c r="AD372" s="101"/>
      <c r="AE372" s="101"/>
    </row>
    <row r="373" spans="1:31" ht="15.75" customHeight="1">
      <c r="A373" s="101"/>
      <c r="B373" s="101"/>
      <c r="C373" s="101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01"/>
      <c r="AD373" s="101"/>
      <c r="AE373" s="101"/>
    </row>
    <row r="374" spans="1:31" ht="15.75" customHeight="1">
      <c r="A374" s="101"/>
      <c r="B374" s="101"/>
      <c r="C374" s="101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01"/>
      <c r="AD374" s="101"/>
      <c r="AE374" s="101"/>
    </row>
    <row r="375" spans="1:31" ht="15.75" customHeight="1">
      <c r="A375" s="101"/>
      <c r="B375" s="101"/>
      <c r="C375" s="10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01"/>
      <c r="AD375" s="101"/>
      <c r="AE375" s="101"/>
    </row>
    <row r="376" spans="1:31" ht="15.75" customHeight="1">
      <c r="A376" s="101"/>
      <c r="B376" s="101"/>
      <c r="C376" s="101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01"/>
      <c r="AD376" s="101"/>
      <c r="AE376" s="101"/>
    </row>
    <row r="377" spans="1:31" ht="15.75" customHeight="1">
      <c r="A377" s="101"/>
      <c r="B377" s="101"/>
      <c r="C377" s="101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01"/>
      <c r="AD377" s="101"/>
      <c r="AE377" s="101"/>
    </row>
    <row r="378" spans="1:31" ht="15.75" customHeight="1">
      <c r="A378" s="101"/>
      <c r="B378" s="101"/>
      <c r="C378" s="101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01"/>
      <c r="AD378" s="101"/>
      <c r="AE378" s="101"/>
    </row>
    <row r="379" spans="1:31" ht="15.75" customHeight="1">
      <c r="A379" s="101"/>
      <c r="B379" s="101"/>
      <c r="C379" s="101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01"/>
      <c r="AD379" s="101"/>
      <c r="AE379" s="101"/>
    </row>
    <row r="380" spans="1:31" ht="15.75" customHeight="1">
      <c r="A380" s="101"/>
      <c r="B380" s="101"/>
      <c r="C380" s="101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01"/>
      <c r="AD380" s="101"/>
      <c r="AE380" s="101"/>
    </row>
    <row r="381" spans="1:31" ht="15.75" customHeight="1">
      <c r="A381" s="101"/>
      <c r="B381" s="101"/>
      <c r="C381" s="101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01"/>
      <c r="AD381" s="101"/>
      <c r="AE381" s="101"/>
    </row>
    <row r="382" spans="1:31" ht="15.75" customHeight="1">
      <c r="A382" s="101"/>
      <c r="B382" s="101"/>
      <c r="C382" s="101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01"/>
      <c r="AD382" s="101"/>
      <c r="AE382" s="101"/>
    </row>
    <row r="383" spans="1:31" ht="15.75" customHeight="1">
      <c r="A383" s="101"/>
      <c r="B383" s="101"/>
      <c r="C383" s="101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01"/>
      <c r="AD383" s="101"/>
      <c r="AE383" s="101"/>
    </row>
    <row r="384" spans="1:31" ht="15.75" customHeight="1">
      <c r="A384" s="101"/>
      <c r="B384" s="101"/>
      <c r="C384" s="101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01"/>
      <c r="AD384" s="101"/>
      <c r="AE384" s="101"/>
    </row>
    <row r="385" spans="1:31" ht="15.75" customHeight="1">
      <c r="A385" s="101"/>
      <c r="B385" s="101"/>
      <c r="C385" s="101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01"/>
      <c r="AD385" s="101"/>
      <c r="AE385" s="101"/>
    </row>
    <row r="386" spans="1:31" ht="15.75" customHeight="1">
      <c r="A386" s="101"/>
      <c r="B386" s="101"/>
      <c r="C386" s="101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01"/>
      <c r="AD386" s="101"/>
      <c r="AE386" s="101"/>
    </row>
    <row r="387" spans="1:31" ht="15.75" customHeight="1">
      <c r="A387" s="101"/>
      <c r="B387" s="101"/>
      <c r="C387" s="101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01"/>
      <c r="AD387" s="101"/>
      <c r="AE387" s="101"/>
    </row>
    <row r="388" spans="1:31" ht="15.75" customHeight="1">
      <c r="A388" s="101"/>
      <c r="B388" s="101"/>
      <c r="C388" s="101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01"/>
      <c r="AD388" s="101"/>
      <c r="AE388" s="101"/>
    </row>
    <row r="389" spans="1:31" ht="15.75" customHeight="1">
      <c r="A389" s="101"/>
      <c r="B389" s="101"/>
      <c r="C389" s="101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01"/>
      <c r="AD389" s="101"/>
      <c r="AE389" s="101"/>
    </row>
    <row r="390" spans="1:31" ht="15.75" customHeight="1">
      <c r="A390" s="101"/>
      <c r="B390" s="101"/>
      <c r="C390" s="101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01"/>
      <c r="AD390" s="101"/>
      <c r="AE390" s="101"/>
    </row>
    <row r="391" spans="1:31" ht="15.75" customHeight="1">
      <c r="A391" s="101"/>
      <c r="B391" s="101"/>
      <c r="C391" s="101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01"/>
      <c r="AD391" s="101"/>
      <c r="AE391" s="101"/>
    </row>
    <row r="392" spans="1:31" ht="15.75" customHeight="1">
      <c r="A392" s="101"/>
      <c r="B392" s="101"/>
      <c r="C392" s="101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01"/>
      <c r="AD392" s="101"/>
      <c r="AE392" s="101"/>
    </row>
    <row r="393" spans="1:31" ht="15.75" customHeight="1">
      <c r="A393" s="101"/>
      <c r="B393" s="101"/>
      <c r="C393" s="101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01"/>
      <c r="AD393" s="101"/>
      <c r="AE393" s="101"/>
    </row>
    <row r="394" spans="1:31" ht="15.75" customHeight="1">
      <c r="A394" s="101"/>
      <c r="B394" s="101"/>
      <c r="C394" s="101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01"/>
      <c r="AD394" s="101"/>
      <c r="AE394" s="101"/>
    </row>
    <row r="395" spans="1:31" ht="15.75" customHeight="1">
      <c r="A395" s="101"/>
      <c r="B395" s="101"/>
      <c r="C395" s="101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01"/>
      <c r="AD395" s="101"/>
      <c r="AE395" s="101"/>
    </row>
    <row r="396" spans="1:31" ht="15.75" customHeight="1">
      <c r="A396" s="101"/>
      <c r="B396" s="101"/>
      <c r="C396" s="101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01"/>
      <c r="AD396" s="101"/>
      <c r="AE396" s="101"/>
    </row>
    <row r="397" spans="1:31" ht="15.75" customHeight="1">
      <c r="A397" s="101"/>
      <c r="B397" s="101"/>
      <c r="C397" s="101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01"/>
      <c r="AD397" s="101"/>
      <c r="AE397" s="101"/>
    </row>
    <row r="398" spans="1:31" ht="15.75" customHeight="1">
      <c r="A398" s="101"/>
      <c r="B398" s="101"/>
      <c r="C398" s="101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01"/>
      <c r="AD398" s="101"/>
      <c r="AE398" s="101"/>
    </row>
    <row r="399" spans="1:31" ht="15.75" customHeight="1">
      <c r="A399" s="101"/>
      <c r="B399" s="101"/>
      <c r="C399" s="101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01"/>
      <c r="AD399" s="101"/>
      <c r="AE399" s="101"/>
    </row>
    <row r="400" spans="1:31" ht="15.75" customHeight="1">
      <c r="A400" s="101"/>
      <c r="B400" s="101"/>
      <c r="C400" s="101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01"/>
      <c r="AD400" s="101"/>
      <c r="AE400" s="101"/>
    </row>
    <row r="401" spans="1:31" ht="15.75" customHeight="1">
      <c r="A401" s="101"/>
      <c r="B401" s="101"/>
      <c r="C401" s="101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01"/>
      <c r="AD401" s="101"/>
      <c r="AE401" s="101"/>
    </row>
    <row r="402" spans="1:31" ht="15.75" customHeight="1">
      <c r="A402" s="101"/>
      <c r="B402" s="101"/>
      <c r="C402" s="101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01"/>
      <c r="AD402" s="101"/>
      <c r="AE402" s="101"/>
    </row>
    <row r="403" spans="1:31" ht="15.75" customHeight="1">
      <c r="A403" s="101"/>
      <c r="B403" s="101"/>
      <c r="C403" s="101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01"/>
      <c r="AD403" s="101"/>
      <c r="AE403" s="101"/>
    </row>
    <row r="404" spans="1:31" ht="15.75" customHeight="1">
      <c r="A404" s="101"/>
      <c r="B404" s="101"/>
      <c r="C404" s="101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01"/>
      <c r="AD404" s="101"/>
      <c r="AE404" s="101"/>
    </row>
    <row r="405" spans="1:31" ht="15.75" customHeight="1">
      <c r="A405" s="101"/>
      <c r="B405" s="101"/>
      <c r="C405" s="101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01"/>
      <c r="AD405" s="101"/>
      <c r="AE405" s="101"/>
    </row>
    <row r="406" spans="1:31" ht="15.75" customHeight="1">
      <c r="A406" s="101"/>
      <c r="B406" s="101"/>
      <c r="C406" s="101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01"/>
      <c r="AD406" s="101"/>
      <c r="AE406" s="101"/>
    </row>
    <row r="407" spans="1:31" ht="15.75" customHeight="1">
      <c r="A407" s="101"/>
      <c r="B407" s="101"/>
      <c r="C407" s="101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01"/>
      <c r="AD407" s="101"/>
      <c r="AE407" s="101"/>
    </row>
    <row r="408" spans="1:31" ht="15.75" customHeight="1">
      <c r="A408" s="101"/>
      <c r="B408" s="101"/>
      <c r="C408" s="101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01"/>
      <c r="AD408" s="101"/>
      <c r="AE408" s="101"/>
    </row>
    <row r="409" spans="1:31" ht="15.75" customHeight="1">
      <c r="A409" s="101"/>
      <c r="B409" s="101"/>
      <c r="C409" s="101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01"/>
      <c r="AD409" s="101"/>
      <c r="AE409" s="101"/>
    </row>
    <row r="410" spans="1:31" ht="15.75" customHeight="1">
      <c r="A410" s="101"/>
      <c r="B410" s="101"/>
      <c r="C410" s="101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01"/>
      <c r="AD410" s="101"/>
      <c r="AE410" s="101"/>
    </row>
    <row r="411" spans="1:31" ht="15.75" customHeight="1">
      <c r="A411" s="101"/>
      <c r="B411" s="101"/>
      <c r="C411" s="101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01"/>
      <c r="AD411" s="101"/>
      <c r="AE411" s="101"/>
    </row>
    <row r="412" spans="1:31" ht="15.75" customHeight="1">
      <c r="A412" s="101"/>
      <c r="B412" s="101"/>
      <c r="C412" s="101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01"/>
      <c r="AD412" s="101"/>
      <c r="AE412" s="101"/>
    </row>
    <row r="413" spans="1:31" ht="15.75" customHeight="1">
      <c r="A413" s="101"/>
      <c r="B413" s="101"/>
      <c r="C413" s="101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01"/>
      <c r="AD413" s="101"/>
      <c r="AE413" s="101"/>
    </row>
    <row r="414" spans="1:31" ht="15.75" customHeight="1">
      <c r="A414" s="101"/>
      <c r="B414" s="101"/>
      <c r="C414" s="101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01"/>
      <c r="AD414" s="101"/>
      <c r="AE414" s="101"/>
    </row>
    <row r="415" spans="1:31" ht="15.75" customHeight="1">
      <c r="A415" s="101"/>
      <c r="B415" s="101"/>
      <c r="C415" s="101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01"/>
      <c r="AD415" s="101"/>
      <c r="AE415" s="101"/>
    </row>
    <row r="416" spans="1:31" ht="15.75" customHeight="1">
      <c r="A416" s="101"/>
      <c r="B416" s="101"/>
      <c r="C416" s="101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01"/>
      <c r="AD416" s="101"/>
      <c r="AE416" s="101"/>
    </row>
    <row r="417" spans="1:31" ht="15.75" customHeight="1">
      <c r="A417" s="101"/>
      <c r="B417" s="101"/>
      <c r="C417" s="101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01"/>
      <c r="AD417" s="101"/>
      <c r="AE417" s="101"/>
    </row>
    <row r="418" spans="1:31" ht="15.75" customHeight="1">
      <c r="A418" s="101"/>
      <c r="B418" s="101"/>
      <c r="C418" s="101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01"/>
      <c r="AD418" s="101"/>
      <c r="AE418" s="101"/>
    </row>
    <row r="419" spans="1:31" ht="15.75" customHeight="1">
      <c r="A419" s="101"/>
      <c r="B419" s="101"/>
      <c r="C419" s="101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01"/>
      <c r="AD419" s="101"/>
      <c r="AE419" s="101"/>
    </row>
    <row r="420" spans="1:31" ht="15.75" customHeight="1">
      <c r="A420" s="101"/>
      <c r="B420" s="101"/>
      <c r="C420" s="101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01"/>
      <c r="AD420" s="101"/>
      <c r="AE420" s="101"/>
    </row>
    <row r="421" spans="1:31" ht="15.75" customHeight="1">
      <c r="A421" s="101"/>
      <c r="B421" s="101"/>
      <c r="C421" s="101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01"/>
      <c r="AD421" s="101"/>
      <c r="AE421" s="101"/>
    </row>
    <row r="422" spans="1:31" ht="15.75" customHeight="1">
      <c r="A422" s="101"/>
      <c r="B422" s="101"/>
      <c r="C422" s="101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01"/>
      <c r="AD422" s="101"/>
      <c r="AE422" s="101"/>
    </row>
    <row r="423" spans="1:31" ht="15.75" customHeight="1">
      <c r="A423" s="101"/>
      <c r="B423" s="101"/>
      <c r="C423" s="101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01"/>
      <c r="AD423" s="101"/>
      <c r="AE423" s="101"/>
    </row>
    <row r="424" spans="1:31" ht="15.75" customHeight="1">
      <c r="A424" s="101"/>
      <c r="B424" s="101"/>
      <c r="C424" s="101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01"/>
      <c r="AD424" s="101"/>
      <c r="AE424" s="101"/>
    </row>
    <row r="425" spans="1:31" ht="15.75" customHeight="1">
      <c r="A425" s="101"/>
      <c r="B425" s="101"/>
      <c r="C425" s="101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01"/>
      <c r="AD425" s="101"/>
      <c r="AE425" s="101"/>
    </row>
    <row r="426" spans="1:31" ht="15.75" customHeight="1">
      <c r="A426" s="101"/>
      <c r="B426" s="101"/>
      <c r="C426" s="101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01"/>
      <c r="AD426" s="101"/>
      <c r="AE426" s="101"/>
    </row>
    <row r="427" spans="1:31" ht="15.75" customHeight="1">
      <c r="A427" s="101"/>
      <c r="B427" s="101"/>
      <c r="C427" s="101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01"/>
      <c r="AD427" s="101"/>
      <c r="AE427" s="101"/>
    </row>
    <row r="428" spans="1:31" ht="15.75" customHeight="1">
      <c r="A428" s="101"/>
      <c r="B428" s="101"/>
      <c r="C428" s="101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01"/>
      <c r="AD428" s="101"/>
      <c r="AE428" s="101"/>
    </row>
    <row r="429" spans="1:31" ht="15.75" customHeight="1">
      <c r="A429" s="101"/>
      <c r="B429" s="101"/>
      <c r="C429" s="101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01"/>
      <c r="AD429" s="101"/>
      <c r="AE429" s="101"/>
    </row>
    <row r="430" spans="1:31" ht="15.75" customHeight="1">
      <c r="A430" s="101"/>
      <c r="B430" s="101"/>
      <c r="C430" s="101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01"/>
      <c r="AD430" s="101"/>
      <c r="AE430" s="101"/>
    </row>
    <row r="431" spans="1:31" ht="15.75" customHeight="1">
      <c r="A431" s="101"/>
      <c r="B431" s="101"/>
      <c r="C431" s="101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01"/>
      <c r="AD431" s="101"/>
      <c r="AE431" s="101"/>
    </row>
    <row r="432" spans="1:31" ht="15.75" customHeight="1">
      <c r="A432" s="101"/>
      <c r="B432" s="101"/>
      <c r="C432" s="101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01"/>
      <c r="AD432" s="101"/>
      <c r="AE432" s="101"/>
    </row>
    <row r="433" spans="1:31" ht="15.75" customHeight="1">
      <c r="A433" s="101"/>
      <c r="B433" s="101"/>
      <c r="C433" s="101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01"/>
      <c r="AD433" s="101"/>
      <c r="AE433" s="101"/>
    </row>
    <row r="434" spans="1:31" ht="15.75" customHeight="1">
      <c r="A434" s="101"/>
      <c r="B434" s="101"/>
      <c r="C434" s="101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01"/>
      <c r="AD434" s="101"/>
      <c r="AE434" s="101"/>
    </row>
    <row r="435" spans="1:31" ht="15.75" customHeight="1">
      <c r="A435" s="101"/>
      <c r="B435" s="101"/>
      <c r="C435" s="101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01"/>
      <c r="AD435" s="101"/>
      <c r="AE435" s="101"/>
    </row>
    <row r="436" spans="1:31" ht="15.75" customHeight="1">
      <c r="A436" s="101"/>
      <c r="B436" s="101"/>
      <c r="C436" s="101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01"/>
      <c r="AD436" s="101"/>
      <c r="AE436" s="101"/>
    </row>
    <row r="437" spans="1:31" ht="15.75" customHeight="1">
      <c r="A437" s="101"/>
      <c r="B437" s="101"/>
      <c r="C437" s="101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01"/>
      <c r="AD437" s="101"/>
      <c r="AE437" s="101"/>
    </row>
    <row r="438" spans="1:31" ht="15.75" customHeight="1">
      <c r="A438" s="101"/>
      <c r="B438" s="101"/>
      <c r="C438" s="101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01"/>
      <c r="AD438" s="101"/>
      <c r="AE438" s="101"/>
    </row>
    <row r="439" spans="1:31" ht="15.75" customHeight="1">
      <c r="A439" s="101"/>
      <c r="B439" s="101"/>
      <c r="C439" s="101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01"/>
      <c r="AD439" s="101"/>
      <c r="AE439" s="101"/>
    </row>
    <row r="440" spans="1:31" ht="15.75" customHeight="1">
      <c r="A440" s="101"/>
      <c r="B440" s="101"/>
      <c r="C440" s="101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01"/>
      <c r="AD440" s="101"/>
      <c r="AE440" s="101"/>
    </row>
    <row r="441" spans="1:31" ht="15.75" customHeight="1">
      <c r="A441" s="101"/>
      <c r="B441" s="101"/>
      <c r="C441" s="101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01"/>
      <c r="AD441" s="101"/>
      <c r="AE441" s="101"/>
    </row>
    <row r="442" spans="1:31" ht="15.75" customHeight="1">
      <c r="A442" s="101"/>
      <c r="B442" s="101"/>
      <c r="C442" s="101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01"/>
      <c r="AD442" s="101"/>
      <c r="AE442" s="101"/>
    </row>
    <row r="443" spans="1:31" ht="15.75" customHeight="1">
      <c r="A443" s="101"/>
      <c r="B443" s="101"/>
      <c r="C443" s="101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01"/>
      <c r="AD443" s="101"/>
      <c r="AE443" s="101"/>
    </row>
    <row r="444" spans="1:31" ht="15.75" customHeight="1">
      <c r="A444" s="101"/>
      <c r="B444" s="101"/>
      <c r="C444" s="101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01"/>
      <c r="AD444" s="101"/>
      <c r="AE444" s="101"/>
    </row>
    <row r="445" spans="1:31" ht="15.75" customHeight="1">
      <c r="A445" s="101"/>
      <c r="B445" s="101"/>
      <c r="C445" s="101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01"/>
      <c r="AD445" s="101"/>
      <c r="AE445" s="101"/>
    </row>
    <row r="446" spans="1:31" ht="15.75" customHeight="1">
      <c r="A446" s="101"/>
      <c r="B446" s="101"/>
      <c r="C446" s="101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01"/>
      <c r="AD446" s="101"/>
      <c r="AE446" s="101"/>
    </row>
    <row r="447" spans="1:31" ht="15.75" customHeight="1">
      <c r="A447" s="101"/>
      <c r="B447" s="101"/>
      <c r="C447" s="101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01"/>
      <c r="AD447" s="101"/>
      <c r="AE447" s="101"/>
    </row>
    <row r="448" spans="1:31" ht="15.75" customHeight="1">
      <c r="A448" s="101"/>
      <c r="B448" s="101"/>
      <c r="C448" s="101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01"/>
      <c r="AD448" s="101"/>
      <c r="AE448" s="101"/>
    </row>
    <row r="449" spans="1:31" ht="15.75" customHeight="1">
      <c r="A449" s="101"/>
      <c r="B449" s="101"/>
      <c r="C449" s="101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01"/>
      <c r="AD449" s="101"/>
      <c r="AE449" s="101"/>
    </row>
    <row r="450" spans="1:31" ht="15.75" customHeight="1">
      <c r="A450" s="101"/>
      <c r="B450" s="101"/>
      <c r="C450" s="101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01"/>
      <c r="AD450" s="101"/>
      <c r="AE450" s="101"/>
    </row>
    <row r="451" spans="1:31" ht="15.75" customHeight="1">
      <c r="A451" s="101"/>
      <c r="B451" s="101"/>
      <c r="C451" s="101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01"/>
      <c r="AD451" s="101"/>
      <c r="AE451" s="101"/>
    </row>
    <row r="452" spans="1:31" ht="15.75" customHeight="1">
      <c r="A452" s="101"/>
      <c r="B452" s="101"/>
      <c r="C452" s="101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01"/>
      <c r="AD452" s="101"/>
      <c r="AE452" s="101"/>
    </row>
    <row r="453" spans="1:31" ht="15.75" customHeight="1">
      <c r="A453" s="101"/>
      <c r="B453" s="101"/>
      <c r="C453" s="101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01"/>
      <c r="AD453" s="101"/>
      <c r="AE453" s="101"/>
    </row>
    <row r="454" spans="1:31" ht="15.75" customHeight="1">
      <c r="A454" s="101"/>
      <c r="B454" s="101"/>
      <c r="C454" s="101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01"/>
      <c r="AD454" s="101"/>
      <c r="AE454" s="101"/>
    </row>
    <row r="455" spans="1:31" ht="15.75" customHeight="1">
      <c r="A455" s="101"/>
      <c r="B455" s="101"/>
      <c r="C455" s="101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01"/>
      <c r="AD455" s="101"/>
      <c r="AE455" s="101"/>
    </row>
    <row r="456" spans="1:31" ht="15.75" customHeight="1">
      <c r="A456" s="101"/>
      <c r="B456" s="101"/>
      <c r="C456" s="101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01"/>
      <c r="AD456" s="101"/>
      <c r="AE456" s="101"/>
    </row>
    <row r="457" spans="1:31" ht="15.75" customHeight="1">
      <c r="A457" s="101"/>
      <c r="B457" s="101"/>
      <c r="C457" s="101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01"/>
      <c r="AD457" s="101"/>
      <c r="AE457" s="101"/>
    </row>
    <row r="458" spans="1:31" ht="15.75" customHeight="1">
      <c r="A458" s="101"/>
      <c r="B458" s="101"/>
      <c r="C458" s="101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01"/>
      <c r="AD458" s="101"/>
      <c r="AE458" s="101"/>
    </row>
    <row r="459" spans="1:31" ht="15.75" customHeight="1">
      <c r="A459" s="101"/>
      <c r="B459" s="101"/>
      <c r="C459" s="101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01"/>
      <c r="AD459" s="101"/>
      <c r="AE459" s="101"/>
    </row>
    <row r="460" spans="1:31" ht="15.75" customHeight="1">
      <c r="A460" s="101"/>
      <c r="B460" s="101"/>
      <c r="C460" s="101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01"/>
      <c r="AD460" s="101"/>
      <c r="AE460" s="101"/>
    </row>
    <row r="461" spans="1:31" ht="15.75" customHeight="1">
      <c r="A461" s="101"/>
      <c r="B461" s="101"/>
      <c r="C461" s="101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01"/>
      <c r="AD461" s="101"/>
      <c r="AE461" s="101"/>
    </row>
    <row r="462" spans="1:31" ht="15.75" customHeight="1">
      <c r="A462" s="101"/>
      <c r="B462" s="101"/>
      <c r="C462" s="101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01"/>
      <c r="AD462" s="101"/>
      <c r="AE462" s="101"/>
    </row>
    <row r="463" spans="1:31" ht="15.75" customHeight="1">
      <c r="A463" s="101"/>
      <c r="B463" s="101"/>
      <c r="C463" s="101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01"/>
      <c r="AD463" s="101"/>
      <c r="AE463" s="101"/>
    </row>
    <row r="464" spans="1:31" ht="15.75" customHeight="1">
      <c r="A464" s="101"/>
      <c r="B464" s="101"/>
      <c r="C464" s="101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01"/>
      <c r="AD464" s="101"/>
      <c r="AE464" s="101"/>
    </row>
    <row r="465" spans="1:31" ht="15.75" customHeight="1">
      <c r="A465" s="101"/>
      <c r="B465" s="101"/>
      <c r="C465" s="101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01"/>
      <c r="AD465" s="101"/>
      <c r="AE465" s="101"/>
    </row>
    <row r="466" spans="1:31" ht="15.75" customHeight="1">
      <c r="A466" s="101"/>
      <c r="B466" s="101"/>
      <c r="C466" s="101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01"/>
      <c r="AD466" s="101"/>
      <c r="AE466" s="101"/>
    </row>
    <row r="467" spans="1:31" ht="15.75" customHeight="1">
      <c r="A467" s="101"/>
      <c r="B467" s="101"/>
      <c r="C467" s="101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01"/>
      <c r="AD467" s="101"/>
      <c r="AE467" s="101"/>
    </row>
    <row r="468" spans="1:31" ht="15.75" customHeight="1">
      <c r="A468" s="101"/>
      <c r="B468" s="101"/>
      <c r="C468" s="101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01"/>
      <c r="AD468" s="101"/>
      <c r="AE468" s="101"/>
    </row>
    <row r="469" spans="1:31" ht="15.75" customHeight="1">
      <c r="A469" s="101"/>
      <c r="B469" s="101"/>
      <c r="C469" s="101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01"/>
      <c r="AD469" s="101"/>
      <c r="AE469" s="101"/>
    </row>
    <row r="470" spans="1:31" ht="15.75" customHeight="1">
      <c r="A470" s="101"/>
      <c r="B470" s="101"/>
      <c r="C470" s="101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01"/>
      <c r="AD470" s="101"/>
      <c r="AE470" s="101"/>
    </row>
    <row r="471" spans="1:31" ht="15.75" customHeight="1">
      <c r="A471" s="101"/>
      <c r="B471" s="101"/>
      <c r="C471" s="101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01"/>
      <c r="AD471" s="101"/>
      <c r="AE471" s="101"/>
    </row>
    <row r="472" spans="1:31" ht="15.75" customHeight="1">
      <c r="A472" s="101"/>
      <c r="B472" s="101"/>
      <c r="C472" s="101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01"/>
      <c r="AD472" s="101"/>
      <c r="AE472" s="101"/>
    </row>
    <row r="473" spans="1:31" ht="15.75" customHeight="1">
      <c r="A473" s="101"/>
      <c r="B473" s="101"/>
      <c r="C473" s="101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01"/>
      <c r="AD473" s="101"/>
      <c r="AE473" s="101"/>
    </row>
    <row r="474" spans="1:31" ht="15.75" customHeight="1">
      <c r="A474" s="101"/>
      <c r="B474" s="101"/>
      <c r="C474" s="101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01"/>
      <c r="AD474" s="101"/>
      <c r="AE474" s="101"/>
    </row>
    <row r="475" spans="1:31" ht="15.75" customHeight="1">
      <c r="A475" s="101"/>
      <c r="B475" s="101"/>
      <c r="C475" s="101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01"/>
      <c r="AD475" s="101"/>
      <c r="AE475" s="101"/>
    </row>
    <row r="476" spans="1:31" ht="15.75" customHeight="1">
      <c r="A476" s="101"/>
      <c r="B476" s="101"/>
      <c r="C476" s="101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01"/>
      <c r="AD476" s="101"/>
      <c r="AE476" s="101"/>
    </row>
    <row r="477" spans="1:31" ht="15.75" customHeight="1">
      <c r="A477" s="101"/>
      <c r="B477" s="101"/>
      <c r="C477" s="101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01"/>
      <c r="AD477" s="101"/>
      <c r="AE477" s="101"/>
    </row>
    <row r="478" spans="1:31" ht="15.75" customHeight="1">
      <c r="A478" s="101"/>
      <c r="B478" s="101"/>
      <c r="C478" s="101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01"/>
      <c r="AD478" s="101"/>
      <c r="AE478" s="101"/>
    </row>
    <row r="479" spans="1:31" ht="15.75" customHeight="1">
      <c r="A479" s="101"/>
      <c r="B479" s="101"/>
      <c r="C479" s="101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01"/>
      <c r="AD479" s="101"/>
      <c r="AE479" s="101"/>
    </row>
    <row r="480" spans="1:31" ht="15.75" customHeight="1">
      <c r="A480" s="101"/>
      <c r="B480" s="101"/>
      <c r="C480" s="101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01"/>
      <c r="AD480" s="101"/>
      <c r="AE480" s="101"/>
    </row>
    <row r="481" spans="1:31" ht="15.75" customHeight="1">
      <c r="A481" s="101"/>
      <c r="B481" s="101"/>
      <c r="C481" s="101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01"/>
      <c r="AD481" s="101"/>
      <c r="AE481" s="101"/>
    </row>
    <row r="482" spans="1:31" ht="15.75" customHeight="1">
      <c r="A482" s="101"/>
      <c r="B482" s="101"/>
      <c r="C482" s="101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01"/>
      <c r="AD482" s="101"/>
      <c r="AE482" s="101"/>
    </row>
    <row r="483" spans="1:31" ht="15.75" customHeight="1">
      <c r="A483" s="101"/>
      <c r="B483" s="101"/>
      <c r="C483" s="101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01"/>
      <c r="AD483" s="101"/>
      <c r="AE483" s="101"/>
    </row>
    <row r="484" spans="1:31" ht="15.75" customHeight="1">
      <c r="A484" s="101"/>
      <c r="B484" s="101"/>
      <c r="C484" s="101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01"/>
      <c r="AD484" s="101"/>
      <c r="AE484" s="101"/>
    </row>
    <row r="485" spans="1:31" ht="15.75" customHeight="1">
      <c r="A485" s="101"/>
      <c r="B485" s="101"/>
      <c r="C485" s="101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01"/>
      <c r="AD485" s="101"/>
      <c r="AE485" s="101"/>
    </row>
    <row r="486" spans="1:31" ht="15.75" customHeight="1">
      <c r="A486" s="101"/>
      <c r="B486" s="101"/>
      <c r="C486" s="101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01"/>
      <c r="AD486" s="101"/>
      <c r="AE486" s="101"/>
    </row>
    <row r="487" spans="1:31" ht="15.75" customHeight="1">
      <c r="A487" s="101"/>
      <c r="B487" s="101"/>
      <c r="C487" s="101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01"/>
      <c r="AD487" s="101"/>
      <c r="AE487" s="101"/>
    </row>
    <row r="488" spans="1:31" ht="15.75" customHeight="1">
      <c r="A488" s="101"/>
      <c r="B488" s="101"/>
      <c r="C488" s="101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01"/>
      <c r="AD488" s="101"/>
      <c r="AE488" s="101"/>
    </row>
    <row r="489" spans="1:31" ht="15.75" customHeight="1">
      <c r="A489" s="101"/>
      <c r="B489" s="101"/>
      <c r="C489" s="101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01"/>
      <c r="AD489" s="101"/>
      <c r="AE489" s="101"/>
    </row>
    <row r="490" spans="1:31" ht="15.75" customHeight="1">
      <c r="A490" s="101"/>
      <c r="B490" s="101"/>
      <c r="C490" s="101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01"/>
      <c r="AD490" s="101"/>
      <c r="AE490" s="101"/>
    </row>
    <row r="491" spans="1:31" ht="15.75" customHeight="1">
      <c r="A491" s="101"/>
      <c r="B491" s="101"/>
      <c r="C491" s="101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01"/>
      <c r="AD491" s="101"/>
      <c r="AE491" s="101"/>
    </row>
    <row r="492" spans="1:31" ht="15.75" customHeight="1">
      <c r="A492" s="101"/>
      <c r="B492" s="101"/>
      <c r="C492" s="101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01"/>
      <c r="AD492" s="101"/>
      <c r="AE492" s="101"/>
    </row>
    <row r="493" spans="1:31" ht="15.75" customHeight="1">
      <c r="A493" s="101"/>
      <c r="B493" s="101"/>
      <c r="C493" s="101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01"/>
      <c r="AD493" s="101"/>
      <c r="AE493" s="101"/>
    </row>
    <row r="494" spans="1:31" ht="15.75" customHeight="1">
      <c r="A494" s="101"/>
      <c r="B494" s="101"/>
      <c r="C494" s="101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01"/>
      <c r="AD494" s="101"/>
      <c r="AE494" s="101"/>
    </row>
    <row r="495" spans="1:31" ht="15.75" customHeight="1">
      <c r="A495" s="101"/>
      <c r="B495" s="101"/>
      <c r="C495" s="101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01"/>
      <c r="AD495" s="101"/>
      <c r="AE495" s="101"/>
    </row>
    <row r="496" spans="1:31" ht="15.75" customHeight="1">
      <c r="A496" s="101"/>
      <c r="B496" s="101"/>
      <c r="C496" s="101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01"/>
      <c r="AD496" s="101"/>
      <c r="AE496" s="101"/>
    </row>
    <row r="497" spans="1:31" ht="15.75" customHeight="1">
      <c r="A497" s="101"/>
      <c r="B497" s="101"/>
      <c r="C497" s="101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01"/>
      <c r="AD497" s="101"/>
      <c r="AE497" s="101"/>
    </row>
    <row r="498" spans="1:31" ht="15.75" customHeight="1">
      <c r="A498" s="101"/>
      <c r="B498" s="101"/>
      <c r="C498" s="101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01"/>
      <c r="AD498" s="101"/>
      <c r="AE498" s="101"/>
    </row>
    <row r="499" spans="1:31" ht="15.75" customHeight="1">
      <c r="A499" s="101"/>
      <c r="B499" s="101"/>
      <c r="C499" s="101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01"/>
      <c r="AD499" s="101"/>
      <c r="AE499" s="101"/>
    </row>
    <row r="500" spans="1:31" ht="15.75" customHeight="1">
      <c r="A500" s="101"/>
      <c r="B500" s="101"/>
      <c r="C500" s="101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01"/>
      <c r="AD500" s="101"/>
      <c r="AE500" s="101"/>
    </row>
    <row r="501" spans="1:31" ht="15.75" customHeight="1">
      <c r="A501" s="101"/>
      <c r="B501" s="101"/>
      <c r="C501" s="101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01"/>
      <c r="AD501" s="101"/>
      <c r="AE501" s="101"/>
    </row>
    <row r="502" spans="1:31" ht="15.75" customHeight="1">
      <c r="A502" s="101"/>
      <c r="B502" s="101"/>
      <c r="C502" s="101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01"/>
      <c r="AD502" s="101"/>
      <c r="AE502" s="101"/>
    </row>
    <row r="503" spans="1:31" ht="15.75" customHeight="1">
      <c r="A503" s="101"/>
      <c r="B503" s="101"/>
      <c r="C503" s="101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01"/>
      <c r="AD503" s="101"/>
      <c r="AE503" s="101"/>
    </row>
    <row r="504" spans="1:31" ht="15.75" customHeight="1">
      <c r="A504" s="101"/>
      <c r="B504" s="101"/>
      <c r="C504" s="101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01"/>
      <c r="AD504" s="101"/>
      <c r="AE504" s="101"/>
    </row>
    <row r="505" spans="1:31" ht="15.75" customHeight="1">
      <c r="A505" s="101"/>
      <c r="B505" s="101"/>
      <c r="C505" s="101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01"/>
      <c r="AD505" s="101"/>
      <c r="AE505" s="101"/>
    </row>
    <row r="506" spans="1:31" ht="15.75" customHeight="1">
      <c r="A506" s="101"/>
      <c r="B506" s="101"/>
      <c r="C506" s="101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01"/>
      <c r="AD506" s="101"/>
      <c r="AE506" s="101"/>
    </row>
    <row r="507" spans="1:31" ht="15.75" customHeight="1">
      <c r="A507" s="101"/>
      <c r="B507" s="101"/>
      <c r="C507" s="101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01"/>
      <c r="AD507" s="101"/>
      <c r="AE507" s="101"/>
    </row>
    <row r="508" spans="1:31" ht="15.75" customHeight="1">
      <c r="A508" s="101"/>
      <c r="B508" s="101"/>
      <c r="C508" s="101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01"/>
      <c r="AD508" s="101"/>
      <c r="AE508" s="101"/>
    </row>
    <row r="509" spans="1:31" ht="15.75" customHeight="1">
      <c r="A509" s="101"/>
      <c r="B509" s="101"/>
      <c r="C509" s="101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01"/>
      <c r="AD509" s="101"/>
      <c r="AE509" s="101"/>
    </row>
    <row r="510" spans="1:31" ht="15.75" customHeight="1">
      <c r="A510" s="101"/>
      <c r="B510" s="101"/>
      <c r="C510" s="101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01"/>
      <c r="AD510" s="101"/>
      <c r="AE510" s="101"/>
    </row>
    <row r="511" spans="1:31" ht="15.75" customHeight="1">
      <c r="A511" s="101"/>
      <c r="B511" s="101"/>
      <c r="C511" s="101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01"/>
      <c r="AD511" s="101"/>
      <c r="AE511" s="101"/>
    </row>
    <row r="512" spans="1:31" ht="15.75" customHeight="1">
      <c r="A512" s="101"/>
      <c r="B512" s="101"/>
      <c r="C512" s="101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01"/>
      <c r="AD512" s="101"/>
      <c r="AE512" s="101"/>
    </row>
    <row r="513" spans="1:31" ht="15.75" customHeight="1">
      <c r="A513" s="101"/>
      <c r="B513" s="101"/>
      <c r="C513" s="101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01"/>
      <c r="AD513" s="101"/>
      <c r="AE513" s="101"/>
    </row>
    <row r="514" spans="1:31" ht="15.75" customHeight="1">
      <c r="A514" s="101"/>
      <c r="B514" s="101"/>
      <c r="C514" s="101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01"/>
      <c r="AD514" s="101"/>
      <c r="AE514" s="101"/>
    </row>
    <row r="515" spans="1:31" ht="15.75" customHeight="1">
      <c r="A515" s="101"/>
      <c r="B515" s="101"/>
      <c r="C515" s="101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01"/>
      <c r="AD515" s="101"/>
      <c r="AE515" s="101"/>
    </row>
    <row r="516" spans="1:31" ht="15.75" customHeight="1">
      <c r="A516" s="101"/>
      <c r="B516" s="101"/>
      <c r="C516" s="101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01"/>
      <c r="AD516" s="101"/>
      <c r="AE516" s="101"/>
    </row>
    <row r="517" spans="1:31" ht="15.75" customHeight="1">
      <c r="A517" s="101"/>
      <c r="B517" s="101"/>
      <c r="C517" s="101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01"/>
      <c r="AD517" s="101"/>
      <c r="AE517" s="101"/>
    </row>
    <row r="518" spans="1:31" ht="15.75" customHeight="1">
      <c r="A518" s="101"/>
      <c r="B518" s="101"/>
      <c r="C518" s="101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01"/>
      <c r="AD518" s="101"/>
      <c r="AE518" s="101"/>
    </row>
    <row r="519" spans="1:31" ht="15.75" customHeight="1">
      <c r="A519" s="101"/>
      <c r="B519" s="101"/>
      <c r="C519" s="101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01"/>
      <c r="AD519" s="101"/>
      <c r="AE519" s="101"/>
    </row>
    <row r="520" spans="1:31" ht="15.75" customHeight="1">
      <c r="A520" s="101"/>
      <c r="B520" s="101"/>
      <c r="C520" s="101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01"/>
      <c r="AD520" s="101"/>
      <c r="AE520" s="101"/>
    </row>
    <row r="521" spans="1:31" ht="15.75" customHeight="1">
      <c r="A521" s="101"/>
      <c r="B521" s="101"/>
      <c r="C521" s="101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01"/>
      <c r="AD521" s="101"/>
      <c r="AE521" s="101"/>
    </row>
    <row r="522" spans="1:31" ht="15.75" customHeight="1">
      <c r="A522" s="101"/>
      <c r="B522" s="101"/>
      <c r="C522" s="101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01"/>
      <c r="AD522" s="101"/>
      <c r="AE522" s="101"/>
    </row>
    <row r="523" spans="1:31" ht="15.75" customHeight="1">
      <c r="A523" s="101"/>
      <c r="B523" s="101"/>
      <c r="C523" s="101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01"/>
      <c r="AD523" s="101"/>
      <c r="AE523" s="101"/>
    </row>
    <row r="524" spans="1:31" ht="15.75" customHeight="1">
      <c r="A524" s="101"/>
      <c r="B524" s="101"/>
      <c r="C524" s="101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01"/>
      <c r="AD524" s="101"/>
      <c r="AE524" s="101"/>
    </row>
    <row r="525" spans="1:31" ht="15.75" customHeight="1">
      <c r="A525" s="101"/>
      <c r="B525" s="101"/>
      <c r="C525" s="101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01"/>
      <c r="AD525" s="101"/>
      <c r="AE525" s="101"/>
    </row>
    <row r="526" spans="1:31" ht="15.75" customHeight="1">
      <c r="A526" s="101"/>
      <c r="B526" s="101"/>
      <c r="C526" s="101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01"/>
      <c r="AD526" s="101"/>
      <c r="AE526" s="101"/>
    </row>
    <row r="527" spans="1:31" ht="15.75" customHeight="1">
      <c r="A527" s="101"/>
      <c r="B527" s="101"/>
      <c r="C527" s="101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01"/>
      <c r="AD527" s="101"/>
      <c r="AE527" s="101"/>
    </row>
    <row r="528" spans="1:31" ht="15.75" customHeight="1">
      <c r="A528" s="101"/>
      <c r="B528" s="101"/>
      <c r="C528" s="101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01"/>
      <c r="AD528" s="101"/>
      <c r="AE528" s="101"/>
    </row>
    <row r="529" spans="1:31" ht="15.75" customHeight="1">
      <c r="A529" s="101"/>
      <c r="B529" s="101"/>
      <c r="C529" s="101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01"/>
      <c r="AD529" s="101"/>
      <c r="AE529" s="101"/>
    </row>
    <row r="530" spans="1:31" ht="15.75" customHeight="1">
      <c r="A530" s="101"/>
      <c r="B530" s="101"/>
      <c r="C530" s="101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01"/>
      <c r="AD530" s="101"/>
      <c r="AE530" s="101"/>
    </row>
    <row r="531" spans="1:31" ht="15.75" customHeight="1">
      <c r="A531" s="101"/>
      <c r="B531" s="101"/>
      <c r="C531" s="101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01"/>
      <c r="AD531" s="101"/>
      <c r="AE531" s="101"/>
    </row>
    <row r="532" spans="1:31" ht="15.75" customHeight="1">
      <c r="A532" s="101"/>
      <c r="B532" s="101"/>
      <c r="C532" s="101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01"/>
      <c r="AD532" s="101"/>
      <c r="AE532" s="101"/>
    </row>
    <row r="533" spans="1:31" ht="15.75" customHeight="1">
      <c r="A533" s="101"/>
      <c r="B533" s="101"/>
      <c r="C533" s="101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01"/>
      <c r="AD533" s="101"/>
      <c r="AE533" s="101"/>
    </row>
    <row r="534" spans="1:31" ht="15.75" customHeight="1">
      <c r="A534" s="101"/>
      <c r="B534" s="101"/>
      <c r="C534" s="101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01"/>
      <c r="AD534" s="101"/>
      <c r="AE534" s="101"/>
    </row>
    <row r="535" spans="1:31" ht="15.75" customHeight="1">
      <c r="A535" s="101"/>
      <c r="B535" s="101"/>
      <c r="C535" s="101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01"/>
      <c r="AD535" s="101"/>
      <c r="AE535" s="101"/>
    </row>
    <row r="536" spans="1:31" ht="15.75" customHeight="1">
      <c r="A536" s="101"/>
      <c r="B536" s="101"/>
      <c r="C536" s="101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01"/>
      <c r="AD536" s="101"/>
      <c r="AE536" s="101"/>
    </row>
    <row r="537" spans="1:31" ht="15.75" customHeight="1">
      <c r="A537" s="101"/>
      <c r="B537" s="101"/>
      <c r="C537" s="101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01"/>
      <c r="AD537" s="101"/>
      <c r="AE537" s="101"/>
    </row>
    <row r="538" spans="1:31" ht="15.75" customHeight="1">
      <c r="A538" s="101"/>
      <c r="B538" s="101"/>
      <c r="C538" s="101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01"/>
      <c r="AD538" s="101"/>
      <c r="AE538" s="101"/>
    </row>
    <row r="539" spans="1:31" ht="15.75" customHeight="1">
      <c r="A539" s="101"/>
      <c r="B539" s="101"/>
      <c r="C539" s="101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01"/>
      <c r="AD539" s="101"/>
      <c r="AE539" s="101"/>
    </row>
    <row r="540" spans="1:31" ht="15.75" customHeight="1">
      <c r="A540" s="101"/>
      <c r="B540" s="101"/>
      <c r="C540" s="101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01"/>
      <c r="AD540" s="101"/>
      <c r="AE540" s="101"/>
    </row>
    <row r="541" spans="1:31" ht="15.75" customHeight="1">
      <c r="A541" s="101"/>
      <c r="B541" s="101"/>
      <c r="C541" s="101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01"/>
      <c r="AD541" s="101"/>
      <c r="AE541" s="101"/>
    </row>
    <row r="542" spans="1:31" ht="15.75" customHeight="1">
      <c r="A542" s="101"/>
      <c r="B542" s="101"/>
      <c r="C542" s="101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01"/>
      <c r="AD542" s="101"/>
      <c r="AE542" s="101"/>
    </row>
    <row r="543" spans="1:31" ht="15.75" customHeight="1">
      <c r="A543" s="101"/>
      <c r="B543" s="101"/>
      <c r="C543" s="101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01"/>
      <c r="AD543" s="101"/>
      <c r="AE543" s="101"/>
    </row>
    <row r="544" spans="1:31" ht="15.75" customHeight="1">
      <c r="A544" s="101"/>
      <c r="B544" s="101"/>
      <c r="C544" s="101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01"/>
      <c r="AD544" s="101"/>
      <c r="AE544" s="101"/>
    </row>
    <row r="545" spans="1:31" ht="15.75" customHeight="1">
      <c r="A545" s="101"/>
      <c r="B545" s="101"/>
      <c r="C545" s="101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01"/>
      <c r="AD545" s="101"/>
      <c r="AE545" s="101"/>
    </row>
    <row r="546" spans="1:31" ht="15.75" customHeight="1">
      <c r="A546" s="101"/>
      <c r="B546" s="101"/>
      <c r="C546" s="101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01"/>
      <c r="AD546" s="101"/>
      <c r="AE546" s="101"/>
    </row>
    <row r="547" spans="1:31" ht="15.75" customHeight="1">
      <c r="A547" s="101"/>
      <c r="B547" s="101"/>
      <c r="C547" s="101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01"/>
      <c r="AD547" s="101"/>
      <c r="AE547" s="101"/>
    </row>
    <row r="548" spans="1:31" ht="15.75" customHeight="1">
      <c r="A548" s="101"/>
      <c r="B548" s="101"/>
      <c r="C548" s="101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01"/>
      <c r="AD548" s="101"/>
      <c r="AE548" s="101"/>
    </row>
    <row r="549" spans="1:31" ht="15.75" customHeight="1">
      <c r="A549" s="101"/>
      <c r="B549" s="101"/>
      <c r="C549" s="101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01"/>
      <c r="AD549" s="101"/>
      <c r="AE549" s="101"/>
    </row>
    <row r="550" spans="1:31" ht="15.75" customHeight="1">
      <c r="A550" s="101"/>
      <c r="B550" s="101"/>
      <c r="C550" s="101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01"/>
      <c r="AD550" s="101"/>
      <c r="AE550" s="101"/>
    </row>
    <row r="551" spans="1:31" ht="15.75" customHeight="1">
      <c r="A551" s="101"/>
      <c r="B551" s="101"/>
      <c r="C551" s="101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01"/>
      <c r="AD551" s="101"/>
      <c r="AE551" s="101"/>
    </row>
    <row r="552" spans="1:31" ht="15.75" customHeight="1">
      <c r="A552" s="101"/>
      <c r="B552" s="101"/>
      <c r="C552" s="101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01"/>
      <c r="AD552" s="101"/>
      <c r="AE552" s="101"/>
    </row>
    <row r="553" spans="1:31" ht="15.75" customHeight="1">
      <c r="A553" s="101"/>
      <c r="B553" s="101"/>
      <c r="C553" s="101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01"/>
      <c r="AD553" s="101"/>
      <c r="AE553" s="101"/>
    </row>
    <row r="554" spans="1:31" ht="15.75" customHeight="1">
      <c r="A554" s="101"/>
      <c r="B554" s="101"/>
      <c r="C554" s="101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01"/>
      <c r="AD554" s="101"/>
      <c r="AE554" s="101"/>
    </row>
    <row r="555" spans="1:31" ht="15.75" customHeight="1">
      <c r="A555" s="101"/>
      <c r="B555" s="101"/>
      <c r="C555" s="101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01"/>
      <c r="AD555" s="101"/>
      <c r="AE555" s="101"/>
    </row>
    <row r="556" spans="1:31" ht="15.75" customHeight="1">
      <c r="A556" s="101"/>
      <c r="B556" s="101"/>
      <c r="C556" s="101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01"/>
      <c r="AD556" s="101"/>
      <c r="AE556" s="101"/>
    </row>
    <row r="557" spans="1:31" ht="15.75" customHeight="1">
      <c r="A557" s="101"/>
      <c r="B557" s="101"/>
      <c r="C557" s="101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01"/>
      <c r="AD557" s="101"/>
      <c r="AE557" s="101"/>
    </row>
    <row r="558" spans="1:31" ht="15.75" customHeight="1">
      <c r="A558" s="101"/>
      <c r="B558" s="101"/>
      <c r="C558" s="101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01"/>
      <c r="AD558" s="101"/>
      <c r="AE558" s="101"/>
    </row>
    <row r="559" spans="1:31" ht="15.75" customHeight="1">
      <c r="A559" s="101"/>
      <c r="B559" s="101"/>
      <c r="C559" s="101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01"/>
      <c r="AD559" s="101"/>
      <c r="AE559" s="101"/>
    </row>
    <row r="560" spans="1:31" ht="15.75" customHeight="1">
      <c r="A560" s="101"/>
      <c r="B560" s="101"/>
      <c r="C560" s="101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01"/>
      <c r="AD560" s="101"/>
      <c r="AE560" s="101"/>
    </row>
    <row r="561" spans="1:31" ht="15.75" customHeight="1">
      <c r="A561" s="101"/>
      <c r="B561" s="101"/>
      <c r="C561" s="101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01"/>
      <c r="AD561" s="101"/>
      <c r="AE561" s="101"/>
    </row>
    <row r="562" spans="1:31" ht="15.75" customHeight="1">
      <c r="A562" s="101"/>
      <c r="B562" s="101"/>
      <c r="C562" s="101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01"/>
      <c r="AD562" s="101"/>
      <c r="AE562" s="101"/>
    </row>
    <row r="563" spans="1:31" ht="15.75" customHeight="1">
      <c r="A563" s="101"/>
      <c r="B563" s="101"/>
      <c r="C563" s="101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01"/>
      <c r="AD563" s="101"/>
      <c r="AE563" s="101"/>
    </row>
    <row r="564" spans="1:31" ht="15.75" customHeight="1">
      <c r="A564" s="101"/>
      <c r="B564" s="101"/>
      <c r="C564" s="101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01"/>
      <c r="AD564" s="101"/>
      <c r="AE564" s="101"/>
    </row>
    <row r="565" spans="1:31" ht="15.75" customHeight="1">
      <c r="A565" s="101"/>
      <c r="B565" s="101"/>
      <c r="C565" s="101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01"/>
      <c r="AD565" s="101"/>
      <c r="AE565" s="101"/>
    </row>
    <row r="566" spans="1:31" ht="15.75" customHeight="1">
      <c r="A566" s="101"/>
      <c r="B566" s="101"/>
      <c r="C566" s="101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01"/>
      <c r="AD566" s="101"/>
      <c r="AE566" s="101"/>
    </row>
    <row r="567" spans="1:31" ht="15.75" customHeight="1">
      <c r="A567" s="101"/>
      <c r="B567" s="101"/>
      <c r="C567" s="101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01"/>
      <c r="AD567" s="101"/>
      <c r="AE567" s="101"/>
    </row>
    <row r="568" spans="1:31" ht="15.75" customHeight="1">
      <c r="A568" s="101"/>
      <c r="B568" s="101"/>
      <c r="C568" s="101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01"/>
      <c r="AD568" s="101"/>
      <c r="AE568" s="101"/>
    </row>
    <row r="569" spans="1:31" ht="15.75" customHeight="1">
      <c r="A569" s="101"/>
      <c r="B569" s="101"/>
      <c r="C569" s="101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01"/>
      <c r="AD569" s="101"/>
      <c r="AE569" s="101"/>
    </row>
    <row r="570" spans="1:31" ht="15.75" customHeight="1">
      <c r="A570" s="101"/>
      <c r="B570" s="101"/>
      <c r="C570" s="101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01"/>
      <c r="AD570" s="101"/>
      <c r="AE570" s="101"/>
    </row>
    <row r="571" spans="1:31" ht="15.75" customHeight="1">
      <c r="A571" s="101"/>
      <c r="B571" s="101"/>
      <c r="C571" s="101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01"/>
      <c r="AD571" s="101"/>
      <c r="AE571" s="101"/>
    </row>
    <row r="572" spans="1:31" ht="15.75" customHeight="1">
      <c r="A572" s="101"/>
      <c r="B572" s="101"/>
      <c r="C572" s="101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01"/>
      <c r="AD572" s="101"/>
      <c r="AE572" s="101"/>
    </row>
    <row r="573" spans="1:31" ht="15.75" customHeight="1">
      <c r="A573" s="101"/>
      <c r="B573" s="101"/>
      <c r="C573" s="101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01"/>
      <c r="AD573" s="101"/>
      <c r="AE573" s="101"/>
    </row>
    <row r="574" spans="1:31" ht="15.75" customHeight="1">
      <c r="A574" s="101"/>
      <c r="B574" s="101"/>
      <c r="C574" s="101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01"/>
      <c r="AD574" s="101"/>
      <c r="AE574" s="101"/>
    </row>
    <row r="575" spans="1:31" ht="15.75" customHeight="1">
      <c r="A575" s="101"/>
      <c r="B575" s="101"/>
      <c r="C575" s="101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01"/>
      <c r="AD575" s="101"/>
      <c r="AE575" s="101"/>
    </row>
    <row r="576" spans="1:31" ht="15.75" customHeight="1">
      <c r="A576" s="101"/>
      <c r="B576" s="101"/>
      <c r="C576" s="101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01"/>
      <c r="AD576" s="101"/>
      <c r="AE576" s="101"/>
    </row>
    <row r="577" spans="1:31" ht="15.75" customHeight="1">
      <c r="A577" s="101"/>
      <c r="B577" s="101"/>
      <c r="C577" s="101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01"/>
      <c r="AD577" s="101"/>
      <c r="AE577" s="101"/>
    </row>
    <row r="578" spans="1:31" ht="15.75" customHeight="1">
      <c r="A578" s="101"/>
      <c r="B578" s="101"/>
      <c r="C578" s="101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01"/>
      <c r="AD578" s="101"/>
      <c r="AE578" s="101"/>
    </row>
    <row r="579" spans="1:31" ht="15.75" customHeight="1">
      <c r="A579" s="101"/>
      <c r="B579" s="101"/>
      <c r="C579" s="101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01"/>
      <c r="AD579" s="101"/>
      <c r="AE579" s="101"/>
    </row>
    <row r="580" spans="1:31" ht="15.75" customHeight="1">
      <c r="A580" s="101"/>
      <c r="B580" s="101"/>
      <c r="C580" s="101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01"/>
      <c r="AD580" s="101"/>
      <c r="AE580" s="101"/>
    </row>
    <row r="581" spans="1:31" ht="15.75" customHeight="1">
      <c r="A581" s="101"/>
      <c r="B581" s="101"/>
      <c r="C581" s="101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01"/>
      <c r="AD581" s="101"/>
      <c r="AE581" s="101"/>
    </row>
    <row r="582" spans="1:31" ht="15.75" customHeight="1">
      <c r="A582" s="101"/>
      <c r="B582" s="101"/>
      <c r="C582" s="101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01"/>
      <c r="AD582" s="101"/>
      <c r="AE582" s="101"/>
    </row>
    <row r="583" spans="1:31" ht="15.75" customHeight="1">
      <c r="A583" s="101"/>
      <c r="B583" s="101"/>
      <c r="C583" s="101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01"/>
      <c r="AD583" s="101"/>
      <c r="AE583" s="101"/>
    </row>
    <row r="584" spans="1:31" ht="15.75" customHeight="1">
      <c r="A584" s="101"/>
      <c r="B584" s="101"/>
      <c r="C584" s="101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01"/>
      <c r="AD584" s="101"/>
      <c r="AE584" s="101"/>
    </row>
    <row r="585" spans="1:31" ht="15.75" customHeight="1">
      <c r="A585" s="101"/>
      <c r="B585" s="101"/>
      <c r="C585" s="101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01"/>
      <c r="AD585" s="101"/>
      <c r="AE585" s="101"/>
    </row>
    <row r="586" spans="1:31" ht="15.75" customHeight="1">
      <c r="A586" s="101"/>
      <c r="B586" s="101"/>
      <c r="C586" s="101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01"/>
      <c r="AD586" s="101"/>
      <c r="AE586" s="101"/>
    </row>
    <row r="587" spans="1:31" ht="15.75" customHeight="1">
      <c r="A587" s="101"/>
      <c r="B587" s="101"/>
      <c r="C587" s="101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01"/>
      <c r="AD587" s="101"/>
      <c r="AE587" s="101"/>
    </row>
    <row r="588" spans="1:31" ht="15.75" customHeight="1">
      <c r="A588" s="101"/>
      <c r="B588" s="101"/>
      <c r="C588" s="101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01"/>
      <c r="AD588" s="101"/>
      <c r="AE588" s="101"/>
    </row>
    <row r="589" spans="1:31" ht="15.75" customHeight="1">
      <c r="A589" s="101"/>
      <c r="B589" s="101"/>
      <c r="C589" s="101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01"/>
      <c r="AD589" s="101"/>
      <c r="AE589" s="101"/>
    </row>
    <row r="590" spans="1:31" ht="15.75" customHeight="1">
      <c r="A590" s="101"/>
      <c r="B590" s="101"/>
      <c r="C590" s="101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01"/>
      <c r="AD590" s="101"/>
      <c r="AE590" s="101"/>
    </row>
    <row r="591" spans="1:31" ht="15.75" customHeight="1">
      <c r="A591" s="101"/>
      <c r="B591" s="101"/>
      <c r="C591" s="101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01"/>
      <c r="AD591" s="101"/>
      <c r="AE591" s="101"/>
    </row>
    <row r="592" spans="1:31" ht="15.75" customHeight="1">
      <c r="A592" s="101"/>
      <c r="B592" s="101"/>
      <c r="C592" s="101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01"/>
      <c r="AD592" s="101"/>
      <c r="AE592" s="101"/>
    </row>
    <row r="593" spans="1:31" ht="15.75" customHeight="1">
      <c r="A593" s="101"/>
      <c r="B593" s="101"/>
      <c r="C593" s="101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01"/>
      <c r="AD593" s="101"/>
      <c r="AE593" s="101"/>
    </row>
    <row r="594" spans="1:31" ht="15.75" customHeight="1">
      <c r="A594" s="101"/>
      <c r="B594" s="101"/>
      <c r="C594" s="101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01"/>
      <c r="AD594" s="101"/>
      <c r="AE594" s="101"/>
    </row>
    <row r="595" spans="1:31" ht="15.75" customHeight="1">
      <c r="A595" s="101"/>
      <c r="B595" s="101"/>
      <c r="C595" s="101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01"/>
      <c r="AD595" s="101"/>
      <c r="AE595" s="101"/>
    </row>
    <row r="596" spans="1:31" ht="15.75" customHeight="1">
      <c r="A596" s="101"/>
      <c r="B596" s="101"/>
      <c r="C596" s="101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01"/>
      <c r="AD596" s="101"/>
      <c r="AE596" s="101"/>
    </row>
    <row r="597" spans="1:31" ht="15.75" customHeight="1">
      <c r="A597" s="101"/>
      <c r="B597" s="101"/>
      <c r="C597" s="101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01"/>
      <c r="AD597" s="101"/>
      <c r="AE597" s="101"/>
    </row>
    <row r="598" spans="1:31" ht="15.75" customHeight="1">
      <c r="A598" s="101"/>
      <c r="B598" s="101"/>
      <c r="C598" s="101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01"/>
      <c r="AD598" s="101"/>
      <c r="AE598" s="101"/>
    </row>
    <row r="599" spans="1:31" ht="15.75" customHeight="1">
      <c r="A599" s="101"/>
      <c r="B599" s="101"/>
      <c r="C599" s="101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01"/>
      <c r="AD599" s="101"/>
      <c r="AE599" s="101"/>
    </row>
    <row r="600" spans="1:31" ht="15.75" customHeight="1">
      <c r="A600" s="101"/>
      <c r="B600" s="101"/>
      <c r="C600" s="101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01"/>
      <c r="AD600" s="101"/>
      <c r="AE600" s="101"/>
    </row>
    <row r="601" spans="1:31" ht="15.75" customHeight="1">
      <c r="A601" s="101"/>
      <c r="B601" s="101"/>
      <c r="C601" s="101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01"/>
      <c r="AD601" s="101"/>
      <c r="AE601" s="101"/>
    </row>
    <row r="602" spans="1:31" ht="15.75" customHeight="1">
      <c r="A602" s="101"/>
      <c r="B602" s="101"/>
      <c r="C602" s="101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01"/>
      <c r="AD602" s="101"/>
      <c r="AE602" s="101"/>
    </row>
    <row r="603" spans="1:31" ht="15.75" customHeight="1">
      <c r="A603" s="101"/>
      <c r="B603" s="101"/>
      <c r="C603" s="101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01"/>
      <c r="AD603" s="101"/>
      <c r="AE603" s="101"/>
    </row>
    <row r="604" spans="1:31" ht="15.75" customHeight="1">
      <c r="A604" s="101"/>
      <c r="B604" s="101"/>
      <c r="C604" s="101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01"/>
      <c r="AD604" s="101"/>
      <c r="AE604" s="101"/>
    </row>
    <row r="605" spans="1:31" ht="15.75" customHeight="1">
      <c r="A605" s="101"/>
      <c r="B605" s="101"/>
      <c r="C605" s="101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01"/>
      <c r="AD605" s="101"/>
      <c r="AE605" s="101"/>
    </row>
    <row r="606" spans="1:31" ht="15.75" customHeight="1">
      <c r="A606" s="101"/>
      <c r="B606" s="101"/>
      <c r="C606" s="101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01"/>
      <c r="AD606" s="101"/>
      <c r="AE606" s="101"/>
    </row>
    <row r="607" spans="1:31" ht="15.75" customHeight="1">
      <c r="A607" s="101"/>
      <c r="B607" s="101"/>
      <c r="C607" s="101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01"/>
      <c r="AD607" s="101"/>
      <c r="AE607" s="101"/>
    </row>
    <row r="608" spans="1:31" ht="15.75" customHeight="1">
      <c r="A608" s="101"/>
      <c r="B608" s="101"/>
      <c r="C608" s="101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01"/>
      <c r="AD608" s="101"/>
      <c r="AE608" s="101"/>
    </row>
    <row r="609" spans="1:31" ht="15.75" customHeight="1">
      <c r="A609" s="101"/>
      <c r="B609" s="101"/>
      <c r="C609" s="101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01"/>
      <c r="AD609" s="101"/>
      <c r="AE609" s="101"/>
    </row>
    <row r="610" spans="1:31" ht="15.75" customHeight="1">
      <c r="A610" s="101"/>
      <c r="B610" s="101"/>
      <c r="C610" s="101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01"/>
      <c r="AD610" s="101"/>
      <c r="AE610" s="101"/>
    </row>
    <row r="611" spans="1:31" ht="15.75" customHeight="1">
      <c r="A611" s="101"/>
      <c r="B611" s="101"/>
      <c r="C611" s="101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01"/>
      <c r="AD611" s="101"/>
      <c r="AE611" s="101"/>
    </row>
    <row r="612" spans="1:31" ht="15.75" customHeight="1">
      <c r="A612" s="101"/>
      <c r="B612" s="101"/>
      <c r="C612" s="101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01"/>
      <c r="AD612" s="101"/>
      <c r="AE612" s="101"/>
    </row>
    <row r="613" spans="1:31" ht="15.75" customHeight="1">
      <c r="A613" s="101"/>
      <c r="B613" s="101"/>
      <c r="C613" s="101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01"/>
      <c r="AD613" s="101"/>
      <c r="AE613" s="101"/>
    </row>
    <row r="614" spans="1:31" ht="15.75" customHeight="1">
      <c r="A614" s="101"/>
      <c r="B614" s="101"/>
      <c r="C614" s="101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01"/>
      <c r="AD614" s="101"/>
      <c r="AE614" s="101"/>
    </row>
    <row r="615" spans="1:31" ht="15.75" customHeight="1">
      <c r="A615" s="101"/>
      <c r="B615" s="101"/>
      <c r="C615" s="101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01"/>
      <c r="AD615" s="101"/>
      <c r="AE615" s="101"/>
    </row>
    <row r="616" spans="1:31" ht="15.75" customHeight="1">
      <c r="A616" s="101"/>
      <c r="B616" s="101"/>
      <c r="C616" s="101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01"/>
      <c r="AD616" s="101"/>
      <c r="AE616" s="101"/>
    </row>
    <row r="617" spans="1:31" ht="15.75" customHeight="1">
      <c r="A617" s="101"/>
      <c r="B617" s="101"/>
      <c r="C617" s="101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01"/>
      <c r="AD617" s="101"/>
      <c r="AE617" s="101"/>
    </row>
    <row r="618" spans="1:31" ht="15.75" customHeight="1">
      <c r="A618" s="101"/>
      <c r="B618" s="101"/>
      <c r="C618" s="101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01"/>
      <c r="AD618" s="101"/>
      <c r="AE618" s="101"/>
    </row>
    <row r="619" spans="1:31" ht="15.75" customHeight="1">
      <c r="A619" s="101"/>
      <c r="B619" s="101"/>
      <c r="C619" s="101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01"/>
      <c r="AD619" s="101"/>
      <c r="AE619" s="101"/>
    </row>
    <row r="620" spans="1:31" ht="15.75" customHeight="1">
      <c r="A620" s="101"/>
      <c r="B620" s="101"/>
      <c r="C620" s="101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01"/>
      <c r="AD620" s="101"/>
      <c r="AE620" s="101"/>
    </row>
    <row r="621" spans="1:31" ht="15.75" customHeight="1">
      <c r="A621" s="101"/>
      <c r="B621" s="101"/>
      <c r="C621" s="101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01"/>
      <c r="AD621" s="101"/>
      <c r="AE621" s="101"/>
    </row>
    <row r="622" spans="1:31" ht="15.75" customHeight="1">
      <c r="A622" s="101"/>
      <c r="B622" s="101"/>
      <c r="C622" s="101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01"/>
      <c r="AD622" s="101"/>
      <c r="AE622" s="101"/>
    </row>
    <row r="623" spans="1:31" ht="15.75" customHeight="1">
      <c r="A623" s="101"/>
      <c r="B623" s="101"/>
      <c r="C623" s="101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01"/>
      <c r="AD623" s="101"/>
      <c r="AE623" s="101"/>
    </row>
    <row r="624" spans="1:31" ht="15.75" customHeight="1">
      <c r="A624" s="101"/>
      <c r="B624" s="101"/>
      <c r="C624" s="101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01"/>
      <c r="AD624" s="101"/>
      <c r="AE624" s="101"/>
    </row>
    <row r="625" spans="1:31" ht="15.75" customHeight="1">
      <c r="A625" s="101"/>
      <c r="B625" s="101"/>
      <c r="C625" s="101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01"/>
      <c r="AD625" s="101"/>
      <c r="AE625" s="101"/>
    </row>
    <row r="626" spans="1:31" ht="15.75" customHeight="1">
      <c r="A626" s="101"/>
      <c r="B626" s="101"/>
      <c r="C626" s="101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01"/>
      <c r="AD626" s="101"/>
      <c r="AE626" s="101"/>
    </row>
    <row r="627" spans="1:31" ht="15.75" customHeight="1">
      <c r="A627" s="101"/>
      <c r="B627" s="101"/>
      <c r="C627" s="101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01"/>
      <c r="AD627" s="101"/>
      <c r="AE627" s="101"/>
    </row>
    <row r="628" spans="1:31" ht="15.75" customHeight="1">
      <c r="A628" s="101"/>
      <c r="B628" s="101"/>
      <c r="C628" s="101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01"/>
      <c r="AD628" s="101"/>
      <c r="AE628" s="101"/>
    </row>
    <row r="629" spans="1:31" ht="15.75" customHeight="1">
      <c r="A629" s="101"/>
      <c r="B629" s="101"/>
      <c r="C629" s="101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01"/>
      <c r="AD629" s="101"/>
      <c r="AE629" s="101"/>
    </row>
    <row r="630" spans="1:31" ht="15.75" customHeight="1">
      <c r="A630" s="101"/>
      <c r="B630" s="101"/>
      <c r="C630" s="101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01"/>
      <c r="AD630" s="101"/>
      <c r="AE630" s="101"/>
    </row>
    <row r="631" spans="1:31" ht="15.75" customHeight="1">
      <c r="A631" s="101"/>
      <c r="B631" s="101"/>
      <c r="C631" s="101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01"/>
      <c r="AD631" s="101"/>
      <c r="AE631" s="101"/>
    </row>
    <row r="632" spans="1:31" ht="15.75" customHeight="1">
      <c r="A632" s="101"/>
      <c r="B632" s="101"/>
      <c r="C632" s="101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01"/>
      <c r="AD632" s="101"/>
      <c r="AE632" s="101"/>
    </row>
    <row r="633" spans="1:31" ht="15.75" customHeight="1">
      <c r="A633" s="101"/>
      <c r="B633" s="101"/>
      <c r="C633" s="101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01"/>
      <c r="AD633" s="101"/>
      <c r="AE633" s="101"/>
    </row>
    <row r="634" spans="1:31" ht="15.75" customHeight="1">
      <c r="A634" s="101"/>
      <c r="B634" s="101"/>
      <c r="C634" s="101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01"/>
      <c r="AD634" s="101"/>
      <c r="AE634" s="101"/>
    </row>
    <row r="635" spans="1:31" ht="15.75" customHeight="1">
      <c r="A635" s="101"/>
      <c r="B635" s="101"/>
      <c r="C635" s="101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01"/>
      <c r="AD635" s="101"/>
      <c r="AE635" s="101"/>
    </row>
    <row r="636" spans="1:31" ht="15.75" customHeight="1">
      <c r="A636" s="101"/>
      <c r="B636" s="101"/>
      <c r="C636" s="101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01"/>
      <c r="AD636" s="101"/>
      <c r="AE636" s="101"/>
    </row>
    <row r="637" spans="1:31" ht="15.75" customHeight="1">
      <c r="A637" s="101"/>
      <c r="B637" s="101"/>
      <c r="C637" s="101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01"/>
      <c r="AD637" s="101"/>
      <c r="AE637" s="101"/>
    </row>
    <row r="638" spans="1:31" ht="15.75" customHeight="1">
      <c r="A638" s="101"/>
      <c r="B638" s="101"/>
      <c r="C638" s="101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01"/>
      <c r="AD638" s="101"/>
      <c r="AE638" s="101"/>
    </row>
    <row r="639" spans="1:31" ht="15.75" customHeight="1">
      <c r="A639" s="101"/>
      <c r="B639" s="101"/>
      <c r="C639" s="101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01"/>
      <c r="AD639" s="101"/>
      <c r="AE639" s="101"/>
    </row>
    <row r="640" spans="1:31" ht="15.75" customHeight="1">
      <c r="A640" s="101"/>
      <c r="B640" s="101"/>
      <c r="C640" s="101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01"/>
      <c r="AD640" s="101"/>
      <c r="AE640" s="101"/>
    </row>
    <row r="641" spans="1:31" ht="15.75" customHeight="1">
      <c r="A641" s="101"/>
      <c r="B641" s="101"/>
      <c r="C641" s="101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01"/>
      <c r="AD641" s="101"/>
      <c r="AE641" s="101"/>
    </row>
    <row r="642" spans="1:31" ht="15.75" customHeight="1">
      <c r="A642" s="101"/>
      <c r="B642" s="101"/>
      <c r="C642" s="101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01"/>
      <c r="AD642" s="101"/>
      <c r="AE642" s="101"/>
    </row>
    <row r="643" spans="1:31" ht="15.75" customHeight="1">
      <c r="A643" s="101"/>
      <c r="B643" s="101"/>
      <c r="C643" s="101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01"/>
      <c r="AD643" s="101"/>
      <c r="AE643" s="101"/>
    </row>
    <row r="644" spans="1:31" ht="15.75" customHeight="1">
      <c r="A644" s="101"/>
      <c r="B644" s="101"/>
      <c r="C644" s="101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01"/>
      <c r="AD644" s="101"/>
      <c r="AE644" s="101"/>
    </row>
    <row r="645" spans="1:31" ht="15.75" customHeight="1">
      <c r="A645" s="101"/>
      <c r="B645" s="101"/>
      <c r="C645" s="101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01"/>
      <c r="AD645" s="101"/>
      <c r="AE645" s="101"/>
    </row>
    <row r="646" spans="1:31" ht="15.75" customHeight="1">
      <c r="A646" s="101"/>
      <c r="B646" s="101"/>
      <c r="C646" s="101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01"/>
      <c r="AD646" s="101"/>
      <c r="AE646" s="101"/>
    </row>
    <row r="647" spans="1:31" ht="15.75" customHeight="1">
      <c r="A647" s="101"/>
      <c r="B647" s="101"/>
      <c r="C647" s="101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01"/>
      <c r="AD647" s="101"/>
      <c r="AE647" s="101"/>
    </row>
    <row r="648" spans="1:31" ht="15.75" customHeight="1">
      <c r="A648" s="101"/>
      <c r="B648" s="101"/>
      <c r="C648" s="101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01"/>
      <c r="AD648" s="101"/>
      <c r="AE648" s="101"/>
    </row>
    <row r="649" spans="1:31" ht="15.75" customHeight="1">
      <c r="A649" s="101"/>
      <c r="B649" s="101"/>
      <c r="C649" s="101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01"/>
      <c r="AD649" s="101"/>
      <c r="AE649" s="101"/>
    </row>
    <row r="650" spans="1:31" ht="15.75" customHeight="1">
      <c r="A650" s="101"/>
      <c r="B650" s="101"/>
      <c r="C650" s="101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01"/>
      <c r="AD650" s="101"/>
      <c r="AE650" s="101"/>
    </row>
    <row r="651" spans="1:31" ht="15.75" customHeight="1">
      <c r="A651" s="101"/>
      <c r="B651" s="101"/>
      <c r="C651" s="101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01"/>
      <c r="AD651" s="101"/>
      <c r="AE651" s="101"/>
    </row>
    <row r="652" spans="1:31" ht="15.75" customHeight="1">
      <c r="A652" s="101"/>
      <c r="B652" s="101"/>
      <c r="C652" s="101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01"/>
      <c r="AD652" s="101"/>
      <c r="AE652" s="101"/>
    </row>
    <row r="653" spans="1:31" ht="15.75" customHeight="1">
      <c r="A653" s="101"/>
      <c r="B653" s="101"/>
      <c r="C653" s="101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01"/>
      <c r="AD653" s="101"/>
      <c r="AE653" s="101"/>
    </row>
    <row r="654" spans="1:31" ht="15.75" customHeight="1">
      <c r="A654" s="101"/>
      <c r="B654" s="101"/>
      <c r="C654" s="101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01"/>
      <c r="AD654" s="101"/>
      <c r="AE654" s="101"/>
    </row>
    <row r="655" spans="1:31" ht="15.75" customHeight="1">
      <c r="A655" s="101"/>
      <c r="B655" s="101"/>
      <c r="C655" s="101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01"/>
      <c r="AD655" s="101"/>
      <c r="AE655" s="101"/>
    </row>
    <row r="656" spans="1:31" ht="15.75" customHeight="1">
      <c r="A656" s="101"/>
      <c r="B656" s="101"/>
      <c r="C656" s="101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01"/>
      <c r="AD656" s="101"/>
      <c r="AE656" s="101"/>
    </row>
    <row r="657" spans="1:31" ht="15.75" customHeight="1">
      <c r="A657" s="101"/>
      <c r="B657" s="101"/>
      <c r="C657" s="101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01"/>
      <c r="AD657" s="101"/>
      <c r="AE657" s="101"/>
    </row>
    <row r="658" spans="1:31" ht="15.75" customHeight="1">
      <c r="A658" s="101"/>
      <c r="B658" s="101"/>
      <c r="C658" s="101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01"/>
      <c r="AD658" s="101"/>
      <c r="AE658" s="101"/>
    </row>
    <row r="659" spans="1:31" ht="15.75" customHeight="1">
      <c r="A659" s="101"/>
      <c r="B659" s="101"/>
      <c r="C659" s="101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01"/>
      <c r="AD659" s="101"/>
      <c r="AE659" s="101"/>
    </row>
    <row r="660" spans="1:31" ht="15.75" customHeight="1">
      <c r="A660" s="101"/>
      <c r="B660" s="101"/>
      <c r="C660" s="101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01"/>
      <c r="AD660" s="101"/>
      <c r="AE660" s="101"/>
    </row>
    <row r="661" spans="1:31" ht="15.75" customHeight="1">
      <c r="A661" s="101"/>
      <c r="B661" s="101"/>
      <c r="C661" s="101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01"/>
      <c r="AD661" s="101"/>
      <c r="AE661" s="101"/>
    </row>
    <row r="662" spans="1:31" ht="15.75" customHeight="1">
      <c r="A662" s="101"/>
      <c r="B662" s="101"/>
      <c r="C662" s="101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01"/>
      <c r="AD662" s="101"/>
      <c r="AE662" s="101"/>
    </row>
    <row r="663" spans="1:31" ht="15.75" customHeight="1">
      <c r="A663" s="101"/>
      <c r="B663" s="101"/>
      <c r="C663" s="101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01"/>
      <c r="AD663" s="101"/>
      <c r="AE663" s="101"/>
    </row>
    <row r="664" spans="1:31" ht="15.75" customHeight="1">
      <c r="A664" s="101"/>
      <c r="B664" s="101"/>
      <c r="C664" s="101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01"/>
      <c r="AD664" s="101"/>
      <c r="AE664" s="101"/>
    </row>
    <row r="665" spans="1:31" ht="15.75" customHeight="1">
      <c r="A665" s="101"/>
      <c r="B665" s="101"/>
      <c r="C665" s="101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01"/>
      <c r="AD665" s="101"/>
      <c r="AE665" s="101"/>
    </row>
    <row r="666" spans="1:31" ht="15.75" customHeight="1">
      <c r="A666" s="101"/>
      <c r="B666" s="101"/>
      <c r="C666" s="101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01"/>
      <c r="AD666" s="101"/>
      <c r="AE666" s="101"/>
    </row>
    <row r="667" spans="1:31" ht="15.75" customHeight="1">
      <c r="A667" s="101"/>
      <c r="B667" s="101"/>
      <c r="C667" s="101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01"/>
      <c r="AD667" s="101"/>
      <c r="AE667" s="101"/>
    </row>
    <row r="668" spans="1:31" ht="15.75" customHeight="1">
      <c r="A668" s="101"/>
      <c r="B668" s="101"/>
      <c r="C668" s="101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01"/>
      <c r="AD668" s="101"/>
      <c r="AE668" s="101"/>
    </row>
    <row r="669" spans="1:31" ht="15.75" customHeight="1">
      <c r="A669" s="101"/>
      <c r="B669" s="101"/>
      <c r="C669" s="101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01"/>
      <c r="AD669" s="101"/>
      <c r="AE669" s="101"/>
    </row>
    <row r="670" spans="1:31" ht="15.75" customHeight="1">
      <c r="A670" s="101"/>
      <c r="B670" s="101"/>
      <c r="C670" s="101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01"/>
      <c r="AD670" s="101"/>
      <c r="AE670" s="101"/>
    </row>
    <row r="671" spans="1:31" ht="15.75" customHeight="1">
      <c r="A671" s="101"/>
      <c r="B671" s="101"/>
      <c r="C671" s="101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01"/>
      <c r="AD671" s="101"/>
      <c r="AE671" s="101"/>
    </row>
    <row r="672" spans="1:31" ht="15.75" customHeight="1">
      <c r="A672" s="101"/>
      <c r="B672" s="101"/>
      <c r="C672" s="101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01"/>
      <c r="AD672" s="101"/>
      <c r="AE672" s="101"/>
    </row>
    <row r="673" spans="1:31" ht="15.75" customHeight="1">
      <c r="A673" s="101"/>
      <c r="B673" s="101"/>
      <c r="C673" s="101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01"/>
      <c r="AD673" s="101"/>
      <c r="AE673" s="101"/>
    </row>
    <row r="674" spans="1:31" ht="15.75" customHeight="1">
      <c r="A674" s="101"/>
      <c r="B674" s="101"/>
      <c r="C674" s="101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01"/>
      <c r="AD674" s="101"/>
      <c r="AE674" s="101"/>
    </row>
    <row r="675" spans="1:31" ht="15.75" customHeight="1">
      <c r="A675" s="101"/>
      <c r="B675" s="101"/>
      <c r="C675" s="101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01"/>
      <c r="AD675" s="101"/>
      <c r="AE675" s="101"/>
    </row>
    <row r="676" spans="1:31" ht="15.75" customHeight="1">
      <c r="A676" s="101"/>
      <c r="B676" s="101"/>
      <c r="C676" s="101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01"/>
      <c r="AD676" s="101"/>
      <c r="AE676" s="101"/>
    </row>
    <row r="677" spans="1:31" ht="15.75" customHeight="1">
      <c r="A677" s="101"/>
      <c r="B677" s="101"/>
      <c r="C677" s="101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01"/>
      <c r="AD677" s="101"/>
      <c r="AE677" s="101"/>
    </row>
    <row r="678" spans="1:31" ht="15.75" customHeight="1">
      <c r="A678" s="101"/>
      <c r="B678" s="101"/>
      <c r="C678" s="101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01"/>
      <c r="AD678" s="101"/>
      <c r="AE678" s="101"/>
    </row>
    <row r="679" spans="1:31" ht="15.75" customHeight="1">
      <c r="A679" s="101"/>
      <c r="B679" s="101"/>
      <c r="C679" s="101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01"/>
      <c r="AD679" s="101"/>
      <c r="AE679" s="101"/>
    </row>
    <row r="680" spans="1:31" ht="15.75" customHeight="1">
      <c r="A680" s="101"/>
      <c r="B680" s="101"/>
      <c r="C680" s="101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01"/>
      <c r="AD680" s="101"/>
      <c r="AE680" s="101"/>
    </row>
    <row r="681" spans="1:31" ht="15.75" customHeight="1">
      <c r="A681" s="101"/>
      <c r="B681" s="101"/>
      <c r="C681" s="101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01"/>
      <c r="AD681" s="101"/>
      <c r="AE681" s="101"/>
    </row>
    <row r="682" spans="1:31" ht="15.75" customHeight="1">
      <c r="A682" s="101"/>
      <c r="B682" s="101"/>
      <c r="C682" s="101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01"/>
      <c r="AD682" s="101"/>
      <c r="AE682" s="101"/>
    </row>
    <row r="683" spans="1:31" ht="15.75" customHeight="1">
      <c r="A683" s="101"/>
      <c r="B683" s="101"/>
      <c r="C683" s="101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01"/>
      <c r="AD683" s="101"/>
      <c r="AE683" s="101"/>
    </row>
    <row r="684" spans="1:31" ht="15.75" customHeight="1">
      <c r="A684" s="101"/>
      <c r="B684" s="101"/>
      <c r="C684" s="101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01"/>
      <c r="AD684" s="101"/>
      <c r="AE684" s="101"/>
    </row>
    <row r="685" spans="1:31" ht="15.75" customHeight="1">
      <c r="A685" s="101"/>
      <c r="B685" s="101"/>
      <c r="C685" s="101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01"/>
      <c r="AD685" s="101"/>
      <c r="AE685" s="101"/>
    </row>
    <row r="686" spans="1:31" ht="15.75" customHeight="1">
      <c r="A686" s="101"/>
      <c r="B686" s="101"/>
      <c r="C686" s="101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01"/>
      <c r="AD686" s="101"/>
      <c r="AE686" s="101"/>
    </row>
    <row r="687" spans="1:31" ht="15.75" customHeight="1">
      <c r="A687" s="101"/>
      <c r="B687" s="101"/>
      <c r="C687" s="101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01"/>
      <c r="AD687" s="101"/>
      <c r="AE687" s="101"/>
    </row>
    <row r="688" spans="1:31" ht="15.75" customHeight="1">
      <c r="A688" s="101"/>
      <c r="B688" s="101"/>
      <c r="C688" s="101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01"/>
      <c r="AD688" s="101"/>
      <c r="AE688" s="101"/>
    </row>
    <row r="689" spans="1:31" ht="15.75" customHeight="1">
      <c r="A689" s="101"/>
      <c r="B689" s="101"/>
      <c r="C689" s="101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01"/>
      <c r="AD689" s="101"/>
      <c r="AE689" s="101"/>
    </row>
    <row r="690" spans="1:31" ht="15.75" customHeight="1">
      <c r="A690" s="101"/>
      <c r="B690" s="101"/>
      <c r="C690" s="101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01"/>
      <c r="AD690" s="101"/>
      <c r="AE690" s="101"/>
    </row>
    <row r="691" spans="1:31" ht="15.75" customHeight="1">
      <c r="A691" s="101"/>
      <c r="B691" s="101"/>
      <c r="C691" s="101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01"/>
      <c r="AD691" s="101"/>
      <c r="AE691" s="101"/>
    </row>
    <row r="692" spans="1:31" ht="15.75" customHeight="1">
      <c r="A692" s="101"/>
      <c r="B692" s="101"/>
      <c r="C692" s="101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01"/>
      <c r="AD692" s="101"/>
      <c r="AE692" s="101"/>
    </row>
    <row r="693" spans="1:31" ht="15.75" customHeight="1">
      <c r="A693" s="101"/>
      <c r="B693" s="101"/>
      <c r="C693" s="101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01"/>
      <c r="AD693" s="101"/>
      <c r="AE693" s="101"/>
    </row>
    <row r="694" spans="1:31" ht="15.75" customHeight="1">
      <c r="A694" s="101"/>
      <c r="B694" s="101"/>
      <c r="C694" s="101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01"/>
      <c r="AD694" s="101"/>
      <c r="AE694" s="101"/>
    </row>
    <row r="695" spans="1:31" ht="15.75" customHeight="1">
      <c r="A695" s="101"/>
      <c r="B695" s="101"/>
      <c r="C695" s="101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01"/>
      <c r="AD695" s="101"/>
      <c r="AE695" s="101"/>
    </row>
    <row r="696" spans="1:31" ht="15.75" customHeight="1">
      <c r="A696" s="101"/>
      <c r="B696" s="101"/>
      <c r="C696" s="101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01"/>
      <c r="AD696" s="101"/>
      <c r="AE696" s="101"/>
    </row>
    <row r="697" spans="1:31" ht="15.75" customHeight="1">
      <c r="A697" s="101"/>
      <c r="B697" s="101"/>
      <c r="C697" s="101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01"/>
      <c r="AD697" s="101"/>
      <c r="AE697" s="101"/>
    </row>
    <row r="698" spans="1:31" ht="15.75" customHeight="1">
      <c r="A698" s="101"/>
      <c r="B698" s="101"/>
      <c r="C698" s="101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01"/>
      <c r="AD698" s="101"/>
      <c r="AE698" s="101"/>
    </row>
    <row r="699" spans="1:31" ht="15.75" customHeight="1">
      <c r="A699" s="101"/>
      <c r="B699" s="101"/>
      <c r="C699" s="101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01"/>
      <c r="AD699" s="101"/>
      <c r="AE699" s="101"/>
    </row>
    <row r="700" spans="1:31" ht="15.75" customHeight="1">
      <c r="A700" s="101"/>
      <c r="B700" s="101"/>
      <c r="C700" s="101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01"/>
      <c r="AD700" s="101"/>
      <c r="AE700" s="101"/>
    </row>
    <row r="701" spans="1:31" ht="15.75" customHeight="1">
      <c r="A701" s="101"/>
      <c r="B701" s="101"/>
      <c r="C701" s="101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01"/>
      <c r="AD701" s="101"/>
      <c r="AE701" s="101"/>
    </row>
    <row r="702" spans="1:31" ht="15.75" customHeight="1">
      <c r="A702" s="101"/>
      <c r="B702" s="101"/>
      <c r="C702" s="101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01"/>
      <c r="AD702" s="101"/>
      <c r="AE702" s="101"/>
    </row>
    <row r="703" spans="1:31" ht="15.75" customHeight="1">
      <c r="A703" s="101"/>
      <c r="B703" s="101"/>
      <c r="C703" s="101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01"/>
      <c r="AD703" s="101"/>
      <c r="AE703" s="101"/>
    </row>
    <row r="704" spans="1:31" ht="15.75" customHeight="1">
      <c r="A704" s="101"/>
      <c r="B704" s="101"/>
      <c r="C704" s="101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01"/>
      <c r="AD704" s="101"/>
      <c r="AE704" s="101"/>
    </row>
    <row r="705" spans="1:31" ht="15.75" customHeight="1">
      <c r="A705" s="101"/>
      <c r="B705" s="101"/>
      <c r="C705" s="101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01"/>
      <c r="AD705" s="101"/>
      <c r="AE705" s="101"/>
    </row>
    <row r="706" spans="1:31" ht="15.75" customHeight="1">
      <c r="A706" s="101"/>
      <c r="B706" s="101"/>
      <c r="C706" s="101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01"/>
      <c r="AD706" s="101"/>
      <c r="AE706" s="101"/>
    </row>
    <row r="707" spans="1:31" ht="15.75" customHeight="1">
      <c r="A707" s="101"/>
      <c r="B707" s="101"/>
      <c r="C707" s="101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01"/>
      <c r="AD707" s="101"/>
      <c r="AE707" s="101"/>
    </row>
    <row r="708" spans="1:31" ht="15.75" customHeight="1">
      <c r="A708" s="101"/>
      <c r="B708" s="101"/>
      <c r="C708" s="101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01"/>
      <c r="AD708" s="101"/>
      <c r="AE708" s="101"/>
    </row>
    <row r="709" spans="1:31" ht="15.75" customHeight="1">
      <c r="A709" s="101"/>
      <c r="B709" s="101"/>
      <c r="C709" s="101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01"/>
      <c r="AD709" s="101"/>
      <c r="AE709" s="101"/>
    </row>
    <row r="710" spans="1:31" ht="15.75" customHeight="1">
      <c r="A710" s="101"/>
      <c r="B710" s="101"/>
      <c r="C710" s="101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01"/>
      <c r="AD710" s="101"/>
      <c r="AE710" s="101"/>
    </row>
    <row r="711" spans="1:31" ht="15.75" customHeight="1">
      <c r="A711" s="101"/>
      <c r="B711" s="101"/>
      <c r="C711" s="101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01"/>
      <c r="AD711" s="101"/>
      <c r="AE711" s="101"/>
    </row>
    <row r="712" spans="1:31" ht="15.75" customHeight="1">
      <c r="A712" s="101"/>
      <c r="B712" s="101"/>
      <c r="C712" s="101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01"/>
      <c r="AD712" s="101"/>
      <c r="AE712" s="101"/>
    </row>
    <row r="713" spans="1:31" ht="15.75" customHeight="1">
      <c r="A713" s="101"/>
      <c r="B713" s="101"/>
      <c r="C713" s="101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01"/>
      <c r="AD713" s="101"/>
      <c r="AE713" s="101"/>
    </row>
    <row r="714" spans="1:31" ht="15.75" customHeight="1">
      <c r="A714" s="101"/>
      <c r="B714" s="101"/>
      <c r="C714" s="101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01"/>
      <c r="AD714" s="101"/>
      <c r="AE714" s="101"/>
    </row>
    <row r="715" spans="1:31" ht="15.75" customHeight="1">
      <c r="A715" s="101"/>
      <c r="B715" s="101"/>
      <c r="C715" s="101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01"/>
      <c r="AD715" s="101"/>
      <c r="AE715" s="101"/>
    </row>
    <row r="716" spans="1:31" ht="15.75" customHeight="1">
      <c r="A716" s="101"/>
      <c r="B716" s="101"/>
      <c r="C716" s="101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01"/>
      <c r="AD716" s="101"/>
      <c r="AE716" s="101"/>
    </row>
    <row r="717" spans="1:31" ht="15.75" customHeight="1">
      <c r="A717" s="101"/>
      <c r="B717" s="101"/>
      <c r="C717" s="101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01"/>
      <c r="AD717" s="101"/>
      <c r="AE717" s="101"/>
    </row>
    <row r="718" spans="1:31" ht="15.75" customHeight="1">
      <c r="A718" s="101"/>
      <c r="B718" s="101"/>
      <c r="C718" s="101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01"/>
      <c r="AD718" s="101"/>
      <c r="AE718" s="101"/>
    </row>
    <row r="719" spans="1:31" ht="15.75" customHeight="1">
      <c r="A719" s="101"/>
      <c r="B719" s="101"/>
      <c r="C719" s="101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01"/>
      <c r="AD719" s="101"/>
      <c r="AE719" s="101"/>
    </row>
    <row r="720" spans="1:31" ht="15.75" customHeight="1">
      <c r="A720" s="101"/>
      <c r="B720" s="101"/>
      <c r="C720" s="101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01"/>
      <c r="AD720" s="101"/>
      <c r="AE720" s="101"/>
    </row>
    <row r="721" spans="1:31" ht="15.75" customHeight="1">
      <c r="A721" s="101"/>
      <c r="B721" s="101"/>
      <c r="C721" s="101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01"/>
      <c r="AD721" s="101"/>
      <c r="AE721" s="101"/>
    </row>
    <row r="722" spans="1:31" ht="15.75" customHeight="1">
      <c r="A722" s="101"/>
      <c r="B722" s="101"/>
      <c r="C722" s="101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01"/>
      <c r="AD722" s="101"/>
      <c r="AE722" s="101"/>
    </row>
    <row r="723" spans="1:31" ht="15.75" customHeight="1">
      <c r="A723" s="101"/>
      <c r="B723" s="101"/>
      <c r="C723" s="101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01"/>
      <c r="AD723" s="101"/>
      <c r="AE723" s="101"/>
    </row>
    <row r="724" spans="1:31" ht="15.75" customHeight="1">
      <c r="A724" s="101"/>
      <c r="B724" s="101"/>
      <c r="C724" s="101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01"/>
      <c r="AD724" s="101"/>
      <c r="AE724" s="101"/>
    </row>
    <row r="725" spans="1:31" ht="15.75" customHeight="1">
      <c r="A725" s="101"/>
      <c r="B725" s="101"/>
      <c r="C725" s="101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01"/>
      <c r="AD725" s="101"/>
      <c r="AE725" s="101"/>
    </row>
    <row r="726" spans="1:31" ht="15.75" customHeight="1">
      <c r="A726" s="101"/>
      <c r="B726" s="101"/>
      <c r="C726" s="101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01"/>
      <c r="AD726" s="101"/>
      <c r="AE726" s="101"/>
    </row>
    <row r="727" spans="1:31" ht="15.75" customHeight="1">
      <c r="A727" s="101"/>
      <c r="B727" s="101"/>
      <c r="C727" s="101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01"/>
      <c r="AD727" s="101"/>
      <c r="AE727" s="101"/>
    </row>
    <row r="728" spans="1:31" ht="15.75" customHeight="1">
      <c r="A728" s="101"/>
      <c r="B728" s="101"/>
      <c r="C728" s="101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01"/>
      <c r="AD728" s="101"/>
      <c r="AE728" s="101"/>
    </row>
    <row r="729" spans="1:31" ht="15.75" customHeight="1">
      <c r="A729" s="101"/>
      <c r="B729" s="101"/>
      <c r="C729" s="101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01"/>
      <c r="AD729" s="101"/>
      <c r="AE729" s="101"/>
    </row>
    <row r="730" spans="1:31" ht="15.75" customHeight="1">
      <c r="A730" s="101"/>
      <c r="B730" s="101"/>
      <c r="C730" s="101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01"/>
      <c r="AD730" s="101"/>
      <c r="AE730" s="101"/>
    </row>
    <row r="731" spans="1:31" ht="15.75" customHeight="1">
      <c r="A731" s="101"/>
      <c r="B731" s="101"/>
      <c r="C731" s="101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01"/>
      <c r="AD731" s="101"/>
      <c r="AE731" s="101"/>
    </row>
    <row r="732" spans="1:31" ht="15.75" customHeight="1">
      <c r="A732" s="101"/>
      <c r="B732" s="101"/>
      <c r="C732" s="101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01"/>
      <c r="AD732" s="101"/>
      <c r="AE732" s="101"/>
    </row>
    <row r="733" spans="1:31" ht="15.75" customHeight="1">
      <c r="A733" s="101"/>
      <c r="B733" s="101"/>
      <c r="C733" s="101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01"/>
      <c r="AD733" s="101"/>
      <c r="AE733" s="101"/>
    </row>
    <row r="734" spans="1:31" ht="15.75" customHeight="1">
      <c r="A734" s="101"/>
      <c r="B734" s="101"/>
      <c r="C734" s="101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01"/>
      <c r="AD734" s="101"/>
      <c r="AE734" s="101"/>
    </row>
    <row r="735" spans="1:31" ht="15.75" customHeight="1">
      <c r="A735" s="101"/>
      <c r="B735" s="101"/>
      <c r="C735" s="101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01"/>
      <c r="AD735" s="101"/>
      <c r="AE735" s="101"/>
    </row>
    <row r="736" spans="1:31" ht="15.75" customHeight="1">
      <c r="A736" s="101"/>
      <c r="B736" s="101"/>
      <c r="C736" s="101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01"/>
      <c r="AD736" s="101"/>
      <c r="AE736" s="101"/>
    </row>
    <row r="737" spans="1:31" ht="15.75" customHeight="1">
      <c r="A737" s="101"/>
      <c r="B737" s="101"/>
      <c r="C737" s="101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01"/>
      <c r="AD737" s="101"/>
      <c r="AE737" s="101"/>
    </row>
    <row r="738" spans="1:31" ht="15.75" customHeight="1">
      <c r="A738" s="101"/>
      <c r="B738" s="101"/>
      <c r="C738" s="101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01"/>
      <c r="AD738" s="101"/>
      <c r="AE738" s="101"/>
    </row>
    <row r="739" spans="1:31" ht="15.75" customHeight="1">
      <c r="A739" s="101"/>
      <c r="B739" s="101"/>
      <c r="C739" s="101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01"/>
      <c r="AD739" s="101"/>
      <c r="AE739" s="101"/>
    </row>
    <row r="740" spans="1:31" ht="15.75" customHeight="1">
      <c r="A740" s="101"/>
      <c r="B740" s="101"/>
      <c r="C740" s="101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01"/>
      <c r="AD740" s="101"/>
      <c r="AE740" s="101"/>
    </row>
    <row r="741" spans="1:31" ht="15.75" customHeight="1">
      <c r="A741" s="101"/>
      <c r="B741" s="101"/>
      <c r="C741" s="101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01"/>
      <c r="AD741" s="101"/>
      <c r="AE741" s="101"/>
    </row>
    <row r="742" spans="1:31" ht="15.75" customHeight="1">
      <c r="A742" s="101"/>
      <c r="B742" s="101"/>
      <c r="C742" s="101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01"/>
      <c r="AD742" s="101"/>
      <c r="AE742" s="101"/>
    </row>
    <row r="743" spans="1:31" ht="15.75" customHeight="1">
      <c r="A743" s="101"/>
      <c r="B743" s="101"/>
      <c r="C743" s="101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01"/>
      <c r="AD743" s="101"/>
      <c r="AE743" s="101"/>
    </row>
    <row r="744" spans="1:31" ht="15.75" customHeight="1">
      <c r="A744" s="101"/>
      <c r="B744" s="101"/>
      <c r="C744" s="101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01"/>
      <c r="AD744" s="101"/>
      <c r="AE744" s="101"/>
    </row>
    <row r="745" spans="1:31" ht="15.75" customHeight="1">
      <c r="A745" s="101"/>
      <c r="B745" s="101"/>
      <c r="C745" s="101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01"/>
      <c r="AD745" s="101"/>
      <c r="AE745" s="101"/>
    </row>
    <row r="746" spans="1:31" ht="15.75" customHeight="1">
      <c r="A746" s="101"/>
      <c r="B746" s="101"/>
      <c r="C746" s="101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01"/>
      <c r="AD746" s="101"/>
      <c r="AE746" s="101"/>
    </row>
    <row r="747" spans="1:31" ht="15.75" customHeight="1">
      <c r="A747" s="101"/>
      <c r="B747" s="101"/>
      <c r="C747" s="101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01"/>
      <c r="AD747" s="101"/>
      <c r="AE747" s="101"/>
    </row>
    <row r="748" spans="1:31" ht="15.75" customHeight="1">
      <c r="A748" s="101"/>
      <c r="B748" s="101"/>
      <c r="C748" s="101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01"/>
      <c r="AD748" s="101"/>
      <c r="AE748" s="101"/>
    </row>
    <row r="749" spans="1:31" ht="15.75" customHeight="1">
      <c r="A749" s="101"/>
      <c r="B749" s="101"/>
      <c r="C749" s="101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01"/>
      <c r="AD749" s="101"/>
      <c r="AE749" s="101"/>
    </row>
    <row r="750" spans="1:31" ht="15.75" customHeight="1">
      <c r="A750" s="101"/>
      <c r="B750" s="101"/>
      <c r="C750" s="101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01"/>
      <c r="AD750" s="101"/>
      <c r="AE750" s="101"/>
    </row>
    <row r="751" spans="1:31" ht="15.75" customHeight="1">
      <c r="A751" s="101"/>
      <c r="B751" s="101"/>
      <c r="C751" s="101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01"/>
      <c r="AD751" s="101"/>
      <c r="AE751" s="101"/>
    </row>
    <row r="752" spans="1:31" ht="15.75" customHeight="1">
      <c r="A752" s="101"/>
      <c r="B752" s="101"/>
      <c r="C752" s="101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01"/>
      <c r="AD752" s="101"/>
      <c r="AE752" s="101"/>
    </row>
    <row r="753" spans="1:31" ht="15.75" customHeight="1">
      <c r="A753" s="101"/>
      <c r="B753" s="101"/>
      <c r="C753" s="101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01"/>
      <c r="AD753" s="101"/>
      <c r="AE753" s="101"/>
    </row>
    <row r="754" spans="1:31" ht="15.75" customHeight="1">
      <c r="A754" s="101"/>
      <c r="B754" s="101"/>
      <c r="C754" s="101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01"/>
      <c r="AD754" s="101"/>
      <c r="AE754" s="101"/>
    </row>
    <row r="755" spans="1:31" ht="15.75" customHeight="1">
      <c r="A755" s="101"/>
      <c r="B755" s="101"/>
      <c r="C755" s="101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01"/>
      <c r="AD755" s="101"/>
      <c r="AE755" s="101"/>
    </row>
    <row r="756" spans="1:31" ht="15.75" customHeight="1">
      <c r="A756" s="101"/>
      <c r="B756" s="101"/>
      <c r="C756" s="101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01"/>
      <c r="AD756" s="101"/>
      <c r="AE756" s="101"/>
    </row>
    <row r="757" spans="1:31" ht="15.75" customHeight="1">
      <c r="A757" s="101"/>
      <c r="B757" s="101"/>
      <c r="C757" s="101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01"/>
      <c r="AD757" s="101"/>
      <c r="AE757" s="101"/>
    </row>
    <row r="758" spans="1:31" ht="15.75" customHeight="1">
      <c r="A758" s="101"/>
      <c r="B758" s="101"/>
      <c r="C758" s="101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01"/>
      <c r="AD758" s="101"/>
      <c r="AE758" s="101"/>
    </row>
    <row r="759" spans="1:31" ht="15.75" customHeight="1">
      <c r="A759" s="101"/>
      <c r="B759" s="101"/>
      <c r="C759" s="101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01"/>
      <c r="AD759" s="101"/>
      <c r="AE759" s="101"/>
    </row>
    <row r="760" spans="1:31" ht="15.75" customHeight="1">
      <c r="A760" s="101"/>
      <c r="B760" s="101"/>
      <c r="C760" s="101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01"/>
      <c r="AD760" s="101"/>
      <c r="AE760" s="101"/>
    </row>
    <row r="761" spans="1:31" ht="15.75" customHeight="1">
      <c r="A761" s="101"/>
      <c r="B761" s="101"/>
      <c r="C761" s="101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01"/>
      <c r="AD761" s="101"/>
      <c r="AE761" s="101"/>
    </row>
    <row r="762" spans="1:31" ht="15.75" customHeight="1">
      <c r="A762" s="101"/>
      <c r="B762" s="101"/>
      <c r="C762" s="101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01"/>
      <c r="AD762" s="101"/>
      <c r="AE762" s="101"/>
    </row>
    <row r="763" spans="1:31" ht="15.75" customHeight="1">
      <c r="A763" s="101"/>
      <c r="B763" s="101"/>
      <c r="C763" s="101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01"/>
      <c r="AD763" s="101"/>
      <c r="AE763" s="101"/>
    </row>
    <row r="764" spans="1:31" ht="15.75" customHeight="1">
      <c r="A764" s="101"/>
      <c r="B764" s="101"/>
      <c r="C764" s="101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01"/>
      <c r="AD764" s="101"/>
      <c r="AE764" s="101"/>
    </row>
    <row r="765" spans="1:31" ht="15.75" customHeight="1">
      <c r="A765" s="101"/>
      <c r="B765" s="101"/>
      <c r="C765" s="101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01"/>
      <c r="AD765" s="101"/>
      <c r="AE765" s="101"/>
    </row>
    <row r="766" spans="1:31" ht="15.75" customHeight="1">
      <c r="A766" s="101"/>
      <c r="B766" s="101"/>
      <c r="C766" s="101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01"/>
      <c r="AD766" s="101"/>
      <c r="AE766" s="101"/>
    </row>
    <row r="767" spans="1:31" ht="15.75" customHeight="1">
      <c r="A767" s="101"/>
      <c r="B767" s="101"/>
      <c r="C767" s="101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01"/>
      <c r="AD767" s="101"/>
      <c r="AE767" s="101"/>
    </row>
    <row r="768" spans="1:31" ht="15.75" customHeight="1">
      <c r="A768" s="101"/>
      <c r="B768" s="101"/>
      <c r="C768" s="101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01"/>
      <c r="AD768" s="101"/>
      <c r="AE768" s="101"/>
    </row>
    <row r="769" spans="1:31" ht="15.75" customHeight="1">
      <c r="A769" s="101"/>
      <c r="B769" s="101"/>
      <c r="C769" s="101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01"/>
      <c r="AD769" s="101"/>
      <c r="AE769" s="101"/>
    </row>
    <row r="770" spans="1:31" ht="15.75" customHeight="1">
      <c r="A770" s="101"/>
      <c r="B770" s="101"/>
      <c r="C770" s="101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01"/>
      <c r="AD770" s="101"/>
      <c r="AE770" s="101"/>
    </row>
    <row r="771" spans="1:31" ht="15.75" customHeight="1">
      <c r="A771" s="101"/>
      <c r="B771" s="101"/>
      <c r="C771" s="101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01"/>
      <c r="AD771" s="101"/>
      <c r="AE771" s="101"/>
    </row>
    <row r="772" spans="1:31" ht="15.75" customHeight="1">
      <c r="A772" s="101"/>
      <c r="B772" s="101"/>
      <c r="C772" s="101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01"/>
      <c r="AD772" s="101"/>
      <c r="AE772" s="101"/>
    </row>
    <row r="773" spans="1:31" ht="15.75" customHeight="1">
      <c r="A773" s="101"/>
      <c r="B773" s="101"/>
      <c r="C773" s="101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01"/>
      <c r="AD773" s="101"/>
      <c r="AE773" s="101"/>
    </row>
    <row r="774" spans="1:31" ht="15.75" customHeight="1">
      <c r="A774" s="101"/>
      <c r="B774" s="101"/>
      <c r="C774" s="101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01"/>
      <c r="AD774" s="101"/>
      <c r="AE774" s="101"/>
    </row>
    <row r="775" spans="1:31" ht="15.75" customHeight="1">
      <c r="A775" s="101"/>
      <c r="B775" s="101"/>
      <c r="C775" s="101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01"/>
      <c r="AD775" s="101"/>
      <c r="AE775" s="101"/>
    </row>
    <row r="776" spans="1:31" ht="15.75" customHeight="1">
      <c r="A776" s="101"/>
      <c r="B776" s="101"/>
      <c r="C776" s="101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01"/>
      <c r="AD776" s="101"/>
      <c r="AE776" s="101"/>
    </row>
    <row r="777" spans="1:31" ht="15.75" customHeight="1">
      <c r="A777" s="101"/>
      <c r="B777" s="101"/>
      <c r="C777" s="101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01"/>
      <c r="AD777" s="101"/>
      <c r="AE777" s="101"/>
    </row>
    <row r="778" spans="1:31" ht="15.75" customHeight="1">
      <c r="A778" s="101"/>
      <c r="B778" s="101"/>
      <c r="C778" s="101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01"/>
      <c r="AD778" s="101"/>
      <c r="AE778" s="101"/>
    </row>
    <row r="779" spans="1:31" ht="15.75" customHeight="1">
      <c r="A779" s="101"/>
      <c r="B779" s="101"/>
      <c r="C779" s="101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01"/>
      <c r="AD779" s="101"/>
      <c r="AE779" s="101"/>
    </row>
    <row r="780" spans="1:31" ht="15.75" customHeight="1">
      <c r="A780" s="101"/>
      <c r="B780" s="101"/>
      <c r="C780" s="101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01"/>
      <c r="AD780" s="101"/>
      <c r="AE780" s="101"/>
    </row>
    <row r="781" spans="1:31" ht="15.75" customHeight="1">
      <c r="A781" s="101"/>
      <c r="B781" s="101"/>
      <c r="C781" s="101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01"/>
      <c r="AD781" s="101"/>
      <c r="AE781" s="101"/>
    </row>
    <row r="782" spans="1:31" ht="15.75" customHeight="1">
      <c r="A782" s="101"/>
      <c r="B782" s="101"/>
      <c r="C782" s="101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01"/>
      <c r="AD782" s="101"/>
      <c r="AE782" s="101"/>
    </row>
    <row r="783" spans="1:31" ht="15.75" customHeight="1">
      <c r="A783" s="101"/>
      <c r="B783" s="101"/>
      <c r="C783" s="101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01"/>
      <c r="AD783" s="101"/>
      <c r="AE783" s="101"/>
    </row>
    <row r="784" spans="1:31" ht="15.75" customHeight="1">
      <c r="A784" s="101"/>
      <c r="B784" s="101"/>
      <c r="C784" s="101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01"/>
      <c r="AD784" s="101"/>
      <c r="AE784" s="101"/>
    </row>
    <row r="785" spans="1:31" ht="15.75" customHeight="1">
      <c r="A785" s="101"/>
      <c r="B785" s="101"/>
      <c r="C785" s="101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01"/>
      <c r="AD785" s="101"/>
      <c r="AE785" s="101"/>
    </row>
    <row r="786" spans="1:31" ht="15.75" customHeight="1">
      <c r="A786" s="101"/>
      <c r="B786" s="101"/>
      <c r="C786" s="101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01"/>
      <c r="AD786" s="101"/>
      <c r="AE786" s="101"/>
    </row>
    <row r="787" spans="1:31" ht="15.75" customHeight="1">
      <c r="A787" s="101"/>
      <c r="B787" s="101"/>
      <c r="C787" s="101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01"/>
      <c r="AD787" s="101"/>
      <c r="AE787" s="101"/>
    </row>
    <row r="788" spans="1:31" ht="15.75" customHeight="1">
      <c r="A788" s="101"/>
      <c r="B788" s="101"/>
      <c r="C788" s="101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01"/>
      <c r="AD788" s="101"/>
      <c r="AE788" s="101"/>
    </row>
    <row r="789" spans="1:31" ht="15.75" customHeight="1">
      <c r="A789" s="101"/>
      <c r="B789" s="101"/>
      <c r="C789" s="101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01"/>
      <c r="AD789" s="101"/>
      <c r="AE789" s="101"/>
    </row>
    <row r="790" spans="1:31" ht="15.75" customHeight="1">
      <c r="A790" s="101"/>
      <c r="B790" s="101"/>
      <c r="C790" s="101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01"/>
      <c r="AD790" s="101"/>
      <c r="AE790" s="101"/>
    </row>
    <row r="791" spans="1:31" ht="15.75" customHeight="1">
      <c r="A791" s="101"/>
      <c r="B791" s="101"/>
      <c r="C791" s="101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01"/>
      <c r="AD791" s="101"/>
      <c r="AE791" s="101"/>
    </row>
    <row r="792" spans="1:31" ht="15.75" customHeight="1">
      <c r="A792" s="101"/>
      <c r="B792" s="101"/>
      <c r="C792" s="101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01"/>
      <c r="AD792" s="101"/>
      <c r="AE792" s="101"/>
    </row>
    <row r="793" spans="1:31" ht="15.75" customHeight="1">
      <c r="A793" s="101"/>
      <c r="B793" s="101"/>
      <c r="C793" s="101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01"/>
      <c r="AD793" s="101"/>
      <c r="AE793" s="101"/>
    </row>
    <row r="794" spans="1:31" ht="15.75" customHeight="1">
      <c r="A794" s="101"/>
      <c r="B794" s="101"/>
      <c r="C794" s="101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01"/>
      <c r="AD794" s="101"/>
      <c r="AE794" s="101"/>
    </row>
    <row r="795" spans="1:31" ht="15.75" customHeight="1">
      <c r="A795" s="101"/>
      <c r="B795" s="101"/>
      <c r="C795" s="101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01"/>
      <c r="AD795" s="101"/>
      <c r="AE795" s="101"/>
    </row>
    <row r="796" spans="1:31" ht="15.75" customHeight="1">
      <c r="A796" s="101"/>
      <c r="B796" s="101"/>
      <c r="C796" s="101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01"/>
      <c r="AD796" s="101"/>
      <c r="AE796" s="101"/>
    </row>
    <row r="797" spans="1:31" ht="15.75" customHeight="1">
      <c r="A797" s="101"/>
      <c r="B797" s="101"/>
      <c r="C797" s="101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01"/>
      <c r="AD797" s="101"/>
      <c r="AE797" s="101"/>
    </row>
    <row r="798" spans="1:31" ht="15.75" customHeight="1">
      <c r="A798" s="101"/>
      <c r="B798" s="101"/>
      <c r="C798" s="101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01"/>
      <c r="AD798" s="101"/>
      <c r="AE798" s="101"/>
    </row>
    <row r="799" spans="1:31" ht="15.75" customHeight="1">
      <c r="A799" s="101"/>
      <c r="B799" s="101"/>
      <c r="C799" s="101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01"/>
      <c r="AD799" s="101"/>
      <c r="AE799" s="101"/>
    </row>
    <row r="800" spans="1:31" ht="15.75" customHeight="1">
      <c r="A800" s="101"/>
      <c r="B800" s="101"/>
      <c r="C800" s="101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01"/>
      <c r="AD800" s="101"/>
      <c r="AE800" s="101"/>
    </row>
    <row r="801" spans="1:31" ht="15.75" customHeight="1">
      <c r="A801" s="101"/>
      <c r="B801" s="101"/>
      <c r="C801" s="101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01"/>
      <c r="AD801" s="101"/>
      <c r="AE801" s="101"/>
    </row>
    <row r="802" spans="1:31" ht="15.75" customHeight="1">
      <c r="A802" s="101"/>
      <c r="B802" s="101"/>
      <c r="C802" s="101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01"/>
      <c r="AD802" s="101"/>
      <c r="AE802" s="101"/>
    </row>
    <row r="803" spans="1:31" ht="15.75" customHeight="1">
      <c r="A803" s="101"/>
      <c r="B803" s="101"/>
      <c r="C803" s="101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01"/>
      <c r="AD803" s="101"/>
      <c r="AE803" s="101"/>
    </row>
    <row r="804" spans="1:31" ht="15.75" customHeight="1">
      <c r="A804" s="101"/>
      <c r="B804" s="101"/>
      <c r="C804" s="101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01"/>
      <c r="AD804" s="101"/>
      <c r="AE804" s="101"/>
    </row>
    <row r="805" spans="1:31" ht="15.75" customHeight="1">
      <c r="A805" s="101"/>
      <c r="B805" s="101"/>
      <c r="C805" s="101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01"/>
      <c r="AD805" s="101"/>
      <c r="AE805" s="101"/>
    </row>
    <row r="806" spans="1:31" ht="15.75" customHeight="1">
      <c r="A806" s="101"/>
      <c r="B806" s="101"/>
      <c r="C806" s="101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01"/>
      <c r="AD806" s="101"/>
      <c r="AE806" s="101"/>
    </row>
    <row r="807" spans="1:31" ht="15.75" customHeight="1">
      <c r="A807" s="101"/>
      <c r="B807" s="101"/>
      <c r="C807" s="101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01"/>
      <c r="AD807" s="101"/>
      <c r="AE807" s="101"/>
    </row>
    <row r="808" spans="1:31" ht="15.75" customHeight="1">
      <c r="A808" s="101"/>
      <c r="B808" s="101"/>
      <c r="C808" s="101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01"/>
      <c r="AD808" s="101"/>
      <c r="AE808" s="101"/>
    </row>
    <row r="809" spans="1:31" ht="15.75" customHeight="1">
      <c r="A809" s="101"/>
      <c r="B809" s="101"/>
      <c r="C809" s="101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01"/>
      <c r="AD809" s="101"/>
      <c r="AE809" s="101"/>
    </row>
    <row r="810" spans="1:31" ht="15.75" customHeight="1">
      <c r="A810" s="101"/>
      <c r="B810" s="101"/>
      <c r="C810" s="101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01"/>
      <c r="AD810" s="101"/>
      <c r="AE810" s="101"/>
    </row>
    <row r="811" spans="1:31" ht="15.75" customHeight="1">
      <c r="A811" s="101"/>
      <c r="B811" s="101"/>
      <c r="C811" s="101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01"/>
      <c r="AD811" s="101"/>
      <c r="AE811" s="101"/>
    </row>
    <row r="812" spans="1:31" ht="15.75" customHeight="1">
      <c r="A812" s="101"/>
      <c r="B812" s="101"/>
      <c r="C812" s="101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01"/>
      <c r="AD812" s="101"/>
      <c r="AE812" s="101"/>
    </row>
    <row r="813" spans="1:31" ht="15.75" customHeight="1">
      <c r="A813" s="101"/>
      <c r="B813" s="101"/>
      <c r="C813" s="101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01"/>
      <c r="AD813" s="101"/>
      <c r="AE813" s="101"/>
    </row>
    <row r="814" spans="1:31" ht="15.75" customHeight="1">
      <c r="A814" s="101"/>
      <c r="B814" s="101"/>
      <c r="C814" s="101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01"/>
      <c r="AD814" s="101"/>
      <c r="AE814" s="101"/>
    </row>
    <row r="815" spans="1:31" ht="15.75" customHeight="1">
      <c r="A815" s="101"/>
      <c r="B815" s="101"/>
      <c r="C815" s="101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01"/>
      <c r="AD815" s="101"/>
      <c r="AE815" s="101"/>
    </row>
    <row r="816" spans="1:31" ht="15.75" customHeight="1">
      <c r="A816" s="101"/>
      <c r="B816" s="101"/>
      <c r="C816" s="101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01"/>
      <c r="AD816" s="101"/>
      <c r="AE816" s="101"/>
    </row>
    <row r="817" spans="1:31" ht="15.75" customHeight="1">
      <c r="A817" s="101"/>
      <c r="B817" s="101"/>
      <c r="C817" s="101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01"/>
      <c r="AD817" s="101"/>
      <c r="AE817" s="101"/>
    </row>
    <row r="818" spans="1:31" ht="15.75" customHeight="1">
      <c r="A818" s="101"/>
      <c r="B818" s="101"/>
      <c r="C818" s="101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01"/>
      <c r="AD818" s="101"/>
      <c r="AE818" s="101"/>
    </row>
    <row r="819" spans="1:31" ht="15.75" customHeight="1">
      <c r="A819" s="101"/>
      <c r="B819" s="101"/>
      <c r="C819" s="101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01"/>
      <c r="AD819" s="101"/>
      <c r="AE819" s="101"/>
    </row>
    <row r="820" spans="1:31" ht="15.75" customHeight="1">
      <c r="A820" s="101"/>
      <c r="B820" s="101"/>
      <c r="C820" s="101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01"/>
      <c r="AD820" s="101"/>
      <c r="AE820" s="101"/>
    </row>
    <row r="821" spans="1:31" ht="15.75" customHeight="1">
      <c r="A821" s="101"/>
      <c r="B821" s="101"/>
      <c r="C821" s="101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01"/>
      <c r="AD821" s="101"/>
      <c r="AE821" s="101"/>
    </row>
    <row r="822" spans="1:31" ht="15.75" customHeight="1">
      <c r="A822" s="101"/>
      <c r="B822" s="101"/>
      <c r="C822" s="101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01"/>
      <c r="AD822" s="101"/>
      <c r="AE822" s="101"/>
    </row>
    <row r="823" spans="1:31" ht="15.75" customHeight="1">
      <c r="A823" s="101"/>
      <c r="B823" s="101"/>
      <c r="C823" s="101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01"/>
      <c r="AD823" s="101"/>
      <c r="AE823" s="101"/>
    </row>
    <row r="824" spans="1:31" ht="15.75" customHeight="1">
      <c r="A824" s="101"/>
      <c r="B824" s="101"/>
      <c r="C824" s="101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01"/>
      <c r="AD824" s="101"/>
      <c r="AE824" s="101"/>
    </row>
    <row r="825" spans="1:31" ht="15.75" customHeight="1">
      <c r="A825" s="101"/>
      <c r="B825" s="101"/>
      <c r="C825" s="101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01"/>
      <c r="AD825" s="101"/>
      <c r="AE825" s="101"/>
    </row>
    <row r="826" spans="1:31" ht="15.75" customHeight="1">
      <c r="A826" s="101"/>
      <c r="B826" s="101"/>
      <c r="C826" s="101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01"/>
      <c r="AD826" s="101"/>
      <c r="AE826" s="101"/>
    </row>
    <row r="827" spans="1:31" ht="15.75" customHeight="1">
      <c r="A827" s="101"/>
      <c r="B827" s="101"/>
      <c r="C827" s="101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01"/>
      <c r="AD827" s="101"/>
      <c r="AE827" s="101"/>
    </row>
    <row r="828" spans="1:31" ht="15.75" customHeight="1">
      <c r="A828" s="101"/>
      <c r="B828" s="101"/>
      <c r="C828" s="101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01"/>
      <c r="AD828" s="101"/>
      <c r="AE828" s="101"/>
    </row>
    <row r="829" spans="1:31" ht="15.75" customHeight="1">
      <c r="A829" s="101"/>
      <c r="B829" s="101"/>
      <c r="C829" s="101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01"/>
      <c r="AD829" s="101"/>
      <c r="AE829" s="101"/>
    </row>
    <row r="830" spans="1:31" ht="15.75" customHeight="1">
      <c r="A830" s="101"/>
      <c r="B830" s="101"/>
      <c r="C830" s="101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01"/>
      <c r="AD830" s="101"/>
      <c r="AE830" s="101"/>
    </row>
    <row r="831" spans="1:31" ht="15.75" customHeight="1">
      <c r="A831" s="101"/>
      <c r="B831" s="101"/>
      <c r="C831" s="101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01"/>
      <c r="AD831" s="101"/>
      <c r="AE831" s="101"/>
    </row>
    <row r="832" spans="1:31" ht="15.75" customHeight="1">
      <c r="A832" s="101"/>
      <c r="B832" s="101"/>
      <c r="C832" s="101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01"/>
      <c r="AD832" s="101"/>
      <c r="AE832" s="101"/>
    </row>
    <row r="833" spans="1:31" ht="15.75" customHeight="1">
      <c r="A833" s="101"/>
      <c r="B833" s="101"/>
      <c r="C833" s="101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01"/>
      <c r="AD833" s="101"/>
      <c r="AE833" s="101"/>
    </row>
    <row r="834" spans="1:31" ht="15.75" customHeight="1">
      <c r="A834" s="101"/>
      <c r="B834" s="101"/>
      <c r="C834" s="101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01"/>
      <c r="AD834" s="101"/>
      <c r="AE834" s="101"/>
    </row>
    <row r="835" spans="1:31" ht="15.75" customHeight="1">
      <c r="A835" s="101"/>
      <c r="B835" s="101"/>
      <c r="C835" s="101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01"/>
      <c r="AD835" s="101"/>
      <c r="AE835" s="101"/>
    </row>
    <row r="836" spans="1:31" ht="15.75" customHeight="1">
      <c r="A836" s="101"/>
      <c r="B836" s="101"/>
      <c r="C836" s="101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01"/>
      <c r="AD836" s="101"/>
      <c r="AE836" s="101"/>
    </row>
    <row r="837" spans="1:31" ht="15.75" customHeight="1">
      <c r="A837" s="101"/>
      <c r="B837" s="101"/>
      <c r="C837" s="101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01"/>
      <c r="AD837" s="101"/>
      <c r="AE837" s="101"/>
    </row>
    <row r="838" spans="1:31" ht="15.75" customHeight="1">
      <c r="A838" s="101"/>
      <c r="B838" s="101"/>
      <c r="C838" s="101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01"/>
      <c r="AD838" s="101"/>
      <c r="AE838" s="101"/>
    </row>
    <row r="839" spans="1:31" ht="15.75" customHeight="1">
      <c r="A839" s="101"/>
      <c r="B839" s="101"/>
      <c r="C839" s="101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01"/>
      <c r="AD839" s="101"/>
      <c r="AE839" s="101"/>
    </row>
    <row r="840" spans="1:31" ht="15.75" customHeight="1">
      <c r="A840" s="101"/>
      <c r="B840" s="101"/>
      <c r="C840" s="101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01"/>
      <c r="AD840" s="101"/>
      <c r="AE840" s="101"/>
    </row>
    <row r="841" spans="1:31" ht="15.75" customHeight="1">
      <c r="A841" s="101"/>
      <c r="B841" s="101"/>
      <c r="C841" s="101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01"/>
      <c r="AD841" s="101"/>
      <c r="AE841" s="101"/>
    </row>
    <row r="842" spans="1:31" ht="15.75" customHeight="1">
      <c r="A842" s="101"/>
      <c r="B842" s="101"/>
      <c r="C842" s="101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01"/>
      <c r="AD842" s="101"/>
      <c r="AE842" s="101"/>
    </row>
    <row r="843" spans="1:31" ht="15.75" customHeight="1">
      <c r="A843" s="101"/>
      <c r="B843" s="101"/>
      <c r="C843" s="101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01"/>
      <c r="AD843" s="101"/>
      <c r="AE843" s="101"/>
    </row>
    <row r="844" spans="1:31" ht="15.75" customHeight="1">
      <c r="A844" s="101"/>
      <c r="B844" s="101"/>
      <c r="C844" s="101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01"/>
      <c r="AD844" s="101"/>
      <c r="AE844" s="101"/>
    </row>
    <row r="845" spans="1:31" ht="15.75" customHeight="1">
      <c r="A845" s="101"/>
      <c r="B845" s="101"/>
      <c r="C845" s="101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01"/>
      <c r="AD845" s="101"/>
      <c r="AE845" s="101"/>
    </row>
    <row r="846" spans="1:31" ht="15.75" customHeight="1">
      <c r="A846" s="101"/>
      <c r="B846" s="101"/>
      <c r="C846" s="101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01"/>
      <c r="AD846" s="101"/>
      <c r="AE846" s="101"/>
    </row>
    <row r="847" spans="1:31" ht="15.75" customHeight="1">
      <c r="A847" s="101"/>
      <c r="B847" s="101"/>
      <c r="C847" s="101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01"/>
      <c r="AD847" s="101"/>
      <c r="AE847" s="101"/>
    </row>
    <row r="848" spans="1:31" ht="15.75" customHeight="1">
      <c r="A848" s="101"/>
      <c r="B848" s="101"/>
      <c r="C848" s="101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01"/>
      <c r="AD848" s="101"/>
      <c r="AE848" s="101"/>
    </row>
    <row r="849" spans="1:31" ht="15.75" customHeight="1">
      <c r="A849" s="101"/>
      <c r="B849" s="101"/>
      <c r="C849" s="101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01"/>
      <c r="AD849" s="101"/>
      <c r="AE849" s="101"/>
    </row>
    <row r="850" spans="1:31" ht="15.75" customHeight="1">
      <c r="A850" s="101"/>
      <c r="B850" s="101"/>
      <c r="C850" s="101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01"/>
      <c r="AD850" s="101"/>
      <c r="AE850" s="101"/>
    </row>
    <row r="851" spans="1:31" ht="15.75" customHeight="1">
      <c r="A851" s="101"/>
      <c r="B851" s="101"/>
      <c r="C851" s="101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01"/>
      <c r="AD851" s="101"/>
      <c r="AE851" s="101"/>
    </row>
    <row r="852" spans="1:31" ht="15.75" customHeight="1">
      <c r="A852" s="101"/>
      <c r="B852" s="101"/>
      <c r="C852" s="101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01"/>
      <c r="AD852" s="101"/>
      <c r="AE852" s="101"/>
    </row>
    <row r="853" spans="1:31" ht="15.75" customHeight="1">
      <c r="A853" s="101"/>
      <c r="B853" s="101"/>
      <c r="C853" s="101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01"/>
      <c r="AD853" s="101"/>
      <c r="AE853" s="101"/>
    </row>
    <row r="854" spans="1:31" ht="15.75" customHeight="1">
      <c r="A854" s="101"/>
      <c r="B854" s="101"/>
      <c r="C854" s="101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01"/>
      <c r="AD854" s="101"/>
      <c r="AE854" s="101"/>
    </row>
    <row r="855" spans="1:31" ht="15.75" customHeight="1">
      <c r="A855" s="101"/>
      <c r="B855" s="101"/>
      <c r="C855" s="101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01"/>
      <c r="AD855" s="101"/>
      <c r="AE855" s="101"/>
    </row>
    <row r="856" spans="1:31" ht="15.75" customHeight="1">
      <c r="A856" s="101"/>
      <c r="B856" s="101"/>
      <c r="C856" s="101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01"/>
      <c r="AD856" s="101"/>
      <c r="AE856" s="101"/>
    </row>
    <row r="857" spans="1:31" ht="15.75" customHeight="1">
      <c r="A857" s="101"/>
      <c r="B857" s="101"/>
      <c r="C857" s="101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01"/>
      <c r="AD857" s="101"/>
      <c r="AE857" s="101"/>
    </row>
    <row r="858" spans="1:31" ht="15.75" customHeight="1">
      <c r="A858" s="101"/>
      <c r="B858" s="101"/>
      <c r="C858" s="101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01"/>
      <c r="AD858" s="101"/>
      <c r="AE858" s="101"/>
    </row>
    <row r="859" spans="1:31" ht="15.75" customHeight="1">
      <c r="A859" s="101"/>
      <c r="B859" s="101"/>
      <c r="C859" s="101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01"/>
      <c r="AD859" s="101"/>
      <c r="AE859" s="101"/>
    </row>
    <row r="860" spans="1:31" ht="15.75" customHeight="1">
      <c r="A860" s="101"/>
      <c r="B860" s="101"/>
      <c r="C860" s="101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01"/>
      <c r="AD860" s="101"/>
      <c r="AE860" s="101"/>
    </row>
    <row r="861" spans="1:31" ht="15.75" customHeight="1">
      <c r="A861" s="101"/>
      <c r="B861" s="101"/>
      <c r="C861" s="101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01"/>
      <c r="AD861" s="101"/>
      <c r="AE861" s="101"/>
    </row>
    <row r="862" spans="1:31" ht="15.75" customHeight="1">
      <c r="A862" s="101"/>
      <c r="B862" s="101"/>
      <c r="C862" s="101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01"/>
      <c r="AD862" s="101"/>
      <c r="AE862" s="101"/>
    </row>
    <row r="863" spans="1:31" ht="15.75" customHeight="1">
      <c r="A863" s="101"/>
      <c r="B863" s="101"/>
      <c r="C863" s="101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01"/>
      <c r="AD863" s="101"/>
      <c r="AE863" s="101"/>
    </row>
    <row r="864" spans="1:31" ht="15.75" customHeight="1">
      <c r="A864" s="101"/>
      <c r="B864" s="101"/>
      <c r="C864" s="101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01"/>
      <c r="AD864" s="101"/>
      <c r="AE864" s="101"/>
    </row>
    <row r="865" spans="1:31" ht="15.75" customHeight="1">
      <c r="A865" s="101"/>
      <c r="B865" s="101"/>
      <c r="C865" s="101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01"/>
      <c r="AD865" s="101"/>
      <c r="AE865" s="101"/>
    </row>
    <row r="866" spans="1:31" ht="15.75" customHeight="1">
      <c r="A866" s="101"/>
      <c r="B866" s="101"/>
      <c r="C866" s="101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01"/>
      <c r="AD866" s="101"/>
      <c r="AE866" s="101"/>
    </row>
    <row r="867" spans="1:31" ht="15.75" customHeight="1">
      <c r="A867" s="101"/>
      <c r="B867" s="101"/>
      <c r="C867" s="101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01"/>
      <c r="AD867" s="101"/>
      <c r="AE867" s="101"/>
    </row>
    <row r="868" spans="1:31" ht="15.75" customHeight="1">
      <c r="A868" s="101"/>
      <c r="B868" s="101"/>
      <c r="C868" s="101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01"/>
      <c r="AD868" s="101"/>
      <c r="AE868" s="101"/>
    </row>
    <row r="869" spans="1:31" ht="15.75" customHeight="1">
      <c r="A869" s="101"/>
      <c r="B869" s="101"/>
      <c r="C869" s="101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01"/>
      <c r="AD869" s="101"/>
      <c r="AE869" s="101"/>
    </row>
    <row r="870" spans="1:31" ht="15.75" customHeight="1">
      <c r="A870" s="101"/>
      <c r="B870" s="101"/>
      <c r="C870" s="101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01"/>
      <c r="AD870" s="101"/>
      <c r="AE870" s="101"/>
    </row>
    <row r="871" spans="1:31" ht="15.75" customHeight="1">
      <c r="A871" s="101"/>
      <c r="B871" s="101"/>
      <c r="C871" s="101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01"/>
      <c r="AD871" s="101"/>
      <c r="AE871" s="101"/>
    </row>
    <row r="872" spans="1:31" ht="15.75" customHeight="1">
      <c r="A872" s="101"/>
      <c r="B872" s="101"/>
      <c r="C872" s="101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01"/>
      <c r="AD872" s="101"/>
      <c r="AE872" s="101"/>
    </row>
    <row r="873" spans="1:31" ht="15.75" customHeight="1">
      <c r="A873" s="101"/>
      <c r="B873" s="101"/>
      <c r="C873" s="101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01"/>
      <c r="AD873" s="101"/>
      <c r="AE873" s="101"/>
    </row>
    <row r="874" spans="1:31" ht="15.75" customHeight="1">
      <c r="A874" s="101"/>
      <c r="B874" s="101"/>
      <c r="C874" s="101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01"/>
      <c r="AD874" s="101"/>
      <c r="AE874" s="101"/>
    </row>
    <row r="875" spans="1:31" ht="15.75" customHeight="1">
      <c r="A875" s="101"/>
      <c r="B875" s="101"/>
      <c r="C875" s="101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01"/>
      <c r="AD875" s="101"/>
      <c r="AE875" s="101"/>
    </row>
    <row r="876" spans="1:31" ht="15.75" customHeight="1">
      <c r="A876" s="101"/>
      <c r="B876" s="101"/>
      <c r="C876" s="101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01"/>
      <c r="AD876" s="101"/>
      <c r="AE876" s="101"/>
    </row>
    <row r="877" spans="1:31" ht="15.75" customHeight="1">
      <c r="A877" s="101"/>
      <c r="B877" s="101"/>
      <c r="C877" s="101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01"/>
      <c r="AD877" s="101"/>
      <c r="AE877" s="101"/>
    </row>
    <row r="878" spans="1:31" ht="15.75" customHeight="1">
      <c r="A878" s="101"/>
      <c r="B878" s="101"/>
      <c r="C878" s="101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01"/>
      <c r="AD878" s="101"/>
      <c r="AE878" s="101"/>
    </row>
    <row r="879" spans="1:31" ht="15.75" customHeight="1">
      <c r="A879" s="101"/>
      <c r="B879" s="101"/>
      <c r="C879" s="101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01"/>
      <c r="AD879" s="101"/>
      <c r="AE879" s="101"/>
    </row>
    <row r="880" spans="1:31" ht="15.75" customHeight="1">
      <c r="A880" s="101"/>
      <c r="B880" s="101"/>
      <c r="C880" s="101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01"/>
      <c r="AD880" s="101"/>
      <c r="AE880" s="101"/>
    </row>
    <row r="881" spans="1:31" ht="15.75" customHeight="1">
      <c r="A881" s="101"/>
      <c r="B881" s="101"/>
      <c r="C881" s="101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01"/>
      <c r="AD881" s="101"/>
      <c r="AE881" s="101"/>
    </row>
    <row r="882" spans="1:31" ht="15.75" customHeight="1">
      <c r="A882" s="101"/>
      <c r="B882" s="101"/>
      <c r="C882" s="101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01"/>
      <c r="AD882" s="101"/>
      <c r="AE882" s="101"/>
    </row>
    <row r="883" spans="1:31" ht="15.75" customHeight="1">
      <c r="A883" s="101"/>
      <c r="B883" s="101"/>
      <c r="C883" s="101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01"/>
      <c r="AD883" s="101"/>
      <c r="AE883" s="101"/>
    </row>
    <row r="884" spans="1:31" ht="15.75" customHeight="1">
      <c r="A884" s="101"/>
      <c r="B884" s="101"/>
      <c r="C884" s="101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01"/>
      <c r="AD884" s="101"/>
      <c r="AE884" s="101"/>
    </row>
    <row r="885" spans="1:31" ht="15.75" customHeight="1">
      <c r="A885" s="101"/>
      <c r="B885" s="101"/>
      <c r="C885" s="101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01"/>
      <c r="AD885" s="101"/>
      <c r="AE885" s="101"/>
    </row>
    <row r="886" spans="1:31" ht="15.75" customHeight="1">
      <c r="A886" s="101"/>
      <c r="B886" s="101"/>
      <c r="C886" s="101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01"/>
      <c r="AD886" s="101"/>
      <c r="AE886" s="101"/>
    </row>
    <row r="887" spans="1:31" ht="15.75" customHeight="1">
      <c r="A887" s="101"/>
      <c r="B887" s="101"/>
      <c r="C887" s="101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01"/>
      <c r="AD887" s="101"/>
      <c r="AE887" s="101"/>
    </row>
    <row r="888" spans="1:31" ht="15.75" customHeight="1">
      <c r="A888" s="101"/>
      <c r="B888" s="101"/>
      <c r="C888" s="101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01"/>
      <c r="AD888" s="101"/>
      <c r="AE888" s="101"/>
    </row>
    <row r="889" spans="1:31" ht="15.75" customHeight="1">
      <c r="A889" s="101"/>
      <c r="B889" s="101"/>
      <c r="C889" s="101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01"/>
      <c r="AD889" s="101"/>
      <c r="AE889" s="101"/>
    </row>
    <row r="890" spans="1:31" ht="15.75" customHeight="1">
      <c r="A890" s="101"/>
      <c r="B890" s="101"/>
      <c r="C890" s="101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01"/>
      <c r="AD890" s="101"/>
      <c r="AE890" s="101"/>
    </row>
    <row r="891" spans="1:31" ht="15.75" customHeight="1">
      <c r="A891" s="101"/>
      <c r="B891" s="101"/>
      <c r="C891" s="101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01"/>
      <c r="AD891" s="101"/>
      <c r="AE891" s="101"/>
    </row>
    <row r="892" spans="1:31" ht="15.75" customHeight="1">
      <c r="A892" s="101"/>
      <c r="B892" s="101"/>
      <c r="C892" s="101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01"/>
      <c r="AD892" s="101"/>
      <c r="AE892" s="101"/>
    </row>
    <row r="893" spans="1:31" ht="15.75" customHeight="1">
      <c r="A893" s="101"/>
      <c r="B893" s="101"/>
      <c r="C893" s="101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01"/>
      <c r="AD893" s="101"/>
      <c r="AE893" s="101"/>
    </row>
    <row r="894" spans="1:31" ht="15.75" customHeight="1">
      <c r="A894" s="101"/>
      <c r="B894" s="101"/>
      <c r="C894" s="101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01"/>
      <c r="AD894" s="101"/>
      <c r="AE894" s="101"/>
    </row>
    <row r="895" spans="1:31" ht="15.75" customHeight="1">
      <c r="A895" s="101"/>
      <c r="B895" s="101"/>
      <c r="C895" s="101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01"/>
      <c r="AD895" s="101"/>
      <c r="AE895" s="101"/>
    </row>
    <row r="896" spans="1:31" ht="15.75" customHeight="1">
      <c r="A896" s="101"/>
      <c r="B896" s="101"/>
      <c r="C896" s="101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01"/>
      <c r="AD896" s="101"/>
      <c r="AE896" s="101"/>
    </row>
    <row r="897" spans="1:31" ht="15.75" customHeight="1">
      <c r="A897" s="101"/>
      <c r="B897" s="101"/>
      <c r="C897" s="101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01"/>
      <c r="AD897" s="101"/>
      <c r="AE897" s="101"/>
    </row>
    <row r="898" spans="1:31" ht="15.75" customHeight="1">
      <c r="A898" s="101"/>
      <c r="B898" s="101"/>
      <c r="C898" s="101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01"/>
      <c r="AD898" s="101"/>
      <c r="AE898" s="101"/>
    </row>
    <row r="899" spans="1:31" ht="15.75" customHeight="1">
      <c r="A899" s="101"/>
      <c r="B899" s="101"/>
      <c r="C899" s="101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01"/>
      <c r="AD899" s="101"/>
      <c r="AE899" s="101"/>
    </row>
    <row r="900" spans="1:31" ht="15.75" customHeight="1">
      <c r="A900" s="101"/>
      <c r="B900" s="101"/>
      <c r="C900" s="101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01"/>
      <c r="AD900" s="101"/>
      <c r="AE900" s="101"/>
    </row>
    <row r="901" spans="1:31" ht="15.75" customHeight="1">
      <c r="A901" s="101"/>
      <c r="B901" s="101"/>
      <c r="C901" s="101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01"/>
      <c r="AD901" s="101"/>
      <c r="AE901" s="101"/>
    </row>
    <row r="902" spans="1:31" ht="15.75" customHeight="1">
      <c r="A902" s="101"/>
      <c r="B902" s="101"/>
      <c r="C902" s="101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01"/>
      <c r="AD902" s="101"/>
      <c r="AE902" s="101"/>
    </row>
    <row r="903" spans="1:31" ht="15.75" customHeight="1">
      <c r="A903" s="101"/>
      <c r="B903" s="101"/>
      <c r="C903" s="101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01"/>
      <c r="AD903" s="101"/>
      <c r="AE903" s="101"/>
    </row>
    <row r="904" spans="1:31" ht="15.75" customHeight="1">
      <c r="A904" s="101"/>
      <c r="B904" s="101"/>
      <c r="C904" s="101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01"/>
      <c r="AD904" s="101"/>
      <c r="AE904" s="101"/>
    </row>
    <row r="905" spans="1:31" ht="15.75" customHeight="1">
      <c r="A905" s="101"/>
      <c r="B905" s="101"/>
      <c r="C905" s="101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01"/>
      <c r="AD905" s="101"/>
      <c r="AE905" s="101"/>
    </row>
    <row r="906" spans="1:31" ht="15.75" customHeight="1">
      <c r="A906" s="101"/>
      <c r="B906" s="101"/>
      <c r="C906" s="101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01"/>
      <c r="AD906" s="101"/>
      <c r="AE906" s="101"/>
    </row>
    <row r="907" spans="1:31" ht="15.75" customHeight="1">
      <c r="A907" s="101"/>
      <c r="B907" s="101"/>
      <c r="C907" s="101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01"/>
      <c r="AD907" s="101"/>
      <c r="AE907" s="101"/>
    </row>
    <row r="908" spans="1:31" ht="15.75" customHeight="1">
      <c r="A908" s="101"/>
      <c r="B908" s="101"/>
      <c r="C908" s="101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01"/>
      <c r="AD908" s="101"/>
      <c r="AE908" s="101"/>
    </row>
    <row r="909" spans="1:31" ht="15.75" customHeight="1">
      <c r="A909" s="101"/>
      <c r="B909" s="101"/>
      <c r="C909" s="101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01"/>
      <c r="AD909" s="101"/>
      <c r="AE909" s="101"/>
    </row>
    <row r="910" spans="1:31" ht="15.75" customHeight="1">
      <c r="A910" s="101"/>
      <c r="B910" s="101"/>
      <c r="C910" s="101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01"/>
      <c r="AD910" s="101"/>
      <c r="AE910" s="101"/>
    </row>
    <row r="911" spans="1:31" ht="15.75" customHeight="1">
      <c r="A911" s="101"/>
      <c r="B911" s="101"/>
      <c r="C911" s="101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01"/>
      <c r="AD911" s="101"/>
      <c r="AE911" s="101"/>
    </row>
    <row r="912" spans="1:31" ht="15.75" customHeight="1">
      <c r="A912" s="101"/>
      <c r="B912" s="101"/>
      <c r="C912" s="101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01"/>
      <c r="AD912" s="101"/>
      <c r="AE912" s="101"/>
    </row>
    <row r="913" spans="1:31" ht="15.75" customHeight="1">
      <c r="A913" s="101"/>
      <c r="B913" s="101"/>
      <c r="C913" s="101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01"/>
      <c r="AD913" s="101"/>
      <c r="AE913" s="101"/>
    </row>
    <row r="914" spans="1:31" ht="15.75" customHeight="1">
      <c r="A914" s="101"/>
      <c r="B914" s="101"/>
      <c r="C914" s="101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01"/>
      <c r="AD914" s="101"/>
      <c r="AE914" s="101"/>
    </row>
    <row r="915" spans="1:31" ht="15.75" customHeight="1">
      <c r="A915" s="101"/>
      <c r="B915" s="101"/>
      <c r="C915" s="101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01"/>
      <c r="AD915" s="101"/>
      <c r="AE915" s="101"/>
    </row>
    <row r="916" spans="1:31" ht="15.75" customHeight="1">
      <c r="A916" s="101"/>
      <c r="B916" s="101"/>
      <c r="C916" s="101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01"/>
      <c r="AD916" s="101"/>
      <c r="AE916" s="101"/>
    </row>
    <row r="917" spans="1:31" ht="15.75" customHeight="1">
      <c r="A917" s="101"/>
      <c r="B917" s="101"/>
      <c r="C917" s="101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01"/>
      <c r="AD917" s="101"/>
      <c r="AE917" s="101"/>
    </row>
    <row r="918" spans="1:31" ht="15.75" customHeight="1">
      <c r="A918" s="101"/>
      <c r="B918" s="101"/>
      <c r="C918" s="101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01"/>
      <c r="AD918" s="101"/>
      <c r="AE918" s="101"/>
    </row>
    <row r="919" spans="1:31" ht="15.75" customHeight="1">
      <c r="A919" s="101"/>
      <c r="B919" s="101"/>
      <c r="C919" s="101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01"/>
      <c r="AD919" s="101"/>
      <c r="AE919" s="101"/>
    </row>
    <row r="920" spans="1:31" ht="15.75" customHeight="1">
      <c r="A920" s="101"/>
      <c r="B920" s="101"/>
      <c r="C920" s="101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01"/>
      <c r="AD920" s="101"/>
      <c r="AE920" s="101"/>
    </row>
    <row r="921" spans="1:31" ht="15.75" customHeight="1">
      <c r="A921" s="101"/>
      <c r="B921" s="101"/>
      <c r="C921" s="101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01"/>
      <c r="AD921" s="101"/>
      <c r="AE921" s="101"/>
    </row>
    <row r="922" spans="1:31" ht="15.75" customHeight="1">
      <c r="A922" s="101"/>
      <c r="B922" s="101"/>
      <c r="C922" s="101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01"/>
      <c r="AD922" s="101"/>
      <c r="AE922" s="101"/>
    </row>
    <row r="923" spans="1:31" ht="15.75" customHeight="1">
      <c r="A923" s="101"/>
      <c r="B923" s="101"/>
      <c r="C923" s="101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01"/>
      <c r="AD923" s="101"/>
      <c r="AE923" s="101"/>
    </row>
    <row r="924" spans="1:31" ht="15.75" customHeight="1">
      <c r="A924" s="101"/>
      <c r="B924" s="101"/>
      <c r="C924" s="101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01"/>
      <c r="AD924" s="101"/>
      <c r="AE924" s="101"/>
    </row>
    <row r="925" spans="1:31" ht="15.75" customHeight="1">
      <c r="A925" s="101"/>
      <c r="B925" s="101"/>
      <c r="C925" s="101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01"/>
      <c r="AD925" s="101"/>
      <c r="AE925" s="101"/>
    </row>
    <row r="926" spans="1:31" ht="15.75" customHeight="1">
      <c r="A926" s="101"/>
      <c r="B926" s="101"/>
      <c r="C926" s="101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01"/>
      <c r="AD926" s="101"/>
      <c r="AE926" s="101"/>
    </row>
    <row r="927" spans="1:31" ht="15.75" customHeight="1">
      <c r="A927" s="101"/>
      <c r="B927" s="101"/>
      <c r="C927" s="101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01"/>
      <c r="AD927" s="101"/>
      <c r="AE927" s="101"/>
    </row>
    <row r="928" spans="1:31" ht="15.75" customHeight="1">
      <c r="A928" s="101"/>
      <c r="B928" s="101"/>
      <c r="C928" s="101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01"/>
      <c r="AD928" s="101"/>
      <c r="AE928" s="101"/>
    </row>
    <row r="929" spans="1:31" ht="15.75" customHeight="1">
      <c r="A929" s="101"/>
      <c r="B929" s="101"/>
      <c r="C929" s="101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01"/>
      <c r="AD929" s="101"/>
      <c r="AE929" s="101"/>
    </row>
    <row r="930" spans="1:31" ht="15.75" customHeight="1">
      <c r="A930" s="101"/>
      <c r="B930" s="101"/>
      <c r="C930" s="101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01"/>
      <c r="AD930" s="101"/>
      <c r="AE930" s="101"/>
    </row>
    <row r="931" spans="1:31" ht="15.75" customHeight="1">
      <c r="A931" s="101"/>
      <c r="B931" s="101"/>
      <c r="C931" s="101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01"/>
      <c r="AD931" s="101"/>
      <c r="AE931" s="101"/>
    </row>
    <row r="932" spans="1:31" ht="15.75" customHeight="1">
      <c r="A932" s="101"/>
      <c r="B932" s="101"/>
      <c r="C932" s="101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01"/>
      <c r="AD932" s="101"/>
      <c r="AE932" s="101"/>
    </row>
    <row r="933" spans="1:31" ht="15.75" customHeight="1">
      <c r="A933" s="101"/>
      <c r="B933" s="101"/>
      <c r="C933" s="101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01"/>
      <c r="AD933" s="101"/>
      <c r="AE933" s="101"/>
    </row>
    <row r="934" spans="1:31" ht="15.75" customHeight="1">
      <c r="A934" s="101"/>
      <c r="B934" s="101"/>
      <c r="C934" s="101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01"/>
      <c r="AD934" s="101"/>
      <c r="AE934" s="101"/>
    </row>
    <row r="935" spans="1:31" ht="15.75" customHeight="1">
      <c r="A935" s="101"/>
      <c r="B935" s="101"/>
      <c r="C935" s="101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01"/>
      <c r="AD935" s="101"/>
      <c r="AE935" s="101"/>
    </row>
    <row r="936" spans="1:31" ht="15.75" customHeight="1">
      <c r="A936" s="101"/>
      <c r="B936" s="101"/>
      <c r="C936" s="101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01"/>
      <c r="AD936" s="101"/>
      <c r="AE936" s="101"/>
    </row>
    <row r="937" spans="1:31" ht="15.75" customHeight="1">
      <c r="A937" s="101"/>
      <c r="B937" s="101"/>
      <c r="C937" s="101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01"/>
      <c r="AD937" s="101"/>
      <c r="AE937" s="101"/>
    </row>
    <row r="938" spans="1:31" ht="15.75" customHeight="1">
      <c r="A938" s="101"/>
      <c r="B938" s="101"/>
      <c r="C938" s="101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01"/>
      <c r="AD938" s="101"/>
      <c r="AE938" s="101"/>
    </row>
    <row r="939" spans="1:31" ht="15.75" customHeight="1">
      <c r="A939" s="101"/>
      <c r="B939" s="101"/>
      <c r="C939" s="101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01"/>
      <c r="AD939" s="101"/>
      <c r="AE939" s="101"/>
    </row>
    <row r="940" spans="1:31" ht="15.75" customHeight="1">
      <c r="A940" s="101"/>
      <c r="B940" s="101"/>
      <c r="C940" s="101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01"/>
      <c r="AD940" s="101"/>
      <c r="AE940" s="101"/>
    </row>
    <row r="941" spans="1:31" ht="15.75" customHeight="1">
      <c r="A941" s="101"/>
      <c r="B941" s="101"/>
      <c r="C941" s="101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01"/>
      <c r="AD941" s="101"/>
      <c r="AE941" s="101"/>
    </row>
    <row r="942" spans="1:31" ht="15.75" customHeight="1">
      <c r="A942" s="101"/>
      <c r="B942" s="101"/>
      <c r="C942" s="101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01"/>
      <c r="AD942" s="101"/>
      <c r="AE942" s="101"/>
    </row>
    <row r="943" spans="1:31" ht="15.75" customHeight="1">
      <c r="A943" s="101"/>
      <c r="B943" s="101"/>
      <c r="C943" s="101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01"/>
      <c r="AD943" s="101"/>
      <c r="AE943" s="101"/>
    </row>
    <row r="944" spans="1:31" ht="15.75" customHeight="1">
      <c r="A944" s="101"/>
      <c r="B944" s="101"/>
      <c r="C944" s="101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01"/>
      <c r="AD944" s="101"/>
      <c r="AE944" s="101"/>
    </row>
    <row r="945" spans="1:31" ht="15.75" customHeight="1">
      <c r="A945" s="101"/>
      <c r="B945" s="101"/>
      <c r="C945" s="101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01"/>
      <c r="AD945" s="101"/>
      <c r="AE945" s="101"/>
    </row>
    <row r="946" spans="1:31" ht="15.75" customHeight="1">
      <c r="A946" s="101"/>
      <c r="B946" s="101"/>
      <c r="C946" s="101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01"/>
      <c r="AD946" s="101"/>
      <c r="AE946" s="101"/>
    </row>
    <row r="947" spans="1:31" ht="15.75" customHeight="1">
      <c r="A947" s="101"/>
      <c r="B947" s="101"/>
      <c r="C947" s="101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01"/>
      <c r="AD947" s="101"/>
      <c r="AE947" s="101"/>
    </row>
    <row r="948" spans="1:31" ht="15.75" customHeight="1">
      <c r="A948" s="101"/>
      <c r="B948" s="101"/>
      <c r="C948" s="101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01"/>
      <c r="AD948" s="101"/>
      <c r="AE948" s="101"/>
    </row>
    <row r="949" spans="1:31" ht="15.75" customHeight="1">
      <c r="A949" s="101"/>
      <c r="B949" s="101"/>
      <c r="C949" s="101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01"/>
      <c r="AD949" s="101"/>
      <c r="AE949" s="101"/>
    </row>
    <row r="950" spans="1:31" ht="15.75" customHeight="1">
      <c r="A950" s="101"/>
      <c r="B950" s="101"/>
      <c r="C950" s="101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01"/>
      <c r="AD950" s="101"/>
      <c r="AE950" s="101"/>
    </row>
    <row r="951" spans="1:31" ht="15.75" customHeight="1">
      <c r="A951" s="101"/>
      <c r="B951" s="101"/>
      <c r="C951" s="101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01"/>
      <c r="AD951" s="101"/>
      <c r="AE951" s="101"/>
    </row>
    <row r="952" spans="1:31" ht="15.75" customHeight="1">
      <c r="A952" s="101"/>
      <c r="B952" s="101"/>
      <c r="C952" s="101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01"/>
      <c r="AD952" s="101"/>
      <c r="AE952" s="101"/>
    </row>
    <row r="953" spans="1:31" ht="15.75" customHeight="1">
      <c r="A953" s="101"/>
      <c r="B953" s="101"/>
      <c r="C953" s="101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01"/>
      <c r="AD953" s="101"/>
      <c r="AE953" s="101"/>
    </row>
    <row r="954" spans="1:31" ht="15.75" customHeight="1">
      <c r="A954" s="101"/>
      <c r="B954" s="101"/>
      <c r="C954" s="101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01"/>
      <c r="AD954" s="101"/>
      <c r="AE954" s="101"/>
    </row>
    <row r="955" spans="1:31" ht="15.75" customHeight="1">
      <c r="A955" s="101"/>
      <c r="B955" s="101"/>
      <c r="C955" s="101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01"/>
      <c r="AD955" s="101"/>
      <c r="AE955" s="101"/>
    </row>
    <row r="956" spans="1:31" ht="15.75" customHeight="1">
      <c r="A956" s="101"/>
      <c r="B956" s="101"/>
      <c r="C956" s="101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01"/>
      <c r="AD956" s="101"/>
      <c r="AE956" s="101"/>
    </row>
    <row r="957" spans="1:31" ht="15.75" customHeight="1">
      <c r="A957" s="101"/>
      <c r="B957" s="101"/>
      <c r="C957" s="101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01"/>
      <c r="AD957" s="101"/>
      <c r="AE957" s="101"/>
    </row>
    <row r="958" spans="1:31" ht="15.75" customHeight="1">
      <c r="A958" s="101"/>
      <c r="B958" s="101"/>
      <c r="C958" s="101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01"/>
      <c r="AD958" s="101"/>
      <c r="AE958" s="101"/>
    </row>
    <row r="959" spans="1:31" ht="15.75" customHeight="1">
      <c r="A959" s="101"/>
      <c r="B959" s="101"/>
      <c r="C959" s="101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01"/>
      <c r="AD959" s="101"/>
      <c r="AE959" s="101"/>
    </row>
    <row r="960" spans="1:31" ht="15.75" customHeight="1">
      <c r="A960" s="101"/>
      <c r="B960" s="101"/>
      <c r="C960" s="101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01"/>
      <c r="AD960" s="101"/>
      <c r="AE960" s="101"/>
    </row>
    <row r="961" spans="1:31" ht="15.75" customHeight="1">
      <c r="A961" s="101"/>
      <c r="B961" s="101"/>
      <c r="C961" s="101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01"/>
      <c r="AD961" s="101"/>
      <c r="AE961" s="101"/>
    </row>
    <row r="962" spans="1:31" ht="15.75" customHeight="1">
      <c r="A962" s="101"/>
      <c r="B962" s="101"/>
      <c r="C962" s="101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01"/>
      <c r="AD962" s="101"/>
      <c r="AE962" s="101"/>
    </row>
    <row r="963" spans="1:31" ht="15.75" customHeight="1">
      <c r="A963" s="101"/>
      <c r="B963" s="101"/>
      <c r="C963" s="101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01"/>
      <c r="AD963" s="101"/>
      <c r="AE963" s="101"/>
    </row>
    <row r="964" spans="1:31" ht="15.75" customHeight="1">
      <c r="A964" s="101"/>
      <c r="B964" s="101"/>
      <c r="C964" s="101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01"/>
      <c r="AD964" s="101"/>
      <c r="AE964" s="101"/>
    </row>
    <row r="965" spans="1:31" ht="15.75" customHeight="1">
      <c r="A965" s="101"/>
      <c r="B965" s="101"/>
      <c r="C965" s="101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01"/>
      <c r="AD965" s="101"/>
      <c r="AE965" s="101"/>
    </row>
    <row r="966" spans="1:31" ht="15.75" customHeight="1">
      <c r="A966" s="101"/>
      <c r="B966" s="101"/>
      <c r="C966" s="101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01"/>
      <c r="AD966" s="101"/>
      <c r="AE966" s="101"/>
    </row>
    <row r="967" spans="1:31" ht="15.75" customHeight="1">
      <c r="A967" s="101"/>
      <c r="B967" s="101"/>
      <c r="C967" s="101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01"/>
      <c r="AD967" s="101"/>
      <c r="AE967" s="101"/>
    </row>
    <row r="968" spans="1:31" ht="15.75" customHeight="1">
      <c r="A968" s="101"/>
      <c r="B968" s="101"/>
      <c r="C968" s="101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01"/>
      <c r="AD968" s="101"/>
      <c r="AE968" s="101"/>
    </row>
    <row r="969" spans="1:31" ht="15.75" customHeight="1">
      <c r="A969" s="101"/>
      <c r="B969" s="101"/>
      <c r="C969" s="101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01"/>
      <c r="AD969" s="101"/>
      <c r="AE969" s="101"/>
    </row>
    <row r="970" spans="1:31" ht="15.75" customHeight="1">
      <c r="A970" s="101"/>
      <c r="B970" s="101"/>
      <c r="C970" s="101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01"/>
      <c r="AD970" s="101"/>
      <c r="AE970" s="101"/>
    </row>
    <row r="971" spans="1:31" ht="15.75" customHeight="1">
      <c r="A971" s="101"/>
      <c r="B971" s="101"/>
      <c r="C971" s="101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01"/>
      <c r="AD971" s="101"/>
      <c r="AE971" s="101"/>
    </row>
    <row r="972" spans="1:31" ht="15.75" customHeight="1">
      <c r="A972" s="101"/>
      <c r="B972" s="101"/>
      <c r="C972" s="101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01"/>
      <c r="AD972" s="101"/>
      <c r="AE972" s="101"/>
    </row>
    <row r="973" spans="1:31" ht="15.75" customHeight="1">
      <c r="A973" s="101"/>
      <c r="B973" s="101"/>
      <c r="C973" s="101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01"/>
      <c r="AD973" s="101"/>
      <c r="AE973" s="101"/>
    </row>
    <row r="974" spans="1:31" ht="15.75" customHeight="1">
      <c r="A974" s="101"/>
      <c r="B974" s="101"/>
      <c r="C974" s="101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01"/>
      <c r="AD974" s="101"/>
      <c r="AE974" s="101"/>
    </row>
    <row r="975" spans="1:31" ht="15.75" customHeight="1">
      <c r="A975" s="101"/>
      <c r="B975" s="101"/>
      <c r="C975" s="101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01"/>
      <c r="AD975" s="101"/>
      <c r="AE975" s="101"/>
    </row>
    <row r="976" spans="1:31" ht="15.75" customHeight="1">
      <c r="A976" s="101"/>
      <c r="B976" s="101"/>
      <c r="C976" s="101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01"/>
      <c r="AD976" s="101"/>
      <c r="AE976" s="101"/>
    </row>
    <row r="977" spans="1:31" ht="15.75" customHeight="1">
      <c r="A977" s="101"/>
      <c r="B977" s="101"/>
      <c r="C977" s="101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01"/>
      <c r="AD977" s="101"/>
      <c r="AE977" s="101"/>
    </row>
    <row r="978" spans="1:31" ht="15.75" customHeight="1">
      <c r="A978" s="101"/>
      <c r="B978" s="101"/>
      <c r="C978" s="101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01"/>
      <c r="AD978" s="101"/>
      <c r="AE978" s="101"/>
    </row>
    <row r="979" spans="1:31" ht="15.75" customHeight="1">
      <c r="A979" s="101"/>
      <c r="B979" s="101"/>
      <c r="C979" s="101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01"/>
      <c r="AD979" s="101"/>
      <c r="AE979" s="101"/>
    </row>
    <row r="980" spans="1:31" ht="15.75" customHeight="1">
      <c r="A980" s="101"/>
      <c r="B980" s="101"/>
      <c r="C980" s="101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01"/>
      <c r="AD980" s="101"/>
      <c r="AE980" s="101"/>
    </row>
    <row r="981" spans="1:31" ht="15.75" customHeight="1">
      <c r="A981" s="101"/>
      <c r="B981" s="101"/>
      <c r="C981" s="101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01"/>
      <c r="AD981" s="101"/>
      <c r="AE981" s="101"/>
    </row>
    <row r="982" spans="1:31" ht="15.75" customHeight="1">
      <c r="A982" s="101"/>
      <c r="B982" s="101"/>
      <c r="C982" s="101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01"/>
      <c r="AD982" s="101"/>
      <c r="AE982" s="101"/>
    </row>
    <row r="983" spans="1:31" ht="15.75" customHeight="1">
      <c r="A983" s="101"/>
      <c r="B983" s="101"/>
      <c r="C983" s="101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01"/>
      <c r="AD983" s="101"/>
      <c r="AE983" s="101"/>
    </row>
    <row r="984" spans="1:31" ht="15.75" customHeight="1">
      <c r="A984" s="101"/>
      <c r="B984" s="101"/>
      <c r="C984" s="101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01"/>
      <c r="AD984" s="101"/>
      <c r="AE984" s="101"/>
    </row>
    <row r="985" spans="1:31" ht="15.75" customHeight="1">
      <c r="A985" s="101"/>
      <c r="B985" s="101"/>
      <c r="C985" s="101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01"/>
      <c r="AD985" s="101"/>
      <c r="AE985" s="101"/>
    </row>
    <row r="986" spans="1:31" ht="15.75" customHeight="1">
      <c r="A986" s="101"/>
      <c r="B986" s="101"/>
      <c r="C986" s="101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01"/>
      <c r="AD986" s="101"/>
      <c r="AE986" s="101"/>
    </row>
    <row r="987" spans="1:31" ht="15.75" customHeight="1">
      <c r="A987" s="101"/>
      <c r="B987" s="101"/>
      <c r="C987" s="101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01"/>
      <c r="AD987" s="101"/>
      <c r="AE987" s="101"/>
    </row>
    <row r="988" spans="1:31" ht="15.75" customHeight="1">
      <c r="A988" s="101"/>
      <c r="B988" s="101"/>
      <c r="C988" s="101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01"/>
      <c r="AD988" s="101"/>
      <c r="AE988" s="101"/>
    </row>
    <row r="989" spans="1:31" ht="15.75" customHeight="1">
      <c r="A989" s="101"/>
      <c r="B989" s="101"/>
      <c r="C989" s="101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01"/>
      <c r="AD989" s="101"/>
      <c r="AE989" s="101"/>
    </row>
    <row r="990" spans="1:31" ht="15.75" customHeight="1">
      <c r="A990" s="101"/>
      <c r="B990" s="101"/>
      <c r="C990" s="101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01"/>
      <c r="AD990" s="101"/>
      <c r="AE990" s="101"/>
    </row>
    <row r="991" spans="1:31" ht="15.75" customHeight="1">
      <c r="A991" s="101"/>
      <c r="B991" s="101"/>
      <c r="C991" s="101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01"/>
      <c r="AD991" s="101"/>
      <c r="AE991" s="101"/>
    </row>
    <row r="992" spans="1:31" ht="15.75" customHeight="1">
      <c r="A992" s="101"/>
      <c r="B992" s="101"/>
      <c r="C992" s="101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01"/>
      <c r="AD992" s="101"/>
      <c r="AE992" s="101"/>
    </row>
    <row r="993" spans="1:31" ht="15.75" customHeight="1">
      <c r="A993" s="101"/>
      <c r="B993" s="101"/>
      <c r="C993" s="101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01"/>
      <c r="AD993" s="101"/>
      <c r="AE993" s="101"/>
    </row>
    <row r="994" spans="1:31" ht="15.75" customHeight="1">
      <c r="A994" s="101"/>
      <c r="B994" s="101"/>
      <c r="C994" s="101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01"/>
      <c r="AD994" s="101"/>
      <c r="AE994" s="101"/>
    </row>
    <row r="995" spans="1:31" ht="15.75" customHeight="1">
      <c r="A995" s="101"/>
      <c r="B995" s="101"/>
      <c r="C995" s="101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01"/>
      <c r="AD995" s="101"/>
      <c r="AE995" s="101"/>
    </row>
    <row r="996" spans="1:31" ht="15.75" customHeight="1">
      <c r="A996" s="101"/>
      <c r="B996" s="101"/>
      <c r="C996" s="101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01"/>
      <c r="AD996" s="101"/>
      <c r="AE996" s="101"/>
    </row>
    <row r="997" spans="1:31" ht="15.75" customHeight="1">
      <c r="A997" s="101"/>
      <c r="B997" s="101"/>
      <c r="C997" s="101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01"/>
      <c r="AD997" s="101"/>
      <c r="AE997" s="101"/>
    </row>
    <row r="998" spans="1:31" ht="15.75" customHeight="1">
      <c r="A998" s="101"/>
      <c r="B998" s="101"/>
      <c r="C998" s="101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01"/>
      <c r="AD998" s="101"/>
      <c r="AE998" s="101"/>
    </row>
    <row r="999" spans="1:31" ht="15.75" customHeight="1">
      <c r="A999" s="101"/>
      <c r="B999" s="101"/>
      <c r="C999" s="101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01"/>
      <c r="AD999" s="101"/>
      <c r="AE999" s="101"/>
    </row>
    <row r="1000" spans="1:31" ht="15.75" customHeight="1">
      <c r="A1000" s="101"/>
      <c r="B1000" s="101"/>
      <c r="C1000" s="101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01"/>
      <c r="AD1000" s="101"/>
      <c r="AE1000" s="101"/>
    </row>
  </sheetData>
  <sortState ref="B6:AB24">
    <sortCondition descending="1" ref="AB6:AB24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8" priority="1">
      <formula>AND(E6&gt;F6,O6=0)</formula>
    </cfRule>
  </conditionalFormatting>
  <conditionalFormatting sqref="S6:S33">
    <cfRule type="expression" dxfId="7" priority="2">
      <formula>AND(H6&gt;I6,S6=0)</formula>
    </cfRule>
  </conditionalFormatting>
  <conditionalFormatting sqref="W6:W33">
    <cfRule type="expression" dxfId="6" priority="3">
      <formula>AND(K6&gt;L6,W6=0)</formula>
    </cfRule>
  </conditionalFormatting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11.11</vt:lpstr>
      <vt:lpstr>04.11</vt:lpstr>
      <vt:lpstr>28.10</vt:lpstr>
      <vt:lpstr>21.10</vt:lpstr>
      <vt:lpstr>14.10</vt:lpstr>
      <vt:lpstr>07.10</vt:lpstr>
      <vt:lpstr>30.09</vt:lpstr>
      <vt:lpstr>23.09</vt:lpstr>
      <vt:lpstr>16.09</vt:lpstr>
      <vt:lpstr>Рейтинг</vt:lpstr>
      <vt:lpstr>Очки</vt:lpstr>
      <vt:lpstr>форма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abaza</dc:creator>
  <cp:lastModifiedBy>kartingua</cp:lastModifiedBy>
  <cp:lastPrinted>2020-06-04T21:37:24Z</cp:lastPrinted>
  <dcterms:created xsi:type="dcterms:W3CDTF">2006-09-16T00:00:00Z</dcterms:created>
  <dcterms:modified xsi:type="dcterms:W3CDTF">2020-11-11T21:08:51Z</dcterms:modified>
</cp:coreProperties>
</file>