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771"/>
  </bookViews>
  <sheets>
    <sheet name="08.06" sheetId="45" r:id="rId1"/>
    <sheet name="02.06" sheetId="30" r:id="rId2"/>
    <sheet name="Очки" sheetId="1" r:id="rId3"/>
    <sheet name="mkn (19)" sheetId="44" r:id="rId4"/>
    <sheet name="12121 (18)" sheetId="25" r:id="rId5"/>
    <sheet name="Лист2" sheetId="26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2" i="45" l="1"/>
  <c r="O41" i="45" s="1"/>
  <c r="P41" i="45"/>
  <c r="L41" i="45"/>
  <c r="P40" i="45"/>
  <c r="L40" i="45"/>
  <c r="P39" i="45"/>
  <c r="L39" i="45"/>
  <c r="P38" i="45"/>
  <c r="L38" i="45"/>
  <c r="P37" i="45"/>
  <c r="L37" i="45"/>
  <c r="P36" i="45"/>
  <c r="L36" i="45"/>
  <c r="P35" i="45"/>
  <c r="L35" i="45"/>
  <c r="P34" i="45"/>
  <c r="L34" i="45"/>
  <c r="P33" i="45"/>
  <c r="L33" i="45"/>
  <c r="P32" i="45"/>
  <c r="L32" i="45"/>
  <c r="P31" i="45"/>
  <c r="L31" i="45"/>
  <c r="P29" i="45"/>
  <c r="L29" i="45"/>
  <c r="P8" i="45"/>
  <c r="L8" i="45"/>
  <c r="P17" i="45"/>
  <c r="L17" i="45"/>
  <c r="P12" i="45"/>
  <c r="L12" i="45"/>
  <c r="P22" i="45"/>
  <c r="L22" i="45"/>
  <c r="P7" i="45"/>
  <c r="L7" i="45"/>
  <c r="P19" i="45"/>
  <c r="L19" i="45"/>
  <c r="P25" i="45"/>
  <c r="L25" i="45"/>
  <c r="P20" i="45"/>
  <c r="L20" i="45"/>
  <c r="P10" i="45"/>
  <c r="L10" i="45"/>
  <c r="P27" i="45"/>
  <c r="L27" i="45"/>
  <c r="P23" i="45"/>
  <c r="L23" i="45"/>
  <c r="P11" i="45"/>
  <c r="L11" i="45"/>
  <c r="P13" i="45"/>
  <c r="L13" i="45"/>
  <c r="P14" i="45"/>
  <c r="L14" i="45"/>
  <c r="P21" i="45"/>
  <c r="L21" i="45"/>
  <c r="P16" i="45"/>
  <c r="L16" i="45"/>
  <c r="P15" i="45"/>
  <c r="O15" i="45"/>
  <c r="L15" i="45"/>
  <c r="K15" i="45"/>
  <c r="P24" i="45"/>
  <c r="O24" i="45"/>
  <c r="L24" i="45"/>
  <c r="K24" i="45"/>
  <c r="P26" i="45"/>
  <c r="O26" i="45"/>
  <c r="L26" i="45"/>
  <c r="K26" i="45"/>
  <c r="P6" i="45"/>
  <c r="O6" i="45"/>
  <c r="L6" i="45"/>
  <c r="K6" i="45"/>
  <c r="P9" i="45"/>
  <c r="O9" i="45"/>
  <c r="L9" i="45"/>
  <c r="K9" i="45"/>
  <c r="P30" i="45"/>
  <c r="O30" i="45"/>
  <c r="L30" i="45"/>
  <c r="K30" i="45"/>
  <c r="P28" i="45"/>
  <c r="O28" i="45"/>
  <c r="L28" i="45"/>
  <c r="K28" i="45"/>
  <c r="P18" i="45"/>
  <c r="O18" i="45"/>
  <c r="L18" i="45"/>
  <c r="K18" i="45"/>
  <c r="S28" i="45" l="1"/>
  <c r="S18" i="45"/>
  <c r="S30" i="45"/>
  <c r="S9" i="45"/>
  <c r="S6" i="45"/>
  <c r="S26" i="45"/>
  <c r="S15" i="45"/>
  <c r="S24" i="45"/>
  <c r="K16" i="45"/>
  <c r="O16" i="45"/>
  <c r="K21" i="45"/>
  <c r="O21" i="45"/>
  <c r="K14" i="45"/>
  <c r="O14" i="45"/>
  <c r="K13" i="45"/>
  <c r="O13" i="45"/>
  <c r="K11" i="45"/>
  <c r="O11" i="45"/>
  <c r="K23" i="45"/>
  <c r="O23" i="45"/>
  <c r="K27" i="45"/>
  <c r="O27" i="45"/>
  <c r="K10" i="45"/>
  <c r="O10" i="45"/>
  <c r="K20" i="45"/>
  <c r="O20" i="45"/>
  <c r="K25" i="45"/>
  <c r="O25" i="45"/>
  <c r="K19" i="45"/>
  <c r="O19" i="45"/>
  <c r="K7" i="45"/>
  <c r="O7" i="45"/>
  <c r="K22" i="45"/>
  <c r="O22" i="45"/>
  <c r="K12" i="45"/>
  <c r="O12" i="45"/>
  <c r="K17" i="45"/>
  <c r="O17" i="45"/>
  <c r="K8" i="45"/>
  <c r="O8" i="45"/>
  <c r="K29" i="45"/>
  <c r="O29" i="45"/>
  <c r="K31" i="45"/>
  <c r="O31" i="45"/>
  <c r="K32" i="45"/>
  <c r="O32" i="45"/>
  <c r="K33" i="45"/>
  <c r="O33" i="45"/>
  <c r="K34" i="45"/>
  <c r="O34" i="45"/>
  <c r="K35" i="45"/>
  <c r="O35" i="45"/>
  <c r="K36" i="45"/>
  <c r="O36" i="45"/>
  <c r="K37" i="45"/>
  <c r="O37" i="45"/>
  <c r="K38" i="45"/>
  <c r="O38" i="45"/>
  <c r="K39" i="45"/>
  <c r="O39" i="45"/>
  <c r="K40" i="45"/>
  <c r="O40" i="45"/>
  <c r="K41" i="45"/>
  <c r="S41" i="45" s="1"/>
  <c r="N9" i="30"/>
  <c r="N16" i="30"/>
  <c r="S40" i="45" l="1"/>
  <c r="S39" i="45"/>
  <c r="S38" i="45"/>
  <c r="S37" i="45"/>
  <c r="S36" i="45"/>
  <c r="S35" i="45"/>
  <c r="S34" i="45"/>
  <c r="S33" i="45"/>
  <c r="S32" i="45"/>
  <c r="S31" i="45"/>
  <c r="S29" i="45"/>
  <c r="S8" i="45"/>
  <c r="S17" i="45"/>
  <c r="S12" i="45"/>
  <c r="S22" i="45"/>
  <c r="S7" i="45"/>
  <c r="S19" i="45"/>
  <c r="S25" i="45"/>
  <c r="S20" i="45"/>
  <c r="S10" i="45"/>
  <c r="S27" i="45"/>
  <c r="S23" i="45"/>
  <c r="S11" i="45"/>
  <c r="S13" i="45"/>
  <c r="S14" i="45"/>
  <c r="S21" i="45"/>
  <c r="S16" i="45"/>
  <c r="C42" i="44"/>
  <c r="O41" i="44" s="1"/>
  <c r="P41" i="44"/>
  <c r="L41" i="44"/>
  <c r="P40" i="44"/>
  <c r="L40" i="44"/>
  <c r="P39" i="44"/>
  <c r="L39" i="44"/>
  <c r="P38" i="44"/>
  <c r="L38" i="44"/>
  <c r="P37" i="44"/>
  <c r="L37" i="44"/>
  <c r="P36" i="44"/>
  <c r="L36" i="44"/>
  <c r="P35" i="44"/>
  <c r="L35" i="44"/>
  <c r="P34" i="44"/>
  <c r="L34" i="44"/>
  <c r="P33" i="44"/>
  <c r="L33" i="44"/>
  <c r="P32" i="44"/>
  <c r="L32" i="44"/>
  <c r="P31" i="44"/>
  <c r="L31" i="44"/>
  <c r="P30" i="44"/>
  <c r="L30" i="44"/>
  <c r="P29" i="44"/>
  <c r="L29" i="44"/>
  <c r="P28" i="44"/>
  <c r="L28" i="44"/>
  <c r="P27" i="44"/>
  <c r="L27" i="44"/>
  <c r="P26" i="44"/>
  <c r="L26" i="44"/>
  <c r="P25" i="44"/>
  <c r="L25" i="44"/>
  <c r="P24" i="44"/>
  <c r="L24" i="44"/>
  <c r="P23" i="44"/>
  <c r="L23" i="44"/>
  <c r="P22" i="44"/>
  <c r="L22" i="44"/>
  <c r="P21" i="44"/>
  <c r="O21" i="44"/>
  <c r="L21" i="44"/>
  <c r="K21" i="44"/>
  <c r="S21" i="44" s="1"/>
  <c r="A21" i="44" s="1"/>
  <c r="P20" i="44"/>
  <c r="O20" i="44"/>
  <c r="L20" i="44"/>
  <c r="K20" i="44"/>
  <c r="S20" i="44" s="1"/>
  <c r="A20" i="44" s="1"/>
  <c r="P19" i="44"/>
  <c r="O19" i="44"/>
  <c r="L19" i="44"/>
  <c r="K19" i="44"/>
  <c r="S19" i="44" s="1"/>
  <c r="A19" i="44" s="1"/>
  <c r="P18" i="44"/>
  <c r="O18" i="44"/>
  <c r="L18" i="44"/>
  <c r="K18" i="44"/>
  <c r="S18" i="44" s="1"/>
  <c r="A18" i="44" s="1"/>
  <c r="P17" i="44"/>
  <c r="O17" i="44"/>
  <c r="L17" i="44"/>
  <c r="K17" i="44"/>
  <c r="S17" i="44" s="1"/>
  <c r="A17" i="44" s="1"/>
  <c r="P16" i="44"/>
  <c r="O16" i="44"/>
  <c r="L16" i="44"/>
  <c r="K16" i="44"/>
  <c r="S16" i="44" s="1"/>
  <c r="A16" i="44" s="1"/>
  <c r="P15" i="44"/>
  <c r="O15" i="44"/>
  <c r="L15" i="44"/>
  <c r="K15" i="44"/>
  <c r="S15" i="44" s="1"/>
  <c r="A15" i="44" s="1"/>
  <c r="P14" i="44"/>
  <c r="O14" i="44"/>
  <c r="L14" i="44"/>
  <c r="K14" i="44"/>
  <c r="S14" i="44" s="1"/>
  <c r="A14" i="44" s="1"/>
  <c r="P13" i="44"/>
  <c r="O13" i="44"/>
  <c r="L13" i="44"/>
  <c r="K13" i="44"/>
  <c r="S13" i="44" s="1"/>
  <c r="A13" i="44" s="1"/>
  <c r="P12" i="44"/>
  <c r="O12" i="44"/>
  <c r="L12" i="44"/>
  <c r="K12" i="44"/>
  <c r="S12" i="44" s="1"/>
  <c r="A12" i="44" s="1"/>
  <c r="P11" i="44"/>
  <c r="O11" i="44"/>
  <c r="L11" i="44"/>
  <c r="K11" i="44"/>
  <c r="S11" i="44" s="1"/>
  <c r="A11" i="44" s="1"/>
  <c r="P10" i="44"/>
  <c r="O10" i="44"/>
  <c r="L10" i="44"/>
  <c r="K10" i="44"/>
  <c r="S10" i="44" s="1"/>
  <c r="A10" i="44" s="1"/>
  <c r="P9" i="44"/>
  <c r="O9" i="44"/>
  <c r="L9" i="44"/>
  <c r="K9" i="44"/>
  <c r="S9" i="44" s="1"/>
  <c r="A9" i="44" s="1"/>
  <c r="P8" i="44"/>
  <c r="O8" i="44"/>
  <c r="L8" i="44"/>
  <c r="K8" i="44"/>
  <c r="S8" i="44" s="1"/>
  <c r="A8" i="44" s="1"/>
  <c r="P7" i="44"/>
  <c r="O7" i="44"/>
  <c r="L7" i="44"/>
  <c r="K7" i="44"/>
  <c r="S7" i="44" s="1"/>
  <c r="A7" i="44" s="1"/>
  <c r="P6" i="44"/>
  <c r="O6" i="44"/>
  <c r="L6" i="44"/>
  <c r="K6" i="44"/>
  <c r="S6" i="44" s="1"/>
  <c r="A6" i="44" s="1"/>
  <c r="A12" i="45" l="1"/>
  <c r="A15" i="45"/>
  <c r="A17" i="45"/>
  <c r="A19" i="45"/>
  <c r="A21" i="45"/>
  <c r="A23" i="45"/>
  <c r="A25" i="45"/>
  <c r="A27" i="45"/>
  <c r="A29" i="45"/>
  <c r="A31" i="45"/>
  <c r="A33" i="45"/>
  <c r="A35" i="45"/>
  <c r="A37" i="45"/>
  <c r="A39" i="45"/>
  <c r="A8" i="45"/>
  <c r="A7" i="45"/>
  <c r="A10" i="45"/>
  <c r="A14" i="45"/>
  <c r="A9" i="45"/>
  <c r="A16" i="45"/>
  <c r="A18" i="45"/>
  <c r="A20" i="45"/>
  <c r="A22" i="45"/>
  <c r="A24" i="45"/>
  <c r="A26" i="45"/>
  <c r="A28" i="45"/>
  <c r="A30" i="45"/>
  <c r="A32" i="45"/>
  <c r="A34" i="45"/>
  <c r="A36" i="45"/>
  <c r="A38" i="45"/>
  <c r="A40" i="45"/>
  <c r="A6" i="45"/>
  <c r="A11" i="45"/>
  <c r="A13" i="45"/>
  <c r="A41" i="45"/>
  <c r="K22" i="44"/>
  <c r="S22" i="44" s="1"/>
  <c r="A22" i="44" s="1"/>
  <c r="O22" i="44"/>
  <c r="K23" i="44"/>
  <c r="S23" i="44" s="1"/>
  <c r="A23" i="44" s="1"/>
  <c r="O23" i="44"/>
  <c r="K24" i="44"/>
  <c r="S24" i="44" s="1"/>
  <c r="A24" i="44" s="1"/>
  <c r="O24" i="44"/>
  <c r="K25" i="44"/>
  <c r="S25" i="44" s="1"/>
  <c r="A25" i="44" s="1"/>
  <c r="O25" i="44"/>
  <c r="K26" i="44"/>
  <c r="S26" i="44" s="1"/>
  <c r="A26" i="44" s="1"/>
  <c r="O26" i="44"/>
  <c r="K27" i="44"/>
  <c r="S27" i="44" s="1"/>
  <c r="A27" i="44" s="1"/>
  <c r="O27" i="44"/>
  <c r="K28" i="44"/>
  <c r="S28" i="44" s="1"/>
  <c r="A28" i="44" s="1"/>
  <c r="O28" i="44"/>
  <c r="K29" i="44"/>
  <c r="S29" i="44" s="1"/>
  <c r="A29" i="44" s="1"/>
  <c r="O29" i="44"/>
  <c r="K30" i="44"/>
  <c r="S30" i="44" s="1"/>
  <c r="A30" i="44" s="1"/>
  <c r="O30" i="44"/>
  <c r="K31" i="44"/>
  <c r="S31" i="44" s="1"/>
  <c r="A31" i="44" s="1"/>
  <c r="O31" i="44"/>
  <c r="K32" i="44"/>
  <c r="S32" i="44" s="1"/>
  <c r="A32" i="44" s="1"/>
  <c r="O32" i="44"/>
  <c r="K33" i="44"/>
  <c r="S33" i="44" s="1"/>
  <c r="A33" i="44" s="1"/>
  <c r="O33" i="44"/>
  <c r="K34" i="44"/>
  <c r="S34" i="44" s="1"/>
  <c r="A34" i="44" s="1"/>
  <c r="O34" i="44"/>
  <c r="K35" i="44"/>
  <c r="S35" i="44" s="1"/>
  <c r="A35" i="44" s="1"/>
  <c r="O35" i="44"/>
  <c r="K36" i="44"/>
  <c r="S36" i="44" s="1"/>
  <c r="A36" i="44" s="1"/>
  <c r="O36" i="44"/>
  <c r="K37" i="44"/>
  <c r="S37" i="44" s="1"/>
  <c r="A37" i="44" s="1"/>
  <c r="O37" i="44"/>
  <c r="K38" i="44"/>
  <c r="S38" i="44" s="1"/>
  <c r="A38" i="44" s="1"/>
  <c r="O38" i="44"/>
  <c r="K39" i="44"/>
  <c r="S39" i="44" s="1"/>
  <c r="A39" i="44" s="1"/>
  <c r="O39" i="44"/>
  <c r="K40" i="44"/>
  <c r="S40" i="44" s="1"/>
  <c r="A40" i="44" s="1"/>
  <c r="K41" i="44"/>
  <c r="S41" i="44" s="1"/>
  <c r="A41" i="44" s="1"/>
  <c r="O40" i="44"/>
  <c r="P41" i="30"/>
  <c r="P42" i="30"/>
  <c r="P43" i="30"/>
  <c r="P44" i="30"/>
  <c r="P45" i="30"/>
  <c r="P46" i="30"/>
  <c r="L45" i="30"/>
  <c r="L41" i="30"/>
  <c r="L42" i="30"/>
  <c r="L43" i="30"/>
  <c r="L44" i="30"/>
  <c r="P33" i="30"/>
  <c r="P28" i="30"/>
  <c r="P20" i="30"/>
  <c r="P16" i="30"/>
  <c r="P17" i="30"/>
  <c r="P12" i="30"/>
  <c r="P25" i="30"/>
  <c r="P13" i="30"/>
  <c r="P10" i="30"/>
  <c r="P18" i="30"/>
  <c r="P26" i="30"/>
  <c r="P31" i="30"/>
  <c r="P21" i="30"/>
  <c r="P36" i="30"/>
  <c r="L33" i="30"/>
  <c r="L28" i="30"/>
  <c r="L20" i="30"/>
  <c r="L16" i="30"/>
  <c r="L17" i="30"/>
  <c r="L12" i="30"/>
  <c r="L25" i="30"/>
  <c r="L13" i="30"/>
  <c r="L18" i="30"/>
  <c r="L26" i="30"/>
  <c r="L31" i="30"/>
  <c r="C55" i="30" l="1"/>
  <c r="P54" i="30"/>
  <c r="L54" i="30"/>
  <c r="P53" i="30"/>
  <c r="L53" i="30"/>
  <c r="P48" i="30"/>
  <c r="L48" i="30"/>
  <c r="P47" i="30"/>
  <c r="L47" i="30"/>
  <c r="L46" i="30"/>
  <c r="P40" i="30"/>
  <c r="L40" i="30"/>
  <c r="P39" i="30"/>
  <c r="L39" i="30"/>
  <c r="P38" i="30"/>
  <c r="L38" i="30"/>
  <c r="P37" i="30"/>
  <c r="L37" i="30"/>
  <c r="P34" i="30"/>
  <c r="L34" i="30"/>
  <c r="P19" i="30"/>
  <c r="L19" i="30"/>
  <c r="P15" i="30"/>
  <c r="L15" i="30"/>
  <c r="P23" i="30"/>
  <c r="L23" i="30"/>
  <c r="L36" i="30"/>
  <c r="L21" i="30"/>
  <c r="P24" i="30"/>
  <c r="L24" i="30"/>
  <c r="P29" i="30"/>
  <c r="L29" i="30"/>
  <c r="P14" i="30"/>
  <c r="L14" i="30"/>
  <c r="P11" i="30"/>
  <c r="P22" i="30"/>
  <c r="L22" i="30"/>
  <c r="P35" i="30"/>
  <c r="L35" i="30"/>
  <c r="P27" i="30"/>
  <c r="L27" i="30"/>
  <c r="P32" i="30"/>
  <c r="L32" i="30"/>
  <c r="O49" i="30" l="1"/>
  <c r="O50" i="30"/>
  <c r="O52" i="30"/>
  <c r="K49" i="30"/>
  <c r="K50" i="30"/>
  <c r="K52" i="30"/>
  <c r="O30" i="30"/>
  <c r="O51" i="30"/>
  <c r="O53" i="30"/>
  <c r="K30" i="30"/>
  <c r="K51" i="30"/>
  <c r="O41" i="30"/>
  <c r="O43" i="30"/>
  <c r="O45" i="30"/>
  <c r="K41" i="30"/>
  <c r="K43" i="30"/>
  <c r="K45" i="30"/>
  <c r="O42" i="30"/>
  <c r="O44" i="30"/>
  <c r="K42" i="30"/>
  <c r="K44" i="30"/>
  <c r="K46" i="30"/>
  <c r="O54" i="30"/>
  <c r="O33" i="30"/>
  <c r="O28" i="30"/>
  <c r="O16" i="30"/>
  <c r="O17" i="30"/>
  <c r="O25" i="30"/>
  <c r="O10" i="30"/>
  <c r="O26" i="30"/>
  <c r="O21" i="30"/>
  <c r="K6" i="30"/>
  <c r="K20" i="30"/>
  <c r="K7" i="30"/>
  <c r="K12" i="30"/>
  <c r="K13" i="30"/>
  <c r="K18" i="30"/>
  <c r="K31" i="30"/>
  <c r="O6" i="30"/>
  <c r="O20" i="30"/>
  <c r="O7" i="30"/>
  <c r="O12" i="30"/>
  <c r="O13" i="30"/>
  <c r="O18" i="30"/>
  <c r="O31" i="30"/>
  <c r="K33" i="30"/>
  <c r="K28" i="30"/>
  <c r="K16" i="30"/>
  <c r="K17" i="30"/>
  <c r="K25" i="30"/>
  <c r="K10" i="30"/>
  <c r="K26" i="30"/>
  <c r="K21" i="30"/>
  <c r="K32" i="30"/>
  <c r="O32" i="30"/>
  <c r="K27" i="30"/>
  <c r="O27" i="30"/>
  <c r="K35" i="30"/>
  <c r="O35" i="30"/>
  <c r="K22" i="30"/>
  <c r="O22" i="30"/>
  <c r="K11" i="30"/>
  <c r="O11" i="30"/>
  <c r="K14" i="30"/>
  <c r="O14" i="30"/>
  <c r="K29" i="30"/>
  <c r="O29" i="30"/>
  <c r="K24" i="30"/>
  <c r="O24" i="30"/>
  <c r="K9" i="30"/>
  <c r="O9" i="30"/>
  <c r="K36" i="30"/>
  <c r="O36" i="30"/>
  <c r="K8" i="30"/>
  <c r="O8" i="30"/>
  <c r="K23" i="30"/>
  <c r="O23" i="30"/>
  <c r="K15" i="30"/>
  <c r="O15" i="30"/>
  <c r="K19" i="30"/>
  <c r="O19" i="30"/>
  <c r="K34" i="30"/>
  <c r="O34" i="30"/>
  <c r="K37" i="30"/>
  <c r="O37" i="30"/>
  <c r="K38" i="30"/>
  <c r="O38" i="30"/>
  <c r="K39" i="30"/>
  <c r="O39" i="30"/>
  <c r="K40" i="30"/>
  <c r="O40" i="30"/>
  <c r="O46" i="30"/>
  <c r="K47" i="30"/>
  <c r="O47" i="30"/>
  <c r="K48" i="30"/>
  <c r="O48" i="30"/>
  <c r="K53" i="30"/>
  <c r="K54" i="30"/>
  <c r="S42" i="30" l="1"/>
  <c r="S21" i="30"/>
  <c r="S25" i="30"/>
  <c r="S17" i="30"/>
  <c r="S28" i="30"/>
  <c r="S33" i="30"/>
  <c r="S26" i="30"/>
  <c r="S16" i="30"/>
  <c r="S44" i="30"/>
  <c r="S51" i="30"/>
  <c r="S50" i="30"/>
  <c r="S52" i="30"/>
  <c r="S49" i="30"/>
  <c r="S43" i="30"/>
  <c r="S30" i="30"/>
  <c r="S45" i="30"/>
  <c r="S41" i="30"/>
  <c r="S54" i="30"/>
  <c r="S18" i="30"/>
  <c r="S12" i="30"/>
  <c r="S53" i="30"/>
  <c r="S48" i="30"/>
  <c r="S47" i="30"/>
  <c r="S46" i="30"/>
  <c r="S40" i="30"/>
  <c r="S39" i="30"/>
  <c r="S38" i="30"/>
  <c r="S37" i="30"/>
  <c r="S34" i="30"/>
  <c r="S19" i="30"/>
  <c r="S15" i="30"/>
  <c r="S23" i="30"/>
  <c r="S36" i="30"/>
  <c r="S20" i="30"/>
  <c r="S24" i="30"/>
  <c r="S29" i="30"/>
  <c r="S14" i="30"/>
  <c r="S22" i="30"/>
  <c r="S35" i="30"/>
  <c r="S27" i="30"/>
  <c r="S32" i="30"/>
  <c r="S31" i="30"/>
  <c r="S13" i="30"/>
  <c r="C31" i="25" l="1"/>
  <c r="O30" i="25" s="1"/>
  <c r="P30" i="25"/>
  <c r="L30" i="25"/>
  <c r="P29" i="25"/>
  <c r="L29" i="25"/>
  <c r="P28" i="25"/>
  <c r="L28" i="25"/>
  <c r="P27" i="25"/>
  <c r="L27" i="25"/>
  <c r="P26" i="25"/>
  <c r="L26" i="25"/>
  <c r="P25" i="25"/>
  <c r="L25" i="25"/>
  <c r="P24" i="25"/>
  <c r="L24" i="25"/>
  <c r="P23" i="25"/>
  <c r="L23" i="25"/>
  <c r="P22" i="25"/>
  <c r="L22" i="25"/>
  <c r="P21" i="25"/>
  <c r="L21" i="25"/>
  <c r="P20" i="25"/>
  <c r="L20" i="25"/>
  <c r="P19" i="25"/>
  <c r="L19" i="25"/>
  <c r="P18" i="25"/>
  <c r="L18" i="25"/>
  <c r="P17" i="25"/>
  <c r="L17" i="25"/>
  <c r="P16" i="25"/>
  <c r="L16" i="25"/>
  <c r="P15" i="25"/>
  <c r="L15" i="25"/>
  <c r="P14" i="25"/>
  <c r="L14" i="25"/>
  <c r="P13" i="25"/>
  <c r="L13" i="25"/>
  <c r="P12" i="25"/>
  <c r="L12" i="25"/>
  <c r="P11" i="25"/>
  <c r="L11" i="25"/>
  <c r="P10" i="25"/>
  <c r="L10" i="25"/>
  <c r="P9" i="25"/>
  <c r="L9" i="25"/>
  <c r="P8" i="25"/>
  <c r="L8" i="25"/>
  <c r="P7" i="25"/>
  <c r="L7" i="25"/>
  <c r="P6" i="25"/>
  <c r="L6" i="25"/>
  <c r="K6" i="25" l="1"/>
  <c r="S6" i="25" s="1"/>
  <c r="A6" i="25" s="1"/>
  <c r="O6" i="25"/>
  <c r="K7" i="25"/>
  <c r="S7" i="25" s="1"/>
  <c r="A7" i="25" s="1"/>
  <c r="O7" i="25"/>
  <c r="K8" i="25"/>
  <c r="S8" i="25" s="1"/>
  <c r="A8" i="25" s="1"/>
  <c r="O8" i="25"/>
  <c r="K9" i="25"/>
  <c r="S9" i="25" s="1"/>
  <c r="A9" i="25" s="1"/>
  <c r="O9" i="25"/>
  <c r="K10" i="25"/>
  <c r="S10" i="25" s="1"/>
  <c r="A10" i="25" s="1"/>
  <c r="O10" i="25"/>
  <c r="K11" i="25"/>
  <c r="S11" i="25" s="1"/>
  <c r="A11" i="25" s="1"/>
  <c r="O11" i="25"/>
  <c r="K12" i="25"/>
  <c r="S12" i="25" s="1"/>
  <c r="A12" i="25" s="1"/>
  <c r="O12" i="25"/>
  <c r="K13" i="25"/>
  <c r="S13" i="25" s="1"/>
  <c r="A13" i="25" s="1"/>
  <c r="O13" i="25"/>
  <c r="K14" i="25"/>
  <c r="S14" i="25" s="1"/>
  <c r="A14" i="25" s="1"/>
  <c r="O14" i="25"/>
  <c r="K15" i="25"/>
  <c r="S15" i="25" s="1"/>
  <c r="A15" i="25" s="1"/>
  <c r="O15" i="25"/>
  <c r="K16" i="25"/>
  <c r="S16" i="25" s="1"/>
  <c r="A16" i="25" s="1"/>
  <c r="O16" i="25"/>
  <c r="K17" i="25"/>
  <c r="S17" i="25" s="1"/>
  <c r="A17" i="25" s="1"/>
  <c r="O17" i="25"/>
  <c r="K18" i="25"/>
  <c r="S18" i="25" s="1"/>
  <c r="A18" i="25" s="1"/>
  <c r="O18" i="25"/>
  <c r="K19" i="25"/>
  <c r="S19" i="25" s="1"/>
  <c r="A19" i="25" s="1"/>
  <c r="O19" i="25"/>
  <c r="K20" i="25"/>
  <c r="S20" i="25" s="1"/>
  <c r="A20" i="25" s="1"/>
  <c r="O20" i="25"/>
  <c r="K21" i="25"/>
  <c r="S21" i="25" s="1"/>
  <c r="A21" i="25" s="1"/>
  <c r="O21" i="25"/>
  <c r="K22" i="25"/>
  <c r="S22" i="25" s="1"/>
  <c r="A22" i="25" s="1"/>
  <c r="O22" i="25"/>
  <c r="K23" i="25"/>
  <c r="S23" i="25" s="1"/>
  <c r="A23" i="25" s="1"/>
  <c r="O23" i="25"/>
  <c r="K24" i="25"/>
  <c r="S24" i="25" s="1"/>
  <c r="A24" i="25" s="1"/>
  <c r="O24" i="25"/>
  <c r="K25" i="25"/>
  <c r="S25" i="25" s="1"/>
  <c r="A25" i="25" s="1"/>
  <c r="O25" i="25"/>
  <c r="K26" i="25"/>
  <c r="S26" i="25" s="1"/>
  <c r="A26" i="25" s="1"/>
  <c r="O26" i="25"/>
  <c r="K27" i="25"/>
  <c r="S27" i="25" s="1"/>
  <c r="A27" i="25" s="1"/>
  <c r="O27" i="25"/>
  <c r="K28" i="25"/>
  <c r="S28" i="25" s="1"/>
  <c r="A28" i="25" s="1"/>
  <c r="O28" i="25"/>
  <c r="K29" i="25"/>
  <c r="S29" i="25" s="1"/>
  <c r="A29" i="25" s="1"/>
  <c r="O29" i="25"/>
  <c r="K30" i="25"/>
  <c r="S30" i="25" s="1"/>
  <c r="A30" i="25" s="1"/>
  <c r="K24" i="1" l="1"/>
  <c r="J24" i="1"/>
  <c r="I24" i="1"/>
  <c r="I25" i="1"/>
  <c r="I26" i="1" s="1"/>
  <c r="P7" i="30" s="1"/>
  <c r="H24" i="1"/>
  <c r="L10" i="30" s="1"/>
  <c r="S10" i="30" s="1"/>
  <c r="G24" i="1"/>
  <c r="L8" i="30" s="1"/>
  <c r="G25" i="1"/>
  <c r="F24" i="1"/>
  <c r="F25" i="1" s="1"/>
  <c r="E24" i="1"/>
  <c r="E25" i="1" s="1"/>
  <c r="D24" i="1"/>
  <c r="C24" i="1"/>
  <c r="C25" i="1" s="1"/>
  <c r="C26" i="1" s="1"/>
  <c r="C27" i="1" s="1"/>
  <c r="B24" i="1"/>
  <c r="B25" i="1"/>
  <c r="H25" i="1"/>
  <c r="H26" i="1"/>
  <c r="H27" i="1" s="1"/>
  <c r="J25" i="1"/>
  <c r="L11" i="30" l="1"/>
  <c r="S11" i="30" s="1"/>
  <c r="F26" i="1"/>
  <c r="B26" i="1"/>
  <c r="B27" i="1" s="1"/>
  <c r="B28" i="1" s="1"/>
  <c r="B29" i="1" s="1"/>
  <c r="B30" i="1" s="1"/>
  <c r="B31" i="1" s="1"/>
  <c r="P6" i="30"/>
  <c r="L7" i="30"/>
  <c r="S7" i="30" s="1"/>
  <c r="B32" i="1"/>
  <c r="B33" i="1" s="1"/>
  <c r="C28" i="1"/>
  <c r="F27" i="1"/>
  <c r="D25" i="1"/>
  <c r="E26" i="1"/>
  <c r="G26" i="1"/>
  <c r="G27" i="1" s="1"/>
  <c r="G28" i="1" l="1"/>
  <c r="D26" i="1"/>
  <c r="D27" i="1" s="1"/>
  <c r="D28" i="1" s="1"/>
  <c r="F28" i="1"/>
  <c r="F29" i="1" s="1"/>
  <c r="E27" i="1"/>
  <c r="E28" i="1" s="1"/>
  <c r="P8" i="30" s="1"/>
  <c r="S8" i="30" s="1"/>
  <c r="C29" i="1"/>
  <c r="C30" i="1" l="1"/>
  <c r="C31" i="1" s="1"/>
  <c r="C32" i="1" s="1"/>
  <c r="L6" i="30" s="1"/>
  <c r="S6" i="30" s="1"/>
  <c r="P9" i="30"/>
  <c r="D29" i="1"/>
  <c r="E29" i="1"/>
  <c r="L9" i="30" s="1"/>
  <c r="S9" i="30" l="1"/>
  <c r="A9" i="30" s="1"/>
  <c r="D30" i="1"/>
  <c r="E30" i="1"/>
  <c r="A44" i="30" l="1"/>
  <c r="A27" i="30"/>
  <c r="A7" i="30"/>
  <c r="A45" i="30"/>
  <c r="A47" i="30"/>
  <c r="A22" i="30"/>
  <c r="A37" i="30"/>
  <c r="A39" i="30"/>
  <c r="A31" i="30"/>
  <c r="A52" i="30"/>
  <c r="A36" i="30"/>
  <c r="A17" i="30"/>
  <c r="A11" i="30"/>
  <c r="A10" i="30"/>
  <c r="A15" i="30"/>
  <c r="A30" i="30"/>
  <c r="A33" i="30"/>
  <c r="A14" i="30"/>
  <c r="A20" i="30"/>
  <c r="A19" i="30"/>
  <c r="A24" i="30"/>
  <c r="A42" i="30"/>
  <c r="A35" i="30"/>
  <c r="A12" i="30"/>
  <c r="A34" i="30"/>
  <c r="A54" i="30"/>
  <c r="A50" i="30"/>
  <c r="A28" i="30"/>
  <c r="A6" i="30"/>
  <c r="A18" i="30"/>
  <c r="A16" i="30"/>
  <c r="A26" i="30"/>
  <c r="A32" i="30"/>
  <c r="A41" i="30"/>
  <c r="A38" i="30"/>
  <c r="A13" i="30"/>
  <c r="A40" i="30"/>
  <c r="A43" i="30"/>
  <c r="A48" i="30"/>
  <c r="A53" i="30"/>
  <c r="A46" i="30"/>
  <c r="A23" i="30"/>
  <c r="A49" i="30"/>
  <c r="A25" i="30"/>
  <c r="A51" i="30"/>
  <c r="A21" i="30"/>
  <c r="A29" i="30"/>
  <c r="A8" i="30"/>
  <c r="D31" i="1"/>
</calcChain>
</file>

<file path=xl/sharedStrings.xml><?xml version="1.0" encoding="utf-8"?>
<sst xmlns="http://schemas.openxmlformats.org/spreadsheetml/2006/main" count="293" uniqueCount="78">
  <si>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</si>
  <si>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</si>
  <si>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</si>
  <si>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</si>
  <si>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</si>
  <si>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</si>
  <si>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</si>
  <si>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</si>
  <si>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</si>
  <si>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</si>
  <si>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</si>
  <si>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</si>
  <si>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</si>
  <si>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</si>
  <si>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</si>
  <si>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</si>
  <si>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</si>
  <si>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</si>
  <si>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</si>
  <si>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</si>
  <si>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</si>
  <si>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</si>
  <si>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</si>
  <si>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</si>
  <si>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</si>
  <si>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</si>
  <si>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</si>
  <si>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</si>
  <si>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</si>
  <si>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</si>
  <si>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</si>
  <si>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</si>
  <si>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</si>
  <si>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</si>
  <si>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</si>
  <si>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</si>
  <si>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</si>
  <si>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</si>
  <si>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</si>
  <si>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</si>
  <si>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</si>
  <si>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</si>
  <si>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</si>
  <si>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</si>
  <si>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</si>
  <si>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07.05.2019 (конфигурация 6) </t>
  </si>
  <si>
    <t xml:space="preserve">Лайт Лига 02.06.2020 (конфигурация 1) </t>
  </si>
  <si>
    <t>Сосин Миша / Sosin Michael</t>
  </si>
  <si>
    <t>Литвиненко Виктор / Lytvynenko Viktor</t>
  </si>
  <si>
    <t>Весельский Саша / Veselskyi Alexandr</t>
  </si>
  <si>
    <t>Михайлык Михайло / Mykhailyk Michael</t>
  </si>
  <si>
    <t>Карлюк Марина / Karliuk Marina</t>
  </si>
  <si>
    <t>Левченко Юра / Levchenko Yurii</t>
  </si>
  <si>
    <t>Гетьманцев Даня / Hetmantsev Danylo</t>
  </si>
  <si>
    <t>Загирський Антон / Zagirskyi Anton</t>
  </si>
  <si>
    <t>Фенюк Иван / Feniuk Ivan</t>
  </si>
  <si>
    <t>Ивченко Саша / Ivchenko Sasha</t>
  </si>
  <si>
    <t>Ольшевский Антон / Olshavskiy Anton</t>
  </si>
  <si>
    <t>Маркин Алексей / Markin Oleksii</t>
  </si>
  <si>
    <t>Оленченко Василий/Olenchenko Vasyliy</t>
  </si>
  <si>
    <t xml:space="preserve">Лайт Лига 08.06.2020 (конфигурация 3R) </t>
  </si>
  <si>
    <t>Ольшанский Антон / Olshavskiy Anton</t>
  </si>
  <si>
    <t>Чуб Дмитрий/Chub Dmitriy</t>
  </si>
  <si>
    <t>Загирський Антон/Zagirskiy Anton</t>
  </si>
  <si>
    <t>Ковбасюк Алексей</t>
  </si>
  <si>
    <t>Малий Юрий</t>
  </si>
  <si>
    <t>Меркурьев Михаил</t>
  </si>
  <si>
    <t>Климчук Женя/Klymchuk Eugen</t>
  </si>
  <si>
    <t>Криворучко Николай/Kryvoruchko Nikolay</t>
  </si>
  <si>
    <t>Яремкокович Дмитрий/Yaremkovich Dmitriy</t>
  </si>
  <si>
    <t>Руденко Максим/Rudenko Maksim</t>
  </si>
  <si>
    <t>Дашко Сергей/Dashko Sergey</t>
  </si>
  <si>
    <t>Ференс Дмитрий/Ferens Dmtriy</t>
  </si>
  <si>
    <t>Якименко Андрей/Yakimenko Andrey</t>
  </si>
  <si>
    <t>Вакуленко Алексей/Vakulenko Oleksii</t>
  </si>
  <si>
    <t>Вакуленко Максим/Vaculenko Maxim</t>
  </si>
  <si>
    <t>Гончаренко Вадим/Goncharenko Vadim</t>
  </si>
  <si>
    <t>Борольев Дмитрий/Borovlov Dmytro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</si>
</sst>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1" fillId="0" borderId="0" xfId="1" applyFill="1" applyBorder="1"/>
    <xf numFmtId="0" fontId="7" fillId="0" borderId="43" xfId="0" applyFont="1" applyBorder="1" applyAlignment="1"/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3" borderId="15" xfId="0" applyFont="1" applyFill="1" applyBorder="1" applyAlignment="1"/>
    <xf numFmtId="0" fontId="6" fillId="3" borderId="15" xfId="0" applyFont="1" applyFill="1" applyBorder="1"/>
    <xf numFmtId="0" fontId="6" fillId="0" borderId="15" xfId="0" applyFont="1" applyFill="1" applyBorder="1"/>
  </cellXfs>
  <cellStyles count="2">
    <cellStyle name="Обычный" xfId="0" builtinId="0"/>
    <cellStyle name="Пояснение" xfId="1" builtinId="53" customBuiltin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0" zoomScaleNormal="80" workbookViewId="0">
      <selection activeCell="H6" sqref="H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 thickBot="1">
      <c r="A3" s="112" t="s">
        <v>30</v>
      </c>
      <c r="B3" s="113" t="s">
        <v>31</v>
      </c>
      <c r="C3" s="30"/>
      <c r="D3" s="113">
        <v>1</v>
      </c>
      <c r="E3" s="113"/>
      <c r="F3" s="113"/>
      <c r="G3" s="114">
        <v>2</v>
      </c>
      <c r="H3" s="114"/>
      <c r="I3" s="114"/>
      <c r="J3" s="115" t="s">
        <v>32</v>
      </c>
      <c r="K3" s="115"/>
      <c r="L3" s="115"/>
      <c r="M3" s="115"/>
      <c r="N3" s="115"/>
      <c r="O3" s="115"/>
      <c r="P3" s="115"/>
      <c r="Q3" s="115"/>
      <c r="R3" s="115"/>
      <c r="S3" s="116" t="s">
        <v>33</v>
      </c>
    </row>
    <row r="4" spans="1:19" ht="15" customHeight="1" thickBot="1">
      <c r="A4" s="112"/>
      <c r="B4" s="113"/>
      <c r="C4" s="117" t="s">
        <v>34</v>
      </c>
      <c r="D4" s="119" t="s">
        <v>35</v>
      </c>
      <c r="E4" s="121" t="s">
        <v>36</v>
      </c>
      <c r="F4" s="123" t="s">
        <v>37</v>
      </c>
      <c r="G4" s="125" t="s">
        <v>35</v>
      </c>
      <c r="H4" s="127" t="s">
        <v>36</v>
      </c>
      <c r="I4" s="129" t="s">
        <v>37</v>
      </c>
      <c r="J4" s="109" t="s">
        <v>38</v>
      </c>
      <c r="K4" s="110">
        <v>1</v>
      </c>
      <c r="L4" s="110"/>
      <c r="M4" s="110"/>
      <c r="N4" s="110"/>
      <c r="O4" s="110">
        <v>2</v>
      </c>
      <c r="P4" s="110"/>
      <c r="Q4" s="110"/>
      <c r="R4" s="110"/>
      <c r="S4" s="116"/>
    </row>
    <row r="5" spans="1:19" ht="42" customHeight="1" thickBot="1">
      <c r="A5" s="112"/>
      <c r="B5" s="114"/>
      <c r="C5" s="118"/>
      <c r="D5" s="120"/>
      <c r="E5" s="122"/>
      <c r="F5" s="124"/>
      <c r="G5" s="126"/>
      <c r="H5" s="128"/>
      <c r="I5" s="130"/>
      <c r="J5" s="10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16"/>
    </row>
    <row r="6" spans="1:19" ht="15.75">
      <c r="A6" s="31">
        <f ca="1">RANK(S6,S$6:OFFSET(S$6,0,0,COUNTA(B$6:B$41)))</f>
        <v>1</v>
      </c>
      <c r="B6" s="85" t="s">
        <v>53</v>
      </c>
      <c r="C6" s="100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9</v>
      </c>
      <c r="I6" s="35">
        <v>6</v>
      </c>
      <c r="J6" s="94"/>
      <c r="K6" s="86">
        <f ca="1">OFFSET(Очки!$A$2,F6,D6+OFFSET(Очки!$A$18,0,$C$42-1)-1)</f>
        <v>16</v>
      </c>
      <c r="L6" s="87">
        <f ca="1">IF(F6&lt;E6,OFFSET(Очки!$A$20,2+E6-F6,IF(D6=1,13-E6,10+D6)),0)</f>
        <v>0</v>
      </c>
      <c r="M6" s="87">
        <v>2.5</v>
      </c>
      <c r="N6" s="91"/>
      <c r="O6" s="86">
        <f ca="1">OFFSET(Очки!$A$2,I6,G6+OFFSET(Очки!$A$18,0,$C$42-1)-1)</f>
        <v>11.5</v>
      </c>
      <c r="P6" s="87">
        <f ca="1">IF(I6&lt;H6,OFFSET(Очки!$A$20,2+H6-I6,IF(G6=1,13-H6,10+G6)),0)</f>
        <v>3.5</v>
      </c>
      <c r="Q6" s="87">
        <v>0.5</v>
      </c>
      <c r="R6" s="88"/>
      <c r="S6" s="101">
        <f ca="1">SUM(J6:R6)</f>
        <v>34</v>
      </c>
    </row>
    <row r="7" spans="1:19" ht="15.75">
      <c r="A7" s="40">
        <f ca="1">RANK(S7,S$6:OFFSET(S$6,0,0,COUNTA(B$6:B$41)))</f>
        <v>2</v>
      </c>
      <c r="B7" s="41" t="s">
        <v>47</v>
      </c>
      <c r="C7" s="33">
        <v>15</v>
      </c>
      <c r="D7" s="42">
        <v>1</v>
      </c>
      <c r="E7" s="43">
        <v>2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OFFSET(Очки!$A$2,F7,D7+OFFSET(Очки!$A$18,0,$C$42-1)-1)</f>
        <v>15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OFFSET(Очки!$A$2,I7,G7+OFFSET(Очки!$A$18,0,$C$42-1)-1)</f>
        <v>15</v>
      </c>
      <c r="P7" s="39">
        <f ca="1">IF(I7&lt;H7,OFFSET(Очки!$A$20,2+H7-I7,IF(G7=1,13-H7,10+G7)),0)</f>
        <v>1.5</v>
      </c>
      <c r="Q7" s="39">
        <v>1</v>
      </c>
      <c r="R7" s="90"/>
      <c r="S7" s="102">
        <f ca="1">SUM(J7:R7)</f>
        <v>32.5</v>
      </c>
    </row>
    <row r="8" spans="1:19" ht="15.75">
      <c r="A8" s="40">
        <f ca="1">RANK(S8,S$6:OFFSET(S$6,0,0,COUNTA(B$6:B$41)))</f>
        <v>3</v>
      </c>
      <c r="B8" s="47" t="s">
        <v>69</v>
      </c>
      <c r="C8" s="33" t="s">
        <v>43</v>
      </c>
      <c r="D8" s="42">
        <v>1</v>
      </c>
      <c r="E8" s="43">
        <v>3</v>
      </c>
      <c r="F8" s="44">
        <v>3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OFFSET(Очки!$A$2,F8,D8+OFFSET(Очки!$A$18,0,$C$42-1)-1)</f>
        <v>14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16</v>
      </c>
      <c r="P8" s="39">
        <f ca="1">IF(I8&lt;H8,OFFSET(Очки!$A$20,2+H8-I8,IF(G8=1,13-H8,10+G8)),0)</f>
        <v>0.7</v>
      </c>
      <c r="Q8" s="39"/>
      <c r="R8" s="90"/>
      <c r="S8" s="102">
        <f ca="1">SUM(J8:R8)</f>
        <v>30.7</v>
      </c>
    </row>
    <row r="9" spans="1:19" ht="15.75">
      <c r="A9" s="40">
        <f ca="1">RANK(S9,S$6:OFFSET(S$6,0,0,COUNTA(B$6:B$41)))</f>
        <v>4</v>
      </c>
      <c r="B9" s="47" t="s">
        <v>49</v>
      </c>
      <c r="C9" s="33" t="s">
        <v>43</v>
      </c>
      <c r="D9" s="42">
        <v>1</v>
      </c>
      <c r="E9" s="43">
        <v>8</v>
      </c>
      <c r="F9" s="44">
        <v>5</v>
      </c>
      <c r="G9" s="45">
        <v>1</v>
      </c>
      <c r="H9" s="46">
        <v>6</v>
      </c>
      <c r="I9" s="43">
        <v>5</v>
      </c>
      <c r="J9" s="95">
        <v>2</v>
      </c>
      <c r="K9" s="89">
        <f ca="1">OFFSET(Очки!$A$2,F9,D9+OFFSET(Очки!$A$18,0,$C$42-1)-1)</f>
        <v>12</v>
      </c>
      <c r="L9" s="39">
        <f ca="1">IF(F9&lt;E9,OFFSET(Очки!$A$20,2+E9-F9,IF(D9=1,13-E9,10+D9)),0)</f>
        <v>3.3</v>
      </c>
      <c r="M9" s="39">
        <v>1</v>
      </c>
      <c r="N9" s="92"/>
      <c r="O9" s="89">
        <f ca="1">OFFSET(Очки!$A$2,I9,G9+OFFSET(Очки!$A$18,0,$C$42-1)-1)</f>
        <v>12</v>
      </c>
      <c r="P9" s="39">
        <f ca="1">IF(I9&lt;H9,OFFSET(Очки!$A$20,2+H9-I9,IF(G9=1,13-H9,10+G9)),0)</f>
        <v>1</v>
      </c>
      <c r="Q9" s="39"/>
      <c r="R9" s="90">
        <v>-1</v>
      </c>
      <c r="S9" s="102">
        <f ca="1">SUM(J9:R9)</f>
        <v>30.3</v>
      </c>
    </row>
    <row r="10" spans="1:19" ht="15.75">
      <c r="A10" s="40">
        <f ca="1">RANK(S10,S$6:OFFSET(S$6,0,0,COUNTA(B$6:B$41)))</f>
        <v>5</v>
      </c>
      <c r="B10" s="48" t="s">
        <v>50</v>
      </c>
      <c r="C10" s="33">
        <v>12.5</v>
      </c>
      <c r="D10" s="42">
        <v>1</v>
      </c>
      <c r="E10" s="43">
        <v>9</v>
      </c>
      <c r="F10" s="44">
        <v>8</v>
      </c>
      <c r="G10" s="45">
        <v>1</v>
      </c>
      <c r="H10" s="46">
        <v>1</v>
      </c>
      <c r="I10" s="43">
        <v>3</v>
      </c>
      <c r="J10" s="95">
        <v>2.5</v>
      </c>
      <c r="K10" s="89">
        <f ca="1">OFFSET(Очки!$A$2,F10,D10+OFFSET(Очки!$A$18,0,$C$42-1)-1)</f>
        <v>10.5</v>
      </c>
      <c r="L10" s="39">
        <f ca="1">IF(F10&lt;E10,OFFSET(Очки!$A$20,2+E10-F10,IF(D10=1,13-E10,10+D10)),0)</f>
        <v>1.2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02">
        <f ca="1">SUM(J10:R10)</f>
        <v>28.2</v>
      </c>
    </row>
    <row r="11" spans="1:19" ht="15.75">
      <c r="A11" s="40">
        <f ca="1">RANK(S11,S$6:OFFSET(S$6,0,0,COUNTA(B$6:B$41)))</f>
        <v>6</v>
      </c>
      <c r="B11" s="48" t="s">
        <v>48</v>
      </c>
      <c r="C11" s="33" t="s">
        <v>43</v>
      </c>
      <c r="D11" s="42">
        <v>1</v>
      </c>
      <c r="E11" s="43">
        <v>7</v>
      </c>
      <c r="F11" s="44">
        <v>7</v>
      </c>
      <c r="G11" s="45">
        <v>1</v>
      </c>
      <c r="H11" s="46">
        <v>8</v>
      </c>
      <c r="I11" s="43">
        <v>8</v>
      </c>
      <c r="J11" s="95">
        <v>1.5</v>
      </c>
      <c r="K11" s="89">
        <f ca="1">OFFSET(Очки!$A$2,F11,D11+OFFSET(Очки!$A$18,0,$C$42-1)-1)</f>
        <v>11</v>
      </c>
      <c r="L11" s="39">
        <f ca="1">IF(F11&lt;E11,OFFSET(Очки!$A$20,2+E11-F11,IF(D11=1,13-E11,10+D11)),0)</f>
        <v>0</v>
      </c>
      <c r="M11" s="39">
        <v>2</v>
      </c>
      <c r="N11" s="92"/>
      <c r="O11" s="89">
        <f ca="1">OFFSET(Очки!$A$2,I11,G11+OFFSET(Очки!$A$18,0,$C$42-1)-1)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ca="1">SUM(J11:R11)</f>
        <v>25</v>
      </c>
    </row>
    <row r="12" spans="1:19" ht="15.75">
      <c r="A12" s="40">
        <f ca="1">RANK(S12,S$6:OFFSET(S$6,0,0,COUNTA(B$6:B$41)))</f>
        <v>7</v>
      </c>
      <c r="B12" s="141" t="s">
        <v>72</v>
      </c>
      <c r="C12" s="33" t="s">
        <v>43</v>
      </c>
      <c r="D12" s="42">
        <v>2</v>
      </c>
      <c r="E12" s="43">
        <v>5</v>
      </c>
      <c r="F12" s="44">
        <v>3</v>
      </c>
      <c r="G12" s="45">
        <v>2</v>
      </c>
      <c r="H12" s="46">
        <v>2</v>
      </c>
      <c r="I12" s="43">
        <v>1</v>
      </c>
      <c r="J12" s="95"/>
      <c r="K12" s="89">
        <f ca="1">OFFSET(Очки!$A$2,F12,D12+OFFSET(Очки!$A$18,0,$C$42-1)-1)</f>
        <v>9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OFFSET(Очки!$A$2,I12,G12+OFFSET(Очки!$A$18,0,$C$42-1)-1)</f>
        <v>11</v>
      </c>
      <c r="P12" s="39">
        <f ca="1">IF(I12&lt;H12,OFFSET(Очки!$A$20,2+H12-I12,IF(G12=1,13-H12,10+G12)),0)</f>
        <v>0.7</v>
      </c>
      <c r="Q12" s="39">
        <v>2</v>
      </c>
      <c r="R12" s="90"/>
      <c r="S12" s="102">
        <f ca="1">SUM(J12:R12)</f>
        <v>24.099999999999998</v>
      </c>
    </row>
    <row r="13" spans="1:19" ht="15.75">
      <c r="A13" s="40">
        <f ca="1">RANK(S13,S$6:OFFSET(S$6,0,0,COUNTA(B$6:B$41)))</f>
        <v>8</v>
      </c>
      <c r="B13" s="47" t="s">
        <v>68</v>
      </c>
      <c r="C13" s="33">
        <v>5</v>
      </c>
      <c r="D13" s="42">
        <v>1</v>
      </c>
      <c r="E13" s="43">
        <v>6</v>
      </c>
      <c r="F13" s="44">
        <v>8</v>
      </c>
      <c r="G13" s="45">
        <v>1</v>
      </c>
      <c r="H13" s="46">
        <v>7</v>
      </c>
      <c r="I13" s="43">
        <v>7</v>
      </c>
      <c r="J13" s="95">
        <v>1</v>
      </c>
      <c r="K13" s="89">
        <f ca="1">OFFSET(Очки!$A$2,F13,D13+OFFSET(Очки!$A$18,0,$C$42-1)-1)</f>
        <v>10.5</v>
      </c>
      <c r="L13" s="39">
        <f ca="1">IF(F13&lt;E13,OFFSET(Очки!$A$20,2+E13-F13,IF(D13=1,13-E13,10+D13)),0)</f>
        <v>0</v>
      </c>
      <c r="M13" s="39">
        <v>1.5</v>
      </c>
      <c r="N13" s="92">
        <v>-3</v>
      </c>
      <c r="O13" s="89">
        <f ca="1">OFFSET(Очки!$A$2,I13,G13+OFFSET(Очки!$A$18,0,$C$42-1)-1)</f>
        <v>11</v>
      </c>
      <c r="P13" s="39">
        <f ca="1">IF(I13&lt;H13,OFFSET(Очки!$A$20,2+H13-I13,IF(G13=1,13-H13,10+G13)),0)</f>
        <v>0</v>
      </c>
      <c r="Q13" s="39">
        <v>1.5</v>
      </c>
      <c r="R13" s="90"/>
      <c r="S13" s="102">
        <f ca="1">SUM(J13:R13)</f>
        <v>22.5</v>
      </c>
    </row>
    <row r="14" spans="1:19" ht="15.75">
      <c r="A14" s="40">
        <f ca="1">RANK(S14,S$6:OFFSET(S$6,0,0,COUNTA(B$6:B$41)))</f>
        <v>9</v>
      </c>
      <c r="B14" s="47" t="s">
        <v>64</v>
      </c>
      <c r="C14" s="33">
        <v>15</v>
      </c>
      <c r="D14" s="42">
        <v>2</v>
      </c>
      <c r="E14" s="43">
        <v>3</v>
      </c>
      <c r="F14" s="44">
        <v>6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OFFSET(Очки!$A$2,F14,D14+OFFSET(Очки!$A$18,0,$C$42-1)-1)</f>
        <v>6.5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OFFSET(Очки!$A$2,I14,G14+OFFSET(Очки!$A$18,0,$C$42-1)-1)</f>
        <v>10</v>
      </c>
      <c r="P14" s="39">
        <f ca="1">IF(I14&lt;H14,OFFSET(Очки!$A$20,2+H14-I14,IF(G14=1,13-H14,10+G14)),0)</f>
        <v>2.8</v>
      </c>
      <c r="Q14" s="39">
        <v>2.5</v>
      </c>
      <c r="R14" s="90"/>
      <c r="S14" s="102">
        <f ca="1">SUM(J14:R14)</f>
        <v>21.8</v>
      </c>
    </row>
    <row r="15" spans="1:19" ht="15.75">
      <c r="A15" s="40">
        <f ca="1">RANK(S15,S$6:OFFSET(S$6,0,0,COUNTA(B$6:B$41)))</f>
        <v>10</v>
      </c>
      <c r="B15" s="47" t="s">
        <v>63</v>
      </c>
      <c r="C15" s="33" t="s">
        <v>43</v>
      </c>
      <c r="D15" s="42">
        <v>2</v>
      </c>
      <c r="E15" s="43">
        <v>6</v>
      </c>
      <c r="F15" s="44">
        <v>2</v>
      </c>
      <c r="G15" s="45">
        <v>2</v>
      </c>
      <c r="H15" s="46">
        <v>5</v>
      </c>
      <c r="I15" s="43">
        <v>4</v>
      </c>
      <c r="J15" s="95"/>
      <c r="K15" s="89">
        <f ca="1">OFFSET(Очки!$A$2,F15,D15+OFFSET(Очки!$A$18,0,$C$42-1)-1)</f>
        <v>10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OFFSET(Очки!$A$2,I15,G15+OFFSET(Очки!$A$18,0,$C$42-1)-1)</f>
        <v>8</v>
      </c>
      <c r="P15" s="39">
        <f ca="1">IF(I15&lt;H15,OFFSET(Очки!$A$20,2+H15-I15,IF(G15=1,13-H15,10+G15)),0)</f>
        <v>0.7</v>
      </c>
      <c r="Q15" s="39"/>
      <c r="R15" s="90"/>
      <c r="S15" s="102">
        <f ca="1">SUM(J15:R15)</f>
        <v>21.5</v>
      </c>
    </row>
    <row r="16" spans="1:19" ht="15.75">
      <c r="A16" s="40">
        <f ca="1">RANK(S16,S$6:OFFSET(S$6,0,0,COUNTA(B$6:B$41)))</f>
        <v>11</v>
      </c>
      <c r="B16" s="47" t="s">
        <v>56</v>
      </c>
      <c r="C16" s="33" t="s">
        <v>43</v>
      </c>
      <c r="D16" s="42">
        <v>2</v>
      </c>
      <c r="E16" s="43">
        <v>7</v>
      </c>
      <c r="F16" s="44">
        <v>6</v>
      </c>
      <c r="G16" s="45">
        <v>1</v>
      </c>
      <c r="H16" s="46">
        <v>3</v>
      </c>
      <c r="I16" s="43">
        <v>4</v>
      </c>
      <c r="J16" s="95"/>
      <c r="K16" s="89">
        <f ca="1">OFFSET(Очки!$A$2,F16,D16+OFFSET(Очки!$A$18,0,$C$42-1)-1)</f>
        <v>6.5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OFFSET(Очки!$A$2,I16,G16+OFFSET(Очки!$A$18,0,$C$42-1)-1)</f>
        <v>13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20.2</v>
      </c>
    </row>
    <row r="17" spans="1:19" ht="15.75">
      <c r="A17" s="40">
        <f ca="1">RANK(S17,S$6:OFFSET(S$6,0,0,COUNTA(B$6:B$41)))</f>
        <v>11</v>
      </c>
      <c r="B17" s="48" t="s">
        <v>62</v>
      </c>
      <c r="C17" s="33" t="s">
        <v>43</v>
      </c>
      <c r="D17" s="42">
        <v>1</v>
      </c>
      <c r="E17" s="43">
        <v>4</v>
      </c>
      <c r="F17" s="44">
        <v>4</v>
      </c>
      <c r="G17" s="45">
        <v>2</v>
      </c>
      <c r="H17" s="46">
        <v>7</v>
      </c>
      <c r="I17" s="43">
        <v>6</v>
      </c>
      <c r="J17" s="95"/>
      <c r="K17" s="89">
        <f ca="1">OFFSET(Очки!$A$2,F17,D17+OFFSET(Очки!$A$18,0,$C$42-1)-1)</f>
        <v>13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ca="1">SUM(J17:R17)</f>
        <v>20.2</v>
      </c>
    </row>
    <row r="18" spans="1:19" ht="15.75">
      <c r="A18" s="40">
        <f ca="1">RANK(S18,S$6:OFFSET(S$6,0,0,COUNTA(B$6:B$41)))</f>
        <v>13</v>
      </c>
      <c r="B18" s="139" t="s">
        <v>77</v>
      </c>
      <c r="C18" s="33">
        <v>10</v>
      </c>
      <c r="D18" s="42">
        <v>2</v>
      </c>
      <c r="E18" s="43">
        <v>8</v>
      </c>
      <c r="F18" s="44">
        <v>4</v>
      </c>
      <c r="G18" s="45">
        <v>2</v>
      </c>
      <c r="H18" s="46">
        <v>8</v>
      </c>
      <c r="I18" s="43">
        <v>7</v>
      </c>
      <c r="J18" s="95"/>
      <c r="K18" s="89">
        <f ca="1">OFFSET(Очки!$A$2,F18,D18+OFFSET(Очки!$A$18,0,$C$42-1)-1)</f>
        <v>8</v>
      </c>
      <c r="L18" s="39">
        <f ca="1">IF(F18&lt;E18,OFFSET(Очки!$A$20,2+E18-F18,IF(D18=1,13-E18,10+D18)),0)</f>
        <v>2.8</v>
      </c>
      <c r="M18" s="39"/>
      <c r="N18" s="92"/>
      <c r="O18" s="89">
        <f ca="1">OFFSET(Очки!$A$2,I18,G18+OFFSET(Очки!$A$18,0,$C$42-1)-1)</f>
        <v>6</v>
      </c>
      <c r="P18" s="39">
        <f ca="1">IF(I18&lt;H18,OFFSET(Очки!$A$20,2+H18-I18,IF(G18=1,13-H18,10+G18)),0)</f>
        <v>0.7</v>
      </c>
      <c r="Q18" s="39"/>
      <c r="R18" s="90"/>
      <c r="S18" s="102">
        <f ca="1">SUM(J18:R18)</f>
        <v>17.5</v>
      </c>
    </row>
    <row r="19" spans="1:19" ht="15.75">
      <c r="A19" s="40">
        <f ca="1">RANK(S19,S$6:OFFSET(S$6,0,0,COUNTA(B$6:B$41)))</f>
        <v>14</v>
      </c>
      <c r="B19" s="47" t="s">
        <v>70</v>
      </c>
      <c r="C19" s="33" t="s">
        <v>43</v>
      </c>
      <c r="D19" s="42">
        <v>2</v>
      </c>
      <c r="E19" s="43">
        <v>1</v>
      </c>
      <c r="F19" s="44">
        <v>1</v>
      </c>
      <c r="G19" s="45">
        <v>2</v>
      </c>
      <c r="H19" s="46">
        <v>1</v>
      </c>
      <c r="I19" s="43">
        <v>8</v>
      </c>
      <c r="J19" s="95"/>
      <c r="K19" s="89">
        <f ca="1">OFFSET(Очки!$A$2,F19,D19+OFFSET(Очки!$A$18,0,$C$42-1)-1)</f>
        <v>11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OFFSET(Очки!$A$2,I19,G19+OFFSET(Очки!$A$18,0,$C$42-1)-1)</f>
        <v>5.5</v>
      </c>
      <c r="P19" s="39">
        <f ca="1">IF(I19&lt;H19,OFFSET(Очки!$A$20,2+H19-I19,IF(G19=1,13-H19,10+G19)),0)</f>
        <v>0</v>
      </c>
      <c r="Q19" s="39"/>
      <c r="R19" s="90"/>
      <c r="S19" s="102">
        <f ca="1">SUM(J19:R19)</f>
        <v>16.5</v>
      </c>
    </row>
    <row r="20" spans="1:19" ht="15.75">
      <c r="A20" s="40">
        <f ca="1">RANK(S20,S$6:OFFSET(S$6,0,0,COUNTA(B$6:B$41)))</f>
        <v>15</v>
      </c>
      <c r="B20" s="32" t="s">
        <v>59</v>
      </c>
      <c r="C20" s="33">
        <v>10</v>
      </c>
      <c r="D20" s="42">
        <v>1</v>
      </c>
      <c r="E20" s="43">
        <v>5</v>
      </c>
      <c r="F20" s="44">
        <v>6</v>
      </c>
      <c r="G20" s="45">
        <v>1</v>
      </c>
      <c r="H20" s="46">
        <v>5</v>
      </c>
      <c r="I20" s="43">
        <v>9</v>
      </c>
      <c r="J20" s="95">
        <v>0.5</v>
      </c>
      <c r="K20" s="89">
        <f ca="1">OFFSET(Очки!$A$2,F20,D20+OFFSET(Очки!$A$18,0,$C$42-1)-1)</f>
        <v>11.5</v>
      </c>
      <c r="L20" s="39">
        <f ca="1">IF(F20&lt;E20,OFFSET(Очки!$A$20,2+E20-F20,IF(D20=1,13-E20,10+D20)),0)</f>
        <v>0</v>
      </c>
      <c r="M20" s="39">
        <v>0.5</v>
      </c>
      <c r="N20" s="92">
        <v>-6</v>
      </c>
      <c r="O20" s="89">
        <f ca="1">OFFSET(Очки!$A$2,I20,G20+OFFSET(Очки!$A$18,0,$C$42-1)-1)</f>
        <v>10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ca="1">SUM(J20:R20)</f>
        <v>13.5</v>
      </c>
    </row>
    <row r="21" spans="1:19" ht="15.75">
      <c r="A21" s="40">
        <f ca="1">RANK(S21,S$6:OFFSET(S$6,0,0,COUNTA(B$6:B$41)))</f>
        <v>16</v>
      </c>
      <c r="B21" s="47" t="s">
        <v>67</v>
      </c>
      <c r="C21" s="33" t="s">
        <v>43</v>
      </c>
      <c r="D21" s="42">
        <v>2</v>
      </c>
      <c r="E21" s="43">
        <v>2</v>
      </c>
      <c r="F21" s="44">
        <v>8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OFFSET(Очки!$A$2,F21,D21+OFFSET(Очки!$A$18,0,$C$42-1)-1)</f>
        <v>5.5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OFFSET(Очки!$A$2,I21,G21+OFFSET(Очки!$A$18,0,$C$42-1)-1)</f>
        <v>7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11.5</v>
      </c>
    </row>
    <row r="22" spans="1:19" ht="15.75">
      <c r="A22" s="40">
        <f ca="1">RANK(S22,S$6:OFFSET(S$6,0,0,COUNTA(B$6:B$41)))</f>
        <v>16</v>
      </c>
      <c r="B22" s="47" t="s">
        <v>55</v>
      </c>
      <c r="C22" s="33" t="s">
        <v>43</v>
      </c>
      <c r="D22" s="42">
        <v>3</v>
      </c>
      <c r="E22" s="43">
        <v>7</v>
      </c>
      <c r="F22" s="44">
        <v>1</v>
      </c>
      <c r="G22" s="45">
        <v>3</v>
      </c>
      <c r="H22" s="46">
        <v>7</v>
      </c>
      <c r="I22" s="43">
        <v>4</v>
      </c>
      <c r="J22" s="95"/>
      <c r="K22" s="89">
        <f ca="1">OFFSET(Очки!$A$2,F22,D22+OFFSET(Очки!$A$18,0,$C$42-1)-1)</f>
        <v>6.5</v>
      </c>
      <c r="L22" s="39">
        <f ca="1">IF(F22&lt;E22,OFFSET(Очки!$A$20,2+E22-F22,IF(D22=1,13-E22,10+D22)),0)</f>
        <v>3</v>
      </c>
      <c r="M22" s="39"/>
      <c r="N22" s="92">
        <v>-3</v>
      </c>
      <c r="O22" s="89">
        <f ca="1">OFFSET(Очки!$A$2,I22,G22+OFFSET(Очки!$A$18,0,$C$42-1)-1)</f>
        <v>3.5</v>
      </c>
      <c r="P22" s="39">
        <f ca="1">IF(I22&lt;H22,OFFSET(Очки!$A$20,2+H22-I22,IF(G22=1,13-H22,10+G22)),0)</f>
        <v>1.5</v>
      </c>
      <c r="Q22" s="39"/>
      <c r="R22" s="90"/>
      <c r="S22" s="102">
        <f ca="1">SUM(J22:R22)</f>
        <v>11.5</v>
      </c>
    </row>
    <row r="23" spans="1:19" ht="15.75">
      <c r="A23" s="40">
        <f ca="1">RANK(S23,S$6:OFFSET(S$6,0,0,COUNTA(B$6:B$41)))</f>
        <v>18</v>
      </c>
      <c r="B23" s="47" t="s">
        <v>65</v>
      </c>
      <c r="C23" s="33" t="s">
        <v>43</v>
      </c>
      <c r="D23" s="42">
        <v>2</v>
      </c>
      <c r="E23" s="43">
        <v>4</v>
      </c>
      <c r="F23" s="44">
        <v>5</v>
      </c>
      <c r="G23" s="45">
        <v>2</v>
      </c>
      <c r="H23" s="46">
        <v>3</v>
      </c>
      <c r="I23" s="43">
        <v>3</v>
      </c>
      <c r="J23" s="95"/>
      <c r="K23" s="89">
        <f ca="1">OFFSET(Очки!$A$2,F23,D23+OFFSET(Очки!$A$18,0,$C$42-1)-1)</f>
        <v>7</v>
      </c>
      <c r="L23" s="39">
        <f ca="1">IF(F23&lt;E23,OFFSET(Очки!$A$20,2+E23-F23,IF(D23=1,13-E23,10+D23)),0)</f>
        <v>0</v>
      </c>
      <c r="M23" s="39"/>
      <c r="N23" s="92">
        <v>-5</v>
      </c>
      <c r="O23" s="89">
        <f ca="1">OFFSET(Очки!$A$2,I23,G23+OFFSET(Очки!$A$18,0,$C$42-1)-1)</f>
        <v>9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11</v>
      </c>
    </row>
    <row r="24" spans="1:19" ht="15.75">
      <c r="A24" s="40">
        <f ca="1">RANK(S24,S$6:OFFSET(S$6,0,0,COUNTA(B$6:B$41)))</f>
        <v>19</v>
      </c>
      <c r="B24" s="140" t="s">
        <v>71</v>
      </c>
      <c r="C24" s="33">
        <v>5</v>
      </c>
      <c r="D24" s="42">
        <v>3</v>
      </c>
      <c r="E24" s="43">
        <v>1</v>
      </c>
      <c r="F24" s="44">
        <v>3</v>
      </c>
      <c r="G24" s="45">
        <v>3</v>
      </c>
      <c r="H24" s="46">
        <v>6</v>
      </c>
      <c r="I24" s="43">
        <v>3</v>
      </c>
      <c r="J24" s="95"/>
      <c r="K24" s="89">
        <f ca="1">OFFSET(Очки!$A$2,F24,D24+OFFSET(Очки!$A$18,0,$C$42-1)-1)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OFFSET(Очки!$A$2,I24,G24+OFFSET(Очки!$A$18,0,$C$42-1)-1)</f>
        <v>4.5</v>
      </c>
      <c r="P24" s="39">
        <f ca="1">IF(I24&lt;H24,OFFSET(Очки!$A$20,2+H24-I24,IF(G24=1,13-H24,10+G24)),0)</f>
        <v>1.5</v>
      </c>
      <c r="Q24" s="39"/>
      <c r="R24" s="90"/>
      <c r="S24" s="102">
        <f ca="1">SUM(J24:R24)</f>
        <v>10.5</v>
      </c>
    </row>
    <row r="25" spans="1:19" ht="15.75">
      <c r="A25" s="40">
        <f ca="1">RANK(S25,S$6:OFFSET(S$6,0,0,COUNTA(B$6:B$41)))</f>
        <v>20</v>
      </c>
      <c r="B25" s="47" t="s">
        <v>57</v>
      </c>
      <c r="C25" s="33" t="s">
        <v>43</v>
      </c>
      <c r="D25" s="42">
        <v>3</v>
      </c>
      <c r="E25" s="43">
        <v>5</v>
      </c>
      <c r="F25" s="44">
        <v>8</v>
      </c>
      <c r="G25" s="45">
        <v>3</v>
      </c>
      <c r="H25" s="46">
        <v>4</v>
      </c>
      <c r="I25" s="43">
        <v>1</v>
      </c>
      <c r="J25" s="95"/>
      <c r="K25" s="89">
        <f ca="1">OFFSET(Очки!$A$2,F25,D25+OFFSET(Очки!$A$18,0,$C$42-1)-1)</f>
        <v>1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OFFSET(Очки!$A$2,I25,G25+OFFSET(Очки!$A$18,0,$C$42-1)-1)</f>
        <v>6.5</v>
      </c>
      <c r="P25" s="39">
        <f ca="1">IF(I25&lt;H25,OFFSET(Очки!$A$20,2+H25-I25,IF(G25=1,13-H25,10+G25)),0)</f>
        <v>1.5</v>
      </c>
      <c r="Q25" s="39"/>
      <c r="R25" s="90"/>
      <c r="S25" s="102">
        <f ca="1">SUM(J25:R25)</f>
        <v>9</v>
      </c>
    </row>
    <row r="26" spans="1:19" ht="15.75">
      <c r="A26" s="40">
        <f ca="1">RANK(S26,S$6:OFFSET(S$6,0,0,COUNTA(B$6:B$41)))</f>
        <v>21</v>
      </c>
      <c r="B26" s="140" t="s">
        <v>76</v>
      </c>
      <c r="C26" s="33">
        <v>7.5</v>
      </c>
      <c r="D26" s="42">
        <v>3</v>
      </c>
      <c r="E26" s="43">
        <v>3</v>
      </c>
      <c r="F26" s="44">
        <v>5</v>
      </c>
      <c r="G26" s="45">
        <v>3</v>
      </c>
      <c r="H26" s="46">
        <v>3</v>
      </c>
      <c r="I26" s="43">
        <v>2</v>
      </c>
      <c r="J26" s="95"/>
      <c r="K26" s="89">
        <f ca="1">OFFSET(Очки!$A$2,F26,D26+OFFSET(Очки!$A$18,0,$C$42-1)-1)</f>
        <v>2.5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5.5</v>
      </c>
      <c r="P26" s="39">
        <f ca="1">IF(I26&lt;H26,OFFSET(Очки!$A$20,2+H26-I26,IF(G26=1,13-H26,10+G26)),0)</f>
        <v>0.5</v>
      </c>
      <c r="Q26" s="39"/>
      <c r="R26" s="90"/>
      <c r="S26" s="102">
        <f ca="1">SUM(J26:R26)</f>
        <v>8.5</v>
      </c>
    </row>
    <row r="27" spans="1:19" ht="15.75">
      <c r="A27" s="40">
        <f ca="1">RANK(S27,S$6:OFFSET(S$6,0,0,COUNTA(B$6:B$41)))</f>
        <v>21</v>
      </c>
      <c r="B27" s="140" t="s">
        <v>66</v>
      </c>
      <c r="C27" s="33" t="s">
        <v>43</v>
      </c>
      <c r="D27" s="42">
        <v>3</v>
      </c>
      <c r="E27" s="43">
        <v>4</v>
      </c>
      <c r="F27" s="44">
        <v>2</v>
      </c>
      <c r="G27" s="45">
        <v>3</v>
      </c>
      <c r="H27" s="46">
        <v>5</v>
      </c>
      <c r="I27" s="43">
        <v>6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OFFSET(Очки!$A$2,I27,G27+OFFSET(Очки!$A$18,0,$C$42-1)-1)</f>
        <v>2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8.5</v>
      </c>
    </row>
    <row r="28" spans="1:19" ht="15.75">
      <c r="A28" s="40">
        <f ca="1">RANK(S28,S$6:OFFSET(S$6,0,0,COUNTA(B$6:B$41)))</f>
        <v>23</v>
      </c>
      <c r="B28" s="140" t="s">
        <v>74</v>
      </c>
      <c r="C28" s="33" t="s">
        <v>43</v>
      </c>
      <c r="D28" s="42">
        <v>3</v>
      </c>
      <c r="E28" s="43">
        <v>2</v>
      </c>
      <c r="F28" s="44">
        <v>6</v>
      </c>
      <c r="G28" s="45">
        <v>3</v>
      </c>
      <c r="H28" s="46">
        <v>2</v>
      </c>
      <c r="I28" s="43">
        <v>5</v>
      </c>
      <c r="J28" s="95"/>
      <c r="K28" s="89">
        <f ca="1">OFFSET(Очки!$A$2,F28,D28+OFFSET(Очки!$A$18,0,$C$42-1)-1)</f>
        <v>2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2.5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4.5</v>
      </c>
    </row>
    <row r="29" spans="1:19" ht="15.75">
      <c r="A29" s="40">
        <f ca="1">RANK(S29,S$6:OFFSET(S$6,0,0,COUNTA(B$6:B$41)))</f>
        <v>23</v>
      </c>
      <c r="B29" s="47" t="s">
        <v>73</v>
      </c>
      <c r="C29" s="33" t="s">
        <v>43</v>
      </c>
      <c r="D29" s="42">
        <v>3</v>
      </c>
      <c r="E29" s="43">
        <v>6</v>
      </c>
      <c r="F29" s="44">
        <v>4</v>
      </c>
      <c r="G29" s="45"/>
      <c r="H29" s="46"/>
      <c r="I29" s="43"/>
      <c r="J29" s="95"/>
      <c r="K29" s="89">
        <f ca="1">OFFSET(Очки!$A$2,F29,D29+OFFSET(Очки!$A$18,0,$C$42-1)-1)</f>
        <v>3.5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OFFSET(Очки!$A$2,I29,G29+OFFSET(Очки!$A$18,0,$C$42-1)-1)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4.5</v>
      </c>
    </row>
    <row r="30" spans="1:19" ht="15.75">
      <c r="A30" s="40">
        <f ca="1">RANK(S30,S$6:OFFSET(S$6,0,0,COUNTA(B$6:B$41)))</f>
        <v>25</v>
      </c>
      <c r="B30" s="140" t="s">
        <v>75</v>
      </c>
      <c r="C30" s="33">
        <v>17.5</v>
      </c>
      <c r="D30" s="42">
        <v>3</v>
      </c>
      <c r="E30" s="43">
        <v>8</v>
      </c>
      <c r="F30" s="44">
        <v>7</v>
      </c>
      <c r="G30" s="45">
        <v>3</v>
      </c>
      <c r="H30" s="46">
        <v>1</v>
      </c>
      <c r="I30" s="43">
        <v>7</v>
      </c>
      <c r="J30" s="95"/>
      <c r="K30" s="89">
        <f ca="1">OFFSET(Очки!$A$2,F30,D30+OFFSET(Очки!$A$18,0,$C$42-1)-1)</f>
        <v>1.5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OFFSET(Очки!$A$2,I30,G30+OFFSET(Очки!$A$18,0,$C$42-1)-1)</f>
        <v>1.5</v>
      </c>
      <c r="P30" s="39">
        <f ca="1">IF(I30&lt;H30,OFFSET(Очки!$A$20,2+H30-I30,IF(G30=1,13-H30,10+G30)),0)</f>
        <v>0</v>
      </c>
      <c r="Q30" s="39"/>
      <c r="R30" s="90"/>
      <c r="S30" s="102">
        <f ca="1">SUM(J30:R30)</f>
        <v>3.5</v>
      </c>
    </row>
    <row r="31" spans="1:19" ht="15.75" hidden="1">
      <c r="A31" s="40" t="e">
        <f ca="1">RANK(S31,S$6:OFFSET(S$6,0,0,COUNTA(B$6:B$41)))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OFFSET(Очки!$A$2,F31,D31+OFFSET(Очки!$A$18,0,$C$42-1)-1)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OFFSET(Очки!$A$2,I31,G31+OFFSET(Очки!$A$18,0,$C$42-1)-1)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ref="S6:S41" ca="1" si="0">SUM(J31:R31)</f>
        <v>0</v>
      </c>
    </row>
    <row r="32" spans="1:19" ht="15.75" hidden="1">
      <c r="A32" s="40" t="e">
        <f ca="1">RANK(S32,S$6:OFFSET(S$6,0,0,COUNTA(B$6:B$41)))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OFFSET(Очки!$A$2,F32,D32+OFFSET(Очки!$A$18,0,$C$42-1)-1)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RANK(S33,S$6:OFFSET(S$6,0,0,COUNTA(B$6:B$41)))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OFFSET(Очки!$A$2,F33,D33+OFFSET(Очки!$A$18,0,$C$42-1)-1)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OFFSET(Очки!$A$2,I33,G33+OFFSET(Очки!$A$18,0,$C$42-1)-1)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RANK(S34,S$6:OFFSET(S$6,0,0,COUNTA(B$6:B$41)))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OFFSET(Очки!$A$2,F34,D34+OFFSET(Очки!$A$18,0,$C$42-1)-1)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RANK(S35,S$6:OFFSET(S$6,0,0,COUNTA(B$6:B$41)))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RANK(S36,S$6:OFFSET(S$6,0,0,COUNTA(B$6:B$41)))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RANK(S37,S$6:OFFSET(S$6,0,0,COUNTA(B$6:B$41)))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RANK(S38,S$6:OFFSET(S$6,0,0,COUNTA(B$6:B$41)))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OFFSET(Очки!$A$2,F38,D38+OFFSET(Очки!$A$18,0,$C$42-1)-1)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RANK(S39,S$6:OFFSET(S$6,0,0,COUNTA(B$6:B$41)))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OFFSET(Очки!$A$2,F39,D39+OFFSET(Очки!$A$18,0,$C$42-1)-1)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RANK(S40,S$6:OFFSET(S$6,0,0,COUNTA(B$6:B$41)))</f>
        <v>#N/A</v>
      </c>
      <c r="B40" s="47"/>
      <c r="C40" s="33" t="s">
        <v>43</v>
      </c>
      <c r="D40" s="49"/>
      <c r="E40" s="50"/>
      <c r="F40" s="51"/>
      <c r="G40" s="45"/>
      <c r="H40" s="52"/>
      <c r="I40" s="50"/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6.5" hidden="1" thickBot="1">
      <c r="A41" s="40" t="e">
        <f ca="1">RANK(S41,S$6:OFFSET(S$6,0,0,COUNTA(B$6:B$41)))</f>
        <v>#N/A</v>
      </c>
      <c r="B41" s="53"/>
      <c r="C41" s="54" t="s">
        <v>43</v>
      </c>
      <c r="D41" s="55"/>
      <c r="E41" s="56"/>
      <c r="F41" s="57"/>
      <c r="G41" s="58"/>
      <c r="H41" s="59"/>
      <c r="I41" s="56"/>
      <c r="J41" s="96"/>
      <c r="K41" s="55">
        <f ca="1">OFFSET(Очки!$A$2,F41,D41+OFFSET(Очки!$A$18,0,$C$42-1)-1)</f>
        <v>0</v>
      </c>
      <c r="L41" s="59">
        <f ca="1">IF(F41&lt;E41,OFFSET(Очки!$A$20,2+E41-F41,IF(D41=1,13-E41,10+D41)),0)</f>
        <v>0</v>
      </c>
      <c r="M41" s="59"/>
      <c r="N41" s="93"/>
      <c r="O41" s="55">
        <f ca="1">OFFSET(Очки!$A$2,I41,G41+OFFSET(Очки!$A$18,0,$C$42-1)-1)</f>
        <v>0</v>
      </c>
      <c r="P41" s="59">
        <f ca="1">IF(I41&lt;H41,OFFSET(Очки!$A$20,2+H41-I41,IF(G41=1,13-H41,10+G41)),0)</f>
        <v>0</v>
      </c>
      <c r="Q41" s="59"/>
      <c r="R41" s="57"/>
      <c r="S41" s="103">
        <f t="shared" ca="1" si="0"/>
        <v>0</v>
      </c>
    </row>
    <row r="42" spans="1:19" ht="15.75">
      <c r="A42" s="60"/>
      <c r="B42" s="61" t="s">
        <v>44</v>
      </c>
      <c r="C42" s="61">
        <f>COUNTA(B6:B41)</f>
        <v>25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30">
    <sortCondition descending="1" ref="S6:S30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1">
    <cfRule type="expression" dxfId="0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80" zoomScaleNormal="80" workbookViewId="0">
      <selection activeCell="B15" sqref="B1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 thickBot="1">
      <c r="A3" s="112" t="s">
        <v>30</v>
      </c>
      <c r="B3" s="113" t="s">
        <v>31</v>
      </c>
      <c r="C3" s="30"/>
      <c r="D3" s="113">
        <v>1</v>
      </c>
      <c r="E3" s="113"/>
      <c r="F3" s="113"/>
      <c r="G3" s="114">
        <v>2</v>
      </c>
      <c r="H3" s="114"/>
      <c r="I3" s="114"/>
      <c r="J3" s="115" t="s">
        <v>32</v>
      </c>
      <c r="K3" s="115"/>
      <c r="L3" s="115"/>
      <c r="M3" s="115"/>
      <c r="N3" s="115"/>
      <c r="O3" s="115"/>
      <c r="P3" s="115"/>
      <c r="Q3" s="115"/>
      <c r="R3" s="115"/>
      <c r="S3" s="116" t="s">
        <v>33</v>
      </c>
    </row>
    <row r="4" spans="1:19" ht="15" customHeight="1" thickBot="1">
      <c r="A4" s="112"/>
      <c r="B4" s="113"/>
      <c r="C4" s="117" t="s">
        <v>34</v>
      </c>
      <c r="D4" s="119" t="s">
        <v>35</v>
      </c>
      <c r="E4" s="121" t="s">
        <v>36</v>
      </c>
      <c r="F4" s="123" t="s">
        <v>37</v>
      </c>
      <c r="G4" s="125" t="s">
        <v>35</v>
      </c>
      <c r="H4" s="127" t="s">
        <v>36</v>
      </c>
      <c r="I4" s="129" t="s">
        <v>37</v>
      </c>
      <c r="J4" s="109" t="s">
        <v>38</v>
      </c>
      <c r="K4" s="110">
        <v>1</v>
      </c>
      <c r="L4" s="110"/>
      <c r="M4" s="110"/>
      <c r="N4" s="110"/>
      <c r="O4" s="110">
        <v>2</v>
      </c>
      <c r="P4" s="110"/>
      <c r="Q4" s="110"/>
      <c r="R4" s="110"/>
      <c r="S4" s="116"/>
    </row>
    <row r="5" spans="1:19" ht="42" customHeight="1" thickBot="1">
      <c r="A5" s="112"/>
      <c r="B5" s="114"/>
      <c r="C5" s="118"/>
      <c r="D5" s="120"/>
      <c r="E5" s="122"/>
      <c r="F5" s="124"/>
      <c r="G5" s="126"/>
      <c r="H5" s="128"/>
      <c r="I5" s="130"/>
      <c r="J5" s="10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16"/>
    </row>
    <row r="6" spans="1:19" ht="15.75">
      <c r="A6" s="31">
        <f ca="1">RANK(S6,S$6:OFFSET(S$6,0,0,COUNTA(B$6:B$54)))</f>
        <v>1</v>
      </c>
      <c r="B6" s="108" t="s">
        <v>47</v>
      </c>
      <c r="C6" s="100">
        <v>15</v>
      </c>
      <c r="D6" s="34">
        <v>1</v>
      </c>
      <c r="E6" s="35">
        <v>11</v>
      </c>
      <c r="F6" s="36">
        <v>1</v>
      </c>
      <c r="G6" s="37">
        <v>1</v>
      </c>
      <c r="H6" s="38">
        <v>12</v>
      </c>
      <c r="I6" s="35">
        <v>9</v>
      </c>
      <c r="J6" s="94">
        <v>2</v>
      </c>
      <c r="K6" s="86">
        <f ca="1">OFFSET(Очки!$A$2,F6,D6+OFFSET(Очки!$A$18,0,$C$55-1)-1)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OFFSET(Очки!$A$2,I6,G6+OFFSET(Очки!$A$18,0,$C$55-1)-1)</f>
        <v>9</v>
      </c>
      <c r="P6" s="87">
        <f ca="1">IF(I6&lt;H6,OFFSET(Очки!$A$20,2+H6-I6,IF(G6=1,13-H6,10+G6)),0)</f>
        <v>3.8</v>
      </c>
      <c r="Q6" s="87"/>
      <c r="R6" s="88"/>
      <c r="S6" s="101">
        <f t="shared" ref="S6:S17" ca="1" si="0">SUM(J6:R6)</f>
        <v>42.4</v>
      </c>
    </row>
    <row r="7" spans="1:19" ht="15.75">
      <c r="A7" s="40">
        <f ca="1">RANK(S7,S$6:OFFSET(S$6,0,0,COUNTA(B$6:B$54)))</f>
        <v>2</v>
      </c>
      <c r="B7" s="47" t="s">
        <v>48</v>
      </c>
      <c r="C7" s="33"/>
      <c r="D7" s="42">
        <v>1</v>
      </c>
      <c r="E7" s="43">
        <v>12</v>
      </c>
      <c r="F7" s="44">
        <v>9</v>
      </c>
      <c r="G7" s="45">
        <v>1</v>
      </c>
      <c r="H7" s="46">
        <v>5</v>
      </c>
      <c r="I7" s="43">
        <v>1</v>
      </c>
      <c r="J7" s="95">
        <v>2.5</v>
      </c>
      <c r="K7" s="89">
        <f ca="1">OFFSET(Очки!$A$2,F7,D7+OFFSET(Очки!$A$18,0,$C$55-1)-1)</f>
        <v>9</v>
      </c>
      <c r="L7" s="39">
        <f ca="1">IF(F7&lt;E7,OFFSET(Очки!$A$20,2+E7-F7,IF(D7=1,13-E7,10+D7)),0)</f>
        <v>3.8</v>
      </c>
      <c r="M7" s="39"/>
      <c r="N7" s="92"/>
      <c r="O7" s="89">
        <f ca="1">OFFSET(Очки!$A$2,I7,G7+OFFSET(Очки!$A$18,0,$C$55-1)-1)</f>
        <v>15</v>
      </c>
      <c r="P7" s="39">
        <f ca="1">IF(I7&lt;H7,OFFSET(Очки!$A$20,2+H7-I7,IF(G7=1,13-H7,10+G7)),0)</f>
        <v>3.1000000000000005</v>
      </c>
      <c r="Q7" s="39">
        <v>2.5</v>
      </c>
      <c r="R7" s="90"/>
      <c r="S7" s="102">
        <f t="shared" ca="1" si="0"/>
        <v>35.9</v>
      </c>
    </row>
    <row r="8" spans="1:19" ht="15.75">
      <c r="A8" s="40">
        <f ca="1">RANK(S8,S$6:OFFSET(S$6,0,0,COUNTA(B$6:B$54)))</f>
        <v>3</v>
      </c>
      <c r="B8" s="47" t="s">
        <v>49</v>
      </c>
      <c r="C8" s="33">
        <v>15</v>
      </c>
      <c r="D8" s="42">
        <v>1</v>
      </c>
      <c r="E8" s="43">
        <v>7</v>
      </c>
      <c r="F8" s="44">
        <v>5</v>
      </c>
      <c r="G8" s="45">
        <v>1</v>
      </c>
      <c r="H8" s="46">
        <v>9</v>
      </c>
      <c r="I8" s="43">
        <v>3</v>
      </c>
      <c r="J8" s="95"/>
      <c r="K8" s="89">
        <f ca="1">OFFSET(Очки!$A$2,F8,D8+OFFSET(Очки!$A$18,0,$C$55-1)-1)</f>
        <v>11</v>
      </c>
      <c r="L8" s="39">
        <f ca="1">IF(F8&lt;E8,OFFSET(Очки!$A$20,2+E8-F8,IF(D8=1,13-E8,10+D8)),0)</f>
        <v>2.1</v>
      </c>
      <c r="M8" s="39">
        <v>1</v>
      </c>
      <c r="N8" s="92"/>
      <c r="O8" s="89">
        <f ca="1">OFFSET(Очки!$A$2,I8,G8+OFFSET(Очки!$A$18,0,$C$55-1)-1)</f>
        <v>13</v>
      </c>
      <c r="P8" s="39">
        <f ca="1">IF(I8&lt;H8,OFFSET(Очки!$A$20,2+H8-I8,IF(G8=1,13-H8,10+G8)),0)</f>
        <v>6.2</v>
      </c>
      <c r="Q8" s="39">
        <v>1.5</v>
      </c>
      <c r="R8" s="90"/>
      <c r="S8" s="102">
        <f t="shared" ca="1" si="0"/>
        <v>34.800000000000004</v>
      </c>
    </row>
    <row r="9" spans="1:19" ht="15.75">
      <c r="A9" s="40">
        <f ca="1">RANK(S9,S$6:OFFSET(S$6,0,0,COUNTA(B$6:B$54)))</f>
        <v>4</v>
      </c>
      <c r="B9" s="47" t="s">
        <v>50</v>
      </c>
      <c r="C9" s="33">
        <v>12.5</v>
      </c>
      <c r="D9" s="42">
        <v>1</v>
      </c>
      <c r="E9" s="43">
        <v>9</v>
      </c>
      <c r="F9" s="44">
        <v>2</v>
      </c>
      <c r="G9" s="45">
        <v>1</v>
      </c>
      <c r="H9" s="46">
        <v>11</v>
      </c>
      <c r="I9" s="43">
        <v>4</v>
      </c>
      <c r="J9" s="95">
        <v>1</v>
      </c>
      <c r="K9" s="89">
        <f ca="1">OFFSET(Очки!$A$2,F9,D9+OFFSET(Очки!$A$18,0,$C$55-1)-1)</f>
        <v>14</v>
      </c>
      <c r="L9" s="39">
        <f ca="1">IF(F9&lt;E9,OFFSET(Очки!$A$20,2+E9-F9,IF(D9=1,13-E9,10+D9)),0)</f>
        <v>6.9</v>
      </c>
      <c r="M9" s="39">
        <v>2</v>
      </c>
      <c r="N9" s="92">
        <f>-7-5</f>
        <v>-12</v>
      </c>
      <c r="O9" s="89">
        <f ca="1">OFFSET(Очки!$A$2,I9,G9+OFFSET(Очки!$A$18,0,$C$55-1)-1)</f>
        <v>12</v>
      </c>
      <c r="P9" s="39">
        <f ca="1">IF(I9&lt;H9,OFFSET(Очки!$A$20,2+H9-I9,IF(G9=1,13-H9,10+G9)),0)</f>
        <v>7.9</v>
      </c>
      <c r="Q9" s="39">
        <v>2</v>
      </c>
      <c r="R9" s="90"/>
      <c r="S9" s="102">
        <f t="shared" ca="1" si="0"/>
        <v>33.799999999999997</v>
      </c>
    </row>
    <row r="10" spans="1:19" ht="15.75">
      <c r="A10" s="40">
        <f ca="1">RANK(S10,S$6:OFFSET(S$6,0,0,COUNTA(B$6:B$54)))</f>
        <v>5</v>
      </c>
      <c r="B10" s="47" t="s">
        <v>51</v>
      </c>
      <c r="C10" s="33"/>
      <c r="D10" s="42">
        <v>1</v>
      </c>
      <c r="E10" s="43">
        <v>6</v>
      </c>
      <c r="F10" s="44">
        <v>4</v>
      </c>
      <c r="G10" s="45">
        <v>1</v>
      </c>
      <c r="H10" s="46">
        <v>10</v>
      </c>
      <c r="I10" s="43">
        <v>11</v>
      </c>
      <c r="J10" s="95"/>
      <c r="K10" s="89">
        <f ca="1">OFFSET(Очки!$A$2,F10,D10+OFFSET(Очки!$A$18,0,$C$55-1)-1)</f>
        <v>12</v>
      </c>
      <c r="L10" s="39">
        <f ca="1">IF(F10&lt;E10,OFFSET(Очки!$A$20,2+E10-F10,IF(D10=1,13-E10,10+D10)),0)</f>
        <v>1.9</v>
      </c>
      <c r="M10" s="39">
        <v>1.5</v>
      </c>
      <c r="N10" s="92"/>
      <c r="O10" s="89">
        <f ca="1">OFFSET(Очки!$A$2,I10,G10+OFFSET(Очки!$A$18,0,$C$55-1)-1)</f>
        <v>8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23.9</v>
      </c>
    </row>
    <row r="11" spans="1:19" ht="15.75">
      <c r="A11" s="40">
        <f ca="1">RANK(S11,S$6:OFFSET(S$6,0,0,COUNTA(B$6:B$54)))</f>
        <v>6</v>
      </c>
      <c r="B11" s="47" t="s">
        <v>52</v>
      </c>
      <c r="C11" s="33">
        <v>2.5</v>
      </c>
      <c r="D11" s="42">
        <v>1</v>
      </c>
      <c r="E11" s="43">
        <v>8</v>
      </c>
      <c r="F11" s="44">
        <v>5</v>
      </c>
      <c r="G11" s="45">
        <v>1</v>
      </c>
      <c r="H11" s="46">
        <v>7</v>
      </c>
      <c r="I11" s="43">
        <v>10</v>
      </c>
      <c r="J11" s="95">
        <v>0.5</v>
      </c>
      <c r="K11" s="89">
        <f ca="1">OFFSET(Очки!$A$2,F11,D11+OFFSET(Очки!$A$18,0,$C$55-1)-1)</f>
        <v>11</v>
      </c>
      <c r="L11" s="39">
        <f ca="1">IF(F11&lt;E11,OFFSET(Очки!$A$20,2+E11-F11,IF(D11=1,13-E11,10+D11)),0)</f>
        <v>3.3</v>
      </c>
      <c r="M11" s="39"/>
      <c r="N11" s="92"/>
      <c r="O11" s="89">
        <f ca="1">OFFSET(Очки!$A$2,I11,G11+OFFSET(Очки!$A$18,0,$C$55-1)-1)</f>
        <v>8.5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23.3</v>
      </c>
    </row>
    <row r="12" spans="1:19" ht="15.75">
      <c r="A12" s="40">
        <f ca="1">RANK(S12,S$6:OFFSET(S$6,0,0,COUNTA(B$6:B$54)))</f>
        <v>7</v>
      </c>
      <c r="B12" s="47" t="s">
        <v>58</v>
      </c>
      <c r="C12" s="33">
        <v>5</v>
      </c>
      <c r="D12" s="42">
        <v>1</v>
      </c>
      <c r="E12" s="43">
        <v>2</v>
      </c>
      <c r="F12" s="44">
        <v>3</v>
      </c>
      <c r="G12" s="45">
        <v>1</v>
      </c>
      <c r="H12" s="46">
        <v>1</v>
      </c>
      <c r="I12" s="43">
        <v>8</v>
      </c>
      <c r="J12" s="95"/>
      <c r="K12" s="89">
        <f ca="1">OFFSET(Очки!$A$2,F12,D12+OFFSET(Очки!$A$18,0,$C$55-1)-1)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OFFSET(Очки!$A$2,I12,G12+OFFSET(Очки!$A$18,0,$C$55-1)-1)</f>
        <v>9.5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f ca="1">RANK(S13,S$6:OFFSET(S$6,0,0,COUNTA(B$6:B$54)))</f>
        <v>8</v>
      </c>
      <c r="B13" s="47" t="s">
        <v>53</v>
      </c>
      <c r="C13" s="33"/>
      <c r="D13" s="42">
        <v>1</v>
      </c>
      <c r="E13" s="43">
        <v>10</v>
      </c>
      <c r="F13" s="44">
        <v>12</v>
      </c>
      <c r="G13" s="45">
        <v>1</v>
      </c>
      <c r="H13" s="46">
        <v>8</v>
      </c>
      <c r="I13" s="43">
        <v>7</v>
      </c>
      <c r="J13" s="95">
        <v>1.5</v>
      </c>
      <c r="K13" s="89">
        <f ca="1">OFFSET(Очки!$A$2,F13,D13+OFFSET(Очки!$A$18,0,$C$55-1)-1)</f>
        <v>7.5</v>
      </c>
      <c r="L13" s="39">
        <f ca="1">IF(F13&lt;E13,OFFSET(Очки!$A$20,2+E13-F13,IF(D13=1,13-E13,10+D13)),0)</f>
        <v>0</v>
      </c>
      <c r="M13" s="39">
        <v>0.5</v>
      </c>
      <c r="N13" s="92"/>
      <c r="O13" s="89">
        <f ca="1">OFFSET(Очки!$A$2,I13,G13+OFFSET(Очки!$A$18,0,$C$55-1)-1)</f>
        <v>10</v>
      </c>
      <c r="P13" s="39">
        <f ca="1">IF(I13&lt;H13,OFFSET(Очки!$A$20,2+H13-I13,IF(G13=1,13-H13,10+G13)),0)</f>
        <v>1.2</v>
      </c>
      <c r="Q13" s="39">
        <v>1</v>
      </c>
      <c r="R13" s="90"/>
      <c r="S13" s="102">
        <f t="shared" ca="1" si="0"/>
        <v>21.7</v>
      </c>
    </row>
    <row r="14" spans="1:19" ht="15.75">
      <c r="A14" s="40">
        <f ca="1">RANK(S14,S$6:OFFSET(S$6,0,0,COUNTA(B$6:B$54)))</f>
        <v>9</v>
      </c>
      <c r="B14" s="47" t="s">
        <v>54</v>
      </c>
      <c r="C14" s="33"/>
      <c r="D14" s="42">
        <v>1</v>
      </c>
      <c r="E14" s="43">
        <v>5</v>
      </c>
      <c r="F14" s="44">
        <v>7</v>
      </c>
      <c r="G14" s="45">
        <v>1</v>
      </c>
      <c r="H14" s="46">
        <v>6</v>
      </c>
      <c r="I14" s="43">
        <v>6</v>
      </c>
      <c r="J14" s="95"/>
      <c r="K14" s="89">
        <f ca="1">OFFSET(Очки!$A$2,F14,D14+OFFSET(Очки!$A$18,0,$C$55-1)-1)</f>
        <v>10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OFFSET(Очки!$A$2,I14,G14+OFFSET(Очки!$A$18,0,$C$55-1)-1)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20.5</v>
      </c>
    </row>
    <row r="15" spans="1:19" ht="15.75">
      <c r="A15" s="40">
        <f ca="1">RANK(S15,S$6:OFFSET(S$6,0,0,COUNTA(B$6:B$54)))</f>
        <v>10</v>
      </c>
      <c r="B15" s="47" t="s">
        <v>55</v>
      </c>
      <c r="C15" s="33"/>
      <c r="D15" s="42">
        <v>1</v>
      </c>
      <c r="E15" s="43">
        <v>3</v>
      </c>
      <c r="F15" s="44">
        <v>9</v>
      </c>
      <c r="G15" s="45">
        <v>1</v>
      </c>
      <c r="H15" s="46">
        <v>4</v>
      </c>
      <c r="I15" s="43">
        <v>5</v>
      </c>
      <c r="J15" s="95"/>
      <c r="K15" s="89">
        <f ca="1">OFFSET(Очки!$A$2,F15,D15+OFFSET(Очки!$A$18,0,$C$55-1)-1)</f>
        <v>9</v>
      </c>
      <c r="L15" s="39">
        <f ca="1">IF(F15&lt;E15,OFFSET(Очки!$A$20,2+E15-F15,IF(D15=1,13-E15,10+D15)),0)</f>
        <v>0</v>
      </c>
      <c r="M15" s="39"/>
      <c r="N15" s="92">
        <v>-1</v>
      </c>
      <c r="O15" s="89">
        <f ca="1">OFFSET(Очки!$A$2,I15,G15+OFFSET(Очки!$A$18,0,$C$55-1)-1)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19</v>
      </c>
    </row>
    <row r="16" spans="1:19" ht="15.75">
      <c r="A16" s="40">
        <f ca="1">RANK(S16,S$6:OFFSET(S$6,0,0,COUNTA(B$6:B$54)))</f>
        <v>11</v>
      </c>
      <c r="B16" s="47" t="s">
        <v>56</v>
      </c>
      <c r="C16" s="33"/>
      <c r="D16" s="42">
        <v>1</v>
      </c>
      <c r="E16" s="43">
        <v>4</v>
      </c>
      <c r="F16" s="44">
        <v>10</v>
      </c>
      <c r="G16" s="45">
        <v>1</v>
      </c>
      <c r="H16" s="46">
        <v>2</v>
      </c>
      <c r="I16" s="43">
        <v>2</v>
      </c>
      <c r="J16" s="95"/>
      <c r="K16" s="89">
        <f ca="1">OFFSET(Очки!$A$2,F16,D16+OFFSET(Очки!$A$18,0,$C$55-1)-1)</f>
        <v>8.5</v>
      </c>
      <c r="L16" s="39">
        <f ca="1">IF(F16&lt;E16,OFFSET(Очки!$A$20,2+E16-F16,IF(D16=1,13-E16,10+D16)),0)</f>
        <v>0</v>
      </c>
      <c r="M16" s="39"/>
      <c r="N16" s="92">
        <f>-3-2</f>
        <v>-5</v>
      </c>
      <c r="O16" s="89">
        <f ca="1">OFFSET(Очки!$A$2,I16,G16+OFFSET(Очки!$A$18,0,$C$55-1)-1)</f>
        <v>14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17.5</v>
      </c>
    </row>
    <row r="17" spans="1:19" ht="15.75">
      <c r="A17" s="40">
        <f ca="1">RANK(S17,S$6:OFFSET(S$6,0,0,COUNTA(B$6:B$54)))</f>
        <v>11</v>
      </c>
      <c r="B17" s="47" t="s">
        <v>61</v>
      </c>
      <c r="C17" s="33"/>
      <c r="D17" s="42">
        <v>1</v>
      </c>
      <c r="E17" s="43">
        <v>1</v>
      </c>
      <c r="F17" s="44">
        <v>7</v>
      </c>
      <c r="G17" s="45">
        <v>1</v>
      </c>
      <c r="H17" s="46">
        <v>3</v>
      </c>
      <c r="I17" s="43">
        <v>12</v>
      </c>
      <c r="J17" s="95"/>
      <c r="K17" s="89">
        <f ca="1">OFFSET(Очки!$A$2,F17,D17+OFFSET(Очки!$A$18,0,$C$55-1)-1)</f>
        <v>10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OFFSET(Очки!$A$2,I17,G17+OFFSET(Очки!$A$18,0,$C$55-1)-1)</f>
        <v>7.5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17.5</v>
      </c>
    </row>
    <row r="18" spans="1:19" ht="15.75" hidden="1">
      <c r="A18" s="40" t="e">
        <f ca="1">RANK(S18,S$6:OFFSET(S$6,0,0,COUNTA(B$6:B$54)))</f>
        <v>#N/A</v>
      </c>
      <c r="B18" s="47"/>
      <c r="C18" s="33"/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OFFSET(Очки!$A$2,F18,D18+OFFSET(Очки!$A$18,0,$C$55-1)-1)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OFFSET(Очки!$A$2,I18,G18+OFFSET(Очки!$A$18,0,$C$55-1)-1)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ref="S18:S49" ca="1" si="1">SUM(J18:R18)</f>
        <v>0</v>
      </c>
    </row>
    <row r="19" spans="1:19" ht="15.75" hidden="1">
      <c r="A19" s="40" t="e">
        <f ca="1">RANK(S19,S$6:OFFSET(S$6,0,0,COUNTA(B$6:B$54)))</f>
        <v>#N/A</v>
      </c>
      <c r="B19" s="48"/>
      <c r="C19" s="33"/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OFFSET(Очки!$A$2,F19,D19+OFFSET(Очки!$A$18,0,$C$55-1)-1)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OFFSET(Очки!$A$2,I19,G19+OFFSET(Очки!$A$18,0,$C$55-1)-1)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RANK(S20,S$6:OFFSET(S$6,0,0,COUNTA(B$6:B$54)))</f>
        <v>#N/A</v>
      </c>
      <c r="B20" s="48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OFFSET(Очки!$A$2,F20,D20+OFFSET(Очки!$A$18,0,$C$55-1)-1)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OFFSET(Очки!$A$2,I20,G20+OFFSET(Очки!$A$18,0,$C$55-1)-1)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RANK(S21,S$6:OFFSET(S$6,0,0,COUNTA(B$6:B$54)))</f>
        <v>#N/A</v>
      </c>
      <c r="B21" s="47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OFFSET(Очки!$A$2,F21,D21+OFFSET(Очки!$A$18,0,$C$55-1)-1)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OFFSET(Очки!$A$2,I21,G21+OFFSET(Очки!$A$18,0,$C$55-1)-1)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RANK(S22,S$6:OFFSET(S$6,0,0,COUNTA(B$6:B$54)))</f>
        <v>#N/A</v>
      </c>
      <c r="B22" s="47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OFFSET(Очки!$A$2,F22,D22+OFFSET(Очки!$A$18,0,$C$55-1)-1)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OFFSET(Очки!$A$2,I22,G22+OFFSET(Очки!$A$18,0,$C$55-1)-1)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RANK(S23,S$6:OFFSET(S$6,0,0,COUNTA(B$6:B$54)))</f>
        <v>#N/A</v>
      </c>
      <c r="B23" s="47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OFFSET(Очки!$A$2,F23,D23+OFFSET(Очки!$A$18,0,$C$55-1)-1)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OFFSET(Очки!$A$2,I23,G23+OFFSET(Очки!$A$18,0,$C$55-1)-1)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RANK(S24,S$6:OFFSET(S$6,0,0,COUNTA(B$6:B$54)))</f>
        <v>#N/A</v>
      </c>
      <c r="B24" s="47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OFFSET(Очки!$A$2,F24,D24+OFFSET(Очки!$A$18,0,$C$55-1)-1)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OFFSET(Очки!$A$2,I24,G24+OFFSET(Очки!$A$18,0,$C$55-1)-1)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RANK(S25,S$6:OFFSET(S$6,0,0,COUNTA(B$6:B$54)))</f>
        <v>#N/A</v>
      </c>
      <c r="B25" s="47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OFFSET(Очки!$A$2,F25,D25+OFFSET(Очки!$A$18,0,$C$55-1)-1)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OFFSET(Очки!$A$2,I25,G25+OFFSET(Очки!$A$18,0,$C$55-1)-1)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RANK(S26,S$6:OFFSET(S$6,0,0,COUNTA(B$6:B$54)))</f>
        <v>#N/A</v>
      </c>
      <c r="B26" s="47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OFFSET(Очки!$A$2,F26,D26+OFFSET(Очки!$A$18,0,$C$55-1)-1)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OFFSET(Очки!$A$2,I26,G26+OFFSET(Очки!$A$18,0,$C$55-1)-1)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RANK(S27,S$6:OFFSET(S$6,0,0,COUNTA(B$6:B$54)))</f>
        <v>#N/A</v>
      </c>
      <c r="B27" s="47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OFFSET(Очки!$A$2,F27,D27+OFFSET(Очки!$A$18,0,$C$55-1)-1)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OFFSET(Очки!$A$2,I27,G27+OFFSET(Очки!$A$18,0,$C$55-1)-1)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RANK(S28,S$6:OFFSET(S$6,0,0,COUNTA(B$6:B$54)))</f>
        <v>#N/A</v>
      </c>
      <c r="B28" s="47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OFFSET(Очки!$A$2,F28,D28+OFFSET(Очки!$A$18,0,$C$55-1)-1)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OFFSET(Очки!$A$2,I28,G28+OFFSET(Очки!$A$18,0,$C$55-1)-1)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RANK(S29,S$6:OFFSET(S$6,0,0,COUNTA(B$6:B$54)))</f>
        <v>#N/A</v>
      </c>
      <c r="B29" s="47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OFFSET(Очки!$A$2,F29,D29+OFFSET(Очки!$A$18,0,$C$55-1)-1)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OFFSET(Очки!$A$2,I29,G29+OFFSET(Очки!$A$18,0,$C$55-1)-1)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RANK(S30,S$6:OFFSET(S$6,0,0,COUNTA(B$6:B$54)))</f>
        <v>#N/A</v>
      </c>
      <c r="B30" s="47"/>
      <c r="C30" s="33"/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OFFSET(Очки!$A$2,F30,D30+OFFSET(Очки!$A$18,0,$C$55-1)-1)</f>
        <v>0</v>
      </c>
      <c r="L30" s="39"/>
      <c r="M30" s="39"/>
      <c r="N30" s="92"/>
      <c r="O30" s="89">
        <f ca="1">OFFSET(Очки!$A$2,I30,G30+OFFSET(Очки!$A$18,0,$C$55-1)-1)</f>
        <v>0</v>
      </c>
      <c r="P30" s="39"/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RANK(S31,S$6:OFFSET(S$6,0,0,COUNTA(B$6:B$54)))</f>
        <v>#N/A</v>
      </c>
      <c r="B31" s="47"/>
      <c r="C31" s="33"/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OFFSET(Очки!$A$2,F31,D31+OFFSET(Очки!$A$18,0,$C$55-1)-1)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OFFSET(Очки!$A$2,I31,G31+OFFSET(Очки!$A$18,0,$C$55-1)-1)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RANK(S32,S$6:OFFSET(S$6,0,0,COUNTA(B$6:B$54)))</f>
        <v>#N/A</v>
      </c>
      <c r="B32" s="47"/>
      <c r="C32" s="33"/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OFFSET(Очки!$A$2,F32,D32+OFFSET(Очки!$A$18,0,$C$55-1)-1)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OFFSET(Очки!$A$2,I32,G32+OFFSET(Очки!$A$18,0,$C$55-1)-1)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RANK(S33,S$6:OFFSET(S$6,0,0,COUNTA(B$6:B$54)))</f>
        <v>#N/A</v>
      </c>
      <c r="B33" s="41"/>
      <c r="C33" s="33"/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OFFSET(Очки!$A$2,F33,D33+OFFSET(Очки!$A$18,0,$C$55-1)-1)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OFFSET(Очки!$A$2,I33,G33+OFFSET(Очки!$A$18,0,$C$55-1)-1)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RANK(S34,S$6:OFFSET(S$6,0,0,COUNTA(B$6:B$54)))</f>
        <v>#N/A</v>
      </c>
      <c r="B34" s="47"/>
      <c r="C34" s="33"/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OFFSET(Очки!$A$2,F34,D34+OFFSET(Очки!$A$18,0,$C$55-1)-1)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OFFSET(Очки!$A$2,I34,G34+OFFSET(Очки!$A$18,0,$C$55-1)-1)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RANK(S35,S$6:OFFSET(S$6,0,0,COUNTA(B$6:B$54)))</f>
        <v>#N/A</v>
      </c>
      <c r="B35" s="32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OFFSET(Очки!$A$2,F35,D35+OFFSET(Очки!$A$18,0,$C$55-1)-1)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OFFSET(Очки!$A$2,I35,G35+OFFSET(Очки!$A$18,0,$C$55-1)-1)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RANK(S36,S$6:OFFSET(S$6,0,0,COUNTA(B$6:B$54)))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OFFSET(Очки!$A$2,F36,D36+OFFSET(Очки!$A$18,0,$C$55-1)-1)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OFFSET(Очки!$A$2,I36,G36+OFFSET(Очки!$A$18,0,$C$55-1)-1)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RANK(S37,S$6:OFFSET(S$6,0,0,COUNTA(B$6:B$54)))</f>
        <v>#N/A</v>
      </c>
      <c r="B37" s="47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OFFSET(Очки!$A$2,F37,D37+OFFSET(Очки!$A$18,0,$C$55-1)-1)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OFFSET(Очки!$A$2,I37,G37+OFFSET(Очки!$A$18,0,$C$55-1)-1)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RANK(S38,S$6:OFFSET(S$6,0,0,COUNTA(B$6:B$54)))</f>
        <v>#N/A</v>
      </c>
      <c r="B38" s="32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OFFSET(Очки!$A$2,F38,D38+OFFSET(Очки!$A$18,0,$C$55-1)-1)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OFFSET(Очки!$A$2,I38,G38+OFFSET(Очки!$A$18,0,$C$55-1)-1)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RANK(S39,S$6:OFFSET(S$6,0,0,COUNTA(B$6:B$54)))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OFFSET(Очки!$A$2,F39,D39+OFFSET(Очки!$A$18,0,$C$55-1)-1)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OFFSET(Очки!$A$2,I39,G39+OFFSET(Очки!$A$18,0,$C$55-1)-1)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RANK(S40,S$6:OFFSET(S$6,0,0,COUNTA(B$6:B$54)))</f>
        <v>#N/A</v>
      </c>
      <c r="B40" s="47"/>
      <c r="C40" s="33"/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OFFSET(Очки!$A$2,F40,D40+OFFSET(Очки!$A$18,0,$C$55-1)-1)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OFFSET(Очки!$A$2,I40,G40+OFFSET(Очки!$A$18,0,$C$55-1)-1)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RANK(S41,S$6:OFFSET(S$6,0,0,COUNTA(B$6:B$54)))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OFFSET(Очки!$A$2,F41,D41+OFFSET(Очки!$A$18,0,$C$55-1)-1)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OFFSET(Очки!$A$2,I41,G41+OFFSET(Очки!$A$18,0,$C$55-1)-1)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RANK(S42,S$6:OFFSET(S$6,0,0,COUNTA(B$6:B$54)))</f>
        <v>#N/A</v>
      </c>
      <c r="B42" s="48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OFFSET(Очки!$A$2,F42,D42+OFFSET(Очки!$A$18,0,$C$55-1)-1)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OFFSET(Очки!$A$2,I42,G42+OFFSET(Очки!$A$18,0,$C$55-1)-1)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RANK(S43,S$6:OFFSET(S$6,0,0,COUNTA(B$6:B$54)))</f>
        <v>#N/A</v>
      </c>
      <c r="B43" s="47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OFFSET(Очки!$A$2,F43,D43+OFFSET(Очки!$A$18,0,$C$55-1)-1)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OFFSET(Очки!$A$2,I43,G43+OFFSET(Очки!$A$18,0,$C$55-1)-1)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RANK(S44,S$6:OFFSET(S$6,0,0,COUNTA(B$6:B$54)))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OFFSET(Очки!$A$2,F44,D44+OFFSET(Очки!$A$18,0,$C$55-1)-1)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OFFSET(Очки!$A$2,I44,G44+OFFSET(Очки!$A$18,0,$C$55-1)-1)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RANK(S45,S$6:OFFSET(S$6,0,0,COUNTA(B$6:B$54)))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OFFSET(Очки!$A$2,F45,D45+OFFSET(Очки!$A$18,0,$C$55-1)-1)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OFFSET(Очки!$A$2,I45,G45+OFFSET(Очки!$A$18,0,$C$55-1)-1)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RANK(S46,S$6:OFFSET(S$6,0,0,COUNTA(B$6:B$54)))</f>
        <v>#N/A</v>
      </c>
      <c r="B46" s="47"/>
      <c r="C46" s="33" t="s">
        <v>43</v>
      </c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OFFSET(Очки!$A$2,F46,D46+OFFSET(Очки!$A$18,0,$C$55-1)-1)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OFFSET(Очки!$A$2,I46,G46+OFFSET(Очки!$A$18,0,$C$55-1)-1)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5.75" hidden="1">
      <c r="A47" s="40" t="e">
        <f ca="1">RANK(S47,S$6:OFFSET(S$6,0,0,COUNTA(B$6:B$54)))</f>
        <v>#N/A</v>
      </c>
      <c r="B47" s="47"/>
      <c r="C47" s="33" t="s">
        <v>43</v>
      </c>
      <c r="D47" s="42"/>
      <c r="E47" s="43"/>
      <c r="F47" s="44"/>
      <c r="G47" s="45"/>
      <c r="H47" s="46"/>
      <c r="I47" s="43"/>
      <c r="J47" s="95"/>
      <c r="K47" s="89">
        <f ca="1">OFFSET(Очки!$A$2,F47,D47+OFFSET(Очки!$A$18,0,$C$55-1)-1)</f>
        <v>0</v>
      </c>
      <c r="L47" s="39">
        <f ca="1">IF(F47&lt;E47,OFFSET(Очки!$A$20,2+E47-F47,IF(D47=1,13-E47,10+D47)),0)</f>
        <v>0</v>
      </c>
      <c r="M47" s="39"/>
      <c r="N47" s="92"/>
      <c r="O47" s="89">
        <f ca="1">OFFSET(Очки!$A$2,I47,G47+OFFSET(Очки!$A$18,0,$C$55-1)-1)</f>
        <v>0</v>
      </c>
      <c r="P47" s="39">
        <f ca="1">IF(I47&lt;H47,OFFSET(Очки!$A$20,2+H47-I47,IF(G47=1,13-H47,10+G47)),0)</f>
        <v>0</v>
      </c>
      <c r="Q47" s="39"/>
      <c r="R47" s="90"/>
      <c r="S47" s="102">
        <f t="shared" ca="1" si="1"/>
        <v>0</v>
      </c>
    </row>
    <row r="48" spans="1:19" ht="15.75" hidden="1">
      <c r="A48" s="40" t="e">
        <f ca="1">RANK(S48,S$6:OFFSET(S$6,0,0,COUNTA(B$6:B$54)))</f>
        <v>#N/A</v>
      </c>
      <c r="B48" s="47"/>
      <c r="C48" s="33" t="s">
        <v>43</v>
      </c>
      <c r="D48" s="49"/>
      <c r="E48" s="50"/>
      <c r="F48" s="51"/>
      <c r="G48" s="45"/>
      <c r="H48" s="52"/>
      <c r="I48" s="50"/>
      <c r="J48" s="95"/>
      <c r="K48" s="89">
        <f ca="1">OFFSET(Очки!$A$2,F48,D48+OFFSET(Очки!$A$18,0,$C$55-1)-1)</f>
        <v>0</v>
      </c>
      <c r="L48" s="39">
        <f ca="1">IF(F48&lt;E48,OFFSET(Очки!$A$20,2+E48-F48,IF(D48=1,13-E48,10+D48)),0)</f>
        <v>0</v>
      </c>
      <c r="M48" s="39"/>
      <c r="N48" s="92"/>
      <c r="O48" s="89">
        <f ca="1">OFFSET(Очки!$A$2,I48,G48+OFFSET(Очки!$A$18,0,$C$55-1)-1)</f>
        <v>0</v>
      </c>
      <c r="P48" s="39">
        <f ca="1">IF(I48&lt;H48,OFFSET(Очки!$A$20,2+H48-I48,IF(G48=1,13-H48,10+G48)),0)</f>
        <v>0</v>
      </c>
      <c r="Q48" s="39"/>
      <c r="R48" s="90"/>
      <c r="S48" s="102">
        <f t="shared" ca="1" si="1"/>
        <v>0</v>
      </c>
    </row>
    <row r="49" spans="1:19" ht="15.75" hidden="1">
      <c r="A49" s="40" t="e">
        <f ca="1">RANK(S49,S$6:OFFSET(S$6,0,0,COUNTA(B$6:B$54)))</f>
        <v>#N/A</v>
      </c>
      <c r="B49" s="47"/>
      <c r="C49" s="33" t="s">
        <v>43</v>
      </c>
      <c r="D49" s="49"/>
      <c r="E49" s="50"/>
      <c r="F49" s="51"/>
      <c r="G49" s="45"/>
      <c r="H49" s="52"/>
      <c r="I49" s="50"/>
      <c r="J49" s="95"/>
      <c r="K49" s="89">
        <f ca="1">OFFSET(Очки!$A$2,F49,D49+OFFSET(Очки!$A$18,0,$C$55-1)-1)</f>
        <v>0</v>
      </c>
      <c r="L49" s="39"/>
      <c r="M49" s="39"/>
      <c r="N49" s="92"/>
      <c r="O49" s="89">
        <f ca="1">OFFSET(Очки!$A$2,I49,G49+OFFSET(Очки!$A$18,0,$C$55-1)-1)</f>
        <v>0</v>
      </c>
      <c r="P49" s="39"/>
      <c r="Q49" s="39"/>
      <c r="R49" s="90"/>
      <c r="S49" s="102">
        <f t="shared" ca="1" si="1"/>
        <v>0</v>
      </c>
    </row>
    <row r="50" spans="1:19" ht="15.75" hidden="1">
      <c r="A50" s="40" t="e">
        <f ca="1">RANK(S50,S$6:OFFSET(S$6,0,0,COUNTA(B$6:B$54)))</f>
        <v>#N/A</v>
      </c>
      <c r="B50" s="47"/>
      <c r="C50" s="33" t="s">
        <v>43</v>
      </c>
      <c r="D50" s="49"/>
      <c r="E50" s="50"/>
      <c r="F50" s="51"/>
      <c r="G50" s="45"/>
      <c r="H50" s="52"/>
      <c r="I50" s="50"/>
      <c r="J50" s="95"/>
      <c r="K50" s="89">
        <f ca="1">OFFSET(Очки!$A$2,F50,D50+OFFSET(Очки!$A$18,0,$C$55-1)-1)</f>
        <v>0</v>
      </c>
      <c r="L50" s="39"/>
      <c r="M50" s="39"/>
      <c r="N50" s="92"/>
      <c r="O50" s="89">
        <f ca="1">OFFSET(Очки!$A$2,I50,G50+OFFSET(Очки!$A$18,0,$C$55-1)-1)</f>
        <v>0</v>
      </c>
      <c r="P50" s="39"/>
      <c r="Q50" s="39"/>
      <c r="R50" s="90"/>
      <c r="S50" s="102">
        <f t="shared" ref="S50:S54" ca="1" si="2">SUM(J50:R50)</f>
        <v>0</v>
      </c>
    </row>
    <row r="51" spans="1:19" ht="15.75" hidden="1">
      <c r="A51" s="40" t="e">
        <f ca="1">RANK(S51,S$6:OFFSET(S$6,0,0,COUNTA(B$6:B$54)))</f>
        <v>#N/A</v>
      </c>
      <c r="B51" s="47"/>
      <c r="C51" s="33" t="s">
        <v>43</v>
      </c>
      <c r="D51" s="49"/>
      <c r="E51" s="50"/>
      <c r="F51" s="51"/>
      <c r="G51" s="45"/>
      <c r="H51" s="52"/>
      <c r="I51" s="50"/>
      <c r="J51" s="95"/>
      <c r="K51" s="89">
        <f ca="1">OFFSET(Очки!$A$2,F51,D51+OFFSET(Очки!$A$18,0,$C$55-1)-1)</f>
        <v>0</v>
      </c>
      <c r="L51" s="39"/>
      <c r="M51" s="39"/>
      <c r="N51" s="92"/>
      <c r="O51" s="89">
        <f ca="1">OFFSET(Очки!$A$2,I51,G51+OFFSET(Очки!$A$18,0,$C$55-1)-1)</f>
        <v>0</v>
      </c>
      <c r="P51" s="39"/>
      <c r="Q51" s="39"/>
      <c r="R51" s="90"/>
      <c r="S51" s="102">
        <f t="shared" ca="1" si="2"/>
        <v>0</v>
      </c>
    </row>
    <row r="52" spans="1:19" ht="15.75" hidden="1">
      <c r="A52" s="40" t="e">
        <f ca="1">RANK(S52,S$6:OFFSET(S$6,0,0,COUNTA(B$6:B$54)))</f>
        <v>#N/A</v>
      </c>
      <c r="B52" s="47"/>
      <c r="C52" s="33" t="s">
        <v>43</v>
      </c>
      <c r="D52" s="49"/>
      <c r="E52" s="50"/>
      <c r="F52" s="51"/>
      <c r="G52" s="45"/>
      <c r="H52" s="52"/>
      <c r="I52" s="50"/>
      <c r="J52" s="95"/>
      <c r="K52" s="89">
        <f ca="1">OFFSET(Очки!$A$2,F52,D52+OFFSET(Очки!$A$18,0,$C$55-1)-1)</f>
        <v>0</v>
      </c>
      <c r="L52" s="39"/>
      <c r="M52" s="39"/>
      <c r="N52" s="92"/>
      <c r="O52" s="89">
        <f ca="1">OFFSET(Очки!$A$2,I52,G52+OFFSET(Очки!$A$18,0,$C$55-1)-1)</f>
        <v>0</v>
      </c>
      <c r="P52" s="39"/>
      <c r="Q52" s="39"/>
      <c r="R52" s="90"/>
      <c r="S52" s="102">
        <f t="shared" ca="1" si="2"/>
        <v>0</v>
      </c>
    </row>
    <row r="53" spans="1:19" ht="15.75" hidden="1">
      <c r="A53" s="40" t="e">
        <f ca="1">RANK(S53,S$6:OFFSET(S$6,0,0,COUNTA(B$6:B$54)))</f>
        <v>#N/A</v>
      </c>
      <c r="B53" s="47"/>
      <c r="C53" s="33" t="s">
        <v>43</v>
      </c>
      <c r="D53" s="49"/>
      <c r="E53" s="50"/>
      <c r="F53" s="51"/>
      <c r="G53" s="45"/>
      <c r="H53" s="52"/>
      <c r="I53" s="50"/>
      <c r="J53" s="95"/>
      <c r="K53" s="89">
        <f ca="1">OFFSET(Очки!$A$2,F53,D53+OFFSET(Очки!$A$18,0,$C$55-1)-1)</f>
        <v>0</v>
      </c>
      <c r="L53" s="39">
        <f ca="1">IF(F53&lt;E53,OFFSET(Очки!$A$20,2+E53-F53,IF(D53=1,13-E53,10+D53)),0)</f>
        <v>0</v>
      </c>
      <c r="M53" s="39"/>
      <c r="N53" s="92"/>
      <c r="O53" s="89">
        <f ca="1">OFFSET(Очки!$A$2,I53,G53+OFFSET(Очки!$A$18,0,$C$55-1)-1)</f>
        <v>0</v>
      </c>
      <c r="P53" s="39">
        <f ca="1">IF(I53&lt;H53,OFFSET(Очки!$A$20,2+H53-I53,IF(G53=1,13-H53,10+G53)),0)</f>
        <v>0</v>
      </c>
      <c r="Q53" s="39"/>
      <c r="R53" s="90"/>
      <c r="S53" s="102">
        <f t="shared" ca="1" si="2"/>
        <v>0</v>
      </c>
    </row>
    <row r="54" spans="1:19" ht="16.5" hidden="1" thickBot="1">
      <c r="A54" s="40" t="e">
        <f ca="1">RANK(S54,S$6:OFFSET(S$6,0,0,COUNTA(B$6:B$54)))</f>
        <v>#N/A</v>
      </c>
      <c r="B54" s="53"/>
      <c r="C54" s="54" t="s">
        <v>43</v>
      </c>
      <c r="D54" s="55"/>
      <c r="E54" s="56"/>
      <c r="F54" s="57"/>
      <c r="G54" s="58"/>
      <c r="H54" s="59"/>
      <c r="I54" s="56"/>
      <c r="J54" s="96"/>
      <c r="K54" s="55">
        <f ca="1">OFFSET(Очки!$A$2,F54,D54+OFFSET(Очки!$A$18,0,$C$55-1)-1)</f>
        <v>0</v>
      </c>
      <c r="L54" s="59">
        <f ca="1">IF(F54&lt;E54,OFFSET(Очки!$A$20,2+E54-F54,IF(D54=1,13-E54,10+D54)),0)</f>
        <v>0</v>
      </c>
      <c r="M54" s="59"/>
      <c r="N54" s="93"/>
      <c r="O54" s="55">
        <f ca="1">OFFSET(Очки!$A$2,I54,G54+OFFSET(Очки!$A$18,0,$C$55-1)-1)</f>
        <v>0</v>
      </c>
      <c r="P54" s="59">
        <f ca="1">IF(I54&lt;H54,OFFSET(Очки!$A$20,2+H54-I54,IF(G54=1,13-H54,10+G54)),0)</f>
        <v>0</v>
      </c>
      <c r="Q54" s="59"/>
      <c r="R54" s="57"/>
      <c r="S54" s="103">
        <f t="shared" ca="1" si="2"/>
        <v>0</v>
      </c>
    </row>
    <row r="55" spans="1:19" ht="15.75">
      <c r="A55" s="60"/>
      <c r="B55" s="61" t="s">
        <v>44</v>
      </c>
      <c r="C55" s="61">
        <f>COUNTA(B6:B54)</f>
        <v>12</v>
      </c>
      <c r="D55" s="62"/>
      <c r="E55" s="62"/>
      <c r="F55" s="63"/>
      <c r="G55" s="63"/>
      <c r="H55" s="63"/>
      <c r="I55" s="62"/>
      <c r="J55" s="63"/>
      <c r="K55" s="63"/>
      <c r="L55" s="63"/>
      <c r="M55" s="63"/>
      <c r="N55" s="63"/>
      <c r="O55" s="63"/>
      <c r="P55" s="63"/>
      <c r="Q55" s="63"/>
      <c r="R55" s="63"/>
      <c r="S55" s="63"/>
    </row>
  </sheetData>
  <sortState ref="B6:S17">
    <sortCondition descending="1" ref="S6:S1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54">
    <cfRule type="expression" dxfId="2" priority="2">
      <formula>AND(E6&gt;F6,L6=0)</formula>
    </cfRule>
  </conditionalFormatting>
  <conditionalFormatting sqref="P6:P54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A6" workbookViewId="0">
      <selection activeCell="E25" sqref="E25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38" t="s">
        <v>0</v>
      </c>
      <c r="B1" s="138"/>
      <c r="C1" s="138"/>
      <c r="D1" s="138"/>
      <c r="E1"/>
      <c r="F1" s="137" t="s">
        <v>1</v>
      </c>
      <c r="G1" s="137"/>
      <c r="H1" s="137"/>
      <c r="I1" s="137"/>
      <c r="J1"/>
      <c r="K1" s="137" t="s">
        <v>2</v>
      </c>
      <c r="L1" s="137"/>
      <c r="M1" s="137"/>
      <c r="N1" s="137"/>
      <c r="O1"/>
      <c r="P1" s="138" t="s">
        <v>3</v>
      </c>
      <c r="Q1" s="138"/>
      <c r="R1" s="138"/>
      <c r="S1" s="138"/>
      <c r="T1"/>
      <c r="U1" s="137" t="s">
        <v>4</v>
      </c>
      <c r="V1" s="137"/>
      <c r="W1" s="137"/>
      <c r="X1" s="137"/>
      <c r="Y1"/>
      <c r="Z1" s="137" t="s">
        <v>5</v>
      </c>
      <c r="AA1" s="137"/>
      <c r="AB1" s="137"/>
      <c r="AC1" s="137"/>
      <c r="AD1"/>
      <c r="AE1" s="131" t="s">
        <v>6</v>
      </c>
      <c r="AF1" s="131"/>
      <c r="AG1" s="131"/>
      <c r="AH1" s="131"/>
      <c r="AI1"/>
      <c r="AJ1" s="131" t="s">
        <v>7</v>
      </c>
      <c r="AK1" s="131"/>
      <c r="AL1" s="131"/>
      <c r="AM1" s="131"/>
      <c r="AN1"/>
      <c r="AO1" s="131" t="s">
        <v>8</v>
      </c>
      <c r="AP1" s="131"/>
      <c r="AQ1" s="131"/>
      <c r="AR1" s="131"/>
      <c r="AS1"/>
      <c r="AT1" s="131" t="s">
        <v>9</v>
      </c>
      <c r="AU1" s="131"/>
      <c r="AV1" s="131"/>
      <c r="AW1" s="131"/>
      <c r="AY1" s="131" t="s">
        <v>10</v>
      </c>
      <c r="AZ1" s="131"/>
      <c r="BA1" s="131"/>
      <c r="BB1" s="131"/>
      <c r="BD1" s="131" t="s">
        <v>10</v>
      </c>
      <c r="BE1" s="131"/>
      <c r="BF1" s="131"/>
      <c r="BG1" s="131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>
        <v>10</v>
      </c>
      <c r="AG11" s="73">
        <v>5.5</v>
      </c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F12" s="2">
        <v>9.5</v>
      </c>
      <c r="AG12" s="2">
        <v>5</v>
      </c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5"/>
      <c r="W13"/>
      <c r="X13"/>
      <c r="Y13"/>
      <c r="Z13" s="78">
        <v>11</v>
      </c>
      <c r="AA13" s="26">
        <v>8</v>
      </c>
      <c r="AB13" s="26"/>
      <c r="AC13" s="79"/>
      <c r="AF13" s="2">
        <v>9</v>
      </c>
      <c r="AG13" s="2">
        <v>4.5</v>
      </c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06">
        <v>11</v>
      </c>
      <c r="BE13" s="105">
        <v>10</v>
      </c>
      <c r="BF13" s="105">
        <v>4.5</v>
      </c>
      <c r="BG13" s="2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F14" s="2">
        <v>8.5</v>
      </c>
      <c r="AG14" s="2">
        <v>4</v>
      </c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06">
        <v>12</v>
      </c>
      <c r="BE14" s="105">
        <v>10.5</v>
      </c>
      <c r="BF14" s="105">
        <v>4</v>
      </c>
      <c r="BG14" s="2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2" t="s">
        <v>14</v>
      </c>
      <c r="B16" s="133"/>
      <c r="C16" s="133"/>
      <c r="D16" s="133"/>
      <c r="E16" s="133"/>
      <c r="F16" s="133"/>
      <c r="G16" s="13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34</v>
      </c>
      <c r="AJ17" s="2">
        <v>35</v>
      </c>
      <c r="AK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07">
        <v>56</v>
      </c>
      <c r="AI18" s="107">
        <v>56</v>
      </c>
      <c r="AJ18" s="107">
        <v>56</v>
      </c>
      <c r="AK18" s="107">
        <v>56</v>
      </c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5" t="s">
        <v>15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6" t="s">
        <v>16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>E24+G23</f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15" zoomScale="80" zoomScaleNormal="80" workbookViewId="0">
      <selection activeCell="B28" sqref="B28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 thickBot="1">
      <c r="A3" s="112" t="s">
        <v>30</v>
      </c>
      <c r="B3" s="113" t="s">
        <v>31</v>
      </c>
      <c r="C3" s="30"/>
      <c r="D3" s="113">
        <v>1</v>
      </c>
      <c r="E3" s="113"/>
      <c r="F3" s="113"/>
      <c r="G3" s="114">
        <v>2</v>
      </c>
      <c r="H3" s="114"/>
      <c r="I3" s="114"/>
      <c r="J3" s="115" t="s">
        <v>32</v>
      </c>
      <c r="K3" s="115"/>
      <c r="L3" s="115"/>
      <c r="M3" s="115"/>
      <c r="N3" s="115"/>
      <c r="O3" s="115"/>
      <c r="P3" s="115"/>
      <c r="Q3" s="115"/>
      <c r="R3" s="115"/>
      <c r="S3" s="116" t="s">
        <v>33</v>
      </c>
    </row>
    <row r="4" spans="1:19" ht="15" customHeight="1" thickBot="1">
      <c r="A4" s="112"/>
      <c r="B4" s="113"/>
      <c r="C4" s="117" t="s">
        <v>34</v>
      </c>
      <c r="D4" s="119" t="s">
        <v>35</v>
      </c>
      <c r="E4" s="121" t="s">
        <v>36</v>
      </c>
      <c r="F4" s="123" t="s">
        <v>37</v>
      </c>
      <c r="G4" s="125" t="s">
        <v>35</v>
      </c>
      <c r="H4" s="127" t="s">
        <v>36</v>
      </c>
      <c r="I4" s="129" t="s">
        <v>37</v>
      </c>
      <c r="J4" s="109" t="s">
        <v>38</v>
      </c>
      <c r="K4" s="110">
        <v>1</v>
      </c>
      <c r="L4" s="110"/>
      <c r="M4" s="110"/>
      <c r="N4" s="110"/>
      <c r="O4" s="110">
        <v>2</v>
      </c>
      <c r="P4" s="110"/>
      <c r="Q4" s="110"/>
      <c r="R4" s="110"/>
      <c r="S4" s="116"/>
    </row>
    <row r="5" spans="1:19" ht="42" customHeight="1" thickBot="1">
      <c r="A5" s="112"/>
      <c r="B5" s="114"/>
      <c r="C5" s="118"/>
      <c r="D5" s="120"/>
      <c r="E5" s="122"/>
      <c r="F5" s="124"/>
      <c r="G5" s="126"/>
      <c r="H5" s="128"/>
      <c r="I5" s="130"/>
      <c r="J5" s="10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16"/>
    </row>
    <row r="6" spans="1:19" ht="15.75">
      <c r="A6" s="31" t="e">
        <f ca="1">RANK(S6,S$6:OFFSET(S$6,0,0,COUNTA(B$6:B$41)))</f>
        <v>#REF!</v>
      </c>
      <c r="B6" s="85"/>
      <c r="C6" s="100" t="s">
        <v>43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OFFSET(Очки!$A$2,F6,D6+OFFSET(Очки!$A$18,0,$C$42-1)-1)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OFFSET(Очки!$A$2,I6,G6+OFFSET(Очки!$A$18,0,$C$42-1)-1)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41" ca="1" si="0">SUM(J6:R6)</f>
        <v>#REF!</v>
      </c>
    </row>
    <row r="7" spans="1:19" ht="15.75">
      <c r="A7" s="40" t="e">
        <f ca="1">RANK(S7,S$6:OFFSET(S$6,0,0,COUNTA(B$6:B$41)))</f>
        <v>#REF!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OFFSET(Очки!$A$2,F7,D7+OFFSET(Очки!$A$18,0,$C$42-1)-1)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OFFSET(Очки!$A$2,I7,G7+OFFSET(Очки!$A$18,0,$C$42-1)-1)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RANK(S8,S$6:OFFSET(S$6,0,0,COUNTA(B$6:B$41)))</f>
        <v>#REF!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OFFSET(Очки!$A$2,F8,D8+OFFSET(Очки!$A$18,0,$C$42-1)-1)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OFFSET(Очки!$A$2,I8,G8+OFFSET(Очки!$A$18,0,$C$42-1)-1)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RANK(S9,S$6:OFFSET(S$6,0,0,COUNTA(B$6:B$41)))</f>
        <v>#REF!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OFFSET(Очки!$A$2,F9,D9+OFFSET(Очки!$A$18,0,$C$42-1)-1)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OFFSET(Очки!$A$2,I9,G9+OFFSET(Очки!$A$18,0,$C$42-1)-1)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RANK(S10,S$6:OFFSET(S$6,0,0,COUNTA(B$6:B$41)))</f>
        <v>#REF!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OFFSET(Очки!$A$2,F10,D10+OFFSET(Очки!$A$18,0,$C$42-1)-1)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OFFSET(Очки!$A$2,I10,G10+OFFSET(Очки!$A$18,0,$C$42-1)-1)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RANK(S11,S$6:OFFSET(S$6,0,0,COUNTA(B$6:B$41)))</f>
        <v>#REF!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OFFSET(Очки!$A$2,F11,D11+OFFSET(Очки!$A$18,0,$C$42-1)-1)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OFFSET(Очки!$A$2,I11,G11+OFFSET(Очки!$A$18,0,$C$42-1)-1)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RANK(S12,S$6:OFFSET(S$6,0,0,COUNTA(B$6:B$41)))</f>
        <v>#REF!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OFFSET(Очки!$A$2,F12,D12+OFFSET(Очки!$A$18,0,$C$42-1)-1)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OFFSET(Очки!$A$2,I12,G12+OFFSET(Очки!$A$18,0,$C$42-1)-1)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RANK(S13,S$6:OFFSET(S$6,0,0,COUNTA(B$6:B$41)))</f>
        <v>#REF!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OFFSET(Очки!$A$2,F13,D13+OFFSET(Очки!$A$18,0,$C$42-1)-1)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OFFSET(Очки!$A$2,I13,G13+OFFSET(Очки!$A$18,0,$C$42-1)-1)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RANK(S14,S$6:OFFSET(S$6,0,0,COUNTA(B$6:B$41)))</f>
        <v>#REF!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OFFSET(Очки!$A$2,F14,D14+OFFSET(Очки!$A$18,0,$C$42-1)-1)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OFFSET(Очки!$A$2,I14,G14+OFFSET(Очки!$A$18,0,$C$42-1)-1)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RANK(S15,S$6:OFFSET(S$6,0,0,COUNTA(B$6:B$41)))</f>
        <v>#REF!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OFFSET(Очки!$A$2,F15,D15+OFFSET(Очки!$A$18,0,$C$42-1)-1)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OFFSET(Очки!$A$2,I15,G15+OFFSET(Очки!$A$18,0,$C$42-1)-1)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RANK(S16,S$6:OFFSET(S$6,0,0,COUNTA(B$6:B$41)))</f>
        <v>#REF!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OFFSET(Очки!$A$2,F16,D16+OFFSET(Очки!$A$18,0,$C$42-1)-1)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OFFSET(Очки!$A$2,I16,G16+OFFSET(Очки!$A$18,0,$C$42-1)-1)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RANK(S17,S$6:OFFSET(S$6,0,0,COUNTA(B$6:B$41)))</f>
        <v>#REF!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OFFSET(Очки!$A$2,F17,D17+OFFSET(Очки!$A$18,0,$C$42-1)-1)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OFFSET(Очки!$A$2,I17,G17+OFFSET(Очки!$A$18,0,$C$42-1)-1)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RANK(S18,S$6:OFFSET(S$6,0,0,COUNTA(B$6:B$41)))</f>
        <v>#REF!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OFFSET(Очки!$A$2,F18,D18+OFFSET(Очки!$A$18,0,$C$42-1)-1)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OFFSET(Очки!$A$2,I18,G18+OFFSET(Очки!$A$18,0,$C$42-1)-1)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RANK(S19,S$6:OFFSET(S$6,0,0,COUNTA(B$6:B$41)))</f>
        <v>#REF!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OFFSET(Очки!$A$2,F19,D19+OFFSET(Очки!$A$18,0,$C$42-1)-1)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OFFSET(Очки!$A$2,I19,G19+OFFSET(Очки!$A$18,0,$C$42-1)-1)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RANK(S20,S$6:OFFSET(S$6,0,0,COUNTA(B$6:B$41)))</f>
        <v>#REF!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OFFSET(Очки!$A$2,F20,D20+OFFSET(Очки!$A$18,0,$C$42-1)-1)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OFFSET(Очки!$A$2,I20,G20+OFFSET(Очки!$A$18,0,$C$42-1)-1)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RANK(S21,S$6:OFFSET(S$6,0,0,COUNTA(B$6:B$41)))</f>
        <v>#REF!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OFFSET(Очки!$A$2,F21,D21+OFFSET(Очки!$A$18,0,$C$42-1)-1)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OFFSET(Очки!$A$2,I21,G21+OFFSET(Очки!$A$18,0,$C$42-1)-1)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RANK(S22,S$6:OFFSET(S$6,0,0,COUNTA(B$6:B$41)))</f>
        <v>#REF!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OFFSET(Очки!$A$2,F22,D22+OFFSET(Очки!$A$18,0,$C$42-1)-1)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OFFSET(Очки!$A$2,I22,G22+OFFSET(Очки!$A$18,0,$C$42-1)-1)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RANK(S23,S$6:OFFSET(S$6,0,0,COUNTA(B$6:B$41)))</f>
        <v>#REF!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OFFSET(Очки!$A$2,F23,D23+OFFSET(Очки!$A$18,0,$C$42-1)-1)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OFFSET(Очки!$A$2,I23,G23+OFFSET(Очки!$A$18,0,$C$42-1)-1)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RANK(S24,S$6:OFFSET(S$6,0,0,COUNTA(B$6:B$41)))</f>
        <v>#REF!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OFFSET(Очки!$A$2,F24,D24+OFFSET(Очки!$A$18,0,$C$42-1)-1)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OFFSET(Очки!$A$2,I24,G24+OFFSET(Очки!$A$18,0,$C$42-1)-1)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RANK(S25,S$6:OFFSET(S$6,0,0,COUNTA(B$6:B$41)))</f>
        <v>#REF!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OFFSET(Очки!$A$2,F25,D25+OFFSET(Очки!$A$18,0,$C$42-1)-1)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OFFSET(Очки!$A$2,I25,G25+OFFSET(Очки!$A$18,0,$C$42-1)-1)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RANK(S26,S$6:OFFSET(S$6,0,0,COUNTA(B$6:B$41)))</f>
        <v>#REF!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OFFSET(Очки!$A$2,F26,D26+OFFSET(Очки!$A$18,0,$C$42-1)-1)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OFFSET(Очки!$A$2,I26,G26+OFFSET(Очки!$A$18,0,$C$42-1)-1)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RANK(S27,S$6:OFFSET(S$6,0,0,COUNTA(B$6:B$41)))</f>
        <v>#REF!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OFFSET(Очки!$A$2,F27,D27+OFFSET(Очки!$A$18,0,$C$42-1)-1)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OFFSET(Очки!$A$2,I27,G27+OFFSET(Очки!$A$18,0,$C$42-1)-1)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RANK(S28,S$6:OFFSET(S$6,0,0,COUNTA(B$6:B$41)))</f>
        <v>#REF!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OFFSET(Очки!$A$2,F28,D28+OFFSET(Очки!$A$18,0,$C$42-1)-1)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OFFSET(Очки!$A$2,I28,G28+OFFSET(Очки!$A$18,0,$C$42-1)-1)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RANK(S29,S$6:OFFSET(S$6,0,0,COUNTA(B$6:B$41)))</f>
        <v>#REF!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 t="e">
        <f ca="1">OFFSET(Очки!$A$2,F29,D29+OFFSET(Очки!$A$18,0,$C$42-1)-1)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OFFSET(Очки!$A$2,I29,G29+OFFSET(Очки!$A$18,0,$C$42-1)-1)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5.75">
      <c r="A30" s="40" t="e">
        <f ca="1">RANK(S30,S$6:OFFSET(S$6,0,0,COUNTA(B$6:B$41)))</f>
        <v>#REF!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 t="e">
        <f ca="1">OFFSET(Очки!$A$2,F30,D30+OFFSET(Очки!$A$18,0,$C$42-1)-1)</f>
        <v>#REF!</v>
      </c>
      <c r="L30" s="39">
        <f ca="1">IF(F30&lt;E30,OFFSET(Очки!$A$20,2+E30-F30,IF(D30=1,13-E30,10+D30)),0)</f>
        <v>0</v>
      </c>
      <c r="M30" s="39"/>
      <c r="N30" s="92"/>
      <c r="O30" s="89" t="e">
        <f ca="1">OFFSET(Очки!$A$2,I30,G30+OFFSET(Очки!$A$18,0,$C$42-1)-1)</f>
        <v>#REF!</v>
      </c>
      <c r="P30" s="39">
        <f ca="1">IF(I30&lt;H30,OFFSET(Очки!$A$20,2+H30-I30,IF(G30=1,13-H30,10+G30)),0)</f>
        <v>0</v>
      </c>
      <c r="Q30" s="39"/>
      <c r="R30" s="90"/>
      <c r="S30" s="102" t="e">
        <f t="shared" ca="1" si="0"/>
        <v>#REF!</v>
      </c>
    </row>
    <row r="31" spans="1:19" ht="15.75">
      <c r="A31" s="40" t="e">
        <f ca="1">RANK(S31,S$6:OFFSET(S$6,0,0,COUNTA(B$6:B$41)))</f>
        <v>#REF!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 t="e">
        <f ca="1">OFFSET(Очки!$A$2,F31,D31+OFFSET(Очки!$A$18,0,$C$42-1)-1)</f>
        <v>#REF!</v>
      </c>
      <c r="L31" s="39">
        <f ca="1">IF(F31&lt;E31,OFFSET(Очки!$A$20,2+E31-F31,IF(D31=1,13-E31,10+D31)),0)</f>
        <v>0</v>
      </c>
      <c r="M31" s="39"/>
      <c r="N31" s="92"/>
      <c r="O31" s="89" t="e">
        <f ca="1">OFFSET(Очки!$A$2,I31,G31+OFFSET(Очки!$A$18,0,$C$42-1)-1)</f>
        <v>#REF!</v>
      </c>
      <c r="P31" s="39">
        <f ca="1">IF(I31&lt;H31,OFFSET(Очки!$A$20,2+H31-I31,IF(G31=1,13-H31,10+G31)),0)</f>
        <v>0</v>
      </c>
      <c r="Q31" s="39"/>
      <c r="R31" s="90"/>
      <c r="S31" s="102" t="e">
        <f t="shared" ca="1" si="0"/>
        <v>#REF!</v>
      </c>
    </row>
    <row r="32" spans="1:19" ht="15.75">
      <c r="A32" s="40" t="e">
        <f ca="1">RANK(S32,S$6:OFFSET(S$6,0,0,COUNTA(B$6:B$41)))</f>
        <v>#REF!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 t="e">
        <f ca="1">OFFSET(Очки!$A$2,F32,D32+OFFSET(Очки!$A$18,0,$C$42-1)-1)</f>
        <v>#REF!</v>
      </c>
      <c r="L32" s="39">
        <f ca="1">IF(F32&lt;E32,OFFSET(Очки!$A$20,2+E32-F32,IF(D32=1,13-E32,10+D32)),0)</f>
        <v>0</v>
      </c>
      <c r="M32" s="39"/>
      <c r="N32" s="92"/>
      <c r="O32" s="89" t="e">
        <f ca="1">OFFSET(Очки!$A$2,I32,G32+OFFSET(Очки!$A$18,0,$C$42-1)-1)</f>
        <v>#REF!</v>
      </c>
      <c r="P32" s="39">
        <f ca="1">IF(I32&lt;H32,OFFSET(Очки!$A$20,2+H32-I32,IF(G32=1,13-H32,10+G32)),0)</f>
        <v>0</v>
      </c>
      <c r="Q32" s="39"/>
      <c r="R32" s="90"/>
      <c r="S32" s="102" t="e">
        <f t="shared" ca="1" si="0"/>
        <v>#REF!</v>
      </c>
    </row>
    <row r="33" spans="1:19" ht="15.75">
      <c r="A33" s="40" t="e">
        <f ca="1">RANK(S33,S$6:OFFSET(S$6,0,0,COUNTA(B$6:B$41)))</f>
        <v>#REF!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 t="e">
        <f ca="1">OFFSET(Очки!$A$2,F33,D33+OFFSET(Очки!$A$18,0,$C$42-1)-1)</f>
        <v>#REF!</v>
      </c>
      <c r="L33" s="39">
        <f ca="1">IF(F33&lt;E33,OFFSET(Очки!$A$20,2+E33-F33,IF(D33=1,13-E33,10+D33)),0)</f>
        <v>0</v>
      </c>
      <c r="M33" s="39"/>
      <c r="N33" s="92"/>
      <c r="O33" s="89" t="e">
        <f ca="1">OFFSET(Очки!$A$2,I33,G33+OFFSET(Очки!$A$18,0,$C$42-1)-1)</f>
        <v>#REF!</v>
      </c>
      <c r="P33" s="39">
        <f ca="1">IF(I33&lt;H33,OFFSET(Очки!$A$20,2+H33-I33,IF(G33=1,13-H33,10+G33)),0)</f>
        <v>0</v>
      </c>
      <c r="Q33" s="39"/>
      <c r="R33" s="90"/>
      <c r="S33" s="102" t="e">
        <f t="shared" ca="1" si="0"/>
        <v>#REF!</v>
      </c>
    </row>
    <row r="34" spans="1:19" ht="15.75">
      <c r="A34" s="40" t="e">
        <f ca="1">RANK(S34,S$6:OFFSET(S$6,0,0,COUNTA(B$6:B$41)))</f>
        <v>#REF!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 t="e">
        <f ca="1">OFFSET(Очки!$A$2,F34,D34+OFFSET(Очки!$A$18,0,$C$42-1)-1)</f>
        <v>#REF!</v>
      </c>
      <c r="L34" s="39">
        <f ca="1">IF(F34&lt;E34,OFFSET(Очки!$A$20,2+E34-F34,IF(D34=1,13-E34,10+D34)),0)</f>
        <v>0</v>
      </c>
      <c r="M34" s="39"/>
      <c r="N34" s="92"/>
      <c r="O34" s="89" t="e">
        <f ca="1">OFFSET(Очки!$A$2,I34,G34+OFFSET(Очки!$A$18,0,$C$42-1)-1)</f>
        <v>#REF!</v>
      </c>
      <c r="P34" s="39">
        <f ca="1">IF(I34&lt;H34,OFFSET(Очки!$A$20,2+H34-I34,IF(G34=1,13-H34,10+G34)),0)</f>
        <v>0</v>
      </c>
      <c r="Q34" s="39"/>
      <c r="R34" s="90"/>
      <c r="S34" s="102" t="e">
        <f t="shared" ca="1" si="0"/>
        <v>#REF!</v>
      </c>
    </row>
    <row r="35" spans="1:19" ht="15.75">
      <c r="A35" s="40" t="e">
        <f ca="1">RANK(S35,S$6:OFFSET(S$6,0,0,COUNTA(B$6:B$41)))</f>
        <v>#REF!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 t="e">
        <f ca="1">OFFSET(Очки!$A$2,F35,D35+OFFSET(Очки!$A$18,0,$C$42-1)-1)</f>
        <v>#REF!</v>
      </c>
      <c r="L35" s="39">
        <f ca="1">IF(F35&lt;E35,OFFSET(Очки!$A$20,2+E35-F35,IF(D35=1,13-E35,10+D35)),0)</f>
        <v>0</v>
      </c>
      <c r="M35" s="39"/>
      <c r="N35" s="92"/>
      <c r="O35" s="89" t="e">
        <f ca="1">OFFSET(Очки!$A$2,I35,G35+OFFSET(Очки!$A$18,0,$C$42-1)-1)</f>
        <v>#REF!</v>
      </c>
      <c r="P35" s="39">
        <f ca="1">IF(I35&lt;H35,OFFSET(Очки!$A$20,2+H35-I35,IF(G35=1,13-H35,10+G35)),0)</f>
        <v>0</v>
      </c>
      <c r="Q35" s="39"/>
      <c r="R35" s="90"/>
      <c r="S35" s="102" t="e">
        <f t="shared" ca="1" si="0"/>
        <v>#REF!</v>
      </c>
    </row>
    <row r="36" spans="1:19" ht="15.75">
      <c r="A36" s="40" t="e">
        <f ca="1">RANK(S36,S$6:OFFSET(S$6,0,0,COUNTA(B$6:B$41)))</f>
        <v>#REF!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 t="e">
        <f ca="1">OFFSET(Очки!$A$2,F36,D36+OFFSET(Очки!$A$18,0,$C$42-1)-1)</f>
        <v>#REF!</v>
      </c>
      <c r="L36" s="39">
        <f ca="1">IF(F36&lt;E36,OFFSET(Очки!$A$20,2+E36-F36,IF(D36=1,13-E36,10+D36)),0)</f>
        <v>0</v>
      </c>
      <c r="M36" s="39"/>
      <c r="N36" s="92"/>
      <c r="O36" s="89" t="e">
        <f ca="1">OFFSET(Очки!$A$2,I36,G36+OFFSET(Очки!$A$18,0,$C$42-1)-1)</f>
        <v>#REF!</v>
      </c>
      <c r="P36" s="39">
        <f ca="1">IF(I36&lt;H36,OFFSET(Очки!$A$20,2+H36-I36,IF(G36=1,13-H36,10+G36)),0)</f>
        <v>0</v>
      </c>
      <c r="Q36" s="39"/>
      <c r="R36" s="90"/>
      <c r="S36" s="102" t="e">
        <f t="shared" ca="1" si="0"/>
        <v>#REF!</v>
      </c>
    </row>
    <row r="37" spans="1:19" ht="15.75">
      <c r="A37" s="40" t="e">
        <f ca="1">RANK(S37,S$6:OFFSET(S$6,0,0,COUNTA(B$6:B$41)))</f>
        <v>#REF!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 t="e">
        <f ca="1">OFFSET(Очки!$A$2,F37,D37+OFFSET(Очки!$A$18,0,$C$42-1)-1)</f>
        <v>#REF!</v>
      </c>
      <c r="L37" s="39">
        <f ca="1">IF(F37&lt;E37,OFFSET(Очки!$A$20,2+E37-F37,IF(D37=1,13-E37,10+D37)),0)</f>
        <v>0</v>
      </c>
      <c r="M37" s="39"/>
      <c r="N37" s="92"/>
      <c r="O37" s="89" t="e">
        <f ca="1">OFFSET(Очки!$A$2,I37,G37+OFFSET(Очки!$A$18,0,$C$42-1)-1)</f>
        <v>#REF!</v>
      </c>
      <c r="P37" s="39">
        <f ca="1">IF(I37&lt;H37,OFFSET(Очки!$A$20,2+H37-I37,IF(G37=1,13-H37,10+G37)),0)</f>
        <v>0</v>
      </c>
      <c r="Q37" s="39"/>
      <c r="R37" s="90"/>
      <c r="S37" s="102" t="e">
        <f t="shared" ca="1" si="0"/>
        <v>#REF!</v>
      </c>
    </row>
    <row r="38" spans="1:19" ht="15.75">
      <c r="A38" s="40" t="e">
        <f ca="1">RANK(S38,S$6:OFFSET(S$6,0,0,COUNTA(B$6:B$41)))</f>
        <v>#REF!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 t="e">
        <f ca="1">OFFSET(Очки!$A$2,F38,D38+OFFSET(Очки!$A$18,0,$C$42-1)-1)</f>
        <v>#REF!</v>
      </c>
      <c r="L38" s="39">
        <f ca="1">IF(F38&lt;E38,OFFSET(Очки!$A$20,2+E38-F38,IF(D38=1,13-E38,10+D38)),0)</f>
        <v>0</v>
      </c>
      <c r="M38" s="39"/>
      <c r="N38" s="92"/>
      <c r="O38" s="89" t="e">
        <f ca="1">OFFSET(Очки!$A$2,I38,G38+OFFSET(Очки!$A$18,0,$C$42-1)-1)</f>
        <v>#REF!</v>
      </c>
      <c r="P38" s="39">
        <f ca="1">IF(I38&lt;H38,OFFSET(Очки!$A$20,2+H38-I38,IF(G38=1,13-H38,10+G38)),0)</f>
        <v>0</v>
      </c>
      <c r="Q38" s="39"/>
      <c r="R38" s="90"/>
      <c r="S38" s="102" t="e">
        <f t="shared" ca="1" si="0"/>
        <v>#REF!</v>
      </c>
    </row>
    <row r="39" spans="1:19" ht="15.75">
      <c r="A39" s="40" t="e">
        <f ca="1">RANK(S39,S$6:OFFSET(S$6,0,0,COUNTA(B$6:B$41)))</f>
        <v>#REF!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 t="e">
        <f ca="1">OFFSET(Очки!$A$2,F39,D39+OFFSET(Очки!$A$18,0,$C$42-1)-1)</f>
        <v>#REF!</v>
      </c>
      <c r="L39" s="39">
        <f ca="1">IF(F39&lt;E39,OFFSET(Очки!$A$20,2+E39-F39,IF(D39=1,13-E39,10+D39)),0)</f>
        <v>0</v>
      </c>
      <c r="M39" s="39"/>
      <c r="N39" s="92"/>
      <c r="O39" s="89" t="e">
        <f ca="1">OFFSET(Очки!$A$2,I39,G39+OFFSET(Очки!$A$18,0,$C$42-1)-1)</f>
        <v>#REF!</v>
      </c>
      <c r="P39" s="39">
        <f ca="1">IF(I39&lt;H39,OFFSET(Очки!$A$20,2+H39-I39,IF(G39=1,13-H39,10+G39)),0)</f>
        <v>0</v>
      </c>
      <c r="Q39" s="39"/>
      <c r="R39" s="90"/>
      <c r="S39" s="102" t="e">
        <f t="shared" ca="1" si="0"/>
        <v>#REF!</v>
      </c>
    </row>
    <row r="40" spans="1:19" ht="15.75">
      <c r="A40" s="40" t="e">
        <f ca="1">RANK(S40,S$6:OFFSET(S$6,0,0,COUNTA(B$6:B$41)))</f>
        <v>#REF!</v>
      </c>
      <c r="B40" s="47"/>
      <c r="C40" s="33" t="s">
        <v>43</v>
      </c>
      <c r="D40" s="49"/>
      <c r="E40" s="50"/>
      <c r="F40" s="51"/>
      <c r="G40" s="45"/>
      <c r="H40" s="52"/>
      <c r="I40" s="50"/>
      <c r="J40" s="95"/>
      <c r="K40" s="89" t="e">
        <f ca="1">OFFSET(Очки!$A$2,F40,D40+OFFSET(Очки!$A$18,0,$C$42-1)-1)</f>
        <v>#REF!</v>
      </c>
      <c r="L40" s="39">
        <f ca="1">IF(F40&lt;E40,OFFSET(Очки!$A$20,2+E40-F40,IF(D40=1,13-E40,10+D40)),0)</f>
        <v>0</v>
      </c>
      <c r="M40" s="39"/>
      <c r="N40" s="92"/>
      <c r="O40" s="89" t="e">
        <f ca="1">OFFSET(Очки!$A$2,I40,G40+OFFSET(Очки!$A$18,0,$C$42-1)-1)</f>
        <v>#REF!</v>
      </c>
      <c r="P40" s="39">
        <f ca="1">IF(I40&lt;H40,OFFSET(Очки!$A$20,2+H40-I40,IF(G40=1,13-H40,10+G40)),0)</f>
        <v>0</v>
      </c>
      <c r="Q40" s="39"/>
      <c r="R40" s="90"/>
      <c r="S40" s="102" t="e">
        <f t="shared" ca="1" si="0"/>
        <v>#REF!</v>
      </c>
    </row>
    <row r="41" spans="1:19" ht="16.5" thickBot="1">
      <c r="A41" s="40" t="e">
        <f ca="1">RANK(S41,S$6:OFFSET(S$6,0,0,COUNTA(B$6:B$41)))</f>
        <v>#REF!</v>
      </c>
      <c r="B41" s="53"/>
      <c r="C41" s="54" t="s">
        <v>43</v>
      </c>
      <c r="D41" s="55"/>
      <c r="E41" s="56"/>
      <c r="F41" s="57"/>
      <c r="G41" s="58"/>
      <c r="H41" s="59"/>
      <c r="I41" s="56"/>
      <c r="J41" s="96"/>
      <c r="K41" s="55" t="e">
        <f ca="1">OFFSET(Очки!$A$2,F41,D41+OFFSET(Очки!$A$18,0,$C$42-1)-1)</f>
        <v>#REF!</v>
      </c>
      <c r="L41" s="59">
        <f ca="1">IF(F41&lt;E41,OFFSET(Очки!$A$20,2+E41-F41,IF(D41=1,13-E41,10+D41)),0)</f>
        <v>0</v>
      </c>
      <c r="M41" s="59"/>
      <c r="N41" s="93"/>
      <c r="O41" s="55" t="e">
        <f ca="1">OFFSET(Очки!$A$2,I41,G41+OFFSET(Очки!$A$18,0,$C$42-1)-1)</f>
        <v>#REF!</v>
      </c>
      <c r="P41" s="59">
        <f ca="1">IF(I41&lt;H41,OFFSET(Очки!$A$20,2+H41-I41,IF(G41=1,13-H41,10+G41)),0)</f>
        <v>0</v>
      </c>
      <c r="Q41" s="59"/>
      <c r="R41" s="57"/>
      <c r="S41" s="103" t="e">
        <f t="shared" ca="1" si="0"/>
        <v>#REF!</v>
      </c>
    </row>
    <row r="42" spans="1:19" ht="15.75">
      <c r="A42" s="60"/>
      <c r="B42" s="61" t="s">
        <v>44</v>
      </c>
      <c r="C42" s="61">
        <f>COUNTA(B6:B41)</f>
        <v>0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1">
    <cfRule type="expression" dxfId="1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B6" sqref="B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 thickBot="1">
      <c r="A3" s="112" t="s">
        <v>30</v>
      </c>
      <c r="B3" s="113" t="s">
        <v>31</v>
      </c>
      <c r="C3" s="30"/>
      <c r="D3" s="113">
        <v>1</v>
      </c>
      <c r="E3" s="113"/>
      <c r="F3" s="113"/>
      <c r="G3" s="114">
        <v>2</v>
      </c>
      <c r="H3" s="114"/>
      <c r="I3" s="114"/>
      <c r="J3" s="115" t="s">
        <v>32</v>
      </c>
      <c r="K3" s="115"/>
      <c r="L3" s="115"/>
      <c r="M3" s="115"/>
      <c r="N3" s="115"/>
      <c r="O3" s="115"/>
      <c r="P3" s="115"/>
      <c r="Q3" s="115"/>
      <c r="R3" s="115"/>
      <c r="S3" s="116" t="s">
        <v>33</v>
      </c>
    </row>
    <row r="4" spans="1:19" ht="15" customHeight="1" thickBot="1">
      <c r="A4" s="112"/>
      <c r="B4" s="113"/>
      <c r="C4" s="117" t="s">
        <v>34</v>
      </c>
      <c r="D4" s="119" t="s">
        <v>35</v>
      </c>
      <c r="E4" s="121" t="s">
        <v>36</v>
      </c>
      <c r="F4" s="123" t="s">
        <v>37</v>
      </c>
      <c r="G4" s="125" t="s">
        <v>35</v>
      </c>
      <c r="H4" s="127" t="s">
        <v>36</v>
      </c>
      <c r="I4" s="129" t="s">
        <v>37</v>
      </c>
      <c r="J4" s="109" t="s">
        <v>38</v>
      </c>
      <c r="K4" s="110">
        <v>1</v>
      </c>
      <c r="L4" s="110"/>
      <c r="M4" s="110"/>
      <c r="N4" s="110"/>
      <c r="O4" s="110">
        <v>2</v>
      </c>
      <c r="P4" s="110"/>
      <c r="Q4" s="110"/>
      <c r="R4" s="110"/>
      <c r="S4" s="116"/>
    </row>
    <row r="5" spans="1:19" ht="42" customHeight="1" thickBot="1">
      <c r="A5" s="112"/>
      <c r="B5" s="114"/>
      <c r="C5" s="118"/>
      <c r="D5" s="120"/>
      <c r="E5" s="122"/>
      <c r="F5" s="124"/>
      <c r="G5" s="126"/>
      <c r="H5" s="128"/>
      <c r="I5" s="130"/>
      <c r="J5" s="109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16"/>
    </row>
    <row r="6" spans="1:19" ht="15.75">
      <c r="A6" s="31" t="e">
        <f ca="1">RANK(S6,S$6:OFFSET(S$6,0,0,COUNTA(B$6:B$30)))</f>
        <v>#REF!</v>
      </c>
      <c r="B6" s="85"/>
      <c r="C6" s="100" t="s">
        <v>43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OFFSET(Очки!$A$2,F6,D6+OFFSET(Очки!$A$18,0,$C$31-1)-1)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OFFSET(Очки!$A$2,I6,G6+OFFSET(Очки!$A$18,0,$C$31-1)-1)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30" ca="1" si="0">SUM(J6:R6)</f>
        <v>#REF!</v>
      </c>
    </row>
    <row r="7" spans="1:19" ht="15.75">
      <c r="A7" s="40" t="e">
        <f ca="1">RANK(S7,S$6:OFFSET(S$6,0,0,COUNTA(B$6:B$30)))</f>
        <v>#REF!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OFFSET(Очки!$A$2,F7,D7+OFFSET(Очки!$A$18,0,$C$31-1)-1)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OFFSET(Очки!$A$2,I7,G7+OFFSET(Очки!$A$18,0,$C$31-1)-1)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RANK(S8,S$6:OFFSET(S$6,0,0,COUNTA(B$6:B$30)))</f>
        <v>#REF!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OFFSET(Очки!$A$2,F8,D8+OFFSET(Очки!$A$18,0,$C$31-1)-1)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OFFSET(Очки!$A$2,I8,G8+OFFSET(Очки!$A$18,0,$C$31-1)-1)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RANK(S9,S$6:OFFSET(S$6,0,0,COUNTA(B$6:B$30)))</f>
        <v>#REF!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OFFSET(Очки!$A$2,F9,D9+OFFSET(Очки!$A$18,0,$C$31-1)-1)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OFFSET(Очки!$A$2,I9,G9+OFFSET(Очки!$A$18,0,$C$31-1)-1)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RANK(S10,S$6:OFFSET(S$6,0,0,COUNTA(B$6:B$30)))</f>
        <v>#REF!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OFFSET(Очки!$A$2,F10,D10+OFFSET(Очки!$A$18,0,$C$31-1)-1)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OFFSET(Очки!$A$2,I10,G10+OFFSET(Очки!$A$18,0,$C$31-1)-1)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RANK(S11,S$6:OFFSET(S$6,0,0,COUNTA(B$6:B$30)))</f>
        <v>#REF!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OFFSET(Очки!$A$2,F11,D11+OFFSET(Очки!$A$18,0,$C$31-1)-1)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OFFSET(Очки!$A$2,I11,G11+OFFSET(Очки!$A$18,0,$C$31-1)-1)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RANK(S12,S$6:OFFSET(S$6,0,0,COUNTA(B$6:B$30)))</f>
        <v>#REF!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OFFSET(Очки!$A$2,F12,D12+OFFSET(Очки!$A$18,0,$C$31-1)-1)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OFFSET(Очки!$A$2,I12,G12+OFFSET(Очки!$A$18,0,$C$31-1)-1)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RANK(S13,S$6:OFFSET(S$6,0,0,COUNTA(B$6:B$30)))</f>
        <v>#REF!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OFFSET(Очки!$A$2,F13,D13+OFFSET(Очки!$A$18,0,$C$31-1)-1)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OFFSET(Очки!$A$2,I13,G13+OFFSET(Очки!$A$18,0,$C$31-1)-1)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RANK(S14,S$6:OFFSET(S$6,0,0,COUNTA(B$6:B$30)))</f>
        <v>#REF!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OFFSET(Очки!$A$2,F14,D14+OFFSET(Очки!$A$18,0,$C$31-1)-1)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OFFSET(Очки!$A$2,I14,G14+OFFSET(Очки!$A$18,0,$C$31-1)-1)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RANK(S15,S$6:OFFSET(S$6,0,0,COUNTA(B$6:B$30)))</f>
        <v>#REF!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OFFSET(Очки!$A$2,F15,D15+OFFSET(Очки!$A$18,0,$C$31-1)-1)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OFFSET(Очки!$A$2,I15,G15+OFFSET(Очки!$A$18,0,$C$31-1)-1)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RANK(S16,S$6:OFFSET(S$6,0,0,COUNTA(B$6:B$30)))</f>
        <v>#REF!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OFFSET(Очки!$A$2,F16,D16+OFFSET(Очки!$A$18,0,$C$31-1)-1)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OFFSET(Очки!$A$2,I16,G16+OFFSET(Очки!$A$18,0,$C$31-1)-1)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RANK(S17,S$6:OFFSET(S$6,0,0,COUNTA(B$6:B$30)))</f>
        <v>#REF!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OFFSET(Очки!$A$2,F17,D17+OFFSET(Очки!$A$18,0,$C$31-1)-1)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OFFSET(Очки!$A$2,I17,G17+OFFSET(Очки!$A$18,0,$C$31-1)-1)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RANK(S18,S$6:OFFSET(S$6,0,0,COUNTA(B$6:B$30)))</f>
        <v>#REF!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OFFSET(Очки!$A$2,F18,D18+OFFSET(Очки!$A$18,0,$C$31-1)-1)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OFFSET(Очки!$A$2,I18,G18+OFFSET(Очки!$A$18,0,$C$31-1)-1)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RANK(S19,S$6:OFFSET(S$6,0,0,COUNTA(B$6:B$30)))</f>
        <v>#REF!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OFFSET(Очки!$A$2,F19,D19+OFFSET(Очки!$A$18,0,$C$31-1)-1)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OFFSET(Очки!$A$2,I19,G19+OFFSET(Очки!$A$18,0,$C$31-1)-1)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RANK(S20,S$6:OFFSET(S$6,0,0,COUNTA(B$6:B$30)))</f>
        <v>#REF!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OFFSET(Очки!$A$2,F20,D20+OFFSET(Очки!$A$18,0,$C$31-1)-1)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OFFSET(Очки!$A$2,I20,G20+OFFSET(Очки!$A$18,0,$C$31-1)-1)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RANK(S21,S$6:OFFSET(S$6,0,0,COUNTA(B$6:B$30)))</f>
        <v>#REF!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OFFSET(Очки!$A$2,F21,D21+OFFSET(Очки!$A$18,0,$C$31-1)-1)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OFFSET(Очки!$A$2,I21,G21+OFFSET(Очки!$A$18,0,$C$31-1)-1)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RANK(S22,S$6:OFFSET(S$6,0,0,COUNTA(B$6:B$30)))</f>
        <v>#REF!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OFFSET(Очки!$A$2,F22,D22+OFFSET(Очки!$A$18,0,$C$31-1)-1)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OFFSET(Очки!$A$2,I22,G22+OFFSET(Очки!$A$18,0,$C$31-1)-1)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RANK(S23,S$6:OFFSET(S$6,0,0,COUNTA(B$6:B$30)))</f>
        <v>#REF!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OFFSET(Очки!$A$2,F23,D23+OFFSET(Очки!$A$18,0,$C$31-1)-1)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OFFSET(Очки!$A$2,I23,G23+OFFSET(Очки!$A$18,0,$C$31-1)-1)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RANK(S24,S$6:OFFSET(S$6,0,0,COUNTA(B$6:B$30)))</f>
        <v>#REF!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OFFSET(Очки!$A$2,F24,D24+OFFSET(Очки!$A$18,0,$C$31-1)-1)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OFFSET(Очки!$A$2,I24,G24+OFFSET(Очки!$A$18,0,$C$31-1)-1)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RANK(S25,S$6:OFFSET(S$6,0,0,COUNTA(B$6:B$30)))</f>
        <v>#REF!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OFFSET(Очки!$A$2,F25,D25+OFFSET(Очки!$A$18,0,$C$31-1)-1)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OFFSET(Очки!$A$2,I25,G25+OFFSET(Очки!$A$18,0,$C$31-1)-1)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RANK(S26,S$6:OFFSET(S$6,0,0,COUNTA(B$6:B$30)))</f>
        <v>#REF!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OFFSET(Очки!$A$2,F26,D26+OFFSET(Очки!$A$18,0,$C$31-1)-1)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OFFSET(Очки!$A$2,I26,G26+OFFSET(Очки!$A$18,0,$C$31-1)-1)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RANK(S27,S$6:OFFSET(S$6,0,0,COUNTA(B$6:B$30)))</f>
        <v>#REF!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OFFSET(Очки!$A$2,F27,D27+OFFSET(Очки!$A$18,0,$C$31-1)-1)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OFFSET(Очки!$A$2,I27,G27+OFFSET(Очки!$A$18,0,$C$31-1)-1)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RANK(S28,S$6:OFFSET(S$6,0,0,COUNTA(B$6:B$30)))</f>
        <v>#REF!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OFFSET(Очки!$A$2,F28,D28+OFFSET(Очки!$A$18,0,$C$31-1)-1)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OFFSET(Очки!$A$2,I28,G28+OFFSET(Очки!$A$18,0,$C$31-1)-1)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RANK(S29,S$6:OFFSET(S$6,0,0,COUNTA(B$6:B$30)))</f>
        <v>#REF!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 t="e">
        <f ca="1">OFFSET(Очки!$A$2,F29,D29+OFFSET(Очки!$A$18,0,$C$31-1)-1)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OFFSET(Очки!$A$2,I29,G29+OFFSET(Очки!$A$18,0,$C$31-1)-1)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6.5" thickBot="1">
      <c r="A30" s="40" t="e">
        <f ca="1">RANK(S30,S$6:OFFSET(S$6,0,0,COUNTA(B$6:B$30)))</f>
        <v>#REF!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 t="e">
        <f ca="1">OFFSET(Очки!$A$2,F30,D30+OFFSET(Очки!$A$18,0,$C$31-1)-1)</f>
        <v>#REF!</v>
      </c>
      <c r="L30" s="59">
        <f ca="1">IF(F30&lt;E30,OFFSET(Очки!$A$20,2+E30-F30,IF(D30=1,13-E30,10+D30)),0)</f>
        <v>0</v>
      </c>
      <c r="M30" s="59"/>
      <c r="N30" s="93"/>
      <c r="O30" s="55" t="e">
        <f ca="1">OFFSET(Очки!$A$2,I30,G30+OFFSET(Очки!$A$18,0,$C$31-1)-1)</f>
        <v>#REF!</v>
      </c>
      <c r="P30" s="59">
        <f ca="1">IF(I30&lt;H30,OFFSET(Очки!$A$20,2+H30-I30,IF(G30=1,13-H30,10+G30)),0)</f>
        <v>0</v>
      </c>
      <c r="Q30" s="59"/>
      <c r="R30" s="57"/>
      <c r="S30" s="103" t="e">
        <f t="shared" ca="1" si="0"/>
        <v>#REF!</v>
      </c>
    </row>
    <row r="31" spans="1:19" ht="15.75">
      <c r="A31" s="60"/>
      <c r="B31" s="61" t="s">
        <v>44</v>
      </c>
      <c r="C31" s="61">
        <f>COUNTA(B6:B30)</f>
        <v>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08.06</vt:lpstr>
      <vt:lpstr>02.06</vt:lpstr>
      <vt:lpstr>Очки</vt:lpstr>
      <vt:lpstr>mkn (19)</vt:lpstr>
      <vt:lpstr>12121 (18)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2019-09-17T17:41:13Z</cp:lastPrinted>
  <dcterms:created xsi:type="dcterms:W3CDTF">2006-09-16T00:00:00Z</dcterms:created>
  <dcterms:modified xsi:type="dcterms:W3CDTF">2020-06-10T09:00:26Z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