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14565" windowHeight="5115"/>
  </bookViews>
  <sheets>
    <sheet name="Рейтинг" sheetId="23" r:id="rId1"/>
    <sheet name="Очки" sheetId="5" r:id="rId2"/>
    <sheet name="06.09" sheetId="12" r:id="rId3"/>
    <sheet name="12.07 " sheetId="18" r:id="rId4"/>
    <sheet name="20.09" sheetId="19" r:id="rId5"/>
    <sheet name="27.09" sheetId="21" r:id="rId6"/>
    <sheet name="04.10" sheetId="20" r:id="rId7"/>
    <sheet name="11.10" sheetId="24" r:id="rId8"/>
    <sheet name="18.10" sheetId="22" r:id="rId9"/>
    <sheet name="25.10" sheetId="25" r:id="rId10"/>
    <sheet name="12.07 (11)" sheetId="26" r:id="rId11"/>
  </sheets>
  <definedNames>
    <definedName name="_xlnm.Print_Area" localSheetId="0">Рейтинг!$A$1:$U$92</definedName>
  </definedNames>
  <calcPr calcId="145621"/>
</workbook>
</file>

<file path=xl/calcChain.xml><?xml version="1.0" encoding="utf-8"?>
<calcChain xmlns="http://schemas.openxmlformats.org/spreadsheetml/2006/main">
  <c r="R45" i="23" l="1"/>
  <c r="C29" i="26" l="1"/>
  <c r="V28" i="26" s="1"/>
  <c r="W28" i="26"/>
  <c r="S28" i="26"/>
  <c r="O28" i="26"/>
  <c r="W27" i="26"/>
  <c r="S27" i="26"/>
  <c r="O27" i="26"/>
  <c r="W26" i="26"/>
  <c r="S26" i="26"/>
  <c r="O26" i="26"/>
  <c r="W25" i="26"/>
  <c r="S25" i="26"/>
  <c r="O25" i="26"/>
  <c r="W24" i="26"/>
  <c r="S24" i="26"/>
  <c r="O24" i="26"/>
  <c r="W23" i="26"/>
  <c r="S23" i="26"/>
  <c r="O23" i="26"/>
  <c r="W22" i="26"/>
  <c r="S22" i="26"/>
  <c r="O22" i="26"/>
  <c r="W21" i="26"/>
  <c r="S21" i="26"/>
  <c r="O21" i="26"/>
  <c r="W20" i="26"/>
  <c r="S20" i="26"/>
  <c r="O20" i="26"/>
  <c r="W19" i="26"/>
  <c r="S19" i="26"/>
  <c r="O19" i="26"/>
  <c r="W18" i="26"/>
  <c r="S18" i="26"/>
  <c r="O18" i="26"/>
  <c r="W17" i="26"/>
  <c r="S17" i="26"/>
  <c r="O17" i="26"/>
  <c r="W16" i="26"/>
  <c r="S16" i="26"/>
  <c r="O16" i="26"/>
  <c r="W15" i="26"/>
  <c r="S15" i="26"/>
  <c r="O15" i="26"/>
  <c r="W14" i="26"/>
  <c r="S14" i="26"/>
  <c r="O14" i="26"/>
  <c r="W13" i="26"/>
  <c r="S13" i="26"/>
  <c r="O13" i="26"/>
  <c r="W12" i="26"/>
  <c r="S12" i="26"/>
  <c r="O12" i="26"/>
  <c r="W11" i="26"/>
  <c r="S11" i="26"/>
  <c r="O11" i="26"/>
  <c r="W10" i="26"/>
  <c r="S10" i="26"/>
  <c r="O10" i="26"/>
  <c r="W9" i="26"/>
  <c r="V9" i="26"/>
  <c r="S9" i="26"/>
  <c r="R9" i="26"/>
  <c r="O9" i="26"/>
  <c r="N9" i="26"/>
  <c r="W8" i="26"/>
  <c r="V8" i="26"/>
  <c r="S8" i="26"/>
  <c r="R8" i="26"/>
  <c r="O8" i="26"/>
  <c r="N8" i="26"/>
  <c r="W7" i="26"/>
  <c r="V7" i="26"/>
  <c r="S7" i="26"/>
  <c r="R7" i="26"/>
  <c r="O7" i="26"/>
  <c r="N7" i="26"/>
  <c r="W6" i="26"/>
  <c r="V6" i="26"/>
  <c r="S6" i="26"/>
  <c r="R6" i="26"/>
  <c r="O6" i="26"/>
  <c r="N6" i="26"/>
  <c r="AA3" i="26"/>
  <c r="AB6" i="26" l="1"/>
  <c r="A6" i="26" s="1"/>
  <c r="AB7" i="26"/>
  <c r="A7" i="26" s="1"/>
  <c r="AB8" i="26"/>
  <c r="A8" i="26" s="1"/>
  <c r="AB9" i="26"/>
  <c r="A9" i="26" s="1"/>
  <c r="N10" i="26"/>
  <c r="R10" i="26"/>
  <c r="V10" i="26"/>
  <c r="N11" i="26"/>
  <c r="R11" i="26"/>
  <c r="V11" i="26"/>
  <c r="N12" i="26"/>
  <c r="R12" i="26"/>
  <c r="V12" i="26"/>
  <c r="N13" i="26"/>
  <c r="R13" i="26"/>
  <c r="V13" i="26"/>
  <c r="N14" i="26"/>
  <c r="R14" i="26"/>
  <c r="V14" i="26"/>
  <c r="N15" i="26"/>
  <c r="R15" i="26"/>
  <c r="V15" i="26"/>
  <c r="N16" i="26"/>
  <c r="R16" i="26"/>
  <c r="V16" i="26"/>
  <c r="N17" i="26"/>
  <c r="R17" i="26"/>
  <c r="V17" i="26"/>
  <c r="N18" i="26"/>
  <c r="R18" i="26"/>
  <c r="V18" i="26"/>
  <c r="N19" i="26"/>
  <c r="R19" i="26"/>
  <c r="V19" i="26"/>
  <c r="N20" i="26"/>
  <c r="R20" i="26"/>
  <c r="V20" i="26"/>
  <c r="N21" i="26"/>
  <c r="R21" i="26"/>
  <c r="V21" i="26"/>
  <c r="N22" i="26"/>
  <c r="R22" i="26"/>
  <c r="V22" i="26"/>
  <c r="N23" i="26"/>
  <c r="R23" i="26"/>
  <c r="V23" i="26"/>
  <c r="N24" i="26"/>
  <c r="R24" i="26"/>
  <c r="V24" i="26"/>
  <c r="N25" i="26"/>
  <c r="R25" i="26"/>
  <c r="V25" i="26"/>
  <c r="N26" i="26"/>
  <c r="R26" i="26"/>
  <c r="V26" i="26"/>
  <c r="N27" i="26"/>
  <c r="R27" i="26"/>
  <c r="V27" i="26"/>
  <c r="N28" i="26"/>
  <c r="R28" i="26"/>
  <c r="Y11" i="22"/>
  <c r="U12" i="22"/>
  <c r="L31" i="23"/>
  <c r="L37" i="23"/>
  <c r="C29" i="25"/>
  <c r="V28" i="25" s="1"/>
  <c r="W28" i="25"/>
  <c r="S28" i="25"/>
  <c r="O28" i="25"/>
  <c r="W27" i="25"/>
  <c r="S27" i="25"/>
  <c r="O27" i="25"/>
  <c r="W26" i="25"/>
  <c r="S26" i="25"/>
  <c r="O26" i="25"/>
  <c r="W25" i="25"/>
  <c r="S25" i="25"/>
  <c r="O25" i="25"/>
  <c r="W24" i="25"/>
  <c r="S24" i="25"/>
  <c r="O24" i="25"/>
  <c r="W23" i="25"/>
  <c r="S23" i="25"/>
  <c r="O23" i="25"/>
  <c r="W22" i="25"/>
  <c r="S22" i="25"/>
  <c r="O22" i="25"/>
  <c r="W13" i="25"/>
  <c r="S13" i="25"/>
  <c r="O13" i="25"/>
  <c r="W11" i="25"/>
  <c r="S11" i="25"/>
  <c r="O11" i="25"/>
  <c r="W10" i="25"/>
  <c r="S10" i="25"/>
  <c r="O10" i="25"/>
  <c r="W15" i="25"/>
  <c r="S15" i="25"/>
  <c r="O15" i="25"/>
  <c r="W9" i="25"/>
  <c r="S9" i="25"/>
  <c r="O9" i="25"/>
  <c r="W20" i="25"/>
  <c r="S20" i="25"/>
  <c r="O20" i="25"/>
  <c r="W19" i="25"/>
  <c r="S19" i="25"/>
  <c r="O19" i="25"/>
  <c r="W12" i="25"/>
  <c r="S12" i="25"/>
  <c r="O12" i="25"/>
  <c r="W18" i="25"/>
  <c r="S18" i="25"/>
  <c r="O18" i="25"/>
  <c r="W6" i="25"/>
  <c r="S6" i="25"/>
  <c r="O6" i="25"/>
  <c r="W17" i="25"/>
  <c r="S17" i="25"/>
  <c r="O17" i="25"/>
  <c r="W7" i="25"/>
  <c r="S7" i="25"/>
  <c r="O7" i="25"/>
  <c r="W16" i="25"/>
  <c r="S16" i="25"/>
  <c r="O16" i="25"/>
  <c r="W8" i="25"/>
  <c r="V8" i="25"/>
  <c r="S8" i="25"/>
  <c r="R8" i="25"/>
  <c r="O8" i="25"/>
  <c r="N8" i="25"/>
  <c r="W21" i="25"/>
  <c r="V21" i="25"/>
  <c r="S21" i="25"/>
  <c r="R21" i="25"/>
  <c r="O21" i="25"/>
  <c r="N21" i="25"/>
  <c r="W14" i="25"/>
  <c r="V14" i="25"/>
  <c r="S14" i="25"/>
  <c r="R14" i="25"/>
  <c r="O14" i="25"/>
  <c r="N14" i="25"/>
  <c r="AA3" i="25"/>
  <c r="AB28" i="26" l="1"/>
  <c r="A28" i="26" s="1"/>
  <c r="AB27" i="26"/>
  <c r="A27" i="26" s="1"/>
  <c r="AB25" i="26"/>
  <c r="A25" i="26" s="1"/>
  <c r="AB23" i="26"/>
  <c r="A23" i="26" s="1"/>
  <c r="AB21" i="26"/>
  <c r="A21" i="26" s="1"/>
  <c r="AB19" i="26"/>
  <c r="A19" i="26" s="1"/>
  <c r="AB17" i="26"/>
  <c r="A17" i="26" s="1"/>
  <c r="AB15" i="26"/>
  <c r="A15" i="26" s="1"/>
  <c r="AB13" i="26"/>
  <c r="A13" i="26" s="1"/>
  <c r="AB11" i="26"/>
  <c r="A11" i="26" s="1"/>
  <c r="AB26" i="26"/>
  <c r="A26" i="26" s="1"/>
  <c r="AB24" i="26"/>
  <c r="A24" i="26" s="1"/>
  <c r="AB22" i="26"/>
  <c r="A22" i="26" s="1"/>
  <c r="AB20" i="26"/>
  <c r="A20" i="26" s="1"/>
  <c r="AB18" i="26"/>
  <c r="A18" i="26" s="1"/>
  <c r="AB16" i="26"/>
  <c r="A16" i="26" s="1"/>
  <c r="AB14" i="26"/>
  <c r="A14" i="26" s="1"/>
  <c r="AB12" i="26"/>
  <c r="A12" i="26" s="1"/>
  <c r="AB10" i="26"/>
  <c r="A10" i="26" s="1"/>
  <c r="AB14" i="25"/>
  <c r="AB21" i="25"/>
  <c r="AB8" i="25"/>
  <c r="N16" i="25"/>
  <c r="R16" i="25"/>
  <c r="V16" i="25"/>
  <c r="N7" i="25"/>
  <c r="R7" i="25"/>
  <c r="V7" i="25"/>
  <c r="N17" i="25"/>
  <c r="R17" i="25"/>
  <c r="V17" i="25"/>
  <c r="N6" i="25"/>
  <c r="R6" i="25"/>
  <c r="V6" i="25"/>
  <c r="N18" i="25"/>
  <c r="R18" i="25"/>
  <c r="V18" i="25"/>
  <c r="N12" i="25"/>
  <c r="R12" i="25"/>
  <c r="V12" i="25"/>
  <c r="N19" i="25"/>
  <c r="R19" i="25"/>
  <c r="V19" i="25"/>
  <c r="N20" i="25"/>
  <c r="R20" i="25"/>
  <c r="V20" i="25"/>
  <c r="N9" i="25"/>
  <c r="R9" i="25"/>
  <c r="V9" i="25"/>
  <c r="N15" i="25"/>
  <c r="R15" i="25"/>
  <c r="V15" i="25"/>
  <c r="N10" i="25"/>
  <c r="R10" i="25"/>
  <c r="V10" i="25"/>
  <c r="N11" i="25"/>
  <c r="R11" i="25"/>
  <c r="V11" i="25"/>
  <c r="N13" i="25"/>
  <c r="R13" i="25"/>
  <c r="V13" i="25"/>
  <c r="N22" i="25"/>
  <c r="R22" i="25"/>
  <c r="V22" i="25"/>
  <c r="N23" i="25"/>
  <c r="R23" i="25"/>
  <c r="V23" i="25"/>
  <c r="N24" i="25"/>
  <c r="R24" i="25"/>
  <c r="V24" i="25"/>
  <c r="N25" i="25"/>
  <c r="R25" i="25"/>
  <c r="V25" i="25"/>
  <c r="N26" i="25"/>
  <c r="R26" i="25"/>
  <c r="V26" i="25"/>
  <c r="N27" i="25"/>
  <c r="R27" i="25"/>
  <c r="V27" i="25"/>
  <c r="N28" i="25"/>
  <c r="R28" i="25"/>
  <c r="N38" i="23"/>
  <c r="P46" i="23"/>
  <c r="N23" i="23"/>
  <c r="C29" i="24"/>
  <c r="W12" i="24" s="1"/>
  <c r="W28" i="24"/>
  <c r="V28" i="24"/>
  <c r="S28" i="24"/>
  <c r="R28" i="24"/>
  <c r="O28" i="24"/>
  <c r="N28" i="24"/>
  <c r="W27" i="24"/>
  <c r="V27" i="24"/>
  <c r="S27" i="24"/>
  <c r="R27" i="24"/>
  <c r="O27" i="24"/>
  <c r="N27" i="24"/>
  <c r="W26" i="24"/>
  <c r="V26" i="24"/>
  <c r="S26" i="24"/>
  <c r="R26" i="24"/>
  <c r="O26" i="24"/>
  <c r="N26" i="24"/>
  <c r="W25" i="24"/>
  <c r="V25" i="24"/>
  <c r="S25" i="24"/>
  <c r="R25" i="24"/>
  <c r="O25" i="24"/>
  <c r="N25" i="24"/>
  <c r="W24" i="24"/>
  <c r="V24" i="24"/>
  <c r="S24" i="24"/>
  <c r="R24" i="24"/>
  <c r="O24" i="24"/>
  <c r="N24" i="24"/>
  <c r="W23" i="24"/>
  <c r="V23" i="24"/>
  <c r="S23" i="24"/>
  <c r="R23" i="24"/>
  <c r="O23" i="24"/>
  <c r="N23" i="24"/>
  <c r="W22" i="24"/>
  <c r="V22" i="24"/>
  <c r="S22" i="24"/>
  <c r="R22" i="24"/>
  <c r="O22" i="24"/>
  <c r="N22" i="24"/>
  <c r="W21" i="24"/>
  <c r="V21" i="24"/>
  <c r="S21" i="24"/>
  <c r="R21" i="24"/>
  <c r="O21" i="24"/>
  <c r="N21" i="24"/>
  <c r="W20" i="24"/>
  <c r="V20" i="24"/>
  <c r="S20" i="24"/>
  <c r="R20" i="24"/>
  <c r="O20" i="24"/>
  <c r="N20" i="24"/>
  <c r="W19" i="24"/>
  <c r="V19" i="24"/>
  <c r="S19" i="24"/>
  <c r="R19" i="24"/>
  <c r="O19" i="24"/>
  <c r="N19" i="24"/>
  <c r="W16" i="24"/>
  <c r="V16" i="24"/>
  <c r="S16" i="24"/>
  <c r="R16" i="24"/>
  <c r="O16" i="24"/>
  <c r="N16" i="24"/>
  <c r="V12" i="24"/>
  <c r="S12" i="24"/>
  <c r="R12" i="24"/>
  <c r="N12" i="24"/>
  <c r="W8" i="24"/>
  <c r="V8" i="24"/>
  <c r="R8" i="24"/>
  <c r="N8" i="24"/>
  <c r="V15" i="24"/>
  <c r="S15" i="24"/>
  <c r="R15" i="24"/>
  <c r="O15" i="24"/>
  <c r="N15" i="24"/>
  <c r="V7" i="24"/>
  <c r="S7" i="24"/>
  <c r="R7" i="24"/>
  <c r="N7" i="24"/>
  <c r="V6" i="24"/>
  <c r="R6" i="24"/>
  <c r="N6" i="24"/>
  <c r="W14" i="24"/>
  <c r="V14" i="24"/>
  <c r="R14" i="24"/>
  <c r="O14" i="24"/>
  <c r="N14" i="24"/>
  <c r="V9" i="24"/>
  <c r="R9" i="24"/>
  <c r="N9" i="24"/>
  <c r="W17" i="24"/>
  <c r="V17" i="24"/>
  <c r="S17" i="24"/>
  <c r="R17" i="24"/>
  <c r="O17" i="24"/>
  <c r="N17" i="24"/>
  <c r="V11" i="24"/>
  <c r="S11" i="24"/>
  <c r="R11" i="24"/>
  <c r="N11" i="24"/>
  <c r="V10" i="24"/>
  <c r="R10" i="24"/>
  <c r="O10" i="24"/>
  <c r="N10" i="24"/>
  <c r="W13" i="24"/>
  <c r="V13" i="24"/>
  <c r="R13" i="24"/>
  <c r="O13" i="24"/>
  <c r="N13" i="24"/>
  <c r="W18" i="24"/>
  <c r="V18" i="24"/>
  <c r="S18" i="24"/>
  <c r="R18" i="24"/>
  <c r="O18" i="24"/>
  <c r="N18" i="24"/>
  <c r="AA3" i="24"/>
  <c r="AB28" i="25" l="1"/>
  <c r="AB26" i="25"/>
  <c r="AB24" i="25"/>
  <c r="AB22" i="25"/>
  <c r="AB11" i="25"/>
  <c r="AB15" i="25"/>
  <c r="AB20" i="25"/>
  <c r="AB12" i="25"/>
  <c r="AB6" i="25"/>
  <c r="AB7" i="25"/>
  <c r="AB27" i="25"/>
  <c r="AB25" i="25"/>
  <c r="AB23" i="25"/>
  <c r="AB13" i="25"/>
  <c r="AB10" i="25"/>
  <c r="AB9" i="25"/>
  <c r="AB19" i="25"/>
  <c r="AB18" i="25"/>
  <c r="AB17" i="25"/>
  <c r="AB16" i="25"/>
  <c r="S13" i="24"/>
  <c r="AB13" i="24" s="1"/>
  <c r="S10" i="24"/>
  <c r="W10" i="24"/>
  <c r="O11" i="24"/>
  <c r="W11" i="24"/>
  <c r="O9" i="24"/>
  <c r="S9" i="24"/>
  <c r="W9" i="24"/>
  <c r="S14" i="24"/>
  <c r="AB14" i="24" s="1"/>
  <c r="O6" i="24"/>
  <c r="S6" i="24"/>
  <c r="W6" i="24"/>
  <c r="O7" i="24"/>
  <c r="W7" i="24"/>
  <c r="W15" i="24"/>
  <c r="AB15" i="24" s="1"/>
  <c r="O8" i="24"/>
  <c r="S8" i="24"/>
  <c r="O12" i="24"/>
  <c r="AB12" i="24" s="1"/>
  <c r="AB18" i="24"/>
  <c r="AB17" i="24"/>
  <c r="AB19" i="24"/>
  <c r="AB16" i="24"/>
  <c r="AB20" i="24"/>
  <c r="AB21" i="24"/>
  <c r="AB22" i="24"/>
  <c r="AB23" i="24"/>
  <c r="AB24" i="24"/>
  <c r="AB27" i="24"/>
  <c r="AB28" i="24"/>
  <c r="AB26" i="24"/>
  <c r="AB25" i="24"/>
  <c r="A16" i="25" l="1"/>
  <c r="A17" i="25"/>
  <c r="A20" i="25"/>
  <c r="A11" i="25"/>
  <c r="A23" i="25"/>
  <c r="A27" i="25"/>
  <c r="A6" i="25"/>
  <c r="A9" i="25"/>
  <c r="A18" i="25"/>
  <c r="A24" i="25"/>
  <c r="A28" i="25"/>
  <c r="A14" i="25"/>
  <c r="A12" i="25"/>
  <c r="A15" i="25"/>
  <c r="A13" i="25"/>
  <c r="A25" i="25"/>
  <c r="A7" i="25"/>
  <c r="A19" i="25"/>
  <c r="A10" i="25"/>
  <c r="A22" i="25"/>
  <c r="A26" i="25"/>
  <c r="A21" i="25"/>
  <c r="A8" i="25"/>
  <c r="AB8" i="24"/>
  <c r="AB7" i="24"/>
  <c r="AB6" i="24"/>
  <c r="AB9" i="24"/>
  <c r="AB11" i="24"/>
  <c r="AB10" i="24"/>
  <c r="A9" i="24" l="1"/>
  <c r="A20" i="24"/>
  <c r="A14" i="24"/>
  <c r="A26" i="24"/>
  <c r="A28" i="24"/>
  <c r="A13" i="24"/>
  <c r="A27" i="24"/>
  <c r="A18" i="24"/>
  <c r="A22" i="24"/>
  <c r="A15" i="24"/>
  <c r="A19" i="24"/>
  <c r="A25" i="24"/>
  <c r="A21" i="24"/>
  <c r="A10" i="24"/>
  <c r="A24" i="24"/>
  <c r="A23" i="24"/>
  <c r="A11" i="24"/>
  <c r="A16" i="24"/>
  <c r="A7" i="24"/>
  <c r="A17" i="24"/>
  <c r="A12" i="24"/>
  <c r="A8" i="24"/>
  <c r="A6" i="24"/>
  <c r="T73" i="23" l="1"/>
  <c r="P73" i="23"/>
  <c r="T72" i="23"/>
  <c r="T71" i="23"/>
  <c r="V69" i="23"/>
  <c r="V68" i="23"/>
  <c r="V67" i="23"/>
  <c r="V66" i="23"/>
  <c r="V65" i="23"/>
  <c r="T64" i="23"/>
  <c r="V64" i="23" s="1"/>
  <c r="T63" i="23"/>
  <c r="V63" i="23" s="1"/>
  <c r="T62" i="23"/>
  <c r="V62" i="23" s="1"/>
  <c r="T61" i="23"/>
  <c r="V61" i="23" s="1"/>
  <c r="T60" i="23"/>
  <c r="V60" i="23" s="1"/>
  <c r="T59" i="23"/>
  <c r="V59" i="23" s="1"/>
  <c r="T58" i="23"/>
  <c r="V58" i="23" s="1"/>
  <c r="T57" i="23"/>
  <c r="V57" i="23" s="1"/>
  <c r="P56" i="23"/>
  <c r="R56" i="23" s="1"/>
  <c r="T56" i="23" s="1"/>
  <c r="V56" i="23" s="1"/>
  <c r="T55" i="23"/>
  <c r="V55" i="23" s="1"/>
  <c r="P54" i="23"/>
  <c r="R54" i="23" s="1"/>
  <c r="T54" i="23" s="1"/>
  <c r="V54" i="23" s="1"/>
  <c r="P53" i="23"/>
  <c r="R53" i="23" s="1"/>
  <c r="T53" i="23" s="1"/>
  <c r="V53" i="23" s="1"/>
  <c r="P52" i="23"/>
  <c r="R52" i="23" s="1"/>
  <c r="T52" i="23" s="1"/>
  <c r="V52" i="23" s="1"/>
  <c r="A52" i="23"/>
  <c r="A53" i="23" s="1"/>
  <c r="A54" i="23" s="1"/>
  <c r="A55" i="23" s="1"/>
  <c r="A56" i="23" s="1"/>
  <c r="A57" i="23" s="1"/>
  <c r="A58" i="23" s="1"/>
  <c r="A59" i="23" s="1"/>
  <c r="P51" i="23"/>
  <c r="R51" i="23" s="1"/>
  <c r="T51" i="23" s="1"/>
  <c r="V51" i="23" s="1"/>
  <c r="P50" i="23"/>
  <c r="R50" i="23" s="1"/>
  <c r="T50" i="23" s="1"/>
  <c r="V50" i="23" s="1"/>
  <c r="T49" i="23"/>
  <c r="V49" i="23" s="1"/>
  <c r="T48" i="23"/>
  <c r="V48" i="23" s="1"/>
  <c r="H48" i="23"/>
  <c r="P47" i="23"/>
  <c r="R47" i="23" s="1"/>
  <c r="T47" i="23" s="1"/>
  <c r="V47" i="23" s="1"/>
  <c r="P44" i="23"/>
  <c r="R44" i="23" s="1"/>
  <c r="T45" i="23" s="1"/>
  <c r="V45" i="23" s="1"/>
  <c r="P40" i="23"/>
  <c r="R40" i="23" s="1"/>
  <c r="T44" i="23" s="1"/>
  <c r="V44" i="23" s="1"/>
  <c r="P39" i="23"/>
  <c r="R39" i="23" s="1"/>
  <c r="N34" i="23"/>
  <c r="P34" i="23" s="1"/>
  <c r="R34" i="23" s="1"/>
  <c r="L32" i="23"/>
  <c r="N32" i="23" s="1"/>
  <c r="P32" i="23" s="1"/>
  <c r="R32" i="23" s="1"/>
  <c r="N37" i="23"/>
  <c r="P37" i="23" s="1"/>
  <c r="R46" i="23" s="1"/>
  <c r="T40" i="23" s="1"/>
  <c r="V40" i="23" s="1"/>
  <c r="N31" i="23"/>
  <c r="P31" i="23" s="1"/>
  <c r="L43" i="23"/>
  <c r="N43" i="23" s="1"/>
  <c r="L42" i="23"/>
  <c r="N42" i="23" s="1"/>
  <c r="L41" i="23"/>
  <c r="N41" i="23" s="1"/>
  <c r="P38" i="23" s="1"/>
  <c r="L25" i="23"/>
  <c r="L26" i="23"/>
  <c r="L28" i="23"/>
  <c r="L21" i="23"/>
  <c r="A30" i="23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H15" i="23"/>
  <c r="J15" i="23" s="1"/>
  <c r="L15" i="23" s="1"/>
  <c r="H16" i="23"/>
  <c r="J16" i="23" s="1"/>
  <c r="L16" i="23" s="1"/>
  <c r="H29" i="23"/>
  <c r="J29" i="23" s="1"/>
  <c r="L29" i="23" s="1"/>
  <c r="D36" i="23"/>
  <c r="F36" i="23" s="1"/>
  <c r="H36" i="23" s="1"/>
  <c r="J36" i="23" s="1"/>
  <c r="L36" i="23" s="1"/>
  <c r="N28" i="23" s="1"/>
  <c r="H35" i="23"/>
  <c r="J35" i="23" s="1"/>
  <c r="L35" i="23" s="1"/>
  <c r="N21" i="23" s="1"/>
  <c r="J24" i="23"/>
  <c r="L24" i="23" s="1"/>
  <c r="P23" i="23"/>
  <c r="R23" i="23" s="1"/>
  <c r="T23" i="23" s="1"/>
  <c r="V23" i="23" s="1"/>
  <c r="F33" i="23"/>
  <c r="H33" i="23" s="1"/>
  <c r="J33" i="23" s="1"/>
  <c r="L33" i="23" s="1"/>
  <c r="F30" i="23"/>
  <c r="H30" i="23" s="1"/>
  <c r="J30" i="23" s="1"/>
  <c r="L30" i="23" s="1"/>
  <c r="N24" i="23" s="1"/>
  <c r="F27" i="23"/>
  <c r="H27" i="23" s="1"/>
  <c r="J27" i="23" s="1"/>
  <c r="L27" i="23" s="1"/>
  <c r="F46" i="23"/>
  <c r="H46" i="23" s="1"/>
  <c r="J46" i="23" s="1"/>
  <c r="L46" i="23" s="1"/>
  <c r="H13" i="23"/>
  <c r="J13" i="23" s="1"/>
  <c r="L13" i="23" s="1"/>
  <c r="F22" i="23"/>
  <c r="H22" i="23" s="1"/>
  <c r="J22" i="23" s="1"/>
  <c r="L22" i="23" s="1"/>
  <c r="H20" i="23"/>
  <c r="J20" i="23" s="1"/>
  <c r="L20" i="23" s="1"/>
  <c r="D17" i="23"/>
  <c r="F17" i="23" s="1"/>
  <c r="H17" i="23" s="1"/>
  <c r="J17" i="23" s="1"/>
  <c r="L17" i="23" s="1"/>
  <c r="D18" i="23"/>
  <c r="F18" i="23" s="1"/>
  <c r="H18" i="23" s="1"/>
  <c r="J18" i="23" s="1"/>
  <c r="L18" i="23" s="1"/>
  <c r="D10" i="23"/>
  <c r="F10" i="23" s="1"/>
  <c r="H10" i="23" s="1"/>
  <c r="J10" i="23" s="1"/>
  <c r="L10" i="23" s="1"/>
  <c r="D19" i="23"/>
  <c r="F19" i="23" s="1"/>
  <c r="H19" i="23" s="1"/>
  <c r="J19" i="23" s="1"/>
  <c r="L19" i="23" s="1"/>
  <c r="D9" i="23"/>
  <c r="F9" i="23" s="1"/>
  <c r="H9" i="23" s="1"/>
  <c r="J9" i="23" s="1"/>
  <c r="L9" i="23" s="1"/>
  <c r="D14" i="23"/>
  <c r="F14" i="23" s="1"/>
  <c r="H14" i="23" s="1"/>
  <c r="J14" i="23" s="1"/>
  <c r="L14" i="23" s="1"/>
  <c r="D7" i="23"/>
  <c r="F7" i="23" s="1"/>
  <c r="H7" i="23" s="1"/>
  <c r="J7" i="23" s="1"/>
  <c r="L7" i="23" s="1"/>
  <c r="N7" i="23" s="1"/>
  <c r="D11" i="23"/>
  <c r="F11" i="23" s="1"/>
  <c r="H11" i="23" s="1"/>
  <c r="J11" i="23" s="1"/>
  <c r="L11" i="23" s="1"/>
  <c r="N11" i="23" s="1"/>
  <c r="D6" i="23"/>
  <c r="F6" i="23" s="1"/>
  <c r="H6" i="23" s="1"/>
  <c r="J6" i="23" s="1"/>
  <c r="L6" i="23" s="1"/>
  <c r="N8" i="23" s="1"/>
  <c r="D8" i="23"/>
  <c r="F8" i="23" s="1"/>
  <c r="H8" i="23" s="1"/>
  <c r="J8" i="23" s="1"/>
  <c r="L8" i="23" s="1"/>
  <c r="F12" i="23"/>
  <c r="H12" i="23" s="1"/>
  <c r="J12" i="23" s="1"/>
  <c r="L12" i="23" s="1"/>
  <c r="N12" i="23" s="1"/>
  <c r="D12" i="23"/>
  <c r="A6" i="23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D5" i="23"/>
  <c r="F5" i="23" s="1"/>
  <c r="H5" i="23" s="1"/>
  <c r="J5" i="23" s="1"/>
  <c r="L5" i="23" s="1"/>
  <c r="N5" i="23" s="1"/>
  <c r="P5" i="23" s="1"/>
  <c r="R5" i="23" s="1"/>
  <c r="T5" i="23" s="1"/>
  <c r="V5" i="23" s="1"/>
  <c r="A5" i="23"/>
  <c r="T46" i="23" l="1"/>
  <c r="V46" i="23" s="1"/>
  <c r="N30" i="23"/>
  <c r="P28" i="23" s="1"/>
  <c r="R28" i="23" s="1"/>
  <c r="N15" i="23"/>
  <c r="N26" i="23"/>
  <c r="P12" i="23"/>
  <c r="N16" i="23"/>
  <c r="N13" i="23"/>
  <c r="P42" i="23"/>
  <c r="P43" i="23"/>
  <c r="R43" i="23" s="1"/>
  <c r="P7" i="23"/>
  <c r="N14" i="23"/>
  <c r="N18" i="23"/>
  <c r="P15" i="23" s="1"/>
  <c r="R15" i="23" s="1"/>
  <c r="P41" i="23"/>
  <c r="R37" i="23" s="1"/>
  <c r="N6" i="23"/>
  <c r="P8" i="23" s="1"/>
  <c r="R7" i="23" s="1"/>
  <c r="T7" i="23" s="1"/>
  <c r="V7" i="23" s="1"/>
  <c r="N10" i="23"/>
  <c r="P11" i="23" s="1"/>
  <c r="R12" i="23" s="1"/>
  <c r="N19" i="23"/>
  <c r="P16" i="23" s="1"/>
  <c r="R16" i="23" s="1"/>
  <c r="T15" i="23" s="1"/>
  <c r="V15" i="23" s="1"/>
  <c r="N22" i="23"/>
  <c r="N27" i="23"/>
  <c r="P24" i="23" s="1"/>
  <c r="R24" i="23" s="1"/>
  <c r="T24" i="23" s="1"/>
  <c r="V24" i="23" s="1"/>
  <c r="N33" i="23"/>
  <c r="N35" i="23"/>
  <c r="N25" i="23"/>
  <c r="N9" i="23"/>
  <c r="N17" i="23"/>
  <c r="P21" i="23" s="1"/>
  <c r="N20" i="23"/>
  <c r="P18" i="23" s="1"/>
  <c r="N36" i="23"/>
  <c r="N29" i="23"/>
  <c r="T39" i="23" l="1"/>
  <c r="V39" i="23" s="1"/>
  <c r="T43" i="23"/>
  <c r="V43" i="23" s="1"/>
  <c r="P33" i="23"/>
  <c r="P36" i="23"/>
  <c r="R21" i="23"/>
  <c r="P14" i="23"/>
  <c r="P26" i="23"/>
  <c r="R31" i="23" s="1"/>
  <c r="R38" i="23"/>
  <c r="R42" i="23"/>
  <c r="R26" i="23"/>
  <c r="T31" i="23" s="1"/>
  <c r="V31" i="23" s="1"/>
  <c r="P30" i="23"/>
  <c r="R30" i="23" s="1"/>
  <c r="R41" i="23"/>
  <c r="R8" i="23"/>
  <c r="T8" i="23" s="1"/>
  <c r="V8" i="23" s="1"/>
  <c r="R36" i="23"/>
  <c r="T34" i="23" s="1"/>
  <c r="V34" i="23" s="1"/>
  <c r="P35" i="23"/>
  <c r="P17" i="23"/>
  <c r="R18" i="23" s="1"/>
  <c r="P20" i="23"/>
  <c r="P9" i="23"/>
  <c r="R9" i="23" s="1"/>
  <c r="T12" i="23" s="1"/>
  <c r="V12" i="23" s="1"/>
  <c r="P22" i="23"/>
  <c r="R22" i="23" s="1"/>
  <c r="T22" i="23" s="1"/>
  <c r="V22" i="23" s="1"/>
  <c r="P13" i="23"/>
  <c r="R14" i="23" s="1"/>
  <c r="T14" i="23" s="1"/>
  <c r="V14" i="23" s="1"/>
  <c r="P6" i="23"/>
  <c r="R6" i="23" s="1"/>
  <c r="T6" i="23" s="1"/>
  <c r="V6" i="23" s="1"/>
  <c r="P27" i="23"/>
  <c r="R27" i="23" s="1"/>
  <c r="T26" i="23" s="1"/>
  <c r="V26" i="23" s="1"/>
  <c r="P25" i="23"/>
  <c r="R25" i="23" s="1"/>
  <c r="T25" i="23" s="1"/>
  <c r="V25" i="23" s="1"/>
  <c r="P19" i="23"/>
  <c r="R19" i="23" s="1"/>
  <c r="T16" i="23" s="1"/>
  <c r="V16" i="23" s="1"/>
  <c r="P29" i="23"/>
  <c r="R29" i="23" s="1"/>
  <c r="T28" i="23" s="1"/>
  <c r="V28" i="23" s="1"/>
  <c r="P10" i="23"/>
  <c r="R11" i="23" s="1"/>
  <c r="T11" i="23" s="1"/>
  <c r="V11" i="23" s="1"/>
  <c r="U18" i="20"/>
  <c r="C29" i="22"/>
  <c r="W28" i="22"/>
  <c r="V28" i="22"/>
  <c r="S28" i="22"/>
  <c r="R28" i="22"/>
  <c r="O28" i="22"/>
  <c r="N28" i="22"/>
  <c r="W27" i="22"/>
  <c r="V27" i="22"/>
  <c r="S27" i="22"/>
  <c r="R27" i="22"/>
  <c r="O27" i="22"/>
  <c r="N27" i="22"/>
  <c r="W26" i="22"/>
  <c r="V26" i="22"/>
  <c r="S26" i="22"/>
  <c r="R26" i="22"/>
  <c r="O26" i="22"/>
  <c r="N26" i="22"/>
  <c r="W25" i="22"/>
  <c r="V25" i="22"/>
  <c r="S25" i="22"/>
  <c r="R25" i="22"/>
  <c r="O25" i="22"/>
  <c r="N25" i="22"/>
  <c r="W24" i="22"/>
  <c r="V24" i="22"/>
  <c r="S24" i="22"/>
  <c r="R24" i="22"/>
  <c r="O24" i="22"/>
  <c r="N24" i="22"/>
  <c r="W23" i="22"/>
  <c r="V23" i="22"/>
  <c r="S23" i="22"/>
  <c r="R23" i="22"/>
  <c r="O23" i="22"/>
  <c r="N23" i="22"/>
  <c r="W22" i="22"/>
  <c r="V22" i="22"/>
  <c r="S22" i="22"/>
  <c r="R22" i="22"/>
  <c r="O22" i="22"/>
  <c r="N22" i="22"/>
  <c r="W21" i="22"/>
  <c r="V21" i="22"/>
  <c r="S21" i="22"/>
  <c r="R21" i="22"/>
  <c r="O21" i="22"/>
  <c r="N21" i="22"/>
  <c r="W20" i="22"/>
  <c r="V20" i="22"/>
  <c r="S20" i="22"/>
  <c r="R20" i="22"/>
  <c r="O20" i="22"/>
  <c r="N20" i="22"/>
  <c r="W19" i="22"/>
  <c r="V19" i="22"/>
  <c r="S19" i="22"/>
  <c r="R19" i="22"/>
  <c r="O19" i="22"/>
  <c r="N19" i="22"/>
  <c r="W18" i="22"/>
  <c r="V18" i="22"/>
  <c r="S18" i="22"/>
  <c r="R18" i="22"/>
  <c r="O18" i="22"/>
  <c r="N18" i="22"/>
  <c r="W17" i="22"/>
  <c r="V17" i="22"/>
  <c r="S17" i="22"/>
  <c r="R17" i="22"/>
  <c r="O17" i="22"/>
  <c r="N17" i="22"/>
  <c r="W16" i="22"/>
  <c r="V16" i="22"/>
  <c r="S16" i="22"/>
  <c r="R16" i="22"/>
  <c r="O16" i="22"/>
  <c r="N16" i="22"/>
  <c r="W10" i="22"/>
  <c r="V10" i="22"/>
  <c r="S10" i="22"/>
  <c r="R10" i="22"/>
  <c r="O10" i="22"/>
  <c r="N10" i="22"/>
  <c r="W15" i="22"/>
  <c r="V15" i="22"/>
  <c r="S15" i="22"/>
  <c r="R15" i="22"/>
  <c r="O15" i="22"/>
  <c r="N15" i="22"/>
  <c r="W7" i="22"/>
  <c r="V7" i="22"/>
  <c r="S7" i="22"/>
  <c r="R7" i="22"/>
  <c r="O7" i="22"/>
  <c r="N7" i="22"/>
  <c r="W13" i="22"/>
  <c r="V13" i="22"/>
  <c r="S13" i="22"/>
  <c r="R13" i="22"/>
  <c r="O13" i="22"/>
  <c r="N13" i="22"/>
  <c r="W12" i="22"/>
  <c r="V12" i="22"/>
  <c r="S12" i="22"/>
  <c r="R12" i="22"/>
  <c r="O12" i="22"/>
  <c r="N12" i="22"/>
  <c r="W14" i="22"/>
  <c r="V14" i="22"/>
  <c r="S14" i="22"/>
  <c r="R14" i="22"/>
  <c r="O14" i="22"/>
  <c r="N14" i="22"/>
  <c r="W8" i="22"/>
  <c r="V8" i="22"/>
  <c r="S8" i="22"/>
  <c r="R8" i="22"/>
  <c r="O8" i="22"/>
  <c r="N8" i="22"/>
  <c r="W6" i="22"/>
  <c r="V6" i="22"/>
  <c r="S6" i="22"/>
  <c r="R6" i="22"/>
  <c r="O6" i="22"/>
  <c r="N6" i="22"/>
  <c r="W9" i="22"/>
  <c r="V9" i="22"/>
  <c r="S9" i="22"/>
  <c r="R9" i="22"/>
  <c r="O9" i="22"/>
  <c r="N9" i="22"/>
  <c r="W11" i="22"/>
  <c r="V11" i="22"/>
  <c r="S11" i="22"/>
  <c r="R11" i="22"/>
  <c r="O11" i="22"/>
  <c r="N11" i="22"/>
  <c r="AA3" i="22"/>
  <c r="R17" i="23" l="1"/>
  <c r="R33" i="23"/>
  <c r="T32" i="23" s="1"/>
  <c r="V32" i="23" s="1"/>
  <c r="T29" i="23"/>
  <c r="V29" i="23" s="1"/>
  <c r="T38" i="23"/>
  <c r="V38" i="23" s="1"/>
  <c r="T42" i="23"/>
  <c r="V42" i="23" s="1"/>
  <c r="R13" i="23"/>
  <c r="T13" i="23" s="1"/>
  <c r="V13" i="23" s="1"/>
  <c r="T30" i="23"/>
  <c r="V30" i="23" s="1"/>
  <c r="T19" i="23"/>
  <c r="V19" i="23" s="1"/>
  <c r="T27" i="23"/>
  <c r="V27" i="23" s="1"/>
  <c r="T37" i="23"/>
  <c r="V37" i="23" s="1"/>
  <c r="T41" i="23"/>
  <c r="V41" i="23" s="1"/>
  <c r="T36" i="23"/>
  <c r="V36" i="23" s="1"/>
  <c r="R20" i="23"/>
  <c r="T18" i="23" s="1"/>
  <c r="V18" i="23" s="1"/>
  <c r="R10" i="23"/>
  <c r="T9" i="23" s="1"/>
  <c r="V9" i="23" s="1"/>
  <c r="R35" i="23"/>
  <c r="AB11" i="22"/>
  <c r="AB9" i="22"/>
  <c r="AB6" i="22"/>
  <c r="AB8" i="22"/>
  <c r="AB14" i="22"/>
  <c r="AB7" i="22"/>
  <c r="AB15" i="22"/>
  <c r="AB12" i="22"/>
  <c r="AB13" i="22"/>
  <c r="AB10" i="22"/>
  <c r="AB16" i="22"/>
  <c r="AB20" i="22"/>
  <c r="AB18" i="22"/>
  <c r="AB17" i="22"/>
  <c r="AB21" i="22"/>
  <c r="AB19" i="22"/>
  <c r="AB23" i="22"/>
  <c r="AB26" i="22"/>
  <c r="AB25" i="22"/>
  <c r="AB27" i="22"/>
  <c r="AB28" i="22"/>
  <c r="AB22" i="22"/>
  <c r="AB24" i="22"/>
  <c r="T33" i="23" l="1"/>
  <c r="V33" i="23" s="1"/>
  <c r="T35" i="23"/>
  <c r="V35" i="23" s="1"/>
  <c r="T20" i="23"/>
  <c r="V20" i="23" s="1"/>
  <c r="T21" i="23"/>
  <c r="V21" i="23" s="1"/>
  <c r="T17" i="23"/>
  <c r="V17" i="23" s="1"/>
  <c r="T10" i="23"/>
  <c r="V10" i="23" s="1"/>
  <c r="A24" i="22"/>
  <c r="A28" i="22"/>
  <c r="A25" i="22"/>
  <c r="A23" i="22"/>
  <c r="A21" i="22"/>
  <c r="A18" i="22"/>
  <c r="A16" i="22"/>
  <c r="A14" i="22"/>
  <c r="A11" i="22"/>
  <c r="A13" i="22"/>
  <c r="A6" i="22"/>
  <c r="A8" i="22"/>
  <c r="A15" i="22"/>
  <c r="A22" i="22"/>
  <c r="A27" i="22"/>
  <c r="A26" i="22"/>
  <c r="A19" i="22"/>
  <c r="A17" i="22"/>
  <c r="A20" i="22"/>
  <c r="A7" i="22"/>
  <c r="A9" i="22"/>
  <c r="A10" i="22"/>
  <c r="A12" i="22"/>
  <c r="C29" i="21"/>
  <c r="O15" i="21" s="1"/>
  <c r="W28" i="21"/>
  <c r="V28" i="21"/>
  <c r="S28" i="21"/>
  <c r="R28" i="21"/>
  <c r="O28" i="21"/>
  <c r="N28" i="21"/>
  <c r="W27" i="21"/>
  <c r="V27" i="21"/>
  <c r="S27" i="21"/>
  <c r="R27" i="21"/>
  <c r="O27" i="21"/>
  <c r="N27" i="21"/>
  <c r="W26" i="21"/>
  <c r="V26" i="21"/>
  <c r="S26" i="21"/>
  <c r="R26" i="21"/>
  <c r="O26" i="21"/>
  <c r="N26" i="21"/>
  <c r="W25" i="21"/>
  <c r="V25" i="21"/>
  <c r="S25" i="21"/>
  <c r="R25" i="21"/>
  <c r="O25" i="21"/>
  <c r="N25" i="21"/>
  <c r="W24" i="21"/>
  <c r="V24" i="21"/>
  <c r="S24" i="21"/>
  <c r="R24" i="21"/>
  <c r="O24" i="21"/>
  <c r="N24" i="21"/>
  <c r="W23" i="21"/>
  <c r="V23" i="21"/>
  <c r="S23" i="21"/>
  <c r="R23" i="21"/>
  <c r="O23" i="21"/>
  <c r="N23" i="21"/>
  <c r="W22" i="21"/>
  <c r="V22" i="21"/>
  <c r="S22" i="21"/>
  <c r="R22" i="21"/>
  <c r="O22" i="21"/>
  <c r="N22" i="21"/>
  <c r="W21" i="21"/>
  <c r="V21" i="21"/>
  <c r="S21" i="21"/>
  <c r="R21" i="21"/>
  <c r="O21" i="21"/>
  <c r="N21" i="21"/>
  <c r="W20" i="21"/>
  <c r="V20" i="21"/>
  <c r="S20" i="21"/>
  <c r="R20" i="21"/>
  <c r="O20" i="21"/>
  <c r="N20" i="21"/>
  <c r="W19" i="21"/>
  <c r="V19" i="21"/>
  <c r="S19" i="21"/>
  <c r="R19" i="21"/>
  <c r="O19" i="21"/>
  <c r="N19" i="21"/>
  <c r="W18" i="21"/>
  <c r="V18" i="21"/>
  <c r="S18" i="21"/>
  <c r="R18" i="21"/>
  <c r="O18" i="21"/>
  <c r="N18" i="21"/>
  <c r="W15" i="21"/>
  <c r="V15" i="21"/>
  <c r="S15" i="21"/>
  <c r="R15" i="21"/>
  <c r="N15" i="21"/>
  <c r="W7" i="21"/>
  <c r="V7" i="21"/>
  <c r="S7" i="21"/>
  <c r="R7" i="21"/>
  <c r="O7" i="21"/>
  <c r="N7" i="21"/>
  <c r="W14" i="21"/>
  <c r="V14" i="21"/>
  <c r="S14" i="21"/>
  <c r="R14" i="21"/>
  <c r="O14" i="21"/>
  <c r="N14" i="21"/>
  <c r="W12" i="21"/>
  <c r="V12" i="21"/>
  <c r="S12" i="21"/>
  <c r="R12" i="21"/>
  <c r="O12" i="21"/>
  <c r="N12" i="21"/>
  <c r="W16" i="21"/>
  <c r="V16" i="21"/>
  <c r="S16" i="21"/>
  <c r="R16" i="21"/>
  <c r="O16" i="21"/>
  <c r="N16" i="21"/>
  <c r="W10" i="21"/>
  <c r="V10" i="21"/>
  <c r="S10" i="21"/>
  <c r="R10" i="21"/>
  <c r="O10" i="21"/>
  <c r="N10" i="21"/>
  <c r="W8" i="21"/>
  <c r="V8" i="21"/>
  <c r="S8" i="21"/>
  <c r="R8" i="21"/>
  <c r="O8" i="21"/>
  <c r="N8" i="21"/>
  <c r="W13" i="21"/>
  <c r="V13" i="21"/>
  <c r="S13" i="21"/>
  <c r="R13" i="21"/>
  <c r="O13" i="21"/>
  <c r="N13" i="21"/>
  <c r="W6" i="21"/>
  <c r="V6" i="21"/>
  <c r="S6" i="21"/>
  <c r="R6" i="21"/>
  <c r="O6" i="21"/>
  <c r="N6" i="21"/>
  <c r="W17" i="21"/>
  <c r="V17" i="21"/>
  <c r="S17" i="21"/>
  <c r="R17" i="21"/>
  <c r="O17" i="21"/>
  <c r="N17" i="21"/>
  <c r="W9" i="21"/>
  <c r="V9" i="21"/>
  <c r="S9" i="21"/>
  <c r="R9" i="21"/>
  <c r="O9" i="21"/>
  <c r="N9" i="21"/>
  <c r="W11" i="21"/>
  <c r="V11" i="21"/>
  <c r="S11" i="21"/>
  <c r="R11" i="21"/>
  <c r="O11" i="21"/>
  <c r="N11" i="21"/>
  <c r="AA3" i="21"/>
  <c r="AB17" i="21" l="1"/>
  <c r="AB12" i="21"/>
  <c r="AB9" i="21"/>
  <c r="AB11" i="21"/>
  <c r="AB6" i="21"/>
  <c r="AB13" i="21"/>
  <c r="AB8" i="21"/>
  <c r="AB10" i="21"/>
  <c r="AB16" i="21"/>
  <c r="AB14" i="21"/>
  <c r="AB7" i="21"/>
  <c r="AB15" i="21"/>
  <c r="AB18" i="21"/>
  <c r="AB20" i="21"/>
  <c r="AB22" i="21"/>
  <c r="AB21" i="21"/>
  <c r="AB24" i="21"/>
  <c r="AB19" i="21"/>
  <c r="AB26" i="21"/>
  <c r="AB27" i="21"/>
  <c r="AB25" i="21"/>
  <c r="AB23" i="21"/>
  <c r="AB28" i="21"/>
  <c r="A22" i="21" l="1"/>
  <c r="A18" i="21"/>
  <c r="A16" i="21"/>
  <c r="A12" i="21"/>
  <c r="A17" i="21"/>
  <c r="A28" i="21"/>
  <c r="A6" i="21"/>
  <c r="A23" i="21"/>
  <c r="A20" i="21"/>
  <c r="A14" i="21"/>
  <c r="A10" i="21"/>
  <c r="A15" i="21"/>
  <c r="A27" i="21"/>
  <c r="A19" i="21"/>
  <c r="A21" i="21"/>
  <c r="A11" i="21"/>
  <c r="A8" i="21"/>
  <c r="A9" i="21"/>
  <c r="A7" i="21"/>
  <c r="A13" i="21"/>
  <c r="A25" i="21"/>
  <c r="A26" i="21"/>
  <c r="A24" i="21"/>
  <c r="C29" i="20" l="1"/>
  <c r="O19" i="20" s="1"/>
  <c r="W28" i="20"/>
  <c r="V28" i="20"/>
  <c r="S28" i="20"/>
  <c r="R28" i="20"/>
  <c r="O28" i="20"/>
  <c r="N28" i="20"/>
  <c r="W27" i="20"/>
  <c r="V27" i="20"/>
  <c r="S27" i="20"/>
  <c r="R27" i="20"/>
  <c r="O27" i="20"/>
  <c r="N27" i="20"/>
  <c r="W26" i="20"/>
  <c r="V26" i="20"/>
  <c r="S26" i="20"/>
  <c r="R26" i="20"/>
  <c r="O26" i="20"/>
  <c r="N26" i="20"/>
  <c r="W25" i="20"/>
  <c r="V25" i="20"/>
  <c r="S25" i="20"/>
  <c r="R25" i="20"/>
  <c r="O25" i="20"/>
  <c r="N25" i="20"/>
  <c r="W24" i="20"/>
  <c r="V24" i="20"/>
  <c r="S24" i="20"/>
  <c r="R24" i="20"/>
  <c r="O24" i="20"/>
  <c r="N24" i="20"/>
  <c r="W23" i="20"/>
  <c r="V23" i="20"/>
  <c r="S23" i="20"/>
  <c r="R23" i="20"/>
  <c r="O23" i="20"/>
  <c r="N23" i="20"/>
  <c r="W22" i="20"/>
  <c r="V22" i="20"/>
  <c r="S22" i="20"/>
  <c r="R22" i="20"/>
  <c r="O22" i="20"/>
  <c r="N22" i="20"/>
  <c r="W19" i="20"/>
  <c r="V19" i="20"/>
  <c r="S19" i="20"/>
  <c r="R19" i="20"/>
  <c r="S14" i="20"/>
  <c r="O14" i="20"/>
  <c r="N14" i="20"/>
  <c r="W9" i="20"/>
  <c r="V9" i="20"/>
  <c r="S9" i="20"/>
  <c r="R9" i="20"/>
  <c r="O9" i="20"/>
  <c r="N9" i="20"/>
  <c r="W21" i="20"/>
  <c r="V21" i="20"/>
  <c r="S21" i="20"/>
  <c r="R21" i="20"/>
  <c r="O21" i="20"/>
  <c r="N21" i="20"/>
  <c r="W8" i="20"/>
  <c r="V8" i="20"/>
  <c r="S8" i="20"/>
  <c r="R8" i="20"/>
  <c r="O8" i="20"/>
  <c r="N8" i="20"/>
  <c r="W13" i="20"/>
  <c r="V13" i="20"/>
  <c r="S13" i="20"/>
  <c r="R13" i="20"/>
  <c r="O13" i="20"/>
  <c r="N13" i="20"/>
  <c r="W20" i="20"/>
  <c r="V20" i="20"/>
  <c r="S20" i="20"/>
  <c r="R20" i="20"/>
  <c r="O20" i="20"/>
  <c r="N20" i="20"/>
  <c r="W18" i="20"/>
  <c r="V18" i="20"/>
  <c r="S18" i="20"/>
  <c r="R18" i="20"/>
  <c r="O18" i="20"/>
  <c r="N18" i="20"/>
  <c r="W11" i="20"/>
  <c r="V11" i="20"/>
  <c r="S11" i="20"/>
  <c r="R11" i="20"/>
  <c r="O11" i="20"/>
  <c r="N11" i="20"/>
  <c r="W12" i="20"/>
  <c r="V12" i="20"/>
  <c r="S12" i="20"/>
  <c r="R12" i="20"/>
  <c r="O12" i="20"/>
  <c r="N12" i="20"/>
  <c r="W10" i="20"/>
  <c r="V10" i="20"/>
  <c r="S10" i="20"/>
  <c r="R10" i="20"/>
  <c r="O10" i="20"/>
  <c r="N10" i="20"/>
  <c r="W15" i="20"/>
  <c r="V15" i="20"/>
  <c r="S15" i="20"/>
  <c r="R15" i="20"/>
  <c r="O15" i="20"/>
  <c r="N15" i="20"/>
  <c r="W16" i="20"/>
  <c r="V16" i="20"/>
  <c r="S16" i="20"/>
  <c r="R16" i="20"/>
  <c r="O16" i="20"/>
  <c r="N16" i="20"/>
  <c r="W17" i="20"/>
  <c r="V17" i="20"/>
  <c r="S17" i="20"/>
  <c r="R17" i="20"/>
  <c r="O17" i="20"/>
  <c r="N17" i="20"/>
  <c r="W7" i="20"/>
  <c r="V7" i="20"/>
  <c r="S7" i="20"/>
  <c r="R7" i="20"/>
  <c r="O7" i="20"/>
  <c r="N7" i="20"/>
  <c r="W6" i="20"/>
  <c r="V6" i="20"/>
  <c r="S6" i="20"/>
  <c r="R6" i="20"/>
  <c r="O6" i="20"/>
  <c r="N6" i="20"/>
  <c r="AA3" i="20"/>
  <c r="W14" i="20" l="1"/>
  <c r="R14" i="20"/>
  <c r="V14" i="20"/>
  <c r="N19" i="20"/>
  <c r="AB19" i="20" s="1"/>
  <c r="AB6" i="20"/>
  <c r="AB7" i="20"/>
  <c r="AB17" i="20"/>
  <c r="AB23" i="20"/>
  <c r="AB24" i="20"/>
  <c r="AB25" i="20"/>
  <c r="AB26" i="20"/>
  <c r="AB27" i="20"/>
  <c r="AB11" i="20"/>
  <c r="AB16" i="20"/>
  <c r="AB15" i="20"/>
  <c r="AB22" i="20"/>
  <c r="AB10" i="20"/>
  <c r="AB18" i="20"/>
  <c r="AB20" i="20"/>
  <c r="AB13" i="20"/>
  <c r="AB21" i="20"/>
  <c r="AB9" i="20"/>
  <c r="AB8" i="20"/>
  <c r="AB12" i="20"/>
  <c r="AB28" i="20"/>
  <c r="AB14" i="20" l="1"/>
  <c r="A12" i="20" s="1"/>
  <c r="C29" i="19"/>
  <c r="W28" i="19"/>
  <c r="S28" i="19"/>
  <c r="O28" i="19"/>
  <c r="W27" i="19"/>
  <c r="S27" i="19"/>
  <c r="O27" i="19"/>
  <c r="W26" i="19"/>
  <c r="S26" i="19"/>
  <c r="O26" i="19"/>
  <c r="W25" i="19"/>
  <c r="S25" i="19"/>
  <c r="O25" i="19"/>
  <c r="W24" i="19"/>
  <c r="S24" i="19"/>
  <c r="O24" i="19"/>
  <c r="W23" i="19"/>
  <c r="S23" i="19"/>
  <c r="O23" i="19"/>
  <c r="W22" i="19"/>
  <c r="S22" i="19"/>
  <c r="O22" i="19"/>
  <c r="W21" i="19"/>
  <c r="S21" i="19"/>
  <c r="O21" i="19"/>
  <c r="W20" i="19"/>
  <c r="S20" i="19"/>
  <c r="O20" i="19"/>
  <c r="W19" i="19"/>
  <c r="S19" i="19"/>
  <c r="O19" i="19"/>
  <c r="W18" i="19"/>
  <c r="S18" i="19"/>
  <c r="O18" i="19"/>
  <c r="W17" i="19"/>
  <c r="S17" i="19"/>
  <c r="O17" i="19"/>
  <c r="W16" i="19"/>
  <c r="S16" i="19"/>
  <c r="O16" i="19"/>
  <c r="W13" i="19"/>
  <c r="S13" i="19"/>
  <c r="O13" i="19"/>
  <c r="W14" i="19"/>
  <c r="S14" i="19"/>
  <c r="O14" i="19"/>
  <c r="W7" i="19"/>
  <c r="S7" i="19"/>
  <c r="O7" i="19"/>
  <c r="W15" i="19"/>
  <c r="S15" i="19"/>
  <c r="O15" i="19"/>
  <c r="W9" i="19"/>
  <c r="S9" i="19"/>
  <c r="O9" i="19"/>
  <c r="W11" i="19"/>
  <c r="S11" i="19"/>
  <c r="O11" i="19"/>
  <c r="W12" i="19"/>
  <c r="S12" i="19"/>
  <c r="R12" i="19"/>
  <c r="O12" i="19"/>
  <c r="N12" i="19"/>
  <c r="W10" i="19"/>
  <c r="V10" i="19"/>
  <c r="S10" i="19"/>
  <c r="R10" i="19"/>
  <c r="O10" i="19"/>
  <c r="N10" i="19"/>
  <c r="V6" i="19"/>
  <c r="S6" i="19"/>
  <c r="R6" i="19"/>
  <c r="O6" i="19"/>
  <c r="N6" i="19"/>
  <c r="W8" i="19"/>
  <c r="V8" i="19"/>
  <c r="S8" i="19"/>
  <c r="R8" i="19"/>
  <c r="O8" i="19"/>
  <c r="N8" i="19"/>
  <c r="AA3" i="19"/>
  <c r="A25" i="20" l="1"/>
  <c r="A21" i="20"/>
  <c r="A8" i="20"/>
  <c r="A13" i="20"/>
  <c r="A15" i="20"/>
  <c r="A23" i="20"/>
  <c r="A27" i="20"/>
  <c r="A17" i="20"/>
  <c r="A6" i="20"/>
  <c r="A16" i="20"/>
  <c r="A20" i="20"/>
  <c r="A18" i="20"/>
  <c r="A28" i="20"/>
  <c r="A11" i="20"/>
  <c r="A14" i="20"/>
  <c r="A19" i="20"/>
  <c r="A9" i="20"/>
  <c r="A24" i="20"/>
  <c r="A26" i="20"/>
  <c r="A22" i="20"/>
  <c r="A10" i="20"/>
  <c r="A7" i="20"/>
  <c r="V28" i="19"/>
  <c r="W6" i="19"/>
  <c r="AB6" i="19" s="1"/>
  <c r="AB8" i="19"/>
  <c r="AB10" i="19"/>
  <c r="V12" i="19"/>
  <c r="AB12" i="19" s="1"/>
  <c r="N11" i="19"/>
  <c r="R11" i="19"/>
  <c r="V11" i="19"/>
  <c r="N9" i="19"/>
  <c r="R9" i="19"/>
  <c r="V9" i="19"/>
  <c r="N15" i="19"/>
  <c r="R15" i="19"/>
  <c r="V15" i="19"/>
  <c r="N7" i="19"/>
  <c r="R7" i="19"/>
  <c r="V7" i="19"/>
  <c r="N14" i="19"/>
  <c r="R14" i="19"/>
  <c r="V14" i="19"/>
  <c r="N13" i="19"/>
  <c r="R13" i="19"/>
  <c r="V13" i="19"/>
  <c r="N16" i="19"/>
  <c r="R16" i="19"/>
  <c r="V16" i="19"/>
  <c r="N17" i="19"/>
  <c r="R17" i="19"/>
  <c r="V17" i="19"/>
  <c r="N18" i="19"/>
  <c r="R18" i="19"/>
  <c r="V18" i="19"/>
  <c r="N19" i="19"/>
  <c r="R19" i="19"/>
  <c r="V19" i="19"/>
  <c r="N20" i="19"/>
  <c r="R20" i="19"/>
  <c r="V20" i="19"/>
  <c r="N21" i="19"/>
  <c r="R21" i="19"/>
  <c r="V21" i="19"/>
  <c r="N22" i="19"/>
  <c r="R22" i="19"/>
  <c r="V22" i="19"/>
  <c r="N23" i="19"/>
  <c r="R23" i="19"/>
  <c r="V23" i="19"/>
  <c r="N24" i="19"/>
  <c r="R24" i="19"/>
  <c r="V24" i="19"/>
  <c r="N25" i="19"/>
  <c r="R25" i="19"/>
  <c r="V25" i="19"/>
  <c r="N26" i="19"/>
  <c r="R26" i="19"/>
  <c r="V26" i="19"/>
  <c r="N27" i="19"/>
  <c r="R27" i="19"/>
  <c r="V27" i="19"/>
  <c r="N28" i="19"/>
  <c r="R28" i="19"/>
  <c r="C32" i="12"/>
  <c r="AB28" i="19" l="1"/>
  <c r="AB16" i="19"/>
  <c r="AB24" i="19"/>
  <c r="AB20" i="19"/>
  <c r="AB27" i="19"/>
  <c r="AB25" i="19"/>
  <c r="AB23" i="19"/>
  <c r="AB21" i="19"/>
  <c r="AB19" i="19"/>
  <c r="AB17" i="19"/>
  <c r="AB13" i="19"/>
  <c r="AB7" i="19"/>
  <c r="AB9" i="19"/>
  <c r="AB26" i="19"/>
  <c r="AB22" i="19"/>
  <c r="AB18" i="19"/>
  <c r="AB14" i="19"/>
  <c r="AB15" i="19"/>
  <c r="AB11" i="19"/>
  <c r="C29" i="18"/>
  <c r="V28" i="18" s="1"/>
  <c r="W28" i="18"/>
  <c r="S28" i="18"/>
  <c r="O28" i="18"/>
  <c r="W27" i="18"/>
  <c r="S27" i="18"/>
  <c r="O27" i="18"/>
  <c r="W26" i="18"/>
  <c r="S26" i="18"/>
  <c r="O26" i="18"/>
  <c r="W25" i="18"/>
  <c r="S25" i="18"/>
  <c r="O25" i="18"/>
  <c r="W24" i="18"/>
  <c r="S24" i="18"/>
  <c r="O24" i="18"/>
  <c r="W23" i="18"/>
  <c r="S23" i="18"/>
  <c r="O23" i="18"/>
  <c r="W22" i="18"/>
  <c r="S22" i="18"/>
  <c r="O22" i="18"/>
  <c r="W21" i="18"/>
  <c r="S21" i="18"/>
  <c r="O21" i="18"/>
  <c r="W20" i="18"/>
  <c r="S20" i="18"/>
  <c r="O20" i="18"/>
  <c r="W19" i="18"/>
  <c r="S19" i="18"/>
  <c r="O19" i="18"/>
  <c r="W18" i="18"/>
  <c r="S18" i="18"/>
  <c r="O18" i="18"/>
  <c r="W17" i="18"/>
  <c r="S17" i="18"/>
  <c r="O17" i="18"/>
  <c r="W10" i="18"/>
  <c r="S10" i="18"/>
  <c r="O10" i="18"/>
  <c r="W6" i="18"/>
  <c r="S6" i="18"/>
  <c r="O6" i="18"/>
  <c r="W9" i="18"/>
  <c r="S9" i="18"/>
  <c r="O9" i="18"/>
  <c r="W16" i="18"/>
  <c r="S16" i="18"/>
  <c r="O16" i="18"/>
  <c r="W12" i="18"/>
  <c r="S12" i="18"/>
  <c r="O12" i="18"/>
  <c r="W14" i="18"/>
  <c r="S14" i="18"/>
  <c r="O14" i="18"/>
  <c r="W13" i="18"/>
  <c r="S13" i="18"/>
  <c r="O13" i="18"/>
  <c r="W8" i="18"/>
  <c r="S8" i="18"/>
  <c r="O8" i="18"/>
  <c r="W11" i="18"/>
  <c r="V11" i="18"/>
  <c r="S11" i="18"/>
  <c r="R11" i="18"/>
  <c r="O11" i="18"/>
  <c r="N11" i="18"/>
  <c r="W15" i="18"/>
  <c r="V15" i="18"/>
  <c r="S15" i="18"/>
  <c r="R15" i="18"/>
  <c r="O15" i="18"/>
  <c r="N15" i="18"/>
  <c r="W7" i="18"/>
  <c r="V7" i="18"/>
  <c r="S7" i="18"/>
  <c r="R7" i="18"/>
  <c r="O7" i="18"/>
  <c r="N7" i="18"/>
  <c r="AA3" i="18"/>
  <c r="A6" i="19" l="1"/>
  <c r="A8" i="19"/>
  <c r="A18" i="19"/>
  <c r="A26" i="19"/>
  <c r="A15" i="19"/>
  <c r="A17" i="19"/>
  <c r="A21" i="19"/>
  <c r="A25" i="19"/>
  <c r="A20" i="19"/>
  <c r="A16" i="19"/>
  <c r="A14" i="19"/>
  <c r="A10" i="19"/>
  <c r="A11" i="19"/>
  <c r="A22" i="19"/>
  <c r="A9" i="19"/>
  <c r="A13" i="19"/>
  <c r="A19" i="19"/>
  <c r="A23" i="19"/>
  <c r="A27" i="19"/>
  <c r="A24" i="19"/>
  <c r="A28" i="19"/>
  <c r="A7" i="19"/>
  <c r="A12" i="19"/>
  <c r="AB7" i="18"/>
  <c r="AB15" i="18"/>
  <c r="AB11" i="18"/>
  <c r="N8" i="18"/>
  <c r="R8" i="18"/>
  <c r="V8" i="18"/>
  <c r="N13" i="18"/>
  <c r="R13" i="18"/>
  <c r="V13" i="18"/>
  <c r="N14" i="18"/>
  <c r="R14" i="18"/>
  <c r="V14" i="18"/>
  <c r="N12" i="18"/>
  <c r="R12" i="18"/>
  <c r="V12" i="18"/>
  <c r="N16" i="18"/>
  <c r="R16" i="18"/>
  <c r="V16" i="18"/>
  <c r="N9" i="18"/>
  <c r="R9" i="18"/>
  <c r="V9" i="18"/>
  <c r="N6" i="18"/>
  <c r="R6" i="18"/>
  <c r="V6" i="18"/>
  <c r="N10" i="18"/>
  <c r="R10" i="18"/>
  <c r="V10" i="18"/>
  <c r="N17" i="18"/>
  <c r="R17" i="18"/>
  <c r="V17" i="18"/>
  <c r="N18" i="18"/>
  <c r="R18" i="18"/>
  <c r="V18" i="18"/>
  <c r="N19" i="18"/>
  <c r="R19" i="18"/>
  <c r="V19" i="18"/>
  <c r="N20" i="18"/>
  <c r="R20" i="18"/>
  <c r="V20" i="18"/>
  <c r="N21" i="18"/>
  <c r="R21" i="18"/>
  <c r="V21" i="18"/>
  <c r="N22" i="18"/>
  <c r="R22" i="18"/>
  <c r="V22" i="18"/>
  <c r="N23" i="18"/>
  <c r="R23" i="18"/>
  <c r="V23" i="18"/>
  <c r="N24" i="18"/>
  <c r="R24" i="18"/>
  <c r="V24" i="18"/>
  <c r="N25" i="18"/>
  <c r="R25" i="18"/>
  <c r="V25" i="18"/>
  <c r="N26" i="18"/>
  <c r="R26" i="18"/>
  <c r="V26" i="18"/>
  <c r="N27" i="18"/>
  <c r="R27" i="18"/>
  <c r="V27" i="18"/>
  <c r="N28" i="18"/>
  <c r="R28" i="18"/>
  <c r="AB28" i="18" l="1"/>
  <c r="AB26" i="18"/>
  <c r="AB24" i="18"/>
  <c r="AB22" i="18"/>
  <c r="AB20" i="18"/>
  <c r="AB18" i="18"/>
  <c r="AB10" i="18"/>
  <c r="AB9" i="18"/>
  <c r="AB12" i="18"/>
  <c r="AB13" i="18"/>
  <c r="AB27" i="18"/>
  <c r="AB25" i="18"/>
  <c r="AB23" i="18"/>
  <c r="AB21" i="18"/>
  <c r="AB19" i="18"/>
  <c r="AB17" i="18"/>
  <c r="AB6" i="18"/>
  <c r="AB16" i="18"/>
  <c r="AB14" i="18"/>
  <c r="AB8" i="18"/>
  <c r="A9" i="18" l="1"/>
  <c r="A13" i="18"/>
  <c r="A17" i="18"/>
  <c r="A21" i="18"/>
  <c r="A25" i="18"/>
  <c r="A10" i="18"/>
  <c r="A14" i="18"/>
  <c r="A18" i="18"/>
  <c r="A26" i="18"/>
  <c r="A7" i="18"/>
  <c r="A8" i="18"/>
  <c r="A11" i="18"/>
  <c r="A15" i="18"/>
  <c r="A19" i="18"/>
  <c r="A23" i="18"/>
  <c r="A27" i="18"/>
  <c r="A12" i="18"/>
  <c r="A16" i="18"/>
  <c r="A20" i="18"/>
  <c r="A24" i="18"/>
  <c r="A28" i="18"/>
  <c r="A6" i="18"/>
  <c r="A22" i="18"/>
  <c r="O24" i="12" l="1"/>
  <c r="S24" i="12"/>
  <c r="S19" i="12"/>
  <c r="S25" i="12" l="1"/>
  <c r="W31" i="12"/>
  <c r="S31" i="12"/>
  <c r="O31" i="12"/>
  <c r="W30" i="12"/>
  <c r="S30" i="12"/>
  <c r="O30" i="12"/>
  <c r="W29" i="12"/>
  <c r="S29" i="12"/>
  <c r="O29" i="12"/>
  <c r="W28" i="12"/>
  <c r="S28" i="12"/>
  <c r="O28" i="12"/>
  <c r="W25" i="12"/>
  <c r="O25" i="12"/>
  <c r="W26" i="12"/>
  <c r="S26" i="12"/>
  <c r="O26" i="12"/>
  <c r="S11" i="12"/>
  <c r="S14" i="12"/>
  <c r="O14" i="12"/>
  <c r="W22" i="12"/>
  <c r="S22" i="12"/>
  <c r="W23" i="12"/>
  <c r="O23" i="12"/>
  <c r="W18" i="12"/>
  <c r="S18" i="12"/>
  <c r="W16" i="12"/>
  <c r="O16" i="12"/>
  <c r="W6" i="12"/>
  <c r="W12" i="12"/>
  <c r="O12" i="12"/>
  <c r="W7" i="12"/>
  <c r="O7" i="12"/>
  <c r="W17" i="12"/>
  <c r="S17" i="12"/>
  <c r="O17" i="12"/>
  <c r="W20" i="12"/>
  <c r="S20" i="12"/>
  <c r="O20" i="12"/>
  <c r="S9" i="12"/>
  <c r="W10" i="12"/>
  <c r="S10" i="12"/>
  <c r="O10" i="12"/>
  <c r="W13" i="12"/>
  <c r="S13" i="12"/>
  <c r="O13" i="12"/>
  <c r="W27" i="12"/>
  <c r="O27" i="12"/>
  <c r="W21" i="12"/>
  <c r="S21" i="12"/>
  <c r="O21" i="12"/>
  <c r="AA3" i="12"/>
  <c r="S27" i="12" l="1"/>
  <c r="O9" i="12"/>
  <c r="S8" i="12"/>
  <c r="W24" i="12"/>
  <c r="W8" i="12"/>
  <c r="O19" i="12"/>
  <c r="W19" i="12"/>
  <c r="S12" i="12"/>
  <c r="S16" i="12"/>
  <c r="S23" i="12"/>
  <c r="O22" i="12"/>
  <c r="O11" i="12"/>
  <c r="W11" i="12"/>
  <c r="N15" i="12"/>
  <c r="R15" i="12"/>
  <c r="V15" i="12"/>
  <c r="N8" i="12"/>
  <c r="R8" i="12"/>
  <c r="V8" i="12"/>
  <c r="N24" i="12"/>
  <c r="R24" i="12"/>
  <c r="V24" i="12"/>
  <c r="V31" i="12"/>
  <c r="N19" i="12"/>
  <c r="R19" i="12"/>
  <c r="V19" i="12"/>
  <c r="N21" i="12"/>
  <c r="R21" i="12"/>
  <c r="V21" i="12"/>
  <c r="N27" i="12"/>
  <c r="R27" i="12"/>
  <c r="V27" i="12"/>
  <c r="N13" i="12"/>
  <c r="R13" i="12"/>
  <c r="V13" i="12"/>
  <c r="N10" i="12"/>
  <c r="R10" i="12"/>
  <c r="V10" i="12"/>
  <c r="N9" i="12"/>
  <c r="R9" i="12"/>
  <c r="V9" i="12"/>
  <c r="N20" i="12"/>
  <c r="R20" i="12"/>
  <c r="V20" i="12"/>
  <c r="N17" i="12"/>
  <c r="R17" i="12"/>
  <c r="V17" i="12"/>
  <c r="N7" i="12"/>
  <c r="R7" i="12"/>
  <c r="V7" i="12"/>
  <c r="N12" i="12"/>
  <c r="R12" i="12"/>
  <c r="V12" i="12"/>
  <c r="N6" i="12"/>
  <c r="R6" i="12"/>
  <c r="V6" i="12"/>
  <c r="N16" i="12"/>
  <c r="R16" i="12"/>
  <c r="V16" i="12"/>
  <c r="N18" i="12"/>
  <c r="R18" i="12"/>
  <c r="V18" i="12"/>
  <c r="N23" i="12"/>
  <c r="R23" i="12"/>
  <c r="V23" i="12"/>
  <c r="N22" i="12"/>
  <c r="R22" i="12"/>
  <c r="V22" i="12"/>
  <c r="N14" i="12"/>
  <c r="R14" i="12"/>
  <c r="V14" i="12"/>
  <c r="N11" i="12"/>
  <c r="R11" i="12"/>
  <c r="V11" i="12"/>
  <c r="N26" i="12"/>
  <c r="R26" i="12"/>
  <c r="V26" i="12"/>
  <c r="N25" i="12"/>
  <c r="R25" i="12"/>
  <c r="V25" i="12"/>
  <c r="N28" i="12"/>
  <c r="R28" i="12"/>
  <c r="V28" i="12"/>
  <c r="N29" i="12"/>
  <c r="R29" i="12"/>
  <c r="V29" i="12"/>
  <c r="N30" i="12"/>
  <c r="R30" i="12"/>
  <c r="V30" i="12"/>
  <c r="N31" i="12"/>
  <c r="R31" i="12"/>
  <c r="AB24" i="12" l="1"/>
  <c r="AB19" i="12"/>
  <c r="AB13" i="12"/>
  <c r="AB16" i="12"/>
  <c r="AB21" i="12"/>
  <c r="AB12" i="12"/>
  <c r="AB17" i="12"/>
  <c r="AB20" i="12"/>
  <c r="AB10" i="12"/>
  <c r="AB27" i="12"/>
  <c r="AB31" i="12"/>
  <c r="AB30" i="12"/>
  <c r="AB28" i="12"/>
  <c r="AB25" i="12"/>
  <c r="AB11" i="12"/>
  <c r="AB22" i="12"/>
  <c r="AB29" i="12"/>
  <c r="AB26" i="12"/>
  <c r="AB23" i="12"/>
  <c r="O22" i="5" l="1"/>
  <c r="O23" i="5" s="1"/>
  <c r="O24" i="5" s="1"/>
  <c r="O25" i="5" l="1"/>
  <c r="O26" i="5" s="1"/>
  <c r="O27" i="5" l="1"/>
  <c r="O28" i="5" s="1"/>
  <c r="O29" i="5" s="1"/>
  <c r="O30" i="5" s="1"/>
  <c r="O31" i="5" s="1"/>
  <c r="O32" i="5" s="1"/>
  <c r="J21" i="5" l="1"/>
  <c r="J22" i="5" s="1"/>
  <c r="J23" i="5" s="1"/>
  <c r="K21" i="5"/>
  <c r="K22" i="5" s="1"/>
  <c r="L21" i="5"/>
  <c r="S22" i="5" l="1"/>
  <c r="R22" i="5"/>
  <c r="Y22" i="5"/>
  <c r="U22" i="5"/>
  <c r="W22" i="5"/>
  <c r="Q22" i="5"/>
  <c r="V22" i="5"/>
  <c r="T22" i="5"/>
  <c r="X22" i="5"/>
  <c r="X23" i="5" s="1"/>
  <c r="P22" i="5"/>
  <c r="P23" i="5" s="1"/>
  <c r="P24" i="5" s="1"/>
  <c r="P25" i="5" s="1"/>
  <c r="P26" i="5" s="1"/>
  <c r="W15" i="12" l="1"/>
  <c r="W9" i="12"/>
  <c r="AB9" i="12" s="1"/>
  <c r="O15" i="12"/>
  <c r="S15" i="12"/>
  <c r="O6" i="12"/>
  <c r="U23" i="5"/>
  <c r="S23" i="5"/>
  <c r="W23" i="5"/>
  <c r="W24" i="5" s="1"/>
  <c r="P27" i="5"/>
  <c r="P28" i="5" s="1"/>
  <c r="P29" i="5" s="1"/>
  <c r="V23" i="5"/>
  <c r="T23" i="5"/>
  <c r="T24" i="5"/>
  <c r="R23" i="5"/>
  <c r="S24" i="5"/>
  <c r="Q23" i="5"/>
  <c r="S7" i="12" l="1"/>
  <c r="AB7" i="12" s="1"/>
  <c r="O18" i="12"/>
  <c r="AB18" i="12" s="1"/>
  <c r="AB15" i="12"/>
  <c r="W14" i="12"/>
  <c r="AB14" i="12" s="1"/>
  <c r="V24" i="5"/>
  <c r="U24" i="5"/>
  <c r="S25" i="5"/>
  <c r="S26" i="5" s="1"/>
  <c r="Q24" i="5"/>
  <c r="P30" i="5"/>
  <c r="P31" i="5" s="1"/>
  <c r="R24" i="5"/>
  <c r="S6" i="12" s="1"/>
  <c r="AB6" i="12" s="1"/>
  <c r="T25" i="5"/>
  <c r="Q25" i="5" l="1"/>
  <c r="R25" i="5"/>
  <c r="U25" i="5"/>
  <c r="V25" i="5"/>
  <c r="R26" i="5"/>
  <c r="Q26" i="5"/>
  <c r="Q27" i="5" s="1"/>
  <c r="S27" i="5"/>
  <c r="S28" i="5" s="1"/>
  <c r="T26" i="5"/>
  <c r="U26" i="5" l="1"/>
  <c r="T27" i="5"/>
  <c r="R27" i="5"/>
  <c r="O8" i="12" s="1"/>
  <c r="AB8" i="12" s="1"/>
  <c r="Q28" i="5"/>
  <c r="Q29" i="5" s="1"/>
  <c r="Q30" i="5" s="1"/>
  <c r="A15" i="12" l="1"/>
  <c r="A26" i="12"/>
  <c r="A27" i="12"/>
  <c r="A29" i="12"/>
  <c r="A28" i="12"/>
  <c r="A18" i="12"/>
  <c r="A6" i="12"/>
  <c r="A30" i="12"/>
  <c r="A24" i="12"/>
  <c r="A10" i="12"/>
  <c r="A23" i="12"/>
  <c r="A21" i="12"/>
  <c r="A12" i="12"/>
  <c r="A31" i="12"/>
  <c r="A17" i="12"/>
  <c r="A22" i="12"/>
  <c r="A16" i="12"/>
  <c r="A25" i="12"/>
  <c r="A19" i="12"/>
  <c r="A20" i="12"/>
  <c r="A13" i="12"/>
  <c r="A9" i="12"/>
  <c r="A14" i="12"/>
  <c r="A8" i="12"/>
  <c r="A11" i="12"/>
  <c r="A7" i="12"/>
  <c r="R28" i="5"/>
  <c r="R29" i="5" l="1"/>
</calcChain>
</file>

<file path=xl/sharedStrings.xml><?xml version="1.0" encoding="utf-8"?>
<sst xmlns="http://schemas.openxmlformats.org/spreadsheetml/2006/main" count="535" uniqueCount="114">
  <si>
    <t>Мес-то</t>
  </si>
  <si>
    <t>Пилот</t>
  </si>
  <si>
    <t>Очки</t>
  </si>
  <si>
    <t>Рейтинг</t>
  </si>
  <si>
    <t>Лига Чемпионов проводится каждую среду в 20.30</t>
  </si>
  <si>
    <t>К участию приглашаются все желающие, чье время круга не более 3 секунд медленнее рекорда трассы.</t>
  </si>
  <si>
    <t>со 2</t>
  </si>
  <si>
    <t>с 3</t>
  </si>
  <si>
    <t>с 4</t>
  </si>
  <si>
    <t>с 5</t>
  </si>
  <si>
    <t>с 6</t>
  </si>
  <si>
    <t>с 7</t>
  </si>
  <si>
    <t>с 8</t>
  </si>
  <si>
    <t>с 9</t>
  </si>
  <si>
    <t>с 10</t>
  </si>
  <si>
    <t>II гр</t>
  </si>
  <si>
    <t>I гр</t>
  </si>
  <si>
    <t>ОБГОНЫ</t>
  </si>
  <si>
    <t>с 13</t>
  </si>
  <si>
    <t>с 12</t>
  </si>
  <si>
    <t>с 11</t>
  </si>
  <si>
    <t>Место</t>
  </si>
  <si>
    <t>Участник</t>
  </si>
  <si>
    <t>Сумма</t>
  </si>
  <si>
    <t>Довес</t>
  </si>
  <si>
    <t>-</t>
  </si>
  <si>
    <t>очки</t>
  </si>
  <si>
    <t>обгоны</t>
  </si>
  <si>
    <t>время</t>
  </si>
  <si>
    <t>штрафы</t>
  </si>
  <si>
    <t>группа</t>
  </si>
  <si>
    <t>Квала</t>
  </si>
  <si>
    <t>Старт</t>
  </si>
  <si>
    <t>Финиш</t>
  </si>
  <si>
    <t>19-20</t>
  </si>
  <si>
    <t>17-18</t>
  </si>
  <si>
    <t>15-16</t>
  </si>
  <si>
    <t>13-14</t>
  </si>
  <si>
    <t>6-12</t>
  </si>
  <si>
    <t>21-22</t>
  </si>
  <si>
    <t>23-24</t>
  </si>
  <si>
    <t xml:space="preserve"> Обгоны для 1 группы более 10 человек</t>
  </si>
  <si>
    <t xml:space="preserve"> </t>
  </si>
  <si>
    <t>Всего участников</t>
  </si>
  <si>
    <t>Лабинский Николай/Labinskiy Nikolay</t>
  </si>
  <si>
    <t>Несторенко Андрей/Nestorenko Andrew</t>
  </si>
  <si>
    <t>Тыщенко Михаил/Tishchenko Mikhail</t>
  </si>
  <si>
    <t>Шутка Виталий/Shutka Vitalii</t>
  </si>
  <si>
    <t>Пикулин Паша/Pikulin Pavlo</t>
  </si>
  <si>
    <t>Ткаченко Антон/Tkachenko Anton</t>
  </si>
  <si>
    <t>Манило Денис/Manilo Denis</t>
  </si>
  <si>
    <t>Наум/Vintoniv Ivan</t>
  </si>
  <si>
    <t>Кочмарев Юрий / Kochmarev Yuriy</t>
  </si>
  <si>
    <t>Кравченко Женя</t>
  </si>
  <si>
    <t>Фортуна Таня / Fortuna Tanya</t>
  </si>
  <si>
    <t>Онащук Максим</t>
  </si>
  <si>
    <t>Петушков Андрей/ Petushkov Andrey</t>
  </si>
  <si>
    <t>Плакидюк Виталий / Plakyduk Vitalii</t>
  </si>
  <si>
    <t>Лихошерст Алексей / Lykhosherst Aleksey</t>
  </si>
  <si>
    <t>Дарий Игорь / Darii Igor</t>
  </si>
  <si>
    <t>Дымко Вячеслав / Dymko Vyacheslav</t>
  </si>
  <si>
    <t>Дио / Lysenskiy Denis</t>
  </si>
  <si>
    <t>Гаврилюк Олег</t>
  </si>
  <si>
    <t>Лига II -й сезон 12.07.2017 конфиг 6R</t>
  </si>
  <si>
    <t>Таблица рейтинга Лиги Чемпионов, 3-й сезон 2017</t>
  </si>
  <si>
    <t>Лига IIІ -й сезон 06.09.2017 конфиг 9</t>
  </si>
  <si>
    <t>Манило Денис</t>
  </si>
  <si>
    <t>Лига II -й сезон 13.09.2017 конфиг 6R</t>
  </si>
  <si>
    <t>Коруз Вадим</t>
  </si>
  <si>
    <t>Шиленко Александр</t>
  </si>
  <si>
    <t>Сомок Денис</t>
  </si>
  <si>
    <t>Петренко Влад</t>
  </si>
  <si>
    <t>Лига II -й сезон 20.09.2017 конфиг 10R</t>
  </si>
  <si>
    <t>Иванов Юра</t>
  </si>
  <si>
    <t>Дымко Славик</t>
  </si>
  <si>
    <t>Лига III -й сезон 27.09.2017 конфиг 7</t>
  </si>
  <si>
    <t>Наум / Vintoniv Ivan</t>
  </si>
  <si>
    <t>Ткаченко Антон / Tkachenko Anton</t>
  </si>
  <si>
    <t>Несторенко Андрей / Nestorenko Andrey</t>
  </si>
  <si>
    <t>Пикулин Паша / Pikulin Pasha</t>
  </si>
  <si>
    <t>Тыщенко Миша / Tyshenko Misha</t>
  </si>
  <si>
    <t>Петушков Андрей / Petushkov Andrey</t>
  </si>
  <si>
    <t>Кочмарев Юра / Kochmarev Yuriy</t>
  </si>
  <si>
    <t>Манило Денис / Manilo Denis</t>
  </si>
  <si>
    <t>Лабинский Коля / Labinskiy Kolya</t>
  </si>
  <si>
    <t>Кравченко Евгений / Kravchenko Eugen</t>
  </si>
  <si>
    <t>Гончаров Рома/Goncharov Roman</t>
  </si>
  <si>
    <t>Муляр Андрей / Mular Andrey</t>
  </si>
  <si>
    <t>Сорокин Сергей/ Sorokin Sergey</t>
  </si>
  <si>
    <t>Якусик Дима/ Yakusik Dmitriy</t>
  </si>
  <si>
    <t>Чухаленко Дима/Chushalenko Dmitriy</t>
  </si>
  <si>
    <t>Миронова Анастасия</t>
  </si>
  <si>
    <t>Дулин Антон</t>
  </si>
  <si>
    <t>Соколан Артем</t>
  </si>
  <si>
    <t>Мажура Юра</t>
  </si>
  <si>
    <t>Лига II -й сезон 04.10.2017 конфиг 6</t>
  </si>
  <si>
    <t>Лига III -й сезон 11.10.2017 конфиг 4</t>
  </si>
  <si>
    <t>Тыщенко Михаил / Tishchenko Mikhail</t>
  </si>
  <si>
    <t>Гончаров Рома / Goncharov Roman</t>
  </si>
  <si>
    <t>Плакидюк Виталий / Plakidiuk Vitaliy</t>
  </si>
  <si>
    <t>Вильнев Артем / Vilnev Artem</t>
  </si>
  <si>
    <t>Дио/Lysenskiy Denis</t>
  </si>
  <si>
    <t>Вильнев Артем/Vilnev Artem</t>
  </si>
  <si>
    <t>Лига II -й сезон 18.10.2017 конфиг 5R</t>
  </si>
  <si>
    <t>Стецык Сергей/  Stetsyk Serhii</t>
  </si>
  <si>
    <t>Хлопонин Андрей / Khloponin Andrew</t>
  </si>
  <si>
    <t>Лига III -й сезон 25.10.2017 конфиг 3R</t>
  </si>
  <si>
    <t>Filip Balaz</t>
  </si>
  <si>
    <t>Хавило Дима / Khavilo Dima</t>
  </si>
  <si>
    <t>Brian Brett Goldner</t>
  </si>
  <si>
    <t>Стефанович Михаил / Stefanovich Mikle</t>
  </si>
  <si>
    <t>Сорокин Сергей / Sorokin Sergey</t>
  </si>
  <si>
    <t>Andreas Flodstrom</t>
  </si>
  <si>
    <t>Ярошенко Саша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</si>
</sst>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4"/>
      <name val="Arial Cyr"/>
      <charset val="204"/>
    </font>
    <font>
      <b/>
      <sz val="16"/>
      <name val="Arial Cyr"/>
      <charset val="204"/>
    </font>
    <font>
      <sz val="10"/>
      <name val="Verdana"/>
      <family val="2"/>
      <charset val="204"/>
    </font>
    <font>
      <sz val="20"/>
      <name val="Arial Cyr"/>
      <charset val="204"/>
    </font>
    <font>
      <b/>
      <sz val="22"/>
      <name val="Arial Cyr"/>
      <charset val="204"/>
    </font>
    <font>
      <b/>
      <sz val="20"/>
      <name val="Verdana"/>
      <family val="2"/>
      <charset val="204"/>
    </font>
    <font>
      <b/>
      <sz val="20"/>
      <name val="Arial"/>
      <family val="2"/>
      <charset val="204"/>
    </font>
    <font>
      <b/>
      <sz val="20"/>
      <name val="Arial Cyr"/>
      <charset val="204"/>
    </font>
    <font>
      <b/>
      <sz val="10"/>
      <name val="Arial Cyr"/>
      <charset val="204"/>
    </font>
    <font>
      <sz val="28"/>
      <name val="Arial Cyr"/>
      <charset val="204"/>
    </font>
    <font>
      <sz val="28"/>
      <name val="Arial"/>
      <family val="2"/>
      <charset val="204"/>
    </font>
    <font>
      <sz val="28"/>
      <name val="Verdana"/>
      <family val="2"/>
      <charset val="204"/>
    </font>
    <font>
      <sz val="28"/>
      <name val="Arial Cyr"/>
      <family val="2"/>
      <charset val="204"/>
    </font>
    <font>
      <sz val="18"/>
      <name val="Arial Cyr"/>
      <charset val="204"/>
    </font>
    <font>
      <sz val="24"/>
      <name val="Arial Cyr"/>
      <charset val="204"/>
    </font>
    <font>
      <sz val="12"/>
      <name val="Arial Cyr"/>
      <charset val="204"/>
    </font>
    <font>
      <sz val="12"/>
      <name val="Verdana"/>
      <family val="2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2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98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 applyFill="1"/>
    <xf numFmtId="0" fontId="1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Fill="1"/>
    <xf numFmtId="0" fontId="5" fillId="0" borderId="0" xfId="1" applyFont="1" applyFill="1"/>
    <xf numFmtId="0" fontId="7" fillId="0" borderId="2" xfId="1" applyFont="1" applyBorder="1" applyAlignment="1">
      <alignment horizontal="center"/>
    </xf>
    <xf numFmtId="14" fontId="8" fillId="0" borderId="3" xfId="1" applyNumberFormat="1" applyFont="1" applyBorder="1" applyAlignment="1">
      <alignment horizontal="center"/>
    </xf>
    <xf numFmtId="14" fontId="8" fillId="0" borderId="4" xfId="1" applyNumberFormat="1" applyFont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14" fontId="9" fillId="0" borderId="3" xfId="1" applyNumberFormat="1" applyFont="1" applyFill="1" applyBorder="1" applyAlignment="1"/>
    <xf numFmtId="0" fontId="3" fillId="0" borderId="2" xfId="1" applyFont="1" applyFill="1" applyBorder="1" applyAlignment="1">
      <alignment horizontal="center"/>
    </xf>
    <xf numFmtId="14" fontId="3" fillId="0" borderId="3" xfId="1" applyNumberFormat="1" applyFont="1" applyFill="1" applyBorder="1" applyAlignment="1"/>
    <xf numFmtId="0" fontId="10" fillId="0" borderId="0" xfId="1" applyFont="1"/>
    <xf numFmtId="14" fontId="7" fillId="0" borderId="7" xfId="1" applyNumberFormat="1" applyFont="1" applyBorder="1" applyAlignment="1">
      <alignment horizontal="center"/>
    </xf>
    <xf numFmtId="14" fontId="7" fillId="0" borderId="8" xfId="1" applyNumberFormat="1" applyFont="1" applyBorder="1" applyAlignment="1">
      <alignment horizontal="center"/>
    </xf>
    <xf numFmtId="14" fontId="7" fillId="0" borderId="9" xfId="1" applyNumberFormat="1" applyFont="1" applyBorder="1" applyAlignment="1">
      <alignment horizontal="center"/>
    </xf>
    <xf numFmtId="14" fontId="8" fillId="0" borderId="10" xfId="1" applyNumberFormat="1" applyFont="1" applyFill="1" applyBorder="1" applyAlignment="1">
      <alignment horizontal="center"/>
    </xf>
    <xf numFmtId="14" fontId="9" fillId="0" borderId="8" xfId="1" applyNumberFormat="1" applyFont="1" applyFill="1" applyBorder="1" applyAlignment="1">
      <alignment horizontal="center"/>
    </xf>
    <xf numFmtId="14" fontId="9" fillId="0" borderId="10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4" fontId="3" fillId="0" borderId="7" xfId="1" applyNumberFormat="1" applyFont="1" applyFill="1" applyBorder="1" applyAlignment="1">
      <alignment horizontal="center"/>
    </xf>
    <xf numFmtId="14" fontId="3" fillId="0" borderId="8" xfId="1" applyNumberFormat="1" applyFont="1" applyFill="1" applyBorder="1" applyAlignment="1">
      <alignment horizontal="center"/>
    </xf>
    <xf numFmtId="14" fontId="3" fillId="0" borderId="11" xfId="1" applyNumberFormat="1" applyFont="1" applyFill="1" applyBorder="1" applyAlignment="1">
      <alignment horizontal="center"/>
    </xf>
    <xf numFmtId="14" fontId="3" fillId="0" borderId="12" xfId="1" applyNumberFormat="1" applyFont="1" applyFill="1" applyBorder="1" applyAlignment="1">
      <alignment horizontal="center"/>
    </xf>
    <xf numFmtId="0" fontId="11" fillId="0" borderId="13" xfId="1" applyFont="1" applyBorder="1" applyAlignment="1">
      <alignment horizontal="center"/>
    </xf>
    <xf numFmtId="164" fontId="13" fillId="0" borderId="2" xfId="1" applyNumberFormat="1" applyFont="1" applyFill="1" applyBorder="1" applyAlignment="1">
      <alignment horizontal="center"/>
    </xf>
    <xf numFmtId="164" fontId="13" fillId="0" borderId="3" xfId="1" applyNumberFormat="1" applyFont="1" applyFill="1" applyBorder="1" applyAlignment="1">
      <alignment horizontal="center"/>
    </xf>
    <xf numFmtId="164" fontId="13" fillId="0" borderId="5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164" fontId="13" fillId="0" borderId="15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0" borderId="3" xfId="1" applyNumberFormat="1" applyFont="1" applyBorder="1" applyAlignment="1">
      <alignment horizontal="center"/>
    </xf>
    <xf numFmtId="0" fontId="11" fillId="0" borderId="16" xfId="1" applyFont="1" applyBorder="1" applyAlignment="1">
      <alignment horizontal="center"/>
    </xf>
    <xf numFmtId="0" fontId="14" fillId="0" borderId="17" xfId="1" applyFont="1" applyBorder="1"/>
    <xf numFmtId="164" fontId="13" fillId="0" borderId="18" xfId="1" applyNumberFormat="1" applyFont="1" applyFill="1" applyBorder="1" applyAlignment="1">
      <alignment horizontal="center"/>
    </xf>
    <xf numFmtId="164" fontId="13" fillId="0" borderId="19" xfId="1" applyNumberFormat="1" applyFont="1" applyFill="1" applyBorder="1" applyAlignment="1">
      <alignment horizontal="center"/>
    </xf>
    <xf numFmtId="164" fontId="13" fillId="0" borderId="20" xfId="1" applyNumberFormat="1" applyFont="1" applyFill="1" applyBorder="1" applyAlignment="1">
      <alignment horizontal="center"/>
    </xf>
    <xf numFmtId="0" fontId="13" fillId="0" borderId="18" xfId="1" applyFont="1" applyFill="1" applyBorder="1" applyAlignment="1">
      <alignment horizontal="center"/>
    </xf>
    <xf numFmtId="0" fontId="13" fillId="0" borderId="20" xfId="1" applyFont="1" applyFill="1" applyBorder="1" applyAlignment="1">
      <alignment horizontal="center"/>
    </xf>
    <xf numFmtId="164" fontId="13" fillId="0" borderId="21" xfId="1" applyNumberFormat="1" applyFont="1" applyFill="1" applyBorder="1" applyAlignment="1">
      <alignment horizontal="center"/>
    </xf>
    <xf numFmtId="164" fontId="11" fillId="0" borderId="18" xfId="1" applyNumberFormat="1" applyFont="1" applyFill="1" applyBorder="1" applyAlignment="1">
      <alignment horizontal="center"/>
    </xf>
    <xf numFmtId="164" fontId="11" fillId="0" borderId="19" xfId="1" applyNumberFormat="1" applyFont="1" applyBorder="1" applyAlignment="1">
      <alignment horizontal="center"/>
    </xf>
    <xf numFmtId="164" fontId="13" fillId="0" borderId="22" xfId="1" applyNumberFormat="1" applyFont="1" applyFill="1" applyBorder="1" applyAlignment="1">
      <alignment horizontal="center"/>
    </xf>
    <xf numFmtId="0" fontId="11" fillId="0" borderId="23" xfId="1" applyFont="1" applyBorder="1" applyAlignment="1">
      <alignment horizontal="center"/>
    </xf>
    <xf numFmtId="164" fontId="13" fillId="0" borderId="7" xfId="1" applyNumberFormat="1" applyFont="1" applyFill="1" applyBorder="1" applyAlignment="1">
      <alignment horizontal="center"/>
    </xf>
    <xf numFmtId="164" fontId="13" fillId="0" borderId="12" xfId="1" applyNumberFormat="1" applyFont="1" applyFill="1" applyBorder="1" applyAlignment="1">
      <alignment horizontal="center"/>
    </xf>
    <xf numFmtId="164" fontId="13" fillId="0" borderId="10" xfId="1" applyNumberFormat="1" applyFont="1" applyFill="1" applyBorder="1" applyAlignment="1">
      <alignment horizontal="center"/>
    </xf>
    <xf numFmtId="164" fontId="13" fillId="0" borderId="8" xfId="1" applyNumberFormat="1" applyFont="1" applyFill="1" applyBorder="1" applyAlignment="1">
      <alignment horizontal="center"/>
    </xf>
    <xf numFmtId="164" fontId="13" fillId="0" borderId="11" xfId="1" applyNumberFormat="1" applyFont="1" applyFill="1" applyBorder="1" applyAlignment="1">
      <alignment horizontal="center"/>
    </xf>
    <xf numFmtId="0" fontId="13" fillId="0" borderId="11" xfId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164" fontId="11" fillId="0" borderId="11" xfId="1" applyNumberFormat="1" applyFont="1" applyFill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0" fontId="13" fillId="0" borderId="25" xfId="1" applyFont="1" applyFill="1" applyBorder="1" applyAlignment="1">
      <alignment horizontal="center"/>
    </xf>
    <xf numFmtId="164" fontId="11" fillId="0" borderId="25" xfId="1" applyNumberFormat="1" applyFont="1" applyFill="1" applyBorder="1" applyAlignment="1">
      <alignment horizontal="center"/>
    </xf>
    <xf numFmtId="0" fontId="14" fillId="0" borderId="26" xfId="1" applyFont="1" applyBorder="1"/>
    <xf numFmtId="0" fontId="13" fillId="0" borderId="27" xfId="1" applyFont="1" applyFill="1" applyBorder="1" applyAlignment="1">
      <alignment horizontal="center"/>
    </xf>
    <xf numFmtId="164" fontId="13" fillId="0" borderId="28" xfId="1" applyNumberFormat="1" applyFont="1" applyFill="1" applyBorder="1" applyAlignment="1">
      <alignment horizontal="center"/>
    </xf>
    <xf numFmtId="164" fontId="11" fillId="0" borderId="7" xfId="1" applyNumberFormat="1" applyFont="1" applyFill="1" applyBorder="1" applyAlignment="1">
      <alignment horizontal="center"/>
    </xf>
    <xf numFmtId="164" fontId="13" fillId="0" borderId="25" xfId="1" applyNumberFormat="1" applyFont="1" applyFill="1" applyBorder="1" applyAlignment="1">
      <alignment horizontal="center"/>
    </xf>
    <xf numFmtId="0" fontId="13" fillId="0" borderId="30" xfId="1" applyFont="1" applyFill="1" applyBorder="1" applyAlignment="1">
      <alignment horizontal="center"/>
    </xf>
    <xf numFmtId="0" fontId="11" fillId="0" borderId="18" xfId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1" fillId="0" borderId="31" xfId="1" applyFont="1" applyBorder="1" applyAlignment="1">
      <alignment horizontal="center"/>
    </xf>
    <xf numFmtId="164" fontId="13" fillId="0" borderId="27" xfId="1" applyNumberFormat="1" applyFont="1" applyFill="1" applyBorder="1" applyAlignment="1">
      <alignment horizontal="center"/>
    </xf>
    <xf numFmtId="0" fontId="11" fillId="0" borderId="27" xfId="1" applyFont="1" applyFill="1" applyBorder="1" applyAlignment="1">
      <alignment horizontal="center"/>
    </xf>
    <xf numFmtId="0" fontId="11" fillId="0" borderId="32" xfId="1" applyFont="1" applyBorder="1" applyAlignment="1">
      <alignment horizontal="center"/>
    </xf>
    <xf numFmtId="164" fontId="13" fillId="0" borderId="30" xfId="1" applyNumberFormat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20" xfId="1" applyFont="1" applyFill="1" applyBorder="1" applyAlignment="1">
      <alignment horizontal="center"/>
    </xf>
    <xf numFmtId="0" fontId="11" fillId="0" borderId="17" xfId="1" applyFont="1" applyBorder="1"/>
    <xf numFmtId="0" fontId="13" fillId="0" borderId="18" xfId="1" applyFont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164" fontId="13" fillId="0" borderId="33" xfId="1" applyNumberFormat="1" applyFont="1" applyFill="1" applyBorder="1" applyAlignment="1">
      <alignment horizontal="center"/>
    </xf>
    <xf numFmtId="164" fontId="13" fillId="0" borderId="34" xfId="1" applyNumberFormat="1" applyFont="1" applyFill="1" applyBorder="1" applyAlignment="1">
      <alignment horizontal="center"/>
    </xf>
    <xf numFmtId="164" fontId="13" fillId="0" borderId="35" xfId="1" applyNumberFormat="1" applyFont="1" applyFill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5" fillId="0" borderId="0" xfId="1" applyFont="1"/>
    <xf numFmtId="0" fontId="11" fillId="0" borderId="17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164" fontId="13" fillId="0" borderId="3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6" fillId="0" borderId="0" xfId="1" applyFont="1"/>
    <xf numFmtId="164" fontId="13" fillId="0" borderId="17" xfId="1" applyNumberFormat="1" applyFont="1" applyFill="1" applyBorder="1" applyAlignment="1">
      <alignment horizontal="left"/>
    </xf>
    <xf numFmtId="164" fontId="13" fillId="0" borderId="37" xfId="1" applyNumberFormat="1" applyFont="1" applyFill="1" applyBorder="1" applyAlignment="1">
      <alignment horizontal="center"/>
    </xf>
    <xf numFmtId="0" fontId="13" fillId="0" borderId="20" xfId="1" applyFont="1" applyBorder="1" applyAlignment="1">
      <alignment horizontal="center"/>
    </xf>
    <xf numFmtId="164" fontId="11" fillId="0" borderId="17" xfId="1" applyNumberFormat="1" applyFont="1" applyFill="1" applyBorder="1" applyAlignment="1">
      <alignment horizontal="left"/>
    </xf>
    <xf numFmtId="164" fontId="11" fillId="0" borderId="8" xfId="1" applyNumberFormat="1" applyFont="1" applyBorder="1" applyAlignment="1">
      <alignment horizontal="center"/>
    </xf>
    <xf numFmtId="0" fontId="14" fillId="0" borderId="13" xfId="1" applyFont="1" applyBorder="1"/>
    <xf numFmtId="0" fontId="11" fillId="0" borderId="16" xfId="1" applyFont="1" applyBorder="1"/>
    <xf numFmtId="164" fontId="12" fillId="0" borderId="16" xfId="1" applyNumberFormat="1" applyFont="1" applyFill="1" applyBorder="1" applyAlignment="1">
      <alignment horizontal="left"/>
    </xf>
    <xf numFmtId="0" fontId="14" fillId="0" borderId="16" xfId="1" applyFont="1" applyBorder="1"/>
    <xf numFmtId="164" fontId="12" fillId="0" borderId="31" xfId="1" applyNumberFormat="1" applyFont="1" applyFill="1" applyBorder="1" applyAlignment="1">
      <alignment horizontal="left"/>
    </xf>
    <xf numFmtId="0" fontId="11" fillId="0" borderId="11" xfId="1" applyFont="1" applyFill="1" applyBorder="1" applyAlignment="1">
      <alignment horizontal="center"/>
    </xf>
    <xf numFmtId="0" fontId="11" fillId="0" borderId="14" xfId="1" applyFont="1" applyBorder="1"/>
    <xf numFmtId="0" fontId="13" fillId="0" borderId="2" xfId="1" applyFont="1" applyFill="1" applyBorder="1"/>
    <xf numFmtId="0" fontId="11" fillId="0" borderId="33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 vertical="center"/>
    </xf>
    <xf numFmtId="164" fontId="11" fillId="0" borderId="3" xfId="1" applyNumberFormat="1" applyFont="1" applyBorder="1" applyAlignment="1">
      <alignment horizontal="center" vertical="center"/>
    </xf>
    <xf numFmtId="0" fontId="11" fillId="0" borderId="17" xfId="1" applyFont="1" applyBorder="1" applyAlignment="1">
      <alignment horizontal="left"/>
    </xf>
    <xf numFmtId="0" fontId="11" fillId="0" borderId="20" xfId="1" applyFont="1" applyFill="1" applyBorder="1" applyAlignment="1">
      <alignment horizontal="center" vertical="center"/>
    </xf>
    <xf numFmtId="164" fontId="11" fillId="0" borderId="19" xfId="1" applyNumberFormat="1" applyFont="1" applyBorder="1" applyAlignment="1">
      <alignment horizontal="center" vertical="center"/>
    </xf>
    <xf numFmtId="0" fontId="11" fillId="0" borderId="26" xfId="1" applyFont="1" applyBorder="1"/>
    <xf numFmtId="0" fontId="11" fillId="0" borderId="27" xfId="1" applyFont="1" applyFill="1" applyBorder="1" applyAlignment="1">
      <alignment horizontal="center" vertical="center"/>
    </xf>
    <xf numFmtId="164" fontId="11" fillId="0" borderId="12" xfId="1" applyNumberFormat="1" applyFont="1" applyBorder="1" applyAlignment="1">
      <alignment horizontal="center" vertical="center"/>
    </xf>
    <xf numFmtId="0" fontId="11" fillId="0" borderId="3" xfId="1" applyFont="1" applyFill="1" applyBorder="1" applyAlignment="1">
      <alignment horizontal="center"/>
    </xf>
    <xf numFmtId="0" fontId="11" fillId="0" borderId="38" xfId="1" applyFont="1" applyBorder="1" applyAlignment="1">
      <alignment horizontal="center"/>
    </xf>
    <xf numFmtId="0" fontId="11" fillId="0" borderId="39" xfId="1" applyFont="1" applyBorder="1"/>
    <xf numFmtId="0" fontId="11" fillId="0" borderId="18" xfId="1" applyFont="1" applyFill="1" applyBorder="1" applyAlignment="1"/>
    <xf numFmtId="164" fontId="12" fillId="0" borderId="39" xfId="1" applyNumberFormat="1" applyFont="1" applyFill="1" applyBorder="1" applyAlignment="1">
      <alignment horizontal="left"/>
    </xf>
    <xf numFmtId="0" fontId="13" fillId="0" borderId="11" xfId="1" applyFont="1" applyBorder="1" applyAlignment="1">
      <alignment horizontal="center"/>
    </xf>
    <xf numFmtId="0" fontId="13" fillId="0" borderId="11" xfId="1" applyFont="1" applyFill="1" applyBorder="1"/>
    <xf numFmtId="0" fontId="11" fillId="0" borderId="12" xfId="1" applyFont="1" applyFill="1" applyBorder="1" applyAlignment="1">
      <alignment horizontal="center"/>
    </xf>
    <xf numFmtId="0" fontId="17" fillId="0" borderId="0" xfId="1" applyFont="1" applyAlignment="1">
      <alignment horizontal="left"/>
    </xf>
    <xf numFmtId="0" fontId="17" fillId="0" borderId="0" xfId="1" applyFont="1"/>
    <xf numFmtId="0" fontId="18" fillId="0" borderId="0" xfId="1" applyFont="1" applyAlignment="1">
      <alignment horizontal="center"/>
    </xf>
    <xf numFmtId="0" fontId="18" fillId="0" borderId="0" xfId="1" applyFont="1"/>
    <xf numFmtId="0" fontId="18" fillId="0" borderId="0" xfId="1" applyFont="1" applyFill="1"/>
    <xf numFmtId="0" fontId="17" fillId="0" borderId="0" xfId="1" applyFont="1" applyFill="1"/>
    <xf numFmtId="0" fontId="19" fillId="0" borderId="0" xfId="1" applyFont="1" applyAlignment="1">
      <alignment horizontal="left" indent="1"/>
    </xf>
    <xf numFmtId="0" fontId="19" fillId="0" borderId="0" xfId="1" applyFont="1"/>
    <xf numFmtId="0" fontId="20" fillId="0" borderId="0" xfId="1" applyFont="1"/>
    <xf numFmtId="0" fontId="20" fillId="0" borderId="0" xfId="1" applyFont="1" applyBorder="1"/>
    <xf numFmtId="0" fontId="21" fillId="0" borderId="53" xfId="1" applyFont="1" applyBorder="1" applyAlignment="1">
      <alignment horizontal="center" vertical="center"/>
    </xf>
    <xf numFmtId="0" fontId="20" fillId="0" borderId="53" xfId="1" applyFont="1" applyBorder="1" applyAlignment="1">
      <alignment horizontal="center"/>
    </xf>
    <xf numFmtId="0" fontId="21" fillId="0" borderId="0" xfId="1" applyFont="1" applyBorder="1"/>
    <xf numFmtId="0" fontId="21" fillId="0" borderId="0" xfId="1" applyFont="1"/>
    <xf numFmtId="0" fontId="21" fillId="0" borderId="0" xfId="1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0" fillId="0" borderId="5" xfId="1" applyFont="1" applyBorder="1" applyAlignment="1">
      <alignment horizontal="center"/>
    </xf>
    <xf numFmtId="0" fontId="20" fillId="0" borderId="33" xfId="1" applyFont="1" applyBorder="1" applyAlignment="1">
      <alignment horizontal="center"/>
    </xf>
    <xf numFmtId="0" fontId="20" fillId="0" borderId="20" xfId="1" applyFont="1" applyBorder="1" applyAlignment="1">
      <alignment horizontal="center"/>
    </xf>
    <xf numFmtId="0" fontId="20" fillId="0" borderId="34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0" borderId="35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27" xfId="1" applyFont="1" applyFill="1" applyBorder="1" applyAlignment="1">
      <alignment horizontal="center"/>
    </xf>
    <xf numFmtId="0" fontId="20" fillId="0" borderId="59" xfId="1" applyFont="1" applyFill="1" applyBorder="1" applyAlignment="1">
      <alignment horizontal="center"/>
    </xf>
    <xf numFmtId="0" fontId="21" fillId="0" borderId="61" xfId="1" applyFont="1" applyBorder="1" applyAlignment="1">
      <alignment horizontal="center" shrinkToFit="1"/>
    </xf>
    <xf numFmtId="0" fontId="21" fillId="0" borderId="61" xfId="1" applyFont="1" applyBorder="1" applyAlignment="1">
      <alignment horizontal="center" vertical="center"/>
    </xf>
    <xf numFmtId="0" fontId="20" fillId="0" borderId="13" xfId="1" applyFont="1" applyFill="1" applyBorder="1" applyAlignment="1">
      <alignment horizontal="center"/>
    </xf>
    <xf numFmtId="0" fontId="20" fillId="0" borderId="16" xfId="1" applyFont="1" applyFill="1" applyBorder="1" applyAlignment="1">
      <alignment horizontal="center"/>
    </xf>
    <xf numFmtId="0" fontId="23" fillId="0" borderId="63" xfId="1" applyFont="1" applyBorder="1" applyAlignment="1">
      <alignment horizontal="center" vertical="center" wrapText="1"/>
    </xf>
    <xf numFmtId="0" fontId="23" fillId="0" borderId="52" xfId="1" applyFont="1" applyBorder="1" applyAlignment="1">
      <alignment horizontal="center" vertical="center" wrapText="1"/>
    </xf>
    <xf numFmtId="0" fontId="23" fillId="0" borderId="55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17" fillId="0" borderId="17" xfId="0" applyFont="1" applyFill="1" applyBorder="1"/>
    <xf numFmtId="0" fontId="17" fillId="0" borderId="17" xfId="0" applyFont="1" applyBorder="1" applyAlignment="1"/>
    <xf numFmtId="0" fontId="20" fillId="0" borderId="17" xfId="0" applyFont="1" applyBorder="1" applyAlignment="1"/>
    <xf numFmtId="0" fontId="21" fillId="0" borderId="14" xfId="1" applyFont="1" applyBorder="1" applyAlignment="1">
      <alignment horizontal="center"/>
    </xf>
    <xf numFmtId="0" fontId="21" fillId="0" borderId="17" xfId="1" applyFont="1" applyBorder="1" applyAlignment="1">
      <alignment horizontal="center"/>
    </xf>
    <xf numFmtId="0" fontId="20" fillId="0" borderId="64" xfId="1" applyFont="1" applyFill="1" applyBorder="1"/>
    <xf numFmtId="0" fontId="17" fillId="0" borderId="64" xfId="0" applyFont="1" applyBorder="1" applyAlignment="1"/>
    <xf numFmtId="0" fontId="20" fillId="0" borderId="64" xfId="0" applyFont="1" applyBorder="1"/>
    <xf numFmtId="0" fontId="21" fillId="0" borderId="26" xfId="1" applyFont="1" applyBorder="1" applyAlignment="1">
      <alignment horizontal="center"/>
    </xf>
    <xf numFmtId="0" fontId="20" fillId="0" borderId="65" xfId="0" applyFont="1" applyBorder="1" applyAlignment="1"/>
    <xf numFmtId="0" fontId="20" fillId="0" borderId="36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0" fillId="0" borderId="0" xfId="0"/>
    <xf numFmtId="0" fontId="1" fillId="0" borderId="0" xfId="1"/>
    <xf numFmtId="0" fontId="1" fillId="0" borderId="41" xfId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1" fillId="0" borderId="39" xfId="1" applyFill="1" applyBorder="1" applyAlignment="1">
      <alignment horizontal="center"/>
    </xf>
    <xf numFmtId="0" fontId="1" fillId="0" borderId="42" xfId="1" applyFill="1" applyBorder="1" applyAlignment="1">
      <alignment horizontal="center"/>
    </xf>
    <xf numFmtId="0" fontId="1" fillId="0" borderId="43" xfId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19" xfId="0" applyBorder="1"/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0" fillId="0" borderId="14" xfId="1" applyFont="1" applyBorder="1" applyAlignment="1">
      <alignment horizontal="center"/>
    </xf>
    <xf numFmtId="0" fontId="20" fillId="0" borderId="17" xfId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0" fontId="20" fillId="0" borderId="26" xfId="1" applyFont="1" applyBorder="1" applyAlignment="1">
      <alignment horizontal="center"/>
    </xf>
    <xf numFmtId="0" fontId="20" fillId="0" borderId="49" xfId="1" applyFont="1" applyFill="1" applyBorder="1" applyAlignment="1">
      <alignment horizontal="center"/>
    </xf>
    <xf numFmtId="0" fontId="20" fillId="0" borderId="3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12" xfId="1" applyFont="1" applyFill="1" applyBorder="1" applyAlignment="1">
      <alignment horizontal="center"/>
    </xf>
    <xf numFmtId="0" fontId="20" fillId="0" borderId="18" xfId="1" applyFont="1" applyFill="1" applyBorder="1" applyAlignment="1">
      <alignment horizontal="center"/>
    </xf>
    <xf numFmtId="0" fontId="20" fillId="0" borderId="11" xfId="1" applyFont="1" applyFill="1" applyBorder="1" applyAlignment="1">
      <alignment horizontal="center"/>
    </xf>
    <xf numFmtId="0" fontId="1" fillId="0" borderId="20" xfId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7" xfId="0" applyFill="1" applyBorder="1" applyAlignment="1"/>
    <xf numFmtId="0" fontId="0" fillId="3" borderId="45" xfId="0" applyFill="1" applyBorder="1" applyAlignment="1"/>
    <xf numFmtId="0" fontId="1" fillId="2" borderId="48" xfId="1" applyFill="1" applyBorder="1" applyAlignment="1"/>
    <xf numFmtId="0" fontId="1" fillId="2" borderId="47" xfId="1" applyFill="1" applyBorder="1" applyAlignment="1"/>
    <xf numFmtId="0" fontId="1" fillId="2" borderId="45" xfId="1" applyFill="1" applyBorder="1" applyAlignment="1"/>
    <xf numFmtId="0" fontId="1" fillId="0" borderId="19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2" xfId="1" applyBorder="1"/>
    <xf numFmtId="0" fontId="1" fillId="0" borderId="19" xfId="1" applyBorder="1"/>
    <xf numFmtId="0" fontId="1" fillId="0" borderId="21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30" xfId="1" applyBorder="1" applyAlignment="1">
      <alignment horizontal="center"/>
    </xf>
    <xf numFmtId="49" fontId="1" fillId="0" borderId="14" xfId="1" applyNumberFormat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20" xfId="1" applyBorder="1"/>
    <xf numFmtId="0" fontId="1" fillId="0" borderId="27" xfId="1" applyBorder="1"/>
    <xf numFmtId="0" fontId="1" fillId="0" borderId="14" xfId="1" applyBorder="1" applyAlignment="1">
      <alignment horizontal="center"/>
    </xf>
    <xf numFmtId="0" fontId="1" fillId="0" borderId="17" xfId="1" applyBorder="1"/>
    <xf numFmtId="0" fontId="1" fillId="0" borderId="26" xfId="1" applyBorder="1"/>
    <xf numFmtId="49" fontId="1" fillId="0" borderId="14" xfId="1" applyNumberFormat="1" applyBorder="1" applyAlignment="1"/>
    <xf numFmtId="0" fontId="20" fillId="0" borderId="2" xfId="1" applyFont="1" applyFill="1" applyBorder="1" applyAlignment="1">
      <alignment horizontal="center"/>
    </xf>
    <xf numFmtId="0" fontId="20" fillId="0" borderId="17" xfId="1" applyFont="1" applyFill="1" applyBorder="1" applyAlignment="1">
      <alignment horizontal="center"/>
    </xf>
    <xf numFmtId="0" fontId="20" fillId="0" borderId="24" xfId="1" applyFont="1" applyFill="1" applyBorder="1" applyAlignment="1">
      <alignment horizontal="center"/>
    </xf>
    <xf numFmtId="0" fontId="20" fillId="0" borderId="26" xfId="1" applyFont="1" applyFill="1" applyBorder="1" applyAlignment="1">
      <alignment horizontal="center"/>
    </xf>
    <xf numFmtId="0" fontId="24" fillId="0" borderId="25" xfId="1" applyFont="1" applyFill="1" applyBorder="1" applyAlignment="1">
      <alignment horizontal="center"/>
    </xf>
    <xf numFmtId="0" fontId="24" fillId="0" borderId="20" xfId="1" applyFont="1" applyFill="1" applyBorder="1" applyAlignment="1">
      <alignment horizontal="center"/>
    </xf>
    <xf numFmtId="0" fontId="24" fillId="0" borderId="49" xfId="1" applyFont="1" applyFill="1" applyBorder="1" applyAlignment="1">
      <alignment horizontal="center"/>
    </xf>
    <xf numFmtId="0" fontId="24" fillId="0" borderId="18" xfId="1" applyFont="1" applyFill="1" applyBorder="1" applyAlignment="1">
      <alignment horizontal="center"/>
    </xf>
    <xf numFmtId="0" fontId="24" fillId="0" borderId="58" xfId="1" applyFont="1" applyFill="1" applyBorder="1" applyAlignment="1">
      <alignment horizontal="center"/>
    </xf>
    <xf numFmtId="0" fontId="24" fillId="0" borderId="19" xfId="1" applyFont="1" applyFill="1" applyBorder="1" applyAlignment="1">
      <alignment horizontal="center"/>
    </xf>
    <xf numFmtId="0" fontId="24" fillId="0" borderId="41" xfId="1" applyFont="1" applyFill="1" applyBorder="1" applyAlignment="1">
      <alignment horizontal="center"/>
    </xf>
    <xf numFmtId="0" fontId="24" fillId="0" borderId="34" xfId="1" applyFont="1" applyFill="1" applyBorder="1" applyAlignment="1">
      <alignment horizontal="center"/>
    </xf>
    <xf numFmtId="0" fontId="24" fillId="0" borderId="7" xfId="1" applyFont="1" applyFill="1" applyBorder="1" applyAlignment="1">
      <alignment horizontal="center"/>
    </xf>
    <xf numFmtId="0" fontId="24" fillId="0" borderId="54" xfId="1" applyFont="1" applyFill="1" applyBorder="1" applyAlignment="1">
      <alignment horizontal="center"/>
    </xf>
    <xf numFmtId="0" fontId="24" fillId="0" borderId="8" xfId="1" applyFont="1" applyFill="1" applyBorder="1" applyAlignment="1">
      <alignment horizontal="center"/>
    </xf>
    <xf numFmtId="0" fontId="24" fillId="0" borderId="56" xfId="1" applyFont="1" applyFill="1" applyBorder="1" applyAlignment="1">
      <alignment horizontal="center"/>
    </xf>
    <xf numFmtId="0" fontId="24" fillId="0" borderId="35" xfId="1" applyFont="1" applyFill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66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49" xfId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9" xfId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41" xfId="1" applyBorder="1" applyAlignment="1">
      <alignment horizontal="center"/>
    </xf>
    <xf numFmtId="0" fontId="1" fillId="0" borderId="23" xfId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56" xfId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" fillId="0" borderId="56" xfId="1" applyFill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41" xfId="1" applyBorder="1"/>
    <xf numFmtId="0" fontId="1" fillId="0" borderId="31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40" xfId="1" applyBorder="1" applyAlignment="1">
      <alignment horizontal="center"/>
    </xf>
    <xf numFmtId="0" fontId="1" fillId="0" borderId="40" xfId="1" applyBorder="1"/>
    <xf numFmtId="0" fontId="24" fillId="0" borderId="2" xfId="1" applyFont="1" applyFill="1" applyBorder="1" applyAlignment="1">
      <alignment horizontal="center"/>
    </xf>
    <xf numFmtId="0" fontId="24" fillId="0" borderId="57" xfId="1" applyFont="1" applyFill="1" applyBorder="1" applyAlignment="1">
      <alignment horizontal="center"/>
    </xf>
    <xf numFmtId="0" fontId="24" fillId="0" borderId="3" xfId="1" applyFont="1" applyFill="1" applyBorder="1" applyAlignment="1">
      <alignment horizontal="center"/>
    </xf>
    <xf numFmtId="0" fontId="24" fillId="0" borderId="5" xfId="1" applyFont="1" applyFill="1" applyBorder="1" applyAlignment="1">
      <alignment horizontal="center"/>
    </xf>
    <xf numFmtId="0" fontId="24" fillId="0" borderId="33" xfId="1" applyFont="1" applyFill="1" applyBorder="1" applyAlignment="1">
      <alignment horizontal="center"/>
    </xf>
    <xf numFmtId="0" fontId="20" fillId="0" borderId="33" xfId="1" applyFont="1" applyFill="1" applyBorder="1" applyAlignment="1">
      <alignment horizontal="center"/>
    </xf>
    <xf numFmtId="0" fontId="20" fillId="0" borderId="34" xfId="1" applyFont="1" applyFill="1" applyBorder="1" applyAlignment="1">
      <alignment horizontal="center"/>
    </xf>
    <xf numFmtId="0" fontId="1" fillId="0" borderId="33" xfId="1" applyFill="1" applyBorder="1" applyAlignment="1">
      <alignment horizontal="center"/>
    </xf>
    <xf numFmtId="0" fontId="1" fillId="0" borderId="34" xfId="1" applyFill="1" applyBorder="1" applyAlignment="1">
      <alignment horizontal="center"/>
    </xf>
    <xf numFmtId="0" fontId="1" fillId="0" borderId="35" xfId="1" applyFill="1" applyBorder="1" applyAlignment="1">
      <alignment horizontal="center"/>
    </xf>
    <xf numFmtId="0" fontId="1" fillId="0" borderId="34" xfId="1" applyBorder="1"/>
    <xf numFmtId="0" fontId="1" fillId="0" borderId="36" xfId="1" applyBorder="1"/>
    <xf numFmtId="0" fontId="1" fillId="0" borderId="14" xfId="1" applyFill="1" applyBorder="1" applyAlignment="1">
      <alignment horizontal="center"/>
    </xf>
    <xf numFmtId="0" fontId="1" fillId="0" borderId="17" xfId="1" applyFill="1" applyBorder="1" applyAlignment="1">
      <alignment horizontal="center"/>
    </xf>
    <xf numFmtId="0" fontId="1" fillId="0" borderId="26" xfId="1" applyFill="1" applyBorder="1" applyAlignment="1">
      <alignment horizontal="center"/>
    </xf>
    <xf numFmtId="0" fontId="24" fillId="0" borderId="13" xfId="1" applyFont="1" applyFill="1" applyBorder="1" applyAlignment="1">
      <alignment horizontal="center"/>
    </xf>
    <xf numFmtId="0" fontId="24" fillId="0" borderId="16" xfId="1" applyFont="1" applyFill="1" applyBorder="1" applyAlignment="1">
      <alignment horizontal="center"/>
    </xf>
    <xf numFmtId="0" fontId="20" fillId="0" borderId="31" xfId="1" applyFont="1" applyFill="1" applyBorder="1" applyAlignment="1">
      <alignment horizontal="center"/>
    </xf>
    <xf numFmtId="0" fontId="17" fillId="0" borderId="29" xfId="0" applyFont="1" applyFill="1" applyBorder="1"/>
    <xf numFmtId="0" fontId="17" fillId="0" borderId="14" xfId="0" applyFont="1" applyFill="1" applyBorder="1"/>
    <xf numFmtId="0" fontId="17" fillId="0" borderId="17" xfId="0" applyFont="1" applyFill="1" applyBorder="1" applyAlignment="1"/>
    <xf numFmtId="0" fontId="1" fillId="0" borderId="67" xfId="1" applyFill="1" applyBorder="1" applyAlignment="1">
      <alignment horizontal="center"/>
    </xf>
    <xf numFmtId="0" fontId="1" fillId="0" borderId="22" xfId="1" applyFill="1" applyBorder="1" applyAlignment="1">
      <alignment horizontal="center"/>
    </xf>
    <xf numFmtId="0" fontId="11" fillId="0" borderId="17" xfId="0" applyFont="1" applyBorder="1" applyAlignment="1"/>
    <xf numFmtId="0" fontId="11" fillId="0" borderId="14" xfId="0" applyFont="1" applyBorder="1" applyAlignment="1"/>
    <xf numFmtId="0" fontId="11" fillId="0" borderId="17" xfId="0" applyFont="1" applyFill="1" applyBorder="1"/>
    <xf numFmtId="164" fontId="12" fillId="0" borderId="17" xfId="1" applyNumberFormat="1" applyFont="1" applyFill="1" applyBorder="1" applyAlignment="1">
      <alignment horizontal="left"/>
    </xf>
    <xf numFmtId="0" fontId="11" fillId="0" borderId="10" xfId="1" applyFont="1" applyFill="1" applyBorder="1" applyAlignment="1">
      <alignment horizontal="center"/>
    </xf>
    <xf numFmtId="0" fontId="20" fillId="4" borderId="17" xfId="0" applyFont="1" applyFill="1" applyBorder="1" applyAlignment="1"/>
    <xf numFmtId="0" fontId="17" fillId="4" borderId="17" xfId="0" applyFont="1" applyFill="1" applyBorder="1" applyAlignment="1"/>
    <xf numFmtId="164" fontId="13" fillId="0" borderId="26" xfId="1" applyNumberFormat="1" applyFont="1" applyFill="1" applyBorder="1" applyAlignment="1">
      <alignment horizontal="left"/>
    </xf>
    <xf numFmtId="0" fontId="12" fillId="0" borderId="14" xfId="1" applyFont="1" applyBorder="1"/>
    <xf numFmtId="164" fontId="11" fillId="0" borderId="26" xfId="1" applyNumberFormat="1" applyFont="1" applyFill="1" applyBorder="1" applyAlignment="1">
      <alignment horizontal="left"/>
    </xf>
    <xf numFmtId="0" fontId="17" fillId="0" borderId="29" xfId="0" applyFont="1" applyBorder="1" applyAlignment="1"/>
    <xf numFmtId="0" fontId="11" fillId="0" borderId="26" xfId="0" applyFont="1" applyBorder="1" applyAlignment="1"/>
    <xf numFmtId="0" fontId="17" fillId="0" borderId="14" xfId="0" applyFont="1" applyBorder="1" applyAlignment="1"/>
    <xf numFmtId="164" fontId="13" fillId="0" borderId="18" xfId="1" applyNumberFormat="1" applyFont="1" applyFill="1" applyBorder="1"/>
    <xf numFmtId="0" fontId="20" fillId="4" borderId="14" xfId="0" applyFont="1" applyFill="1" applyBorder="1" applyAlignment="1"/>
    <xf numFmtId="0" fontId="11" fillId="0" borderId="14" xfId="1" applyFont="1" applyFill="1" applyBorder="1"/>
    <xf numFmtId="0" fontId="14" fillId="0" borderId="14" xfId="1" applyFont="1" applyBorder="1"/>
    <xf numFmtId="0" fontId="20" fillId="0" borderId="41" xfId="1" applyFont="1" applyBorder="1" applyAlignment="1">
      <alignment horizontal="center"/>
    </xf>
    <xf numFmtId="0" fontId="21" fillId="0" borderId="29" xfId="1" applyFont="1" applyBorder="1" applyAlignment="1">
      <alignment horizontal="center"/>
    </xf>
    <xf numFmtId="0" fontId="20" fillId="0" borderId="32" xfId="1" applyFont="1" applyFill="1" applyBorder="1" applyAlignment="1">
      <alignment horizontal="center"/>
    </xf>
    <xf numFmtId="0" fontId="24" fillId="0" borderId="68" xfId="1" applyFont="1" applyFill="1" applyBorder="1" applyAlignment="1">
      <alignment horizontal="center"/>
    </xf>
    <xf numFmtId="0" fontId="24" fillId="0" borderId="21" xfId="1" applyFont="1" applyFill="1" applyBorder="1" applyAlignment="1">
      <alignment horizontal="center"/>
    </xf>
    <xf numFmtId="0" fontId="24" fillId="0" borderId="30" xfId="1" applyFont="1" applyFill="1" applyBorder="1" applyAlignment="1">
      <alignment horizontal="center"/>
    </xf>
    <xf numFmtId="0" fontId="24" fillId="0" borderId="69" xfId="1" applyFont="1" applyFill="1" applyBorder="1" applyAlignment="1">
      <alignment horizontal="center"/>
    </xf>
    <xf numFmtId="0" fontId="24" fillId="0" borderId="37" xfId="1" applyFont="1" applyFill="1" applyBorder="1" applyAlignment="1">
      <alignment horizontal="center"/>
    </xf>
    <xf numFmtId="0" fontId="24" fillId="0" borderId="32" xfId="1" applyFont="1" applyFill="1" applyBorder="1" applyAlignment="1">
      <alignment horizontal="center"/>
    </xf>
    <xf numFmtId="0" fontId="20" fillId="0" borderId="25" xfId="1" applyFont="1" applyFill="1" applyBorder="1" applyAlignment="1">
      <alignment horizontal="center"/>
    </xf>
    <xf numFmtId="0" fontId="20" fillId="0" borderId="69" xfId="1" applyFont="1" applyFill="1" applyBorder="1" applyAlignment="1">
      <alignment horizontal="center"/>
    </xf>
    <xf numFmtId="0" fontId="20" fillId="0" borderId="37" xfId="1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0" fontId="20" fillId="0" borderId="30" xfId="1" applyFont="1" applyBorder="1" applyAlignment="1">
      <alignment horizontal="center"/>
    </xf>
    <xf numFmtId="0" fontId="20" fillId="0" borderId="37" xfId="1" applyFont="1" applyBorder="1" applyAlignment="1">
      <alignment horizontal="center"/>
    </xf>
    <xf numFmtId="0" fontId="20" fillId="0" borderId="29" xfId="1" applyFont="1" applyBorder="1" applyAlignment="1">
      <alignment horizontal="center"/>
    </xf>
    <xf numFmtId="0" fontId="20" fillId="0" borderId="49" xfId="1" applyFont="1" applyBorder="1" applyAlignment="1">
      <alignment horizontal="center"/>
    </xf>
    <xf numFmtId="0" fontId="20" fillId="0" borderId="3" xfId="1" applyFont="1" applyBorder="1" applyAlignment="1">
      <alignment horizontal="center"/>
    </xf>
    <xf numFmtId="0" fontId="20" fillId="0" borderId="19" xfId="1" applyFont="1" applyBorder="1" applyAlignment="1">
      <alignment horizontal="center"/>
    </xf>
    <xf numFmtId="0" fontId="24" fillId="0" borderId="40" xfId="1" applyFont="1" applyFill="1" applyBorder="1" applyAlignment="1">
      <alignment horizontal="center"/>
    </xf>
    <xf numFmtId="0" fontId="20" fillId="0" borderId="40" xfId="1" applyFont="1" applyBorder="1" applyAlignment="1">
      <alignment horizontal="center"/>
    </xf>
    <xf numFmtId="0" fontId="20" fillId="0" borderId="12" xfId="1" applyFont="1" applyBorder="1" applyAlignment="1">
      <alignment horizontal="center"/>
    </xf>
    <xf numFmtId="0" fontId="21" fillId="0" borderId="13" xfId="1" applyFont="1" applyBorder="1" applyAlignment="1">
      <alignment horizontal="center"/>
    </xf>
    <xf numFmtId="0" fontId="21" fillId="0" borderId="16" xfId="1" applyFont="1" applyBorder="1" applyAlignment="1">
      <alignment horizontal="center"/>
    </xf>
    <xf numFmtId="0" fontId="21" fillId="0" borderId="31" xfId="1" applyFont="1" applyBorder="1" applyAlignment="1">
      <alignment horizontal="center"/>
    </xf>
    <xf numFmtId="0" fontId="20" fillId="0" borderId="5" xfId="1" applyFont="1" applyFill="1" applyBorder="1" applyAlignment="1">
      <alignment horizontal="center"/>
    </xf>
    <xf numFmtId="0" fontId="20" fillId="0" borderId="20" xfId="1" applyFont="1" applyFill="1" applyBorder="1" applyAlignment="1">
      <alignment horizontal="center"/>
    </xf>
    <xf numFmtId="0" fontId="17" fillId="0" borderId="26" xfId="0" applyFont="1" applyFill="1" applyBorder="1" applyAlignment="1"/>
    <xf numFmtId="0" fontId="20" fillId="0" borderId="57" xfId="1" applyFont="1" applyFill="1" applyBorder="1" applyAlignment="1">
      <alignment horizontal="center"/>
    </xf>
    <xf numFmtId="0" fontId="20" fillId="0" borderId="58" xfId="1" applyFont="1" applyFill="1" applyBorder="1" applyAlignment="1">
      <alignment horizontal="center"/>
    </xf>
    <xf numFmtId="0" fontId="24" fillId="0" borderId="27" xfId="1" applyFont="1" applyFill="1" applyBorder="1" applyAlignment="1">
      <alignment horizontal="center"/>
    </xf>
    <xf numFmtId="0" fontId="24" fillId="0" borderId="11" xfId="1" applyFont="1" applyFill="1" applyBorder="1" applyAlignment="1">
      <alignment horizontal="center"/>
    </xf>
    <xf numFmtId="0" fontId="24" fillId="0" borderId="12" xfId="1" applyFont="1" applyFill="1" applyBorder="1" applyAlignment="1">
      <alignment horizontal="center"/>
    </xf>
    <xf numFmtId="0" fontId="24" fillId="0" borderId="36" xfId="1" applyFont="1" applyFill="1" applyBorder="1" applyAlignment="1">
      <alignment horizontal="center"/>
    </xf>
    <xf numFmtId="0" fontId="24" fillId="0" borderId="59" xfId="1" applyFont="1" applyFill="1" applyBorder="1" applyAlignment="1">
      <alignment horizontal="center"/>
    </xf>
    <xf numFmtId="0" fontId="20" fillId="0" borderId="27" xfId="1" applyFont="1" applyBorder="1" applyAlignment="1">
      <alignment horizontal="center"/>
    </xf>
    <xf numFmtId="0" fontId="17" fillId="0" borderId="14" xfId="0" applyFont="1" applyFill="1" applyBorder="1" applyAlignment="1"/>
    <xf numFmtId="164" fontId="11" fillId="0" borderId="29" xfId="1" applyNumberFormat="1" applyFont="1" applyFill="1" applyBorder="1" applyAlignment="1">
      <alignment horizontal="left"/>
    </xf>
    <xf numFmtId="0" fontId="17" fillId="4" borderId="14" xfId="0" applyFont="1" applyFill="1" applyBorder="1" applyAlignment="1"/>
    <xf numFmtId="0" fontId="11" fillId="0" borderId="29" xfId="0" applyFont="1" applyFill="1" applyBorder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49" fontId="1" fillId="0" borderId="57" xfId="1" applyNumberForma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62" xfId="1" applyFill="1" applyBorder="1" applyAlignment="1">
      <alignment horizontal="center"/>
    </xf>
    <xf numFmtId="0" fontId="1" fillId="0" borderId="48" xfId="1" applyBorder="1" applyAlignment="1">
      <alignment horizontal="center"/>
    </xf>
    <xf numFmtId="0" fontId="1" fillId="0" borderId="47" xfId="1" applyBorder="1" applyAlignment="1">
      <alignment horizontal="center"/>
    </xf>
    <xf numFmtId="0" fontId="1" fillId="0" borderId="45" xfId="1" applyBorder="1" applyAlignment="1">
      <alignment horizontal="center"/>
    </xf>
    <xf numFmtId="0" fontId="21" fillId="0" borderId="60" xfId="1" applyFont="1" applyBorder="1" applyAlignment="1">
      <alignment horizontal="center" shrinkToFit="1"/>
    </xf>
    <xf numFmtId="0" fontId="21" fillId="0" borderId="53" xfId="1" applyFont="1" applyBorder="1" applyAlignment="1">
      <alignment horizontal="center" shrinkToFit="1"/>
    </xf>
    <xf numFmtId="0" fontId="21" fillId="0" borderId="18" xfId="1" applyFont="1" applyBorder="1" applyAlignment="1">
      <alignment horizontal="center" vertical="center" textRotation="90"/>
    </xf>
    <xf numFmtId="0" fontId="21" fillId="0" borderId="7" xfId="1" applyFont="1" applyBorder="1" applyAlignment="1">
      <alignment horizontal="center" vertical="center" textRotation="90"/>
    </xf>
    <xf numFmtId="0" fontId="21" fillId="0" borderId="41" xfId="1" applyFont="1" applyBorder="1" applyAlignment="1">
      <alignment horizontal="center" vertical="center" textRotation="90"/>
    </xf>
    <xf numFmtId="0" fontId="21" fillId="0" borderId="56" xfId="1" applyFont="1" applyBorder="1" applyAlignment="1">
      <alignment horizontal="center" vertical="center" textRotation="90"/>
    </xf>
    <xf numFmtId="0" fontId="21" fillId="0" borderId="19" xfId="1" applyFont="1" applyBorder="1" applyAlignment="1">
      <alignment horizontal="center" vertical="center" textRotation="90"/>
    </xf>
    <xf numFmtId="0" fontId="21" fillId="0" borderId="8" xfId="1" applyFont="1" applyBorder="1" applyAlignment="1">
      <alignment horizontal="center" vertical="center" textRotation="90"/>
    </xf>
    <xf numFmtId="0" fontId="21" fillId="0" borderId="1" xfId="1" applyFont="1" applyBorder="1" applyAlignment="1">
      <alignment horizontal="center" vertical="center" textRotation="90" wrapText="1"/>
    </xf>
    <xf numFmtId="0" fontId="21" fillId="0" borderId="39" xfId="1" applyFont="1" applyBorder="1" applyAlignment="1">
      <alignment horizontal="center" vertical="center" textRotation="90" wrapText="1"/>
    </xf>
    <xf numFmtId="0" fontId="3" fillId="0" borderId="0" xfId="1" applyFont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54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49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49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1" fillId="0" borderId="48" xfId="1" applyFont="1" applyBorder="1" applyAlignment="1">
      <alignment horizontal="center" shrinkToFit="1"/>
    </xf>
    <xf numFmtId="0" fontId="21" fillId="0" borderId="47" xfId="1" applyFont="1" applyBorder="1" applyAlignment="1">
      <alignment horizontal="center" shrinkToFit="1"/>
    </xf>
    <xf numFmtId="0" fontId="21" fillId="0" borderId="45" xfId="1" applyFont="1" applyBorder="1" applyAlignment="1">
      <alignment horizontal="center" shrinkToFit="1"/>
    </xf>
    <xf numFmtId="0" fontId="21" fillId="0" borderId="1" xfId="1" applyFont="1" applyBorder="1" applyAlignment="1">
      <alignment horizontal="center"/>
    </xf>
    <xf numFmtId="0" fontId="21" fillId="0" borderId="39" xfId="1" applyFont="1" applyBorder="1" applyAlignment="1">
      <alignment horizontal="center"/>
    </xf>
    <xf numFmtId="0" fontId="21" fillId="0" borderId="60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11" fillId="0" borderId="24" xfId="1" applyFont="1" applyBorder="1"/>
    <xf numFmtId="0" fontId="11" fillId="0" borderId="17" xfId="1" applyFont="1" applyFill="1" applyBorder="1"/>
    <xf numFmtId="0" fontId="11" fillId="0" borderId="31" xfId="1" applyFont="1" applyBorder="1"/>
    <xf numFmtId="164" fontId="12" fillId="0" borderId="26" xfId="1" applyNumberFormat="1" applyFont="1" applyFill="1" applyBorder="1" applyAlignment="1">
      <alignment horizontal="left"/>
    </xf>
    <xf numFmtId="0" fontId="11" fillId="0" borderId="17" xfId="0" applyFont="1" applyBorder="1"/>
    <xf numFmtId="0" fontId="13" fillId="0" borderId="27" xfId="1" applyFont="1" applyBorder="1" applyAlignment="1">
      <alignment horizontal="center"/>
    </xf>
    <xf numFmtId="164" fontId="13" fillId="0" borderId="5" xfId="1" applyNumberFormat="1" applyFont="1" applyBorder="1" applyAlignment="1">
      <alignment horizontal="center"/>
    </xf>
    <xf numFmtId="164" fontId="11" fillId="0" borderId="19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2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8"/>
  <sheetViews>
    <sheetView tabSelected="1" zoomScale="30" zoomScaleNormal="30" zoomScaleSheetLayoutView="70" zoomScalePageLayoutView="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:R46"/>
    </sheetView>
  </sheetViews>
  <sheetFormatPr defaultColWidth="8.85546875" defaultRowHeight="12.75" x14ac:dyDescent="0.2"/>
  <cols>
    <col min="1" max="1" width="11.42578125" style="167" customWidth="1"/>
    <col min="2" max="2" width="109.5703125" style="3" customWidth="1"/>
    <col min="3" max="3" width="23.7109375" style="4" customWidth="1"/>
    <col min="4" max="4" width="24.42578125" style="4" bestFit="1" customWidth="1"/>
    <col min="5" max="5" width="20.140625" style="4" customWidth="1"/>
    <col min="6" max="6" width="24.42578125" style="5" customWidth="1"/>
    <col min="7" max="7" width="20.140625" style="6" customWidth="1"/>
    <col min="8" max="8" width="24.42578125" style="2" customWidth="1"/>
    <col min="9" max="9" width="20.140625" style="2" customWidth="1"/>
    <col min="10" max="10" width="24.42578125" style="2" customWidth="1"/>
    <col min="11" max="11" width="20.140625" style="2" customWidth="1"/>
    <col min="12" max="12" width="24.42578125" style="2" customWidth="1"/>
    <col min="13" max="13" width="20.140625" style="2" customWidth="1"/>
    <col min="14" max="14" width="24.42578125" style="2" customWidth="1"/>
    <col min="15" max="15" width="18.42578125" style="2" customWidth="1"/>
    <col min="16" max="16" width="24.42578125" style="2" customWidth="1"/>
    <col min="17" max="17" width="18.28515625" style="6" customWidth="1"/>
    <col min="18" max="18" width="18.85546875" style="2" customWidth="1"/>
    <col min="19" max="19" width="17.140625" style="6" hidden="1" customWidth="1"/>
    <col min="20" max="20" width="18.42578125" style="2" hidden="1" customWidth="1"/>
    <col min="21" max="21" width="15.85546875" style="2" hidden="1" customWidth="1"/>
    <col min="22" max="22" width="18.140625" style="2" hidden="1" customWidth="1"/>
    <col min="23" max="23" width="9.140625" style="2" customWidth="1"/>
    <col min="24" max="24" width="8.85546875" style="2"/>
    <col min="25" max="228" width="8.85546875" style="167"/>
    <col min="229" max="229" width="11.42578125" style="167" customWidth="1"/>
    <col min="230" max="230" width="62.28515625" style="167" bestFit="1" customWidth="1"/>
    <col min="231" max="231" width="20.140625" style="167" bestFit="1" customWidth="1"/>
    <col min="232" max="232" width="24.42578125" style="167" bestFit="1" customWidth="1"/>
    <col min="233" max="233" width="20.140625" style="167" customWidth="1"/>
    <col min="234" max="234" width="24.42578125" style="167" customWidth="1"/>
    <col min="235" max="235" width="20.140625" style="167" customWidth="1"/>
    <col min="236" max="236" width="24.42578125" style="167" customWidth="1"/>
    <col min="237" max="237" width="20.140625" style="167" customWidth="1"/>
    <col min="238" max="238" width="24.42578125" style="167" customWidth="1"/>
    <col min="239" max="239" width="20.140625" style="167" customWidth="1"/>
    <col min="240" max="240" width="24.42578125" style="167" customWidth="1"/>
    <col min="241" max="241" width="20.140625" style="167" customWidth="1"/>
    <col min="242" max="242" width="24.42578125" style="167" customWidth="1"/>
    <col min="243" max="243" width="18.42578125" style="167" customWidth="1"/>
    <col min="244" max="244" width="24.42578125" style="167" customWidth="1"/>
    <col min="245" max="245" width="18.28515625" style="167" customWidth="1"/>
    <col min="246" max="246" width="18.85546875" style="167" customWidth="1"/>
    <col min="247" max="247" width="17.140625" style="167" customWidth="1"/>
    <col min="248" max="248" width="18.42578125" style="167" customWidth="1"/>
    <col min="249" max="249" width="15.85546875" style="167" customWidth="1"/>
    <col min="250" max="250" width="18.140625" style="167" customWidth="1"/>
    <col min="251" max="251" width="9.140625" style="167" customWidth="1"/>
    <col min="252" max="484" width="8.85546875" style="167"/>
    <col min="485" max="485" width="11.42578125" style="167" customWidth="1"/>
    <col min="486" max="486" width="62.28515625" style="167" bestFit="1" customWidth="1"/>
    <col min="487" max="487" width="20.140625" style="167" bestFit="1" customWidth="1"/>
    <col min="488" max="488" width="24.42578125" style="167" bestFit="1" customWidth="1"/>
    <col min="489" max="489" width="20.140625" style="167" customWidth="1"/>
    <col min="490" max="490" width="24.42578125" style="167" customWidth="1"/>
    <col min="491" max="491" width="20.140625" style="167" customWidth="1"/>
    <col min="492" max="492" width="24.42578125" style="167" customWidth="1"/>
    <col min="493" max="493" width="20.140625" style="167" customWidth="1"/>
    <col min="494" max="494" width="24.42578125" style="167" customWidth="1"/>
    <col min="495" max="495" width="20.140625" style="167" customWidth="1"/>
    <col min="496" max="496" width="24.42578125" style="167" customWidth="1"/>
    <col min="497" max="497" width="20.140625" style="167" customWidth="1"/>
    <col min="498" max="498" width="24.42578125" style="167" customWidth="1"/>
    <col min="499" max="499" width="18.42578125" style="167" customWidth="1"/>
    <col min="500" max="500" width="24.42578125" style="167" customWidth="1"/>
    <col min="501" max="501" width="18.28515625" style="167" customWidth="1"/>
    <col min="502" max="502" width="18.85546875" style="167" customWidth="1"/>
    <col min="503" max="503" width="17.140625" style="167" customWidth="1"/>
    <col min="504" max="504" width="18.42578125" style="167" customWidth="1"/>
    <col min="505" max="505" width="15.85546875" style="167" customWidth="1"/>
    <col min="506" max="506" width="18.140625" style="167" customWidth="1"/>
    <col min="507" max="507" width="9.140625" style="167" customWidth="1"/>
    <col min="508" max="740" width="8.85546875" style="167"/>
    <col min="741" max="741" width="11.42578125" style="167" customWidth="1"/>
    <col min="742" max="742" width="62.28515625" style="167" bestFit="1" customWidth="1"/>
    <col min="743" max="743" width="20.140625" style="167" bestFit="1" customWidth="1"/>
    <col min="744" max="744" width="24.42578125" style="167" bestFit="1" customWidth="1"/>
    <col min="745" max="745" width="20.140625" style="167" customWidth="1"/>
    <col min="746" max="746" width="24.42578125" style="167" customWidth="1"/>
    <col min="747" max="747" width="20.140625" style="167" customWidth="1"/>
    <col min="748" max="748" width="24.42578125" style="167" customWidth="1"/>
    <col min="749" max="749" width="20.140625" style="167" customWidth="1"/>
    <col min="750" max="750" width="24.42578125" style="167" customWidth="1"/>
    <col min="751" max="751" width="20.140625" style="167" customWidth="1"/>
    <col min="752" max="752" width="24.42578125" style="167" customWidth="1"/>
    <col min="753" max="753" width="20.140625" style="167" customWidth="1"/>
    <col min="754" max="754" width="24.42578125" style="167" customWidth="1"/>
    <col min="755" max="755" width="18.42578125" style="167" customWidth="1"/>
    <col min="756" max="756" width="24.42578125" style="167" customWidth="1"/>
    <col min="757" max="757" width="18.28515625" style="167" customWidth="1"/>
    <col min="758" max="758" width="18.85546875" style="167" customWidth="1"/>
    <col min="759" max="759" width="17.140625" style="167" customWidth="1"/>
    <col min="760" max="760" width="18.42578125" style="167" customWidth="1"/>
    <col min="761" max="761" width="15.85546875" style="167" customWidth="1"/>
    <col min="762" max="762" width="18.140625" style="167" customWidth="1"/>
    <col min="763" max="763" width="9.140625" style="167" customWidth="1"/>
    <col min="764" max="996" width="8.85546875" style="167"/>
    <col min="997" max="997" width="11.42578125" style="167" customWidth="1"/>
    <col min="998" max="998" width="62.28515625" style="167" bestFit="1" customWidth="1"/>
    <col min="999" max="999" width="20.140625" style="167" bestFit="1" customWidth="1"/>
    <col min="1000" max="1000" width="24.42578125" style="167" bestFit="1" customWidth="1"/>
    <col min="1001" max="1001" width="20.140625" style="167" customWidth="1"/>
    <col min="1002" max="1002" width="24.42578125" style="167" customWidth="1"/>
    <col min="1003" max="1003" width="20.140625" style="167" customWidth="1"/>
    <col min="1004" max="1004" width="24.42578125" style="167" customWidth="1"/>
    <col min="1005" max="1005" width="20.140625" style="167" customWidth="1"/>
    <col min="1006" max="1006" width="24.42578125" style="167" customWidth="1"/>
    <col min="1007" max="1007" width="20.140625" style="167" customWidth="1"/>
    <col min="1008" max="1008" width="24.42578125" style="167" customWidth="1"/>
    <col min="1009" max="1009" width="20.140625" style="167" customWidth="1"/>
    <col min="1010" max="1010" width="24.42578125" style="167" customWidth="1"/>
    <col min="1011" max="1011" width="18.42578125" style="167" customWidth="1"/>
    <col min="1012" max="1012" width="24.42578125" style="167" customWidth="1"/>
    <col min="1013" max="1013" width="18.28515625" style="167" customWidth="1"/>
    <col min="1014" max="1014" width="18.85546875" style="167" customWidth="1"/>
    <col min="1015" max="1015" width="17.140625" style="167" customWidth="1"/>
    <col min="1016" max="1016" width="18.42578125" style="167" customWidth="1"/>
    <col min="1017" max="1017" width="15.85546875" style="167" customWidth="1"/>
    <col min="1018" max="1018" width="18.140625" style="167" customWidth="1"/>
    <col min="1019" max="1019" width="9.140625" style="167" customWidth="1"/>
    <col min="1020" max="1252" width="8.85546875" style="167"/>
    <col min="1253" max="1253" width="11.42578125" style="167" customWidth="1"/>
    <col min="1254" max="1254" width="62.28515625" style="167" bestFit="1" customWidth="1"/>
    <col min="1255" max="1255" width="20.140625" style="167" bestFit="1" customWidth="1"/>
    <col min="1256" max="1256" width="24.42578125" style="167" bestFit="1" customWidth="1"/>
    <col min="1257" max="1257" width="20.140625" style="167" customWidth="1"/>
    <col min="1258" max="1258" width="24.42578125" style="167" customWidth="1"/>
    <col min="1259" max="1259" width="20.140625" style="167" customWidth="1"/>
    <col min="1260" max="1260" width="24.42578125" style="167" customWidth="1"/>
    <col min="1261" max="1261" width="20.140625" style="167" customWidth="1"/>
    <col min="1262" max="1262" width="24.42578125" style="167" customWidth="1"/>
    <col min="1263" max="1263" width="20.140625" style="167" customWidth="1"/>
    <col min="1264" max="1264" width="24.42578125" style="167" customWidth="1"/>
    <col min="1265" max="1265" width="20.140625" style="167" customWidth="1"/>
    <col min="1266" max="1266" width="24.42578125" style="167" customWidth="1"/>
    <col min="1267" max="1267" width="18.42578125" style="167" customWidth="1"/>
    <col min="1268" max="1268" width="24.42578125" style="167" customWidth="1"/>
    <col min="1269" max="1269" width="18.28515625" style="167" customWidth="1"/>
    <col min="1270" max="1270" width="18.85546875" style="167" customWidth="1"/>
    <col min="1271" max="1271" width="17.140625" style="167" customWidth="1"/>
    <col min="1272" max="1272" width="18.42578125" style="167" customWidth="1"/>
    <col min="1273" max="1273" width="15.85546875" style="167" customWidth="1"/>
    <col min="1274" max="1274" width="18.140625" style="167" customWidth="1"/>
    <col min="1275" max="1275" width="9.140625" style="167" customWidth="1"/>
    <col min="1276" max="1508" width="8.85546875" style="167"/>
    <col min="1509" max="1509" width="11.42578125" style="167" customWidth="1"/>
    <col min="1510" max="1510" width="62.28515625" style="167" bestFit="1" customWidth="1"/>
    <col min="1511" max="1511" width="20.140625" style="167" bestFit="1" customWidth="1"/>
    <col min="1512" max="1512" width="24.42578125" style="167" bestFit="1" customWidth="1"/>
    <col min="1513" max="1513" width="20.140625" style="167" customWidth="1"/>
    <col min="1514" max="1514" width="24.42578125" style="167" customWidth="1"/>
    <col min="1515" max="1515" width="20.140625" style="167" customWidth="1"/>
    <col min="1516" max="1516" width="24.42578125" style="167" customWidth="1"/>
    <col min="1517" max="1517" width="20.140625" style="167" customWidth="1"/>
    <col min="1518" max="1518" width="24.42578125" style="167" customWidth="1"/>
    <col min="1519" max="1519" width="20.140625" style="167" customWidth="1"/>
    <col min="1520" max="1520" width="24.42578125" style="167" customWidth="1"/>
    <col min="1521" max="1521" width="20.140625" style="167" customWidth="1"/>
    <col min="1522" max="1522" width="24.42578125" style="167" customWidth="1"/>
    <col min="1523" max="1523" width="18.42578125" style="167" customWidth="1"/>
    <col min="1524" max="1524" width="24.42578125" style="167" customWidth="1"/>
    <col min="1525" max="1525" width="18.28515625" style="167" customWidth="1"/>
    <col min="1526" max="1526" width="18.85546875" style="167" customWidth="1"/>
    <col min="1527" max="1527" width="17.140625" style="167" customWidth="1"/>
    <col min="1528" max="1528" width="18.42578125" style="167" customWidth="1"/>
    <col min="1529" max="1529" width="15.85546875" style="167" customWidth="1"/>
    <col min="1530" max="1530" width="18.140625" style="167" customWidth="1"/>
    <col min="1531" max="1531" width="9.140625" style="167" customWidth="1"/>
    <col min="1532" max="1764" width="8.85546875" style="167"/>
    <col min="1765" max="1765" width="11.42578125" style="167" customWidth="1"/>
    <col min="1766" max="1766" width="62.28515625" style="167" bestFit="1" customWidth="1"/>
    <col min="1767" max="1767" width="20.140625" style="167" bestFit="1" customWidth="1"/>
    <col min="1768" max="1768" width="24.42578125" style="167" bestFit="1" customWidth="1"/>
    <col min="1769" max="1769" width="20.140625" style="167" customWidth="1"/>
    <col min="1770" max="1770" width="24.42578125" style="167" customWidth="1"/>
    <col min="1771" max="1771" width="20.140625" style="167" customWidth="1"/>
    <col min="1772" max="1772" width="24.42578125" style="167" customWidth="1"/>
    <col min="1773" max="1773" width="20.140625" style="167" customWidth="1"/>
    <col min="1774" max="1774" width="24.42578125" style="167" customWidth="1"/>
    <col min="1775" max="1775" width="20.140625" style="167" customWidth="1"/>
    <col min="1776" max="1776" width="24.42578125" style="167" customWidth="1"/>
    <col min="1777" max="1777" width="20.140625" style="167" customWidth="1"/>
    <col min="1778" max="1778" width="24.42578125" style="167" customWidth="1"/>
    <col min="1779" max="1779" width="18.42578125" style="167" customWidth="1"/>
    <col min="1780" max="1780" width="24.42578125" style="167" customWidth="1"/>
    <col min="1781" max="1781" width="18.28515625" style="167" customWidth="1"/>
    <col min="1782" max="1782" width="18.85546875" style="167" customWidth="1"/>
    <col min="1783" max="1783" width="17.140625" style="167" customWidth="1"/>
    <col min="1784" max="1784" width="18.42578125" style="167" customWidth="1"/>
    <col min="1785" max="1785" width="15.85546875" style="167" customWidth="1"/>
    <col min="1786" max="1786" width="18.140625" style="167" customWidth="1"/>
    <col min="1787" max="1787" width="9.140625" style="167" customWidth="1"/>
    <col min="1788" max="2020" width="8.85546875" style="167"/>
    <col min="2021" max="2021" width="11.42578125" style="167" customWidth="1"/>
    <col min="2022" max="2022" width="62.28515625" style="167" bestFit="1" customWidth="1"/>
    <col min="2023" max="2023" width="20.140625" style="167" bestFit="1" customWidth="1"/>
    <col min="2024" max="2024" width="24.42578125" style="167" bestFit="1" customWidth="1"/>
    <col min="2025" max="2025" width="20.140625" style="167" customWidth="1"/>
    <col min="2026" max="2026" width="24.42578125" style="167" customWidth="1"/>
    <col min="2027" max="2027" width="20.140625" style="167" customWidth="1"/>
    <col min="2028" max="2028" width="24.42578125" style="167" customWidth="1"/>
    <col min="2029" max="2029" width="20.140625" style="167" customWidth="1"/>
    <col min="2030" max="2030" width="24.42578125" style="167" customWidth="1"/>
    <col min="2031" max="2031" width="20.140625" style="167" customWidth="1"/>
    <col min="2032" max="2032" width="24.42578125" style="167" customWidth="1"/>
    <col min="2033" max="2033" width="20.140625" style="167" customWidth="1"/>
    <col min="2034" max="2034" width="24.42578125" style="167" customWidth="1"/>
    <col min="2035" max="2035" width="18.42578125" style="167" customWidth="1"/>
    <col min="2036" max="2036" width="24.42578125" style="167" customWidth="1"/>
    <col min="2037" max="2037" width="18.28515625" style="167" customWidth="1"/>
    <col min="2038" max="2038" width="18.85546875" style="167" customWidth="1"/>
    <col min="2039" max="2039" width="17.140625" style="167" customWidth="1"/>
    <col min="2040" max="2040" width="18.42578125" style="167" customWidth="1"/>
    <col min="2041" max="2041" width="15.85546875" style="167" customWidth="1"/>
    <col min="2042" max="2042" width="18.140625" style="167" customWidth="1"/>
    <col min="2043" max="2043" width="9.140625" style="167" customWidth="1"/>
    <col min="2044" max="2276" width="8.85546875" style="167"/>
    <col min="2277" max="2277" width="11.42578125" style="167" customWidth="1"/>
    <col min="2278" max="2278" width="62.28515625" style="167" bestFit="1" customWidth="1"/>
    <col min="2279" max="2279" width="20.140625" style="167" bestFit="1" customWidth="1"/>
    <col min="2280" max="2280" width="24.42578125" style="167" bestFit="1" customWidth="1"/>
    <col min="2281" max="2281" width="20.140625" style="167" customWidth="1"/>
    <col min="2282" max="2282" width="24.42578125" style="167" customWidth="1"/>
    <col min="2283" max="2283" width="20.140625" style="167" customWidth="1"/>
    <col min="2284" max="2284" width="24.42578125" style="167" customWidth="1"/>
    <col min="2285" max="2285" width="20.140625" style="167" customWidth="1"/>
    <col min="2286" max="2286" width="24.42578125" style="167" customWidth="1"/>
    <col min="2287" max="2287" width="20.140625" style="167" customWidth="1"/>
    <col min="2288" max="2288" width="24.42578125" style="167" customWidth="1"/>
    <col min="2289" max="2289" width="20.140625" style="167" customWidth="1"/>
    <col min="2290" max="2290" width="24.42578125" style="167" customWidth="1"/>
    <col min="2291" max="2291" width="18.42578125" style="167" customWidth="1"/>
    <col min="2292" max="2292" width="24.42578125" style="167" customWidth="1"/>
    <col min="2293" max="2293" width="18.28515625" style="167" customWidth="1"/>
    <col min="2294" max="2294" width="18.85546875" style="167" customWidth="1"/>
    <col min="2295" max="2295" width="17.140625" style="167" customWidth="1"/>
    <col min="2296" max="2296" width="18.42578125" style="167" customWidth="1"/>
    <col min="2297" max="2297" width="15.85546875" style="167" customWidth="1"/>
    <col min="2298" max="2298" width="18.140625" style="167" customWidth="1"/>
    <col min="2299" max="2299" width="9.140625" style="167" customWidth="1"/>
    <col min="2300" max="2532" width="8.85546875" style="167"/>
    <col min="2533" max="2533" width="11.42578125" style="167" customWidth="1"/>
    <col min="2534" max="2534" width="62.28515625" style="167" bestFit="1" customWidth="1"/>
    <col min="2535" max="2535" width="20.140625" style="167" bestFit="1" customWidth="1"/>
    <col min="2536" max="2536" width="24.42578125" style="167" bestFit="1" customWidth="1"/>
    <col min="2537" max="2537" width="20.140625" style="167" customWidth="1"/>
    <col min="2538" max="2538" width="24.42578125" style="167" customWidth="1"/>
    <col min="2539" max="2539" width="20.140625" style="167" customWidth="1"/>
    <col min="2540" max="2540" width="24.42578125" style="167" customWidth="1"/>
    <col min="2541" max="2541" width="20.140625" style="167" customWidth="1"/>
    <col min="2542" max="2542" width="24.42578125" style="167" customWidth="1"/>
    <col min="2543" max="2543" width="20.140625" style="167" customWidth="1"/>
    <col min="2544" max="2544" width="24.42578125" style="167" customWidth="1"/>
    <col min="2545" max="2545" width="20.140625" style="167" customWidth="1"/>
    <col min="2546" max="2546" width="24.42578125" style="167" customWidth="1"/>
    <col min="2547" max="2547" width="18.42578125" style="167" customWidth="1"/>
    <col min="2548" max="2548" width="24.42578125" style="167" customWidth="1"/>
    <col min="2549" max="2549" width="18.28515625" style="167" customWidth="1"/>
    <col min="2550" max="2550" width="18.85546875" style="167" customWidth="1"/>
    <col min="2551" max="2551" width="17.140625" style="167" customWidth="1"/>
    <col min="2552" max="2552" width="18.42578125" style="167" customWidth="1"/>
    <col min="2553" max="2553" width="15.85546875" style="167" customWidth="1"/>
    <col min="2554" max="2554" width="18.140625" style="167" customWidth="1"/>
    <col min="2555" max="2555" width="9.140625" style="167" customWidth="1"/>
    <col min="2556" max="2788" width="8.85546875" style="167"/>
    <col min="2789" max="2789" width="11.42578125" style="167" customWidth="1"/>
    <col min="2790" max="2790" width="62.28515625" style="167" bestFit="1" customWidth="1"/>
    <col min="2791" max="2791" width="20.140625" style="167" bestFit="1" customWidth="1"/>
    <col min="2792" max="2792" width="24.42578125" style="167" bestFit="1" customWidth="1"/>
    <col min="2793" max="2793" width="20.140625" style="167" customWidth="1"/>
    <col min="2794" max="2794" width="24.42578125" style="167" customWidth="1"/>
    <col min="2795" max="2795" width="20.140625" style="167" customWidth="1"/>
    <col min="2796" max="2796" width="24.42578125" style="167" customWidth="1"/>
    <col min="2797" max="2797" width="20.140625" style="167" customWidth="1"/>
    <col min="2798" max="2798" width="24.42578125" style="167" customWidth="1"/>
    <col min="2799" max="2799" width="20.140625" style="167" customWidth="1"/>
    <col min="2800" max="2800" width="24.42578125" style="167" customWidth="1"/>
    <col min="2801" max="2801" width="20.140625" style="167" customWidth="1"/>
    <col min="2802" max="2802" width="24.42578125" style="167" customWidth="1"/>
    <col min="2803" max="2803" width="18.42578125" style="167" customWidth="1"/>
    <col min="2804" max="2804" width="24.42578125" style="167" customWidth="1"/>
    <col min="2805" max="2805" width="18.28515625" style="167" customWidth="1"/>
    <col min="2806" max="2806" width="18.85546875" style="167" customWidth="1"/>
    <col min="2807" max="2807" width="17.140625" style="167" customWidth="1"/>
    <col min="2808" max="2808" width="18.42578125" style="167" customWidth="1"/>
    <col min="2809" max="2809" width="15.85546875" style="167" customWidth="1"/>
    <col min="2810" max="2810" width="18.140625" style="167" customWidth="1"/>
    <col min="2811" max="2811" width="9.140625" style="167" customWidth="1"/>
    <col min="2812" max="3044" width="8.85546875" style="167"/>
    <col min="3045" max="3045" width="11.42578125" style="167" customWidth="1"/>
    <col min="3046" max="3046" width="62.28515625" style="167" bestFit="1" customWidth="1"/>
    <col min="3047" max="3047" width="20.140625" style="167" bestFit="1" customWidth="1"/>
    <col min="3048" max="3048" width="24.42578125" style="167" bestFit="1" customWidth="1"/>
    <col min="3049" max="3049" width="20.140625" style="167" customWidth="1"/>
    <col min="3050" max="3050" width="24.42578125" style="167" customWidth="1"/>
    <col min="3051" max="3051" width="20.140625" style="167" customWidth="1"/>
    <col min="3052" max="3052" width="24.42578125" style="167" customWidth="1"/>
    <col min="3053" max="3053" width="20.140625" style="167" customWidth="1"/>
    <col min="3054" max="3054" width="24.42578125" style="167" customWidth="1"/>
    <col min="3055" max="3055" width="20.140625" style="167" customWidth="1"/>
    <col min="3056" max="3056" width="24.42578125" style="167" customWidth="1"/>
    <col min="3057" max="3057" width="20.140625" style="167" customWidth="1"/>
    <col min="3058" max="3058" width="24.42578125" style="167" customWidth="1"/>
    <col min="3059" max="3059" width="18.42578125" style="167" customWidth="1"/>
    <col min="3060" max="3060" width="24.42578125" style="167" customWidth="1"/>
    <col min="3061" max="3061" width="18.28515625" style="167" customWidth="1"/>
    <col min="3062" max="3062" width="18.85546875" style="167" customWidth="1"/>
    <col min="3063" max="3063" width="17.140625" style="167" customWidth="1"/>
    <col min="3064" max="3064" width="18.42578125" style="167" customWidth="1"/>
    <col min="3065" max="3065" width="15.85546875" style="167" customWidth="1"/>
    <col min="3066" max="3066" width="18.140625" style="167" customWidth="1"/>
    <col min="3067" max="3067" width="9.140625" style="167" customWidth="1"/>
    <col min="3068" max="3300" width="8.85546875" style="167"/>
    <col min="3301" max="3301" width="11.42578125" style="167" customWidth="1"/>
    <col min="3302" max="3302" width="62.28515625" style="167" bestFit="1" customWidth="1"/>
    <col min="3303" max="3303" width="20.140625" style="167" bestFit="1" customWidth="1"/>
    <col min="3304" max="3304" width="24.42578125" style="167" bestFit="1" customWidth="1"/>
    <col min="3305" max="3305" width="20.140625" style="167" customWidth="1"/>
    <col min="3306" max="3306" width="24.42578125" style="167" customWidth="1"/>
    <col min="3307" max="3307" width="20.140625" style="167" customWidth="1"/>
    <col min="3308" max="3308" width="24.42578125" style="167" customWidth="1"/>
    <col min="3309" max="3309" width="20.140625" style="167" customWidth="1"/>
    <col min="3310" max="3310" width="24.42578125" style="167" customWidth="1"/>
    <col min="3311" max="3311" width="20.140625" style="167" customWidth="1"/>
    <col min="3312" max="3312" width="24.42578125" style="167" customWidth="1"/>
    <col min="3313" max="3313" width="20.140625" style="167" customWidth="1"/>
    <col min="3314" max="3314" width="24.42578125" style="167" customWidth="1"/>
    <col min="3315" max="3315" width="18.42578125" style="167" customWidth="1"/>
    <col min="3316" max="3316" width="24.42578125" style="167" customWidth="1"/>
    <col min="3317" max="3317" width="18.28515625" style="167" customWidth="1"/>
    <col min="3318" max="3318" width="18.85546875" style="167" customWidth="1"/>
    <col min="3319" max="3319" width="17.140625" style="167" customWidth="1"/>
    <col min="3320" max="3320" width="18.42578125" style="167" customWidth="1"/>
    <col min="3321" max="3321" width="15.85546875" style="167" customWidth="1"/>
    <col min="3322" max="3322" width="18.140625" style="167" customWidth="1"/>
    <col min="3323" max="3323" width="9.140625" style="167" customWidth="1"/>
    <col min="3324" max="3556" width="8.85546875" style="167"/>
    <col min="3557" max="3557" width="11.42578125" style="167" customWidth="1"/>
    <col min="3558" max="3558" width="62.28515625" style="167" bestFit="1" customWidth="1"/>
    <col min="3559" max="3559" width="20.140625" style="167" bestFit="1" customWidth="1"/>
    <col min="3560" max="3560" width="24.42578125" style="167" bestFit="1" customWidth="1"/>
    <col min="3561" max="3561" width="20.140625" style="167" customWidth="1"/>
    <col min="3562" max="3562" width="24.42578125" style="167" customWidth="1"/>
    <col min="3563" max="3563" width="20.140625" style="167" customWidth="1"/>
    <col min="3564" max="3564" width="24.42578125" style="167" customWidth="1"/>
    <col min="3565" max="3565" width="20.140625" style="167" customWidth="1"/>
    <col min="3566" max="3566" width="24.42578125" style="167" customWidth="1"/>
    <col min="3567" max="3567" width="20.140625" style="167" customWidth="1"/>
    <col min="3568" max="3568" width="24.42578125" style="167" customWidth="1"/>
    <col min="3569" max="3569" width="20.140625" style="167" customWidth="1"/>
    <col min="3570" max="3570" width="24.42578125" style="167" customWidth="1"/>
    <col min="3571" max="3571" width="18.42578125" style="167" customWidth="1"/>
    <col min="3572" max="3572" width="24.42578125" style="167" customWidth="1"/>
    <col min="3573" max="3573" width="18.28515625" style="167" customWidth="1"/>
    <col min="3574" max="3574" width="18.85546875" style="167" customWidth="1"/>
    <col min="3575" max="3575" width="17.140625" style="167" customWidth="1"/>
    <col min="3576" max="3576" width="18.42578125" style="167" customWidth="1"/>
    <col min="3577" max="3577" width="15.85546875" style="167" customWidth="1"/>
    <col min="3578" max="3578" width="18.140625" style="167" customWidth="1"/>
    <col min="3579" max="3579" width="9.140625" style="167" customWidth="1"/>
    <col min="3580" max="3812" width="8.85546875" style="167"/>
    <col min="3813" max="3813" width="11.42578125" style="167" customWidth="1"/>
    <col min="3814" max="3814" width="62.28515625" style="167" bestFit="1" customWidth="1"/>
    <col min="3815" max="3815" width="20.140625" style="167" bestFit="1" customWidth="1"/>
    <col min="3816" max="3816" width="24.42578125" style="167" bestFit="1" customWidth="1"/>
    <col min="3817" max="3817" width="20.140625" style="167" customWidth="1"/>
    <col min="3818" max="3818" width="24.42578125" style="167" customWidth="1"/>
    <col min="3819" max="3819" width="20.140625" style="167" customWidth="1"/>
    <col min="3820" max="3820" width="24.42578125" style="167" customWidth="1"/>
    <col min="3821" max="3821" width="20.140625" style="167" customWidth="1"/>
    <col min="3822" max="3822" width="24.42578125" style="167" customWidth="1"/>
    <col min="3823" max="3823" width="20.140625" style="167" customWidth="1"/>
    <col min="3824" max="3824" width="24.42578125" style="167" customWidth="1"/>
    <col min="3825" max="3825" width="20.140625" style="167" customWidth="1"/>
    <col min="3826" max="3826" width="24.42578125" style="167" customWidth="1"/>
    <col min="3827" max="3827" width="18.42578125" style="167" customWidth="1"/>
    <col min="3828" max="3828" width="24.42578125" style="167" customWidth="1"/>
    <col min="3829" max="3829" width="18.28515625" style="167" customWidth="1"/>
    <col min="3830" max="3830" width="18.85546875" style="167" customWidth="1"/>
    <col min="3831" max="3831" width="17.140625" style="167" customWidth="1"/>
    <col min="3832" max="3832" width="18.42578125" style="167" customWidth="1"/>
    <col min="3833" max="3833" width="15.85546875" style="167" customWidth="1"/>
    <col min="3834" max="3834" width="18.140625" style="167" customWidth="1"/>
    <col min="3835" max="3835" width="9.140625" style="167" customWidth="1"/>
    <col min="3836" max="4068" width="8.85546875" style="167"/>
    <col min="4069" max="4069" width="11.42578125" style="167" customWidth="1"/>
    <col min="4070" max="4070" width="62.28515625" style="167" bestFit="1" customWidth="1"/>
    <col min="4071" max="4071" width="20.140625" style="167" bestFit="1" customWidth="1"/>
    <col min="4072" max="4072" width="24.42578125" style="167" bestFit="1" customWidth="1"/>
    <col min="4073" max="4073" width="20.140625" style="167" customWidth="1"/>
    <col min="4074" max="4074" width="24.42578125" style="167" customWidth="1"/>
    <col min="4075" max="4075" width="20.140625" style="167" customWidth="1"/>
    <col min="4076" max="4076" width="24.42578125" style="167" customWidth="1"/>
    <col min="4077" max="4077" width="20.140625" style="167" customWidth="1"/>
    <col min="4078" max="4078" width="24.42578125" style="167" customWidth="1"/>
    <col min="4079" max="4079" width="20.140625" style="167" customWidth="1"/>
    <col min="4080" max="4080" width="24.42578125" style="167" customWidth="1"/>
    <col min="4081" max="4081" width="20.140625" style="167" customWidth="1"/>
    <col min="4082" max="4082" width="24.42578125" style="167" customWidth="1"/>
    <col min="4083" max="4083" width="18.42578125" style="167" customWidth="1"/>
    <col min="4084" max="4084" width="24.42578125" style="167" customWidth="1"/>
    <col min="4085" max="4085" width="18.28515625" style="167" customWidth="1"/>
    <col min="4086" max="4086" width="18.85546875" style="167" customWidth="1"/>
    <col min="4087" max="4087" width="17.140625" style="167" customWidth="1"/>
    <col min="4088" max="4088" width="18.42578125" style="167" customWidth="1"/>
    <col min="4089" max="4089" width="15.85546875" style="167" customWidth="1"/>
    <col min="4090" max="4090" width="18.140625" style="167" customWidth="1"/>
    <col min="4091" max="4091" width="9.140625" style="167" customWidth="1"/>
    <col min="4092" max="4324" width="8.85546875" style="167"/>
    <col min="4325" max="4325" width="11.42578125" style="167" customWidth="1"/>
    <col min="4326" max="4326" width="62.28515625" style="167" bestFit="1" customWidth="1"/>
    <col min="4327" max="4327" width="20.140625" style="167" bestFit="1" customWidth="1"/>
    <col min="4328" max="4328" width="24.42578125" style="167" bestFit="1" customWidth="1"/>
    <col min="4329" max="4329" width="20.140625" style="167" customWidth="1"/>
    <col min="4330" max="4330" width="24.42578125" style="167" customWidth="1"/>
    <col min="4331" max="4331" width="20.140625" style="167" customWidth="1"/>
    <col min="4332" max="4332" width="24.42578125" style="167" customWidth="1"/>
    <col min="4333" max="4333" width="20.140625" style="167" customWidth="1"/>
    <col min="4334" max="4334" width="24.42578125" style="167" customWidth="1"/>
    <col min="4335" max="4335" width="20.140625" style="167" customWidth="1"/>
    <col min="4336" max="4336" width="24.42578125" style="167" customWidth="1"/>
    <col min="4337" max="4337" width="20.140625" style="167" customWidth="1"/>
    <col min="4338" max="4338" width="24.42578125" style="167" customWidth="1"/>
    <col min="4339" max="4339" width="18.42578125" style="167" customWidth="1"/>
    <col min="4340" max="4340" width="24.42578125" style="167" customWidth="1"/>
    <col min="4341" max="4341" width="18.28515625" style="167" customWidth="1"/>
    <col min="4342" max="4342" width="18.85546875" style="167" customWidth="1"/>
    <col min="4343" max="4343" width="17.140625" style="167" customWidth="1"/>
    <col min="4344" max="4344" width="18.42578125" style="167" customWidth="1"/>
    <col min="4345" max="4345" width="15.85546875" style="167" customWidth="1"/>
    <col min="4346" max="4346" width="18.140625" style="167" customWidth="1"/>
    <col min="4347" max="4347" width="9.140625" style="167" customWidth="1"/>
    <col min="4348" max="4580" width="8.85546875" style="167"/>
    <col min="4581" max="4581" width="11.42578125" style="167" customWidth="1"/>
    <col min="4582" max="4582" width="62.28515625" style="167" bestFit="1" customWidth="1"/>
    <col min="4583" max="4583" width="20.140625" style="167" bestFit="1" customWidth="1"/>
    <col min="4584" max="4584" width="24.42578125" style="167" bestFit="1" customWidth="1"/>
    <col min="4585" max="4585" width="20.140625" style="167" customWidth="1"/>
    <col min="4586" max="4586" width="24.42578125" style="167" customWidth="1"/>
    <col min="4587" max="4587" width="20.140625" style="167" customWidth="1"/>
    <col min="4588" max="4588" width="24.42578125" style="167" customWidth="1"/>
    <col min="4589" max="4589" width="20.140625" style="167" customWidth="1"/>
    <col min="4590" max="4590" width="24.42578125" style="167" customWidth="1"/>
    <col min="4591" max="4591" width="20.140625" style="167" customWidth="1"/>
    <col min="4592" max="4592" width="24.42578125" style="167" customWidth="1"/>
    <col min="4593" max="4593" width="20.140625" style="167" customWidth="1"/>
    <col min="4594" max="4594" width="24.42578125" style="167" customWidth="1"/>
    <col min="4595" max="4595" width="18.42578125" style="167" customWidth="1"/>
    <col min="4596" max="4596" width="24.42578125" style="167" customWidth="1"/>
    <col min="4597" max="4597" width="18.28515625" style="167" customWidth="1"/>
    <col min="4598" max="4598" width="18.85546875" style="167" customWidth="1"/>
    <col min="4599" max="4599" width="17.140625" style="167" customWidth="1"/>
    <col min="4600" max="4600" width="18.42578125" style="167" customWidth="1"/>
    <col min="4601" max="4601" width="15.85546875" style="167" customWidth="1"/>
    <col min="4602" max="4602" width="18.140625" style="167" customWidth="1"/>
    <col min="4603" max="4603" width="9.140625" style="167" customWidth="1"/>
    <col min="4604" max="4836" width="8.85546875" style="167"/>
    <col min="4837" max="4837" width="11.42578125" style="167" customWidth="1"/>
    <col min="4838" max="4838" width="62.28515625" style="167" bestFit="1" customWidth="1"/>
    <col min="4839" max="4839" width="20.140625" style="167" bestFit="1" customWidth="1"/>
    <col min="4840" max="4840" width="24.42578125" style="167" bestFit="1" customWidth="1"/>
    <col min="4841" max="4841" width="20.140625" style="167" customWidth="1"/>
    <col min="4842" max="4842" width="24.42578125" style="167" customWidth="1"/>
    <col min="4843" max="4843" width="20.140625" style="167" customWidth="1"/>
    <col min="4844" max="4844" width="24.42578125" style="167" customWidth="1"/>
    <col min="4845" max="4845" width="20.140625" style="167" customWidth="1"/>
    <col min="4846" max="4846" width="24.42578125" style="167" customWidth="1"/>
    <col min="4847" max="4847" width="20.140625" style="167" customWidth="1"/>
    <col min="4848" max="4848" width="24.42578125" style="167" customWidth="1"/>
    <col min="4849" max="4849" width="20.140625" style="167" customWidth="1"/>
    <col min="4850" max="4850" width="24.42578125" style="167" customWidth="1"/>
    <col min="4851" max="4851" width="18.42578125" style="167" customWidth="1"/>
    <col min="4852" max="4852" width="24.42578125" style="167" customWidth="1"/>
    <col min="4853" max="4853" width="18.28515625" style="167" customWidth="1"/>
    <col min="4854" max="4854" width="18.85546875" style="167" customWidth="1"/>
    <col min="4855" max="4855" width="17.140625" style="167" customWidth="1"/>
    <col min="4856" max="4856" width="18.42578125" style="167" customWidth="1"/>
    <col min="4857" max="4857" width="15.85546875" style="167" customWidth="1"/>
    <col min="4858" max="4858" width="18.140625" style="167" customWidth="1"/>
    <col min="4859" max="4859" width="9.140625" style="167" customWidth="1"/>
    <col min="4860" max="5092" width="8.85546875" style="167"/>
    <col min="5093" max="5093" width="11.42578125" style="167" customWidth="1"/>
    <col min="5094" max="5094" width="62.28515625" style="167" bestFit="1" customWidth="1"/>
    <col min="5095" max="5095" width="20.140625" style="167" bestFit="1" customWidth="1"/>
    <col min="5096" max="5096" width="24.42578125" style="167" bestFit="1" customWidth="1"/>
    <col min="5097" max="5097" width="20.140625" style="167" customWidth="1"/>
    <col min="5098" max="5098" width="24.42578125" style="167" customWidth="1"/>
    <col min="5099" max="5099" width="20.140625" style="167" customWidth="1"/>
    <col min="5100" max="5100" width="24.42578125" style="167" customWidth="1"/>
    <col min="5101" max="5101" width="20.140625" style="167" customWidth="1"/>
    <col min="5102" max="5102" width="24.42578125" style="167" customWidth="1"/>
    <col min="5103" max="5103" width="20.140625" style="167" customWidth="1"/>
    <col min="5104" max="5104" width="24.42578125" style="167" customWidth="1"/>
    <col min="5105" max="5105" width="20.140625" style="167" customWidth="1"/>
    <col min="5106" max="5106" width="24.42578125" style="167" customWidth="1"/>
    <col min="5107" max="5107" width="18.42578125" style="167" customWidth="1"/>
    <col min="5108" max="5108" width="24.42578125" style="167" customWidth="1"/>
    <col min="5109" max="5109" width="18.28515625" style="167" customWidth="1"/>
    <col min="5110" max="5110" width="18.85546875" style="167" customWidth="1"/>
    <col min="5111" max="5111" width="17.140625" style="167" customWidth="1"/>
    <col min="5112" max="5112" width="18.42578125" style="167" customWidth="1"/>
    <col min="5113" max="5113" width="15.85546875" style="167" customWidth="1"/>
    <col min="5114" max="5114" width="18.140625" style="167" customWidth="1"/>
    <col min="5115" max="5115" width="9.140625" style="167" customWidth="1"/>
    <col min="5116" max="5348" width="8.85546875" style="167"/>
    <col min="5349" max="5349" width="11.42578125" style="167" customWidth="1"/>
    <col min="5350" max="5350" width="62.28515625" style="167" bestFit="1" customWidth="1"/>
    <col min="5351" max="5351" width="20.140625" style="167" bestFit="1" customWidth="1"/>
    <col min="5352" max="5352" width="24.42578125" style="167" bestFit="1" customWidth="1"/>
    <col min="5353" max="5353" width="20.140625" style="167" customWidth="1"/>
    <col min="5354" max="5354" width="24.42578125" style="167" customWidth="1"/>
    <col min="5355" max="5355" width="20.140625" style="167" customWidth="1"/>
    <col min="5356" max="5356" width="24.42578125" style="167" customWidth="1"/>
    <col min="5357" max="5357" width="20.140625" style="167" customWidth="1"/>
    <col min="5358" max="5358" width="24.42578125" style="167" customWidth="1"/>
    <col min="5359" max="5359" width="20.140625" style="167" customWidth="1"/>
    <col min="5360" max="5360" width="24.42578125" style="167" customWidth="1"/>
    <col min="5361" max="5361" width="20.140625" style="167" customWidth="1"/>
    <col min="5362" max="5362" width="24.42578125" style="167" customWidth="1"/>
    <col min="5363" max="5363" width="18.42578125" style="167" customWidth="1"/>
    <col min="5364" max="5364" width="24.42578125" style="167" customWidth="1"/>
    <col min="5365" max="5365" width="18.28515625" style="167" customWidth="1"/>
    <col min="5366" max="5366" width="18.85546875" style="167" customWidth="1"/>
    <col min="5367" max="5367" width="17.140625" style="167" customWidth="1"/>
    <col min="5368" max="5368" width="18.42578125" style="167" customWidth="1"/>
    <col min="5369" max="5369" width="15.85546875" style="167" customWidth="1"/>
    <col min="5370" max="5370" width="18.140625" style="167" customWidth="1"/>
    <col min="5371" max="5371" width="9.140625" style="167" customWidth="1"/>
    <col min="5372" max="5604" width="8.85546875" style="167"/>
    <col min="5605" max="5605" width="11.42578125" style="167" customWidth="1"/>
    <col min="5606" max="5606" width="62.28515625" style="167" bestFit="1" customWidth="1"/>
    <col min="5607" max="5607" width="20.140625" style="167" bestFit="1" customWidth="1"/>
    <col min="5608" max="5608" width="24.42578125" style="167" bestFit="1" customWidth="1"/>
    <col min="5609" max="5609" width="20.140625" style="167" customWidth="1"/>
    <col min="5610" max="5610" width="24.42578125" style="167" customWidth="1"/>
    <col min="5611" max="5611" width="20.140625" style="167" customWidth="1"/>
    <col min="5612" max="5612" width="24.42578125" style="167" customWidth="1"/>
    <col min="5613" max="5613" width="20.140625" style="167" customWidth="1"/>
    <col min="5614" max="5614" width="24.42578125" style="167" customWidth="1"/>
    <col min="5615" max="5615" width="20.140625" style="167" customWidth="1"/>
    <col min="5616" max="5616" width="24.42578125" style="167" customWidth="1"/>
    <col min="5617" max="5617" width="20.140625" style="167" customWidth="1"/>
    <col min="5618" max="5618" width="24.42578125" style="167" customWidth="1"/>
    <col min="5619" max="5619" width="18.42578125" style="167" customWidth="1"/>
    <col min="5620" max="5620" width="24.42578125" style="167" customWidth="1"/>
    <col min="5621" max="5621" width="18.28515625" style="167" customWidth="1"/>
    <col min="5622" max="5622" width="18.85546875" style="167" customWidth="1"/>
    <col min="5623" max="5623" width="17.140625" style="167" customWidth="1"/>
    <col min="5624" max="5624" width="18.42578125" style="167" customWidth="1"/>
    <col min="5625" max="5625" width="15.85546875" style="167" customWidth="1"/>
    <col min="5626" max="5626" width="18.140625" style="167" customWidth="1"/>
    <col min="5627" max="5627" width="9.140625" style="167" customWidth="1"/>
    <col min="5628" max="5860" width="8.85546875" style="167"/>
    <col min="5861" max="5861" width="11.42578125" style="167" customWidth="1"/>
    <col min="5862" max="5862" width="62.28515625" style="167" bestFit="1" customWidth="1"/>
    <col min="5863" max="5863" width="20.140625" style="167" bestFit="1" customWidth="1"/>
    <col min="5864" max="5864" width="24.42578125" style="167" bestFit="1" customWidth="1"/>
    <col min="5865" max="5865" width="20.140625" style="167" customWidth="1"/>
    <col min="5866" max="5866" width="24.42578125" style="167" customWidth="1"/>
    <col min="5867" max="5867" width="20.140625" style="167" customWidth="1"/>
    <col min="5868" max="5868" width="24.42578125" style="167" customWidth="1"/>
    <col min="5869" max="5869" width="20.140625" style="167" customWidth="1"/>
    <col min="5870" max="5870" width="24.42578125" style="167" customWidth="1"/>
    <col min="5871" max="5871" width="20.140625" style="167" customWidth="1"/>
    <col min="5872" max="5872" width="24.42578125" style="167" customWidth="1"/>
    <col min="5873" max="5873" width="20.140625" style="167" customWidth="1"/>
    <col min="5874" max="5874" width="24.42578125" style="167" customWidth="1"/>
    <col min="5875" max="5875" width="18.42578125" style="167" customWidth="1"/>
    <col min="5876" max="5876" width="24.42578125" style="167" customWidth="1"/>
    <col min="5877" max="5877" width="18.28515625" style="167" customWidth="1"/>
    <col min="5878" max="5878" width="18.85546875" style="167" customWidth="1"/>
    <col min="5879" max="5879" width="17.140625" style="167" customWidth="1"/>
    <col min="5880" max="5880" width="18.42578125" style="167" customWidth="1"/>
    <col min="5881" max="5881" width="15.85546875" style="167" customWidth="1"/>
    <col min="5882" max="5882" width="18.140625" style="167" customWidth="1"/>
    <col min="5883" max="5883" width="9.140625" style="167" customWidth="1"/>
    <col min="5884" max="6116" width="8.85546875" style="167"/>
    <col min="6117" max="6117" width="11.42578125" style="167" customWidth="1"/>
    <col min="6118" max="6118" width="62.28515625" style="167" bestFit="1" customWidth="1"/>
    <col min="6119" max="6119" width="20.140625" style="167" bestFit="1" customWidth="1"/>
    <col min="6120" max="6120" width="24.42578125" style="167" bestFit="1" customWidth="1"/>
    <col min="6121" max="6121" width="20.140625" style="167" customWidth="1"/>
    <col min="6122" max="6122" width="24.42578125" style="167" customWidth="1"/>
    <col min="6123" max="6123" width="20.140625" style="167" customWidth="1"/>
    <col min="6124" max="6124" width="24.42578125" style="167" customWidth="1"/>
    <col min="6125" max="6125" width="20.140625" style="167" customWidth="1"/>
    <col min="6126" max="6126" width="24.42578125" style="167" customWidth="1"/>
    <col min="6127" max="6127" width="20.140625" style="167" customWidth="1"/>
    <col min="6128" max="6128" width="24.42578125" style="167" customWidth="1"/>
    <col min="6129" max="6129" width="20.140625" style="167" customWidth="1"/>
    <col min="6130" max="6130" width="24.42578125" style="167" customWidth="1"/>
    <col min="6131" max="6131" width="18.42578125" style="167" customWidth="1"/>
    <col min="6132" max="6132" width="24.42578125" style="167" customWidth="1"/>
    <col min="6133" max="6133" width="18.28515625" style="167" customWidth="1"/>
    <col min="6134" max="6134" width="18.85546875" style="167" customWidth="1"/>
    <col min="6135" max="6135" width="17.140625" style="167" customWidth="1"/>
    <col min="6136" max="6136" width="18.42578125" style="167" customWidth="1"/>
    <col min="6137" max="6137" width="15.85546875" style="167" customWidth="1"/>
    <col min="6138" max="6138" width="18.140625" style="167" customWidth="1"/>
    <col min="6139" max="6139" width="9.140625" style="167" customWidth="1"/>
    <col min="6140" max="6372" width="8.85546875" style="167"/>
    <col min="6373" max="6373" width="11.42578125" style="167" customWidth="1"/>
    <col min="6374" max="6374" width="62.28515625" style="167" bestFit="1" customWidth="1"/>
    <col min="6375" max="6375" width="20.140625" style="167" bestFit="1" customWidth="1"/>
    <col min="6376" max="6376" width="24.42578125" style="167" bestFit="1" customWidth="1"/>
    <col min="6377" max="6377" width="20.140625" style="167" customWidth="1"/>
    <col min="6378" max="6378" width="24.42578125" style="167" customWidth="1"/>
    <col min="6379" max="6379" width="20.140625" style="167" customWidth="1"/>
    <col min="6380" max="6380" width="24.42578125" style="167" customWidth="1"/>
    <col min="6381" max="6381" width="20.140625" style="167" customWidth="1"/>
    <col min="6382" max="6382" width="24.42578125" style="167" customWidth="1"/>
    <col min="6383" max="6383" width="20.140625" style="167" customWidth="1"/>
    <col min="6384" max="6384" width="24.42578125" style="167" customWidth="1"/>
    <col min="6385" max="6385" width="20.140625" style="167" customWidth="1"/>
    <col min="6386" max="6386" width="24.42578125" style="167" customWidth="1"/>
    <col min="6387" max="6387" width="18.42578125" style="167" customWidth="1"/>
    <col min="6388" max="6388" width="24.42578125" style="167" customWidth="1"/>
    <col min="6389" max="6389" width="18.28515625" style="167" customWidth="1"/>
    <col min="6390" max="6390" width="18.85546875" style="167" customWidth="1"/>
    <col min="6391" max="6391" width="17.140625" style="167" customWidth="1"/>
    <col min="6392" max="6392" width="18.42578125" style="167" customWidth="1"/>
    <col min="6393" max="6393" width="15.85546875" style="167" customWidth="1"/>
    <col min="6394" max="6394" width="18.140625" style="167" customWidth="1"/>
    <col min="6395" max="6395" width="9.140625" style="167" customWidth="1"/>
    <col min="6396" max="6628" width="8.85546875" style="167"/>
    <col min="6629" max="6629" width="11.42578125" style="167" customWidth="1"/>
    <col min="6630" max="6630" width="62.28515625" style="167" bestFit="1" customWidth="1"/>
    <col min="6631" max="6631" width="20.140625" style="167" bestFit="1" customWidth="1"/>
    <col min="6632" max="6632" width="24.42578125" style="167" bestFit="1" customWidth="1"/>
    <col min="6633" max="6633" width="20.140625" style="167" customWidth="1"/>
    <col min="6634" max="6634" width="24.42578125" style="167" customWidth="1"/>
    <col min="6635" max="6635" width="20.140625" style="167" customWidth="1"/>
    <col min="6636" max="6636" width="24.42578125" style="167" customWidth="1"/>
    <col min="6637" max="6637" width="20.140625" style="167" customWidth="1"/>
    <col min="6638" max="6638" width="24.42578125" style="167" customWidth="1"/>
    <col min="6639" max="6639" width="20.140625" style="167" customWidth="1"/>
    <col min="6640" max="6640" width="24.42578125" style="167" customWidth="1"/>
    <col min="6641" max="6641" width="20.140625" style="167" customWidth="1"/>
    <col min="6642" max="6642" width="24.42578125" style="167" customWidth="1"/>
    <col min="6643" max="6643" width="18.42578125" style="167" customWidth="1"/>
    <col min="6644" max="6644" width="24.42578125" style="167" customWidth="1"/>
    <col min="6645" max="6645" width="18.28515625" style="167" customWidth="1"/>
    <col min="6646" max="6646" width="18.85546875" style="167" customWidth="1"/>
    <col min="6647" max="6647" width="17.140625" style="167" customWidth="1"/>
    <col min="6648" max="6648" width="18.42578125" style="167" customWidth="1"/>
    <col min="6649" max="6649" width="15.85546875" style="167" customWidth="1"/>
    <col min="6650" max="6650" width="18.140625" style="167" customWidth="1"/>
    <col min="6651" max="6651" width="9.140625" style="167" customWidth="1"/>
    <col min="6652" max="6884" width="8.85546875" style="167"/>
    <col min="6885" max="6885" width="11.42578125" style="167" customWidth="1"/>
    <col min="6886" max="6886" width="62.28515625" style="167" bestFit="1" customWidth="1"/>
    <col min="6887" max="6887" width="20.140625" style="167" bestFit="1" customWidth="1"/>
    <col min="6888" max="6888" width="24.42578125" style="167" bestFit="1" customWidth="1"/>
    <col min="6889" max="6889" width="20.140625" style="167" customWidth="1"/>
    <col min="6890" max="6890" width="24.42578125" style="167" customWidth="1"/>
    <col min="6891" max="6891" width="20.140625" style="167" customWidth="1"/>
    <col min="6892" max="6892" width="24.42578125" style="167" customWidth="1"/>
    <col min="6893" max="6893" width="20.140625" style="167" customWidth="1"/>
    <col min="6894" max="6894" width="24.42578125" style="167" customWidth="1"/>
    <col min="6895" max="6895" width="20.140625" style="167" customWidth="1"/>
    <col min="6896" max="6896" width="24.42578125" style="167" customWidth="1"/>
    <col min="6897" max="6897" width="20.140625" style="167" customWidth="1"/>
    <col min="6898" max="6898" width="24.42578125" style="167" customWidth="1"/>
    <col min="6899" max="6899" width="18.42578125" style="167" customWidth="1"/>
    <col min="6900" max="6900" width="24.42578125" style="167" customWidth="1"/>
    <col min="6901" max="6901" width="18.28515625" style="167" customWidth="1"/>
    <col min="6902" max="6902" width="18.85546875" style="167" customWidth="1"/>
    <col min="6903" max="6903" width="17.140625" style="167" customWidth="1"/>
    <col min="6904" max="6904" width="18.42578125" style="167" customWidth="1"/>
    <col min="6905" max="6905" width="15.85546875" style="167" customWidth="1"/>
    <col min="6906" max="6906" width="18.140625" style="167" customWidth="1"/>
    <col min="6907" max="6907" width="9.140625" style="167" customWidth="1"/>
    <col min="6908" max="7140" width="8.85546875" style="167"/>
    <col min="7141" max="7141" width="11.42578125" style="167" customWidth="1"/>
    <col min="7142" max="7142" width="62.28515625" style="167" bestFit="1" customWidth="1"/>
    <col min="7143" max="7143" width="20.140625" style="167" bestFit="1" customWidth="1"/>
    <col min="7144" max="7144" width="24.42578125" style="167" bestFit="1" customWidth="1"/>
    <col min="7145" max="7145" width="20.140625" style="167" customWidth="1"/>
    <col min="7146" max="7146" width="24.42578125" style="167" customWidth="1"/>
    <col min="7147" max="7147" width="20.140625" style="167" customWidth="1"/>
    <col min="7148" max="7148" width="24.42578125" style="167" customWidth="1"/>
    <col min="7149" max="7149" width="20.140625" style="167" customWidth="1"/>
    <col min="7150" max="7150" width="24.42578125" style="167" customWidth="1"/>
    <col min="7151" max="7151" width="20.140625" style="167" customWidth="1"/>
    <col min="7152" max="7152" width="24.42578125" style="167" customWidth="1"/>
    <col min="7153" max="7153" width="20.140625" style="167" customWidth="1"/>
    <col min="7154" max="7154" width="24.42578125" style="167" customWidth="1"/>
    <col min="7155" max="7155" width="18.42578125" style="167" customWidth="1"/>
    <col min="7156" max="7156" width="24.42578125" style="167" customWidth="1"/>
    <col min="7157" max="7157" width="18.28515625" style="167" customWidth="1"/>
    <col min="7158" max="7158" width="18.85546875" style="167" customWidth="1"/>
    <col min="7159" max="7159" width="17.140625" style="167" customWidth="1"/>
    <col min="7160" max="7160" width="18.42578125" style="167" customWidth="1"/>
    <col min="7161" max="7161" width="15.85546875" style="167" customWidth="1"/>
    <col min="7162" max="7162" width="18.140625" style="167" customWidth="1"/>
    <col min="7163" max="7163" width="9.140625" style="167" customWidth="1"/>
    <col min="7164" max="7396" width="8.85546875" style="167"/>
    <col min="7397" max="7397" width="11.42578125" style="167" customWidth="1"/>
    <col min="7398" max="7398" width="62.28515625" style="167" bestFit="1" customWidth="1"/>
    <col min="7399" max="7399" width="20.140625" style="167" bestFit="1" customWidth="1"/>
    <col min="7400" max="7400" width="24.42578125" style="167" bestFit="1" customWidth="1"/>
    <col min="7401" max="7401" width="20.140625" style="167" customWidth="1"/>
    <col min="7402" max="7402" width="24.42578125" style="167" customWidth="1"/>
    <col min="7403" max="7403" width="20.140625" style="167" customWidth="1"/>
    <col min="7404" max="7404" width="24.42578125" style="167" customWidth="1"/>
    <col min="7405" max="7405" width="20.140625" style="167" customWidth="1"/>
    <col min="7406" max="7406" width="24.42578125" style="167" customWidth="1"/>
    <col min="7407" max="7407" width="20.140625" style="167" customWidth="1"/>
    <col min="7408" max="7408" width="24.42578125" style="167" customWidth="1"/>
    <col min="7409" max="7409" width="20.140625" style="167" customWidth="1"/>
    <col min="7410" max="7410" width="24.42578125" style="167" customWidth="1"/>
    <col min="7411" max="7411" width="18.42578125" style="167" customWidth="1"/>
    <col min="7412" max="7412" width="24.42578125" style="167" customWidth="1"/>
    <col min="7413" max="7413" width="18.28515625" style="167" customWidth="1"/>
    <col min="7414" max="7414" width="18.85546875" style="167" customWidth="1"/>
    <col min="7415" max="7415" width="17.140625" style="167" customWidth="1"/>
    <col min="7416" max="7416" width="18.42578125" style="167" customWidth="1"/>
    <col min="7417" max="7417" width="15.85546875" style="167" customWidth="1"/>
    <col min="7418" max="7418" width="18.140625" style="167" customWidth="1"/>
    <col min="7419" max="7419" width="9.140625" style="167" customWidth="1"/>
    <col min="7420" max="7652" width="8.85546875" style="167"/>
    <col min="7653" max="7653" width="11.42578125" style="167" customWidth="1"/>
    <col min="7654" max="7654" width="62.28515625" style="167" bestFit="1" customWidth="1"/>
    <col min="7655" max="7655" width="20.140625" style="167" bestFit="1" customWidth="1"/>
    <col min="7656" max="7656" width="24.42578125" style="167" bestFit="1" customWidth="1"/>
    <col min="7657" max="7657" width="20.140625" style="167" customWidth="1"/>
    <col min="7658" max="7658" width="24.42578125" style="167" customWidth="1"/>
    <col min="7659" max="7659" width="20.140625" style="167" customWidth="1"/>
    <col min="7660" max="7660" width="24.42578125" style="167" customWidth="1"/>
    <col min="7661" max="7661" width="20.140625" style="167" customWidth="1"/>
    <col min="7662" max="7662" width="24.42578125" style="167" customWidth="1"/>
    <col min="7663" max="7663" width="20.140625" style="167" customWidth="1"/>
    <col min="7664" max="7664" width="24.42578125" style="167" customWidth="1"/>
    <col min="7665" max="7665" width="20.140625" style="167" customWidth="1"/>
    <col min="7666" max="7666" width="24.42578125" style="167" customWidth="1"/>
    <col min="7667" max="7667" width="18.42578125" style="167" customWidth="1"/>
    <col min="7668" max="7668" width="24.42578125" style="167" customWidth="1"/>
    <col min="7669" max="7669" width="18.28515625" style="167" customWidth="1"/>
    <col min="7670" max="7670" width="18.85546875" style="167" customWidth="1"/>
    <col min="7671" max="7671" width="17.140625" style="167" customWidth="1"/>
    <col min="7672" max="7672" width="18.42578125" style="167" customWidth="1"/>
    <col min="7673" max="7673" width="15.85546875" style="167" customWidth="1"/>
    <col min="7674" max="7674" width="18.140625" style="167" customWidth="1"/>
    <col min="7675" max="7675" width="9.140625" style="167" customWidth="1"/>
    <col min="7676" max="7908" width="8.85546875" style="167"/>
    <col min="7909" max="7909" width="11.42578125" style="167" customWidth="1"/>
    <col min="7910" max="7910" width="62.28515625" style="167" bestFit="1" customWidth="1"/>
    <col min="7911" max="7911" width="20.140625" style="167" bestFit="1" customWidth="1"/>
    <col min="7912" max="7912" width="24.42578125" style="167" bestFit="1" customWidth="1"/>
    <col min="7913" max="7913" width="20.140625" style="167" customWidth="1"/>
    <col min="7914" max="7914" width="24.42578125" style="167" customWidth="1"/>
    <col min="7915" max="7915" width="20.140625" style="167" customWidth="1"/>
    <col min="7916" max="7916" width="24.42578125" style="167" customWidth="1"/>
    <col min="7917" max="7917" width="20.140625" style="167" customWidth="1"/>
    <col min="7918" max="7918" width="24.42578125" style="167" customWidth="1"/>
    <col min="7919" max="7919" width="20.140625" style="167" customWidth="1"/>
    <col min="7920" max="7920" width="24.42578125" style="167" customWidth="1"/>
    <col min="7921" max="7921" width="20.140625" style="167" customWidth="1"/>
    <col min="7922" max="7922" width="24.42578125" style="167" customWidth="1"/>
    <col min="7923" max="7923" width="18.42578125" style="167" customWidth="1"/>
    <col min="7924" max="7924" width="24.42578125" style="167" customWidth="1"/>
    <col min="7925" max="7925" width="18.28515625" style="167" customWidth="1"/>
    <col min="7926" max="7926" width="18.85546875" style="167" customWidth="1"/>
    <col min="7927" max="7927" width="17.140625" style="167" customWidth="1"/>
    <col min="7928" max="7928" width="18.42578125" style="167" customWidth="1"/>
    <col min="7929" max="7929" width="15.85546875" style="167" customWidth="1"/>
    <col min="7930" max="7930" width="18.140625" style="167" customWidth="1"/>
    <col min="7931" max="7931" width="9.140625" style="167" customWidth="1"/>
    <col min="7932" max="8164" width="8.85546875" style="167"/>
    <col min="8165" max="8165" width="11.42578125" style="167" customWidth="1"/>
    <col min="8166" max="8166" width="62.28515625" style="167" bestFit="1" customWidth="1"/>
    <col min="8167" max="8167" width="20.140625" style="167" bestFit="1" customWidth="1"/>
    <col min="8168" max="8168" width="24.42578125" style="167" bestFit="1" customWidth="1"/>
    <col min="8169" max="8169" width="20.140625" style="167" customWidth="1"/>
    <col min="8170" max="8170" width="24.42578125" style="167" customWidth="1"/>
    <col min="8171" max="8171" width="20.140625" style="167" customWidth="1"/>
    <col min="8172" max="8172" width="24.42578125" style="167" customWidth="1"/>
    <col min="8173" max="8173" width="20.140625" style="167" customWidth="1"/>
    <col min="8174" max="8174" width="24.42578125" style="167" customWidth="1"/>
    <col min="8175" max="8175" width="20.140625" style="167" customWidth="1"/>
    <col min="8176" max="8176" width="24.42578125" style="167" customWidth="1"/>
    <col min="8177" max="8177" width="20.140625" style="167" customWidth="1"/>
    <col min="8178" max="8178" width="24.42578125" style="167" customWidth="1"/>
    <col min="8179" max="8179" width="18.42578125" style="167" customWidth="1"/>
    <col min="8180" max="8180" width="24.42578125" style="167" customWidth="1"/>
    <col min="8181" max="8181" width="18.28515625" style="167" customWidth="1"/>
    <col min="8182" max="8182" width="18.85546875" style="167" customWidth="1"/>
    <col min="8183" max="8183" width="17.140625" style="167" customWidth="1"/>
    <col min="8184" max="8184" width="18.42578125" style="167" customWidth="1"/>
    <col min="8185" max="8185" width="15.85546875" style="167" customWidth="1"/>
    <col min="8186" max="8186" width="18.140625" style="167" customWidth="1"/>
    <col min="8187" max="8187" width="9.140625" style="167" customWidth="1"/>
    <col min="8188" max="8420" width="8.85546875" style="167"/>
    <col min="8421" max="8421" width="11.42578125" style="167" customWidth="1"/>
    <col min="8422" max="8422" width="62.28515625" style="167" bestFit="1" customWidth="1"/>
    <col min="8423" max="8423" width="20.140625" style="167" bestFit="1" customWidth="1"/>
    <col min="8424" max="8424" width="24.42578125" style="167" bestFit="1" customWidth="1"/>
    <col min="8425" max="8425" width="20.140625" style="167" customWidth="1"/>
    <col min="8426" max="8426" width="24.42578125" style="167" customWidth="1"/>
    <col min="8427" max="8427" width="20.140625" style="167" customWidth="1"/>
    <col min="8428" max="8428" width="24.42578125" style="167" customWidth="1"/>
    <col min="8429" max="8429" width="20.140625" style="167" customWidth="1"/>
    <col min="8430" max="8430" width="24.42578125" style="167" customWidth="1"/>
    <col min="8431" max="8431" width="20.140625" style="167" customWidth="1"/>
    <col min="8432" max="8432" width="24.42578125" style="167" customWidth="1"/>
    <col min="8433" max="8433" width="20.140625" style="167" customWidth="1"/>
    <col min="8434" max="8434" width="24.42578125" style="167" customWidth="1"/>
    <col min="8435" max="8435" width="18.42578125" style="167" customWidth="1"/>
    <col min="8436" max="8436" width="24.42578125" style="167" customWidth="1"/>
    <col min="8437" max="8437" width="18.28515625" style="167" customWidth="1"/>
    <col min="8438" max="8438" width="18.85546875" style="167" customWidth="1"/>
    <col min="8439" max="8439" width="17.140625" style="167" customWidth="1"/>
    <col min="8440" max="8440" width="18.42578125" style="167" customWidth="1"/>
    <col min="8441" max="8441" width="15.85546875" style="167" customWidth="1"/>
    <col min="8442" max="8442" width="18.140625" style="167" customWidth="1"/>
    <col min="8443" max="8443" width="9.140625" style="167" customWidth="1"/>
    <col min="8444" max="8676" width="8.85546875" style="167"/>
    <col min="8677" max="8677" width="11.42578125" style="167" customWidth="1"/>
    <col min="8678" max="8678" width="62.28515625" style="167" bestFit="1" customWidth="1"/>
    <col min="8679" max="8679" width="20.140625" style="167" bestFit="1" customWidth="1"/>
    <col min="8680" max="8680" width="24.42578125" style="167" bestFit="1" customWidth="1"/>
    <col min="8681" max="8681" width="20.140625" style="167" customWidth="1"/>
    <col min="8682" max="8682" width="24.42578125" style="167" customWidth="1"/>
    <col min="8683" max="8683" width="20.140625" style="167" customWidth="1"/>
    <col min="8684" max="8684" width="24.42578125" style="167" customWidth="1"/>
    <col min="8685" max="8685" width="20.140625" style="167" customWidth="1"/>
    <col min="8686" max="8686" width="24.42578125" style="167" customWidth="1"/>
    <col min="8687" max="8687" width="20.140625" style="167" customWidth="1"/>
    <col min="8688" max="8688" width="24.42578125" style="167" customWidth="1"/>
    <col min="8689" max="8689" width="20.140625" style="167" customWidth="1"/>
    <col min="8690" max="8690" width="24.42578125" style="167" customWidth="1"/>
    <col min="8691" max="8691" width="18.42578125" style="167" customWidth="1"/>
    <col min="8692" max="8692" width="24.42578125" style="167" customWidth="1"/>
    <col min="8693" max="8693" width="18.28515625" style="167" customWidth="1"/>
    <col min="8694" max="8694" width="18.85546875" style="167" customWidth="1"/>
    <col min="8695" max="8695" width="17.140625" style="167" customWidth="1"/>
    <col min="8696" max="8696" width="18.42578125" style="167" customWidth="1"/>
    <col min="8697" max="8697" width="15.85546875" style="167" customWidth="1"/>
    <col min="8698" max="8698" width="18.140625" style="167" customWidth="1"/>
    <col min="8699" max="8699" width="9.140625" style="167" customWidth="1"/>
    <col min="8700" max="8932" width="8.85546875" style="167"/>
    <col min="8933" max="8933" width="11.42578125" style="167" customWidth="1"/>
    <col min="8934" max="8934" width="62.28515625" style="167" bestFit="1" customWidth="1"/>
    <col min="8935" max="8935" width="20.140625" style="167" bestFit="1" customWidth="1"/>
    <col min="8936" max="8936" width="24.42578125" style="167" bestFit="1" customWidth="1"/>
    <col min="8937" max="8937" width="20.140625" style="167" customWidth="1"/>
    <col min="8938" max="8938" width="24.42578125" style="167" customWidth="1"/>
    <col min="8939" max="8939" width="20.140625" style="167" customWidth="1"/>
    <col min="8940" max="8940" width="24.42578125" style="167" customWidth="1"/>
    <col min="8941" max="8941" width="20.140625" style="167" customWidth="1"/>
    <col min="8942" max="8942" width="24.42578125" style="167" customWidth="1"/>
    <col min="8943" max="8943" width="20.140625" style="167" customWidth="1"/>
    <col min="8944" max="8944" width="24.42578125" style="167" customWidth="1"/>
    <col min="8945" max="8945" width="20.140625" style="167" customWidth="1"/>
    <col min="8946" max="8946" width="24.42578125" style="167" customWidth="1"/>
    <col min="8947" max="8947" width="18.42578125" style="167" customWidth="1"/>
    <col min="8948" max="8948" width="24.42578125" style="167" customWidth="1"/>
    <col min="8949" max="8949" width="18.28515625" style="167" customWidth="1"/>
    <col min="8950" max="8950" width="18.85546875" style="167" customWidth="1"/>
    <col min="8951" max="8951" width="17.140625" style="167" customWidth="1"/>
    <col min="8952" max="8952" width="18.42578125" style="167" customWidth="1"/>
    <col min="8953" max="8953" width="15.85546875" style="167" customWidth="1"/>
    <col min="8954" max="8954" width="18.140625" style="167" customWidth="1"/>
    <col min="8955" max="8955" width="9.140625" style="167" customWidth="1"/>
    <col min="8956" max="9188" width="8.85546875" style="167"/>
    <col min="9189" max="9189" width="11.42578125" style="167" customWidth="1"/>
    <col min="9190" max="9190" width="62.28515625" style="167" bestFit="1" customWidth="1"/>
    <col min="9191" max="9191" width="20.140625" style="167" bestFit="1" customWidth="1"/>
    <col min="9192" max="9192" width="24.42578125" style="167" bestFit="1" customWidth="1"/>
    <col min="9193" max="9193" width="20.140625" style="167" customWidth="1"/>
    <col min="9194" max="9194" width="24.42578125" style="167" customWidth="1"/>
    <col min="9195" max="9195" width="20.140625" style="167" customWidth="1"/>
    <col min="9196" max="9196" width="24.42578125" style="167" customWidth="1"/>
    <col min="9197" max="9197" width="20.140625" style="167" customWidth="1"/>
    <col min="9198" max="9198" width="24.42578125" style="167" customWidth="1"/>
    <col min="9199" max="9199" width="20.140625" style="167" customWidth="1"/>
    <col min="9200" max="9200" width="24.42578125" style="167" customWidth="1"/>
    <col min="9201" max="9201" width="20.140625" style="167" customWidth="1"/>
    <col min="9202" max="9202" width="24.42578125" style="167" customWidth="1"/>
    <col min="9203" max="9203" width="18.42578125" style="167" customWidth="1"/>
    <col min="9204" max="9204" width="24.42578125" style="167" customWidth="1"/>
    <col min="9205" max="9205" width="18.28515625" style="167" customWidth="1"/>
    <col min="9206" max="9206" width="18.85546875" style="167" customWidth="1"/>
    <col min="9207" max="9207" width="17.140625" style="167" customWidth="1"/>
    <col min="9208" max="9208" width="18.42578125" style="167" customWidth="1"/>
    <col min="9209" max="9209" width="15.85546875" style="167" customWidth="1"/>
    <col min="9210" max="9210" width="18.140625" style="167" customWidth="1"/>
    <col min="9211" max="9211" width="9.140625" style="167" customWidth="1"/>
    <col min="9212" max="9444" width="8.85546875" style="167"/>
    <col min="9445" max="9445" width="11.42578125" style="167" customWidth="1"/>
    <col min="9446" max="9446" width="62.28515625" style="167" bestFit="1" customWidth="1"/>
    <col min="9447" max="9447" width="20.140625" style="167" bestFit="1" customWidth="1"/>
    <col min="9448" max="9448" width="24.42578125" style="167" bestFit="1" customWidth="1"/>
    <col min="9449" max="9449" width="20.140625" style="167" customWidth="1"/>
    <col min="9450" max="9450" width="24.42578125" style="167" customWidth="1"/>
    <col min="9451" max="9451" width="20.140625" style="167" customWidth="1"/>
    <col min="9452" max="9452" width="24.42578125" style="167" customWidth="1"/>
    <col min="9453" max="9453" width="20.140625" style="167" customWidth="1"/>
    <col min="9454" max="9454" width="24.42578125" style="167" customWidth="1"/>
    <col min="9455" max="9455" width="20.140625" style="167" customWidth="1"/>
    <col min="9456" max="9456" width="24.42578125" style="167" customWidth="1"/>
    <col min="9457" max="9457" width="20.140625" style="167" customWidth="1"/>
    <col min="9458" max="9458" width="24.42578125" style="167" customWidth="1"/>
    <col min="9459" max="9459" width="18.42578125" style="167" customWidth="1"/>
    <col min="9460" max="9460" width="24.42578125" style="167" customWidth="1"/>
    <col min="9461" max="9461" width="18.28515625" style="167" customWidth="1"/>
    <col min="9462" max="9462" width="18.85546875" style="167" customWidth="1"/>
    <col min="9463" max="9463" width="17.140625" style="167" customWidth="1"/>
    <col min="9464" max="9464" width="18.42578125" style="167" customWidth="1"/>
    <col min="9465" max="9465" width="15.85546875" style="167" customWidth="1"/>
    <col min="9466" max="9466" width="18.140625" style="167" customWidth="1"/>
    <col min="9467" max="9467" width="9.140625" style="167" customWidth="1"/>
    <col min="9468" max="9700" width="8.85546875" style="167"/>
    <col min="9701" max="9701" width="11.42578125" style="167" customWidth="1"/>
    <col min="9702" max="9702" width="62.28515625" style="167" bestFit="1" customWidth="1"/>
    <col min="9703" max="9703" width="20.140625" style="167" bestFit="1" customWidth="1"/>
    <col min="9704" max="9704" width="24.42578125" style="167" bestFit="1" customWidth="1"/>
    <col min="9705" max="9705" width="20.140625" style="167" customWidth="1"/>
    <col min="9706" max="9706" width="24.42578125" style="167" customWidth="1"/>
    <col min="9707" max="9707" width="20.140625" style="167" customWidth="1"/>
    <col min="9708" max="9708" width="24.42578125" style="167" customWidth="1"/>
    <col min="9709" max="9709" width="20.140625" style="167" customWidth="1"/>
    <col min="9710" max="9710" width="24.42578125" style="167" customWidth="1"/>
    <col min="9711" max="9711" width="20.140625" style="167" customWidth="1"/>
    <col min="9712" max="9712" width="24.42578125" style="167" customWidth="1"/>
    <col min="9713" max="9713" width="20.140625" style="167" customWidth="1"/>
    <col min="9714" max="9714" width="24.42578125" style="167" customWidth="1"/>
    <col min="9715" max="9715" width="18.42578125" style="167" customWidth="1"/>
    <col min="9716" max="9716" width="24.42578125" style="167" customWidth="1"/>
    <col min="9717" max="9717" width="18.28515625" style="167" customWidth="1"/>
    <col min="9718" max="9718" width="18.85546875" style="167" customWidth="1"/>
    <col min="9719" max="9719" width="17.140625" style="167" customWidth="1"/>
    <col min="9720" max="9720" width="18.42578125" style="167" customWidth="1"/>
    <col min="9721" max="9721" width="15.85546875" style="167" customWidth="1"/>
    <col min="9722" max="9722" width="18.140625" style="167" customWidth="1"/>
    <col min="9723" max="9723" width="9.140625" style="167" customWidth="1"/>
    <col min="9724" max="9956" width="8.85546875" style="167"/>
    <col min="9957" max="9957" width="11.42578125" style="167" customWidth="1"/>
    <col min="9958" max="9958" width="62.28515625" style="167" bestFit="1" customWidth="1"/>
    <col min="9959" max="9959" width="20.140625" style="167" bestFit="1" customWidth="1"/>
    <col min="9960" max="9960" width="24.42578125" style="167" bestFit="1" customWidth="1"/>
    <col min="9961" max="9961" width="20.140625" style="167" customWidth="1"/>
    <col min="9962" max="9962" width="24.42578125" style="167" customWidth="1"/>
    <col min="9963" max="9963" width="20.140625" style="167" customWidth="1"/>
    <col min="9964" max="9964" width="24.42578125" style="167" customWidth="1"/>
    <col min="9965" max="9965" width="20.140625" style="167" customWidth="1"/>
    <col min="9966" max="9966" width="24.42578125" style="167" customWidth="1"/>
    <col min="9967" max="9967" width="20.140625" style="167" customWidth="1"/>
    <col min="9968" max="9968" width="24.42578125" style="167" customWidth="1"/>
    <col min="9969" max="9969" width="20.140625" style="167" customWidth="1"/>
    <col min="9970" max="9970" width="24.42578125" style="167" customWidth="1"/>
    <col min="9971" max="9971" width="18.42578125" style="167" customWidth="1"/>
    <col min="9972" max="9972" width="24.42578125" style="167" customWidth="1"/>
    <col min="9973" max="9973" width="18.28515625" style="167" customWidth="1"/>
    <col min="9974" max="9974" width="18.85546875" style="167" customWidth="1"/>
    <col min="9975" max="9975" width="17.140625" style="167" customWidth="1"/>
    <col min="9976" max="9976" width="18.42578125" style="167" customWidth="1"/>
    <col min="9977" max="9977" width="15.85546875" style="167" customWidth="1"/>
    <col min="9978" max="9978" width="18.140625" style="167" customWidth="1"/>
    <col min="9979" max="9979" width="9.140625" style="167" customWidth="1"/>
    <col min="9980" max="10212" width="8.85546875" style="167"/>
    <col min="10213" max="10213" width="11.42578125" style="167" customWidth="1"/>
    <col min="10214" max="10214" width="62.28515625" style="167" bestFit="1" customWidth="1"/>
    <col min="10215" max="10215" width="20.140625" style="167" bestFit="1" customWidth="1"/>
    <col min="10216" max="10216" width="24.42578125" style="167" bestFit="1" customWidth="1"/>
    <col min="10217" max="10217" width="20.140625" style="167" customWidth="1"/>
    <col min="10218" max="10218" width="24.42578125" style="167" customWidth="1"/>
    <col min="10219" max="10219" width="20.140625" style="167" customWidth="1"/>
    <col min="10220" max="10220" width="24.42578125" style="167" customWidth="1"/>
    <col min="10221" max="10221" width="20.140625" style="167" customWidth="1"/>
    <col min="10222" max="10222" width="24.42578125" style="167" customWidth="1"/>
    <col min="10223" max="10223" width="20.140625" style="167" customWidth="1"/>
    <col min="10224" max="10224" width="24.42578125" style="167" customWidth="1"/>
    <col min="10225" max="10225" width="20.140625" style="167" customWidth="1"/>
    <col min="10226" max="10226" width="24.42578125" style="167" customWidth="1"/>
    <col min="10227" max="10227" width="18.42578125" style="167" customWidth="1"/>
    <col min="10228" max="10228" width="24.42578125" style="167" customWidth="1"/>
    <col min="10229" max="10229" width="18.28515625" style="167" customWidth="1"/>
    <col min="10230" max="10230" width="18.85546875" style="167" customWidth="1"/>
    <col min="10231" max="10231" width="17.140625" style="167" customWidth="1"/>
    <col min="10232" max="10232" width="18.42578125" style="167" customWidth="1"/>
    <col min="10233" max="10233" width="15.85546875" style="167" customWidth="1"/>
    <col min="10234" max="10234" width="18.140625" style="167" customWidth="1"/>
    <col min="10235" max="10235" width="9.140625" style="167" customWidth="1"/>
    <col min="10236" max="10468" width="8.85546875" style="167"/>
    <col min="10469" max="10469" width="11.42578125" style="167" customWidth="1"/>
    <col min="10470" max="10470" width="62.28515625" style="167" bestFit="1" customWidth="1"/>
    <col min="10471" max="10471" width="20.140625" style="167" bestFit="1" customWidth="1"/>
    <col min="10472" max="10472" width="24.42578125" style="167" bestFit="1" customWidth="1"/>
    <col min="10473" max="10473" width="20.140625" style="167" customWidth="1"/>
    <col min="10474" max="10474" width="24.42578125" style="167" customWidth="1"/>
    <col min="10475" max="10475" width="20.140625" style="167" customWidth="1"/>
    <col min="10476" max="10476" width="24.42578125" style="167" customWidth="1"/>
    <col min="10477" max="10477" width="20.140625" style="167" customWidth="1"/>
    <col min="10478" max="10478" width="24.42578125" style="167" customWidth="1"/>
    <col min="10479" max="10479" width="20.140625" style="167" customWidth="1"/>
    <col min="10480" max="10480" width="24.42578125" style="167" customWidth="1"/>
    <col min="10481" max="10481" width="20.140625" style="167" customWidth="1"/>
    <col min="10482" max="10482" width="24.42578125" style="167" customWidth="1"/>
    <col min="10483" max="10483" width="18.42578125" style="167" customWidth="1"/>
    <col min="10484" max="10484" width="24.42578125" style="167" customWidth="1"/>
    <col min="10485" max="10485" width="18.28515625" style="167" customWidth="1"/>
    <col min="10486" max="10486" width="18.85546875" style="167" customWidth="1"/>
    <col min="10487" max="10487" width="17.140625" style="167" customWidth="1"/>
    <col min="10488" max="10488" width="18.42578125" style="167" customWidth="1"/>
    <col min="10489" max="10489" width="15.85546875" style="167" customWidth="1"/>
    <col min="10490" max="10490" width="18.140625" style="167" customWidth="1"/>
    <col min="10491" max="10491" width="9.140625" style="167" customWidth="1"/>
    <col min="10492" max="10724" width="8.85546875" style="167"/>
    <col min="10725" max="10725" width="11.42578125" style="167" customWidth="1"/>
    <col min="10726" max="10726" width="62.28515625" style="167" bestFit="1" customWidth="1"/>
    <col min="10727" max="10727" width="20.140625" style="167" bestFit="1" customWidth="1"/>
    <col min="10728" max="10728" width="24.42578125" style="167" bestFit="1" customWidth="1"/>
    <col min="10729" max="10729" width="20.140625" style="167" customWidth="1"/>
    <col min="10730" max="10730" width="24.42578125" style="167" customWidth="1"/>
    <col min="10731" max="10731" width="20.140625" style="167" customWidth="1"/>
    <col min="10732" max="10732" width="24.42578125" style="167" customWidth="1"/>
    <col min="10733" max="10733" width="20.140625" style="167" customWidth="1"/>
    <col min="10734" max="10734" width="24.42578125" style="167" customWidth="1"/>
    <col min="10735" max="10735" width="20.140625" style="167" customWidth="1"/>
    <col min="10736" max="10736" width="24.42578125" style="167" customWidth="1"/>
    <col min="10737" max="10737" width="20.140625" style="167" customWidth="1"/>
    <col min="10738" max="10738" width="24.42578125" style="167" customWidth="1"/>
    <col min="10739" max="10739" width="18.42578125" style="167" customWidth="1"/>
    <col min="10740" max="10740" width="24.42578125" style="167" customWidth="1"/>
    <col min="10741" max="10741" width="18.28515625" style="167" customWidth="1"/>
    <col min="10742" max="10742" width="18.85546875" style="167" customWidth="1"/>
    <col min="10743" max="10743" width="17.140625" style="167" customWidth="1"/>
    <col min="10744" max="10744" width="18.42578125" style="167" customWidth="1"/>
    <col min="10745" max="10745" width="15.85546875" style="167" customWidth="1"/>
    <col min="10746" max="10746" width="18.140625" style="167" customWidth="1"/>
    <col min="10747" max="10747" width="9.140625" style="167" customWidth="1"/>
    <col min="10748" max="10980" width="8.85546875" style="167"/>
    <col min="10981" max="10981" width="11.42578125" style="167" customWidth="1"/>
    <col min="10982" max="10982" width="62.28515625" style="167" bestFit="1" customWidth="1"/>
    <col min="10983" max="10983" width="20.140625" style="167" bestFit="1" customWidth="1"/>
    <col min="10984" max="10984" width="24.42578125" style="167" bestFit="1" customWidth="1"/>
    <col min="10985" max="10985" width="20.140625" style="167" customWidth="1"/>
    <col min="10986" max="10986" width="24.42578125" style="167" customWidth="1"/>
    <col min="10987" max="10987" width="20.140625" style="167" customWidth="1"/>
    <col min="10988" max="10988" width="24.42578125" style="167" customWidth="1"/>
    <col min="10989" max="10989" width="20.140625" style="167" customWidth="1"/>
    <col min="10990" max="10990" width="24.42578125" style="167" customWidth="1"/>
    <col min="10991" max="10991" width="20.140625" style="167" customWidth="1"/>
    <col min="10992" max="10992" width="24.42578125" style="167" customWidth="1"/>
    <col min="10993" max="10993" width="20.140625" style="167" customWidth="1"/>
    <col min="10994" max="10994" width="24.42578125" style="167" customWidth="1"/>
    <col min="10995" max="10995" width="18.42578125" style="167" customWidth="1"/>
    <col min="10996" max="10996" width="24.42578125" style="167" customWidth="1"/>
    <col min="10997" max="10997" width="18.28515625" style="167" customWidth="1"/>
    <col min="10998" max="10998" width="18.85546875" style="167" customWidth="1"/>
    <col min="10999" max="10999" width="17.140625" style="167" customWidth="1"/>
    <col min="11000" max="11000" width="18.42578125" style="167" customWidth="1"/>
    <col min="11001" max="11001" width="15.85546875" style="167" customWidth="1"/>
    <col min="11002" max="11002" width="18.140625" style="167" customWidth="1"/>
    <col min="11003" max="11003" width="9.140625" style="167" customWidth="1"/>
    <col min="11004" max="11236" width="8.85546875" style="167"/>
    <col min="11237" max="11237" width="11.42578125" style="167" customWidth="1"/>
    <col min="11238" max="11238" width="62.28515625" style="167" bestFit="1" customWidth="1"/>
    <col min="11239" max="11239" width="20.140625" style="167" bestFit="1" customWidth="1"/>
    <col min="11240" max="11240" width="24.42578125" style="167" bestFit="1" customWidth="1"/>
    <col min="11241" max="11241" width="20.140625" style="167" customWidth="1"/>
    <col min="11242" max="11242" width="24.42578125" style="167" customWidth="1"/>
    <col min="11243" max="11243" width="20.140625" style="167" customWidth="1"/>
    <col min="11244" max="11244" width="24.42578125" style="167" customWidth="1"/>
    <col min="11245" max="11245" width="20.140625" style="167" customWidth="1"/>
    <col min="11246" max="11246" width="24.42578125" style="167" customWidth="1"/>
    <col min="11247" max="11247" width="20.140625" style="167" customWidth="1"/>
    <col min="11248" max="11248" width="24.42578125" style="167" customWidth="1"/>
    <col min="11249" max="11249" width="20.140625" style="167" customWidth="1"/>
    <col min="11250" max="11250" width="24.42578125" style="167" customWidth="1"/>
    <col min="11251" max="11251" width="18.42578125" style="167" customWidth="1"/>
    <col min="11252" max="11252" width="24.42578125" style="167" customWidth="1"/>
    <col min="11253" max="11253" width="18.28515625" style="167" customWidth="1"/>
    <col min="11254" max="11254" width="18.85546875" style="167" customWidth="1"/>
    <col min="11255" max="11255" width="17.140625" style="167" customWidth="1"/>
    <col min="11256" max="11256" width="18.42578125" style="167" customWidth="1"/>
    <col min="11257" max="11257" width="15.85546875" style="167" customWidth="1"/>
    <col min="11258" max="11258" width="18.140625" style="167" customWidth="1"/>
    <col min="11259" max="11259" width="9.140625" style="167" customWidth="1"/>
    <col min="11260" max="11492" width="8.85546875" style="167"/>
    <col min="11493" max="11493" width="11.42578125" style="167" customWidth="1"/>
    <col min="11494" max="11494" width="62.28515625" style="167" bestFit="1" customWidth="1"/>
    <col min="11495" max="11495" width="20.140625" style="167" bestFit="1" customWidth="1"/>
    <col min="11496" max="11496" width="24.42578125" style="167" bestFit="1" customWidth="1"/>
    <col min="11497" max="11497" width="20.140625" style="167" customWidth="1"/>
    <col min="11498" max="11498" width="24.42578125" style="167" customWidth="1"/>
    <col min="11499" max="11499" width="20.140625" style="167" customWidth="1"/>
    <col min="11500" max="11500" width="24.42578125" style="167" customWidth="1"/>
    <col min="11501" max="11501" width="20.140625" style="167" customWidth="1"/>
    <col min="11502" max="11502" width="24.42578125" style="167" customWidth="1"/>
    <col min="11503" max="11503" width="20.140625" style="167" customWidth="1"/>
    <col min="11504" max="11504" width="24.42578125" style="167" customWidth="1"/>
    <col min="11505" max="11505" width="20.140625" style="167" customWidth="1"/>
    <col min="11506" max="11506" width="24.42578125" style="167" customWidth="1"/>
    <col min="11507" max="11507" width="18.42578125" style="167" customWidth="1"/>
    <col min="11508" max="11508" width="24.42578125" style="167" customWidth="1"/>
    <col min="11509" max="11509" width="18.28515625" style="167" customWidth="1"/>
    <col min="11510" max="11510" width="18.85546875" style="167" customWidth="1"/>
    <col min="11511" max="11511" width="17.140625" style="167" customWidth="1"/>
    <col min="11512" max="11512" width="18.42578125" style="167" customWidth="1"/>
    <col min="11513" max="11513" width="15.85546875" style="167" customWidth="1"/>
    <col min="11514" max="11514" width="18.140625" style="167" customWidth="1"/>
    <col min="11515" max="11515" width="9.140625" style="167" customWidth="1"/>
    <col min="11516" max="11748" width="8.85546875" style="167"/>
    <col min="11749" max="11749" width="11.42578125" style="167" customWidth="1"/>
    <col min="11750" max="11750" width="62.28515625" style="167" bestFit="1" customWidth="1"/>
    <col min="11751" max="11751" width="20.140625" style="167" bestFit="1" customWidth="1"/>
    <col min="11752" max="11752" width="24.42578125" style="167" bestFit="1" customWidth="1"/>
    <col min="11753" max="11753" width="20.140625" style="167" customWidth="1"/>
    <col min="11754" max="11754" width="24.42578125" style="167" customWidth="1"/>
    <col min="11755" max="11755" width="20.140625" style="167" customWidth="1"/>
    <col min="11756" max="11756" width="24.42578125" style="167" customWidth="1"/>
    <col min="11757" max="11757" width="20.140625" style="167" customWidth="1"/>
    <col min="11758" max="11758" width="24.42578125" style="167" customWidth="1"/>
    <col min="11759" max="11759" width="20.140625" style="167" customWidth="1"/>
    <col min="11760" max="11760" width="24.42578125" style="167" customWidth="1"/>
    <col min="11761" max="11761" width="20.140625" style="167" customWidth="1"/>
    <col min="11762" max="11762" width="24.42578125" style="167" customWidth="1"/>
    <col min="11763" max="11763" width="18.42578125" style="167" customWidth="1"/>
    <col min="11764" max="11764" width="24.42578125" style="167" customWidth="1"/>
    <col min="11765" max="11765" width="18.28515625" style="167" customWidth="1"/>
    <col min="11766" max="11766" width="18.85546875" style="167" customWidth="1"/>
    <col min="11767" max="11767" width="17.140625" style="167" customWidth="1"/>
    <col min="11768" max="11768" width="18.42578125" style="167" customWidth="1"/>
    <col min="11769" max="11769" width="15.85546875" style="167" customWidth="1"/>
    <col min="11770" max="11770" width="18.140625" style="167" customWidth="1"/>
    <col min="11771" max="11771" width="9.140625" style="167" customWidth="1"/>
    <col min="11772" max="12004" width="8.85546875" style="167"/>
    <col min="12005" max="12005" width="11.42578125" style="167" customWidth="1"/>
    <col min="12006" max="12006" width="62.28515625" style="167" bestFit="1" customWidth="1"/>
    <col min="12007" max="12007" width="20.140625" style="167" bestFit="1" customWidth="1"/>
    <col min="12008" max="12008" width="24.42578125" style="167" bestFit="1" customWidth="1"/>
    <col min="12009" max="12009" width="20.140625" style="167" customWidth="1"/>
    <col min="12010" max="12010" width="24.42578125" style="167" customWidth="1"/>
    <col min="12011" max="12011" width="20.140625" style="167" customWidth="1"/>
    <col min="12012" max="12012" width="24.42578125" style="167" customWidth="1"/>
    <col min="12013" max="12013" width="20.140625" style="167" customWidth="1"/>
    <col min="12014" max="12014" width="24.42578125" style="167" customWidth="1"/>
    <col min="12015" max="12015" width="20.140625" style="167" customWidth="1"/>
    <col min="12016" max="12016" width="24.42578125" style="167" customWidth="1"/>
    <col min="12017" max="12017" width="20.140625" style="167" customWidth="1"/>
    <col min="12018" max="12018" width="24.42578125" style="167" customWidth="1"/>
    <col min="12019" max="12019" width="18.42578125" style="167" customWidth="1"/>
    <col min="12020" max="12020" width="24.42578125" style="167" customWidth="1"/>
    <col min="12021" max="12021" width="18.28515625" style="167" customWidth="1"/>
    <col min="12022" max="12022" width="18.85546875" style="167" customWidth="1"/>
    <col min="12023" max="12023" width="17.140625" style="167" customWidth="1"/>
    <col min="12024" max="12024" width="18.42578125" style="167" customWidth="1"/>
    <col min="12025" max="12025" width="15.85546875" style="167" customWidth="1"/>
    <col min="12026" max="12026" width="18.140625" style="167" customWidth="1"/>
    <col min="12027" max="12027" width="9.140625" style="167" customWidth="1"/>
    <col min="12028" max="12260" width="8.85546875" style="167"/>
    <col min="12261" max="12261" width="11.42578125" style="167" customWidth="1"/>
    <col min="12262" max="12262" width="62.28515625" style="167" bestFit="1" customWidth="1"/>
    <col min="12263" max="12263" width="20.140625" style="167" bestFit="1" customWidth="1"/>
    <col min="12264" max="12264" width="24.42578125" style="167" bestFit="1" customWidth="1"/>
    <col min="12265" max="12265" width="20.140625" style="167" customWidth="1"/>
    <col min="12266" max="12266" width="24.42578125" style="167" customWidth="1"/>
    <col min="12267" max="12267" width="20.140625" style="167" customWidth="1"/>
    <col min="12268" max="12268" width="24.42578125" style="167" customWidth="1"/>
    <col min="12269" max="12269" width="20.140625" style="167" customWidth="1"/>
    <col min="12270" max="12270" width="24.42578125" style="167" customWidth="1"/>
    <col min="12271" max="12271" width="20.140625" style="167" customWidth="1"/>
    <col min="12272" max="12272" width="24.42578125" style="167" customWidth="1"/>
    <col min="12273" max="12273" width="20.140625" style="167" customWidth="1"/>
    <col min="12274" max="12274" width="24.42578125" style="167" customWidth="1"/>
    <col min="12275" max="12275" width="18.42578125" style="167" customWidth="1"/>
    <col min="12276" max="12276" width="24.42578125" style="167" customWidth="1"/>
    <col min="12277" max="12277" width="18.28515625" style="167" customWidth="1"/>
    <col min="12278" max="12278" width="18.85546875" style="167" customWidth="1"/>
    <col min="12279" max="12279" width="17.140625" style="167" customWidth="1"/>
    <col min="12280" max="12280" width="18.42578125" style="167" customWidth="1"/>
    <col min="12281" max="12281" width="15.85546875" style="167" customWidth="1"/>
    <col min="12282" max="12282" width="18.140625" style="167" customWidth="1"/>
    <col min="12283" max="12283" width="9.140625" style="167" customWidth="1"/>
    <col min="12284" max="12516" width="8.85546875" style="167"/>
    <col min="12517" max="12517" width="11.42578125" style="167" customWidth="1"/>
    <col min="12518" max="12518" width="62.28515625" style="167" bestFit="1" customWidth="1"/>
    <col min="12519" max="12519" width="20.140625" style="167" bestFit="1" customWidth="1"/>
    <col min="12520" max="12520" width="24.42578125" style="167" bestFit="1" customWidth="1"/>
    <col min="12521" max="12521" width="20.140625" style="167" customWidth="1"/>
    <col min="12522" max="12522" width="24.42578125" style="167" customWidth="1"/>
    <col min="12523" max="12523" width="20.140625" style="167" customWidth="1"/>
    <col min="12524" max="12524" width="24.42578125" style="167" customWidth="1"/>
    <col min="12525" max="12525" width="20.140625" style="167" customWidth="1"/>
    <col min="12526" max="12526" width="24.42578125" style="167" customWidth="1"/>
    <col min="12527" max="12527" width="20.140625" style="167" customWidth="1"/>
    <col min="12528" max="12528" width="24.42578125" style="167" customWidth="1"/>
    <col min="12529" max="12529" width="20.140625" style="167" customWidth="1"/>
    <col min="12530" max="12530" width="24.42578125" style="167" customWidth="1"/>
    <col min="12531" max="12531" width="18.42578125" style="167" customWidth="1"/>
    <col min="12532" max="12532" width="24.42578125" style="167" customWidth="1"/>
    <col min="12533" max="12533" width="18.28515625" style="167" customWidth="1"/>
    <col min="12534" max="12534" width="18.85546875" style="167" customWidth="1"/>
    <col min="12535" max="12535" width="17.140625" style="167" customWidth="1"/>
    <col min="12536" max="12536" width="18.42578125" style="167" customWidth="1"/>
    <col min="12537" max="12537" width="15.85546875" style="167" customWidth="1"/>
    <col min="12538" max="12538" width="18.140625" style="167" customWidth="1"/>
    <col min="12539" max="12539" width="9.140625" style="167" customWidth="1"/>
    <col min="12540" max="12772" width="8.85546875" style="167"/>
    <col min="12773" max="12773" width="11.42578125" style="167" customWidth="1"/>
    <col min="12774" max="12774" width="62.28515625" style="167" bestFit="1" customWidth="1"/>
    <col min="12775" max="12775" width="20.140625" style="167" bestFit="1" customWidth="1"/>
    <col min="12776" max="12776" width="24.42578125" style="167" bestFit="1" customWidth="1"/>
    <col min="12777" max="12777" width="20.140625" style="167" customWidth="1"/>
    <col min="12778" max="12778" width="24.42578125" style="167" customWidth="1"/>
    <col min="12779" max="12779" width="20.140625" style="167" customWidth="1"/>
    <col min="12780" max="12780" width="24.42578125" style="167" customWidth="1"/>
    <col min="12781" max="12781" width="20.140625" style="167" customWidth="1"/>
    <col min="12782" max="12782" width="24.42578125" style="167" customWidth="1"/>
    <col min="12783" max="12783" width="20.140625" style="167" customWidth="1"/>
    <col min="12784" max="12784" width="24.42578125" style="167" customWidth="1"/>
    <col min="12785" max="12785" width="20.140625" style="167" customWidth="1"/>
    <col min="12786" max="12786" width="24.42578125" style="167" customWidth="1"/>
    <col min="12787" max="12787" width="18.42578125" style="167" customWidth="1"/>
    <col min="12788" max="12788" width="24.42578125" style="167" customWidth="1"/>
    <col min="12789" max="12789" width="18.28515625" style="167" customWidth="1"/>
    <col min="12790" max="12790" width="18.85546875" style="167" customWidth="1"/>
    <col min="12791" max="12791" width="17.140625" style="167" customWidth="1"/>
    <col min="12792" max="12792" width="18.42578125" style="167" customWidth="1"/>
    <col min="12793" max="12793" width="15.85546875" style="167" customWidth="1"/>
    <col min="12794" max="12794" width="18.140625" style="167" customWidth="1"/>
    <col min="12795" max="12795" width="9.140625" style="167" customWidth="1"/>
    <col min="12796" max="13028" width="8.85546875" style="167"/>
    <col min="13029" max="13029" width="11.42578125" style="167" customWidth="1"/>
    <col min="13030" max="13030" width="62.28515625" style="167" bestFit="1" customWidth="1"/>
    <col min="13031" max="13031" width="20.140625" style="167" bestFit="1" customWidth="1"/>
    <col min="13032" max="13032" width="24.42578125" style="167" bestFit="1" customWidth="1"/>
    <col min="13033" max="13033" width="20.140625" style="167" customWidth="1"/>
    <col min="13034" max="13034" width="24.42578125" style="167" customWidth="1"/>
    <col min="13035" max="13035" width="20.140625" style="167" customWidth="1"/>
    <col min="13036" max="13036" width="24.42578125" style="167" customWidth="1"/>
    <col min="13037" max="13037" width="20.140625" style="167" customWidth="1"/>
    <col min="13038" max="13038" width="24.42578125" style="167" customWidth="1"/>
    <col min="13039" max="13039" width="20.140625" style="167" customWidth="1"/>
    <col min="13040" max="13040" width="24.42578125" style="167" customWidth="1"/>
    <col min="13041" max="13041" width="20.140625" style="167" customWidth="1"/>
    <col min="13042" max="13042" width="24.42578125" style="167" customWidth="1"/>
    <col min="13043" max="13043" width="18.42578125" style="167" customWidth="1"/>
    <col min="13044" max="13044" width="24.42578125" style="167" customWidth="1"/>
    <col min="13045" max="13045" width="18.28515625" style="167" customWidth="1"/>
    <col min="13046" max="13046" width="18.85546875" style="167" customWidth="1"/>
    <col min="13047" max="13047" width="17.140625" style="167" customWidth="1"/>
    <col min="13048" max="13048" width="18.42578125" style="167" customWidth="1"/>
    <col min="13049" max="13049" width="15.85546875" style="167" customWidth="1"/>
    <col min="13050" max="13050" width="18.140625" style="167" customWidth="1"/>
    <col min="13051" max="13051" width="9.140625" style="167" customWidth="1"/>
    <col min="13052" max="13284" width="8.85546875" style="167"/>
    <col min="13285" max="13285" width="11.42578125" style="167" customWidth="1"/>
    <col min="13286" max="13286" width="62.28515625" style="167" bestFit="1" customWidth="1"/>
    <col min="13287" max="13287" width="20.140625" style="167" bestFit="1" customWidth="1"/>
    <col min="13288" max="13288" width="24.42578125" style="167" bestFit="1" customWidth="1"/>
    <col min="13289" max="13289" width="20.140625" style="167" customWidth="1"/>
    <col min="13290" max="13290" width="24.42578125" style="167" customWidth="1"/>
    <col min="13291" max="13291" width="20.140625" style="167" customWidth="1"/>
    <col min="13292" max="13292" width="24.42578125" style="167" customWidth="1"/>
    <col min="13293" max="13293" width="20.140625" style="167" customWidth="1"/>
    <col min="13294" max="13294" width="24.42578125" style="167" customWidth="1"/>
    <col min="13295" max="13295" width="20.140625" style="167" customWidth="1"/>
    <col min="13296" max="13296" width="24.42578125" style="167" customWidth="1"/>
    <col min="13297" max="13297" width="20.140625" style="167" customWidth="1"/>
    <col min="13298" max="13298" width="24.42578125" style="167" customWidth="1"/>
    <col min="13299" max="13299" width="18.42578125" style="167" customWidth="1"/>
    <col min="13300" max="13300" width="24.42578125" style="167" customWidth="1"/>
    <col min="13301" max="13301" width="18.28515625" style="167" customWidth="1"/>
    <col min="13302" max="13302" width="18.85546875" style="167" customWidth="1"/>
    <col min="13303" max="13303" width="17.140625" style="167" customWidth="1"/>
    <col min="13304" max="13304" width="18.42578125" style="167" customWidth="1"/>
    <col min="13305" max="13305" width="15.85546875" style="167" customWidth="1"/>
    <col min="13306" max="13306" width="18.140625" style="167" customWidth="1"/>
    <col min="13307" max="13307" width="9.140625" style="167" customWidth="1"/>
    <col min="13308" max="13540" width="8.85546875" style="167"/>
    <col min="13541" max="13541" width="11.42578125" style="167" customWidth="1"/>
    <col min="13542" max="13542" width="62.28515625" style="167" bestFit="1" customWidth="1"/>
    <col min="13543" max="13543" width="20.140625" style="167" bestFit="1" customWidth="1"/>
    <col min="13544" max="13544" width="24.42578125" style="167" bestFit="1" customWidth="1"/>
    <col min="13545" max="13545" width="20.140625" style="167" customWidth="1"/>
    <col min="13546" max="13546" width="24.42578125" style="167" customWidth="1"/>
    <col min="13547" max="13547" width="20.140625" style="167" customWidth="1"/>
    <col min="13548" max="13548" width="24.42578125" style="167" customWidth="1"/>
    <col min="13549" max="13549" width="20.140625" style="167" customWidth="1"/>
    <col min="13550" max="13550" width="24.42578125" style="167" customWidth="1"/>
    <col min="13551" max="13551" width="20.140625" style="167" customWidth="1"/>
    <col min="13552" max="13552" width="24.42578125" style="167" customWidth="1"/>
    <col min="13553" max="13553" width="20.140625" style="167" customWidth="1"/>
    <col min="13554" max="13554" width="24.42578125" style="167" customWidth="1"/>
    <col min="13555" max="13555" width="18.42578125" style="167" customWidth="1"/>
    <col min="13556" max="13556" width="24.42578125" style="167" customWidth="1"/>
    <col min="13557" max="13557" width="18.28515625" style="167" customWidth="1"/>
    <col min="13558" max="13558" width="18.85546875" style="167" customWidth="1"/>
    <col min="13559" max="13559" width="17.140625" style="167" customWidth="1"/>
    <col min="13560" max="13560" width="18.42578125" style="167" customWidth="1"/>
    <col min="13561" max="13561" width="15.85546875" style="167" customWidth="1"/>
    <col min="13562" max="13562" width="18.140625" style="167" customWidth="1"/>
    <col min="13563" max="13563" width="9.140625" style="167" customWidth="1"/>
    <col min="13564" max="13796" width="8.85546875" style="167"/>
    <col min="13797" max="13797" width="11.42578125" style="167" customWidth="1"/>
    <col min="13798" max="13798" width="62.28515625" style="167" bestFit="1" customWidth="1"/>
    <col min="13799" max="13799" width="20.140625" style="167" bestFit="1" customWidth="1"/>
    <col min="13800" max="13800" width="24.42578125" style="167" bestFit="1" customWidth="1"/>
    <col min="13801" max="13801" width="20.140625" style="167" customWidth="1"/>
    <col min="13802" max="13802" width="24.42578125" style="167" customWidth="1"/>
    <col min="13803" max="13803" width="20.140625" style="167" customWidth="1"/>
    <col min="13804" max="13804" width="24.42578125" style="167" customWidth="1"/>
    <col min="13805" max="13805" width="20.140625" style="167" customWidth="1"/>
    <col min="13806" max="13806" width="24.42578125" style="167" customWidth="1"/>
    <col min="13807" max="13807" width="20.140625" style="167" customWidth="1"/>
    <col min="13808" max="13808" width="24.42578125" style="167" customWidth="1"/>
    <col min="13809" max="13809" width="20.140625" style="167" customWidth="1"/>
    <col min="13810" max="13810" width="24.42578125" style="167" customWidth="1"/>
    <col min="13811" max="13811" width="18.42578125" style="167" customWidth="1"/>
    <col min="13812" max="13812" width="24.42578125" style="167" customWidth="1"/>
    <col min="13813" max="13813" width="18.28515625" style="167" customWidth="1"/>
    <col min="13814" max="13814" width="18.85546875" style="167" customWidth="1"/>
    <col min="13815" max="13815" width="17.140625" style="167" customWidth="1"/>
    <col min="13816" max="13816" width="18.42578125" style="167" customWidth="1"/>
    <col min="13817" max="13817" width="15.85546875" style="167" customWidth="1"/>
    <col min="13818" max="13818" width="18.140625" style="167" customWidth="1"/>
    <col min="13819" max="13819" width="9.140625" style="167" customWidth="1"/>
    <col min="13820" max="14052" width="8.85546875" style="167"/>
    <col min="14053" max="14053" width="11.42578125" style="167" customWidth="1"/>
    <col min="14054" max="14054" width="62.28515625" style="167" bestFit="1" customWidth="1"/>
    <col min="14055" max="14055" width="20.140625" style="167" bestFit="1" customWidth="1"/>
    <col min="14056" max="14056" width="24.42578125" style="167" bestFit="1" customWidth="1"/>
    <col min="14057" max="14057" width="20.140625" style="167" customWidth="1"/>
    <col min="14058" max="14058" width="24.42578125" style="167" customWidth="1"/>
    <col min="14059" max="14059" width="20.140625" style="167" customWidth="1"/>
    <col min="14060" max="14060" width="24.42578125" style="167" customWidth="1"/>
    <col min="14061" max="14061" width="20.140625" style="167" customWidth="1"/>
    <col min="14062" max="14062" width="24.42578125" style="167" customWidth="1"/>
    <col min="14063" max="14063" width="20.140625" style="167" customWidth="1"/>
    <col min="14064" max="14064" width="24.42578125" style="167" customWidth="1"/>
    <col min="14065" max="14065" width="20.140625" style="167" customWidth="1"/>
    <col min="14066" max="14066" width="24.42578125" style="167" customWidth="1"/>
    <col min="14067" max="14067" width="18.42578125" style="167" customWidth="1"/>
    <col min="14068" max="14068" width="24.42578125" style="167" customWidth="1"/>
    <col min="14069" max="14069" width="18.28515625" style="167" customWidth="1"/>
    <col min="14070" max="14070" width="18.85546875" style="167" customWidth="1"/>
    <col min="14071" max="14071" width="17.140625" style="167" customWidth="1"/>
    <col min="14072" max="14072" width="18.42578125" style="167" customWidth="1"/>
    <col min="14073" max="14073" width="15.85546875" style="167" customWidth="1"/>
    <col min="14074" max="14074" width="18.140625" style="167" customWidth="1"/>
    <col min="14075" max="14075" width="9.140625" style="167" customWidth="1"/>
    <col min="14076" max="14308" width="8.85546875" style="167"/>
    <col min="14309" max="14309" width="11.42578125" style="167" customWidth="1"/>
    <col min="14310" max="14310" width="62.28515625" style="167" bestFit="1" customWidth="1"/>
    <col min="14311" max="14311" width="20.140625" style="167" bestFit="1" customWidth="1"/>
    <col min="14312" max="14312" width="24.42578125" style="167" bestFit="1" customWidth="1"/>
    <col min="14313" max="14313" width="20.140625" style="167" customWidth="1"/>
    <col min="14314" max="14314" width="24.42578125" style="167" customWidth="1"/>
    <col min="14315" max="14315" width="20.140625" style="167" customWidth="1"/>
    <col min="14316" max="14316" width="24.42578125" style="167" customWidth="1"/>
    <col min="14317" max="14317" width="20.140625" style="167" customWidth="1"/>
    <col min="14318" max="14318" width="24.42578125" style="167" customWidth="1"/>
    <col min="14319" max="14319" width="20.140625" style="167" customWidth="1"/>
    <col min="14320" max="14320" width="24.42578125" style="167" customWidth="1"/>
    <col min="14321" max="14321" width="20.140625" style="167" customWidth="1"/>
    <col min="14322" max="14322" width="24.42578125" style="167" customWidth="1"/>
    <col min="14323" max="14323" width="18.42578125" style="167" customWidth="1"/>
    <col min="14324" max="14324" width="24.42578125" style="167" customWidth="1"/>
    <col min="14325" max="14325" width="18.28515625" style="167" customWidth="1"/>
    <col min="14326" max="14326" width="18.85546875" style="167" customWidth="1"/>
    <col min="14327" max="14327" width="17.140625" style="167" customWidth="1"/>
    <col min="14328" max="14328" width="18.42578125" style="167" customWidth="1"/>
    <col min="14329" max="14329" width="15.85546875" style="167" customWidth="1"/>
    <col min="14330" max="14330" width="18.140625" style="167" customWidth="1"/>
    <col min="14331" max="14331" width="9.140625" style="167" customWidth="1"/>
    <col min="14332" max="14564" width="8.85546875" style="167"/>
    <col min="14565" max="14565" width="11.42578125" style="167" customWidth="1"/>
    <col min="14566" max="14566" width="62.28515625" style="167" bestFit="1" customWidth="1"/>
    <col min="14567" max="14567" width="20.140625" style="167" bestFit="1" customWidth="1"/>
    <col min="14568" max="14568" width="24.42578125" style="167" bestFit="1" customWidth="1"/>
    <col min="14569" max="14569" width="20.140625" style="167" customWidth="1"/>
    <col min="14570" max="14570" width="24.42578125" style="167" customWidth="1"/>
    <col min="14571" max="14571" width="20.140625" style="167" customWidth="1"/>
    <col min="14572" max="14572" width="24.42578125" style="167" customWidth="1"/>
    <col min="14573" max="14573" width="20.140625" style="167" customWidth="1"/>
    <col min="14574" max="14574" width="24.42578125" style="167" customWidth="1"/>
    <col min="14575" max="14575" width="20.140625" style="167" customWidth="1"/>
    <col min="14576" max="14576" width="24.42578125" style="167" customWidth="1"/>
    <col min="14577" max="14577" width="20.140625" style="167" customWidth="1"/>
    <col min="14578" max="14578" width="24.42578125" style="167" customWidth="1"/>
    <col min="14579" max="14579" width="18.42578125" style="167" customWidth="1"/>
    <col min="14580" max="14580" width="24.42578125" style="167" customWidth="1"/>
    <col min="14581" max="14581" width="18.28515625" style="167" customWidth="1"/>
    <col min="14582" max="14582" width="18.85546875" style="167" customWidth="1"/>
    <col min="14583" max="14583" width="17.140625" style="167" customWidth="1"/>
    <col min="14584" max="14584" width="18.42578125" style="167" customWidth="1"/>
    <col min="14585" max="14585" width="15.85546875" style="167" customWidth="1"/>
    <col min="14586" max="14586" width="18.140625" style="167" customWidth="1"/>
    <col min="14587" max="14587" width="9.140625" style="167" customWidth="1"/>
    <col min="14588" max="14820" width="8.85546875" style="167"/>
    <col min="14821" max="14821" width="11.42578125" style="167" customWidth="1"/>
    <col min="14822" max="14822" width="62.28515625" style="167" bestFit="1" customWidth="1"/>
    <col min="14823" max="14823" width="20.140625" style="167" bestFit="1" customWidth="1"/>
    <col min="14824" max="14824" width="24.42578125" style="167" bestFit="1" customWidth="1"/>
    <col min="14825" max="14825" width="20.140625" style="167" customWidth="1"/>
    <col min="14826" max="14826" width="24.42578125" style="167" customWidth="1"/>
    <col min="14827" max="14827" width="20.140625" style="167" customWidth="1"/>
    <col min="14828" max="14828" width="24.42578125" style="167" customWidth="1"/>
    <col min="14829" max="14829" width="20.140625" style="167" customWidth="1"/>
    <col min="14830" max="14830" width="24.42578125" style="167" customWidth="1"/>
    <col min="14831" max="14831" width="20.140625" style="167" customWidth="1"/>
    <col min="14832" max="14832" width="24.42578125" style="167" customWidth="1"/>
    <col min="14833" max="14833" width="20.140625" style="167" customWidth="1"/>
    <col min="14834" max="14834" width="24.42578125" style="167" customWidth="1"/>
    <col min="14835" max="14835" width="18.42578125" style="167" customWidth="1"/>
    <col min="14836" max="14836" width="24.42578125" style="167" customWidth="1"/>
    <col min="14837" max="14837" width="18.28515625" style="167" customWidth="1"/>
    <col min="14838" max="14838" width="18.85546875" style="167" customWidth="1"/>
    <col min="14839" max="14839" width="17.140625" style="167" customWidth="1"/>
    <col min="14840" max="14840" width="18.42578125" style="167" customWidth="1"/>
    <col min="14841" max="14841" width="15.85546875" style="167" customWidth="1"/>
    <col min="14842" max="14842" width="18.140625" style="167" customWidth="1"/>
    <col min="14843" max="14843" width="9.140625" style="167" customWidth="1"/>
    <col min="14844" max="15076" width="8.85546875" style="167"/>
    <col min="15077" max="15077" width="11.42578125" style="167" customWidth="1"/>
    <col min="15078" max="15078" width="62.28515625" style="167" bestFit="1" customWidth="1"/>
    <col min="15079" max="15079" width="20.140625" style="167" bestFit="1" customWidth="1"/>
    <col min="15080" max="15080" width="24.42578125" style="167" bestFit="1" customWidth="1"/>
    <col min="15081" max="15081" width="20.140625" style="167" customWidth="1"/>
    <col min="15082" max="15082" width="24.42578125" style="167" customWidth="1"/>
    <col min="15083" max="15083" width="20.140625" style="167" customWidth="1"/>
    <col min="15084" max="15084" width="24.42578125" style="167" customWidth="1"/>
    <col min="15085" max="15085" width="20.140625" style="167" customWidth="1"/>
    <col min="15086" max="15086" width="24.42578125" style="167" customWidth="1"/>
    <col min="15087" max="15087" width="20.140625" style="167" customWidth="1"/>
    <col min="15088" max="15088" width="24.42578125" style="167" customWidth="1"/>
    <col min="15089" max="15089" width="20.140625" style="167" customWidth="1"/>
    <col min="15090" max="15090" width="24.42578125" style="167" customWidth="1"/>
    <col min="15091" max="15091" width="18.42578125" style="167" customWidth="1"/>
    <col min="15092" max="15092" width="24.42578125" style="167" customWidth="1"/>
    <col min="15093" max="15093" width="18.28515625" style="167" customWidth="1"/>
    <col min="15094" max="15094" width="18.85546875" style="167" customWidth="1"/>
    <col min="15095" max="15095" width="17.140625" style="167" customWidth="1"/>
    <col min="15096" max="15096" width="18.42578125" style="167" customWidth="1"/>
    <col min="15097" max="15097" width="15.85546875" style="167" customWidth="1"/>
    <col min="15098" max="15098" width="18.140625" style="167" customWidth="1"/>
    <col min="15099" max="15099" width="9.140625" style="167" customWidth="1"/>
    <col min="15100" max="15332" width="8.85546875" style="167"/>
    <col min="15333" max="15333" width="11.42578125" style="167" customWidth="1"/>
    <col min="15334" max="15334" width="62.28515625" style="167" bestFit="1" customWidth="1"/>
    <col min="15335" max="15335" width="20.140625" style="167" bestFit="1" customWidth="1"/>
    <col min="15336" max="15336" width="24.42578125" style="167" bestFit="1" customWidth="1"/>
    <col min="15337" max="15337" width="20.140625" style="167" customWidth="1"/>
    <col min="15338" max="15338" width="24.42578125" style="167" customWidth="1"/>
    <col min="15339" max="15339" width="20.140625" style="167" customWidth="1"/>
    <col min="15340" max="15340" width="24.42578125" style="167" customWidth="1"/>
    <col min="15341" max="15341" width="20.140625" style="167" customWidth="1"/>
    <col min="15342" max="15342" width="24.42578125" style="167" customWidth="1"/>
    <col min="15343" max="15343" width="20.140625" style="167" customWidth="1"/>
    <col min="15344" max="15344" width="24.42578125" style="167" customWidth="1"/>
    <col min="15345" max="15345" width="20.140625" style="167" customWidth="1"/>
    <col min="15346" max="15346" width="24.42578125" style="167" customWidth="1"/>
    <col min="15347" max="15347" width="18.42578125" style="167" customWidth="1"/>
    <col min="15348" max="15348" width="24.42578125" style="167" customWidth="1"/>
    <col min="15349" max="15349" width="18.28515625" style="167" customWidth="1"/>
    <col min="15350" max="15350" width="18.85546875" style="167" customWidth="1"/>
    <col min="15351" max="15351" width="17.140625" style="167" customWidth="1"/>
    <col min="15352" max="15352" width="18.42578125" style="167" customWidth="1"/>
    <col min="15353" max="15353" width="15.85546875" style="167" customWidth="1"/>
    <col min="15354" max="15354" width="18.140625" style="167" customWidth="1"/>
    <col min="15355" max="15355" width="9.140625" style="167" customWidth="1"/>
    <col min="15356" max="15588" width="8.85546875" style="167"/>
    <col min="15589" max="15589" width="11.42578125" style="167" customWidth="1"/>
    <col min="15590" max="15590" width="62.28515625" style="167" bestFit="1" customWidth="1"/>
    <col min="15591" max="15591" width="20.140625" style="167" bestFit="1" customWidth="1"/>
    <col min="15592" max="15592" width="24.42578125" style="167" bestFit="1" customWidth="1"/>
    <col min="15593" max="15593" width="20.140625" style="167" customWidth="1"/>
    <col min="15594" max="15594" width="24.42578125" style="167" customWidth="1"/>
    <col min="15595" max="15595" width="20.140625" style="167" customWidth="1"/>
    <col min="15596" max="15596" width="24.42578125" style="167" customWidth="1"/>
    <col min="15597" max="15597" width="20.140625" style="167" customWidth="1"/>
    <col min="15598" max="15598" width="24.42578125" style="167" customWidth="1"/>
    <col min="15599" max="15599" width="20.140625" style="167" customWidth="1"/>
    <col min="15600" max="15600" width="24.42578125" style="167" customWidth="1"/>
    <col min="15601" max="15601" width="20.140625" style="167" customWidth="1"/>
    <col min="15602" max="15602" width="24.42578125" style="167" customWidth="1"/>
    <col min="15603" max="15603" width="18.42578125" style="167" customWidth="1"/>
    <col min="15604" max="15604" width="24.42578125" style="167" customWidth="1"/>
    <col min="15605" max="15605" width="18.28515625" style="167" customWidth="1"/>
    <col min="15606" max="15606" width="18.85546875" style="167" customWidth="1"/>
    <col min="15607" max="15607" width="17.140625" style="167" customWidth="1"/>
    <col min="15608" max="15608" width="18.42578125" style="167" customWidth="1"/>
    <col min="15609" max="15609" width="15.85546875" style="167" customWidth="1"/>
    <col min="15610" max="15610" width="18.140625" style="167" customWidth="1"/>
    <col min="15611" max="15611" width="9.140625" style="167" customWidth="1"/>
    <col min="15612" max="15844" width="8.85546875" style="167"/>
    <col min="15845" max="15845" width="11.42578125" style="167" customWidth="1"/>
    <col min="15846" max="15846" width="62.28515625" style="167" bestFit="1" customWidth="1"/>
    <col min="15847" max="15847" width="20.140625" style="167" bestFit="1" customWidth="1"/>
    <col min="15848" max="15848" width="24.42578125" style="167" bestFit="1" customWidth="1"/>
    <col min="15849" max="15849" width="20.140625" style="167" customWidth="1"/>
    <col min="15850" max="15850" width="24.42578125" style="167" customWidth="1"/>
    <col min="15851" max="15851" width="20.140625" style="167" customWidth="1"/>
    <col min="15852" max="15852" width="24.42578125" style="167" customWidth="1"/>
    <col min="15853" max="15853" width="20.140625" style="167" customWidth="1"/>
    <col min="15854" max="15854" width="24.42578125" style="167" customWidth="1"/>
    <col min="15855" max="15855" width="20.140625" style="167" customWidth="1"/>
    <col min="15856" max="15856" width="24.42578125" style="167" customWidth="1"/>
    <col min="15857" max="15857" width="20.140625" style="167" customWidth="1"/>
    <col min="15858" max="15858" width="24.42578125" style="167" customWidth="1"/>
    <col min="15859" max="15859" width="18.42578125" style="167" customWidth="1"/>
    <col min="15860" max="15860" width="24.42578125" style="167" customWidth="1"/>
    <col min="15861" max="15861" width="18.28515625" style="167" customWidth="1"/>
    <col min="15862" max="15862" width="18.85546875" style="167" customWidth="1"/>
    <col min="15863" max="15863" width="17.140625" style="167" customWidth="1"/>
    <col min="15864" max="15864" width="18.42578125" style="167" customWidth="1"/>
    <col min="15865" max="15865" width="15.85546875" style="167" customWidth="1"/>
    <col min="15866" max="15866" width="18.140625" style="167" customWidth="1"/>
    <col min="15867" max="15867" width="9.140625" style="167" customWidth="1"/>
    <col min="15868" max="16100" width="8.85546875" style="167"/>
    <col min="16101" max="16101" width="11.42578125" style="167" customWidth="1"/>
    <col min="16102" max="16102" width="62.28515625" style="167" bestFit="1" customWidth="1"/>
    <col min="16103" max="16103" width="20.140625" style="167" bestFit="1" customWidth="1"/>
    <col min="16104" max="16104" width="24.42578125" style="167" bestFit="1" customWidth="1"/>
    <col min="16105" max="16105" width="20.140625" style="167" customWidth="1"/>
    <col min="16106" max="16106" width="24.42578125" style="167" customWidth="1"/>
    <col min="16107" max="16107" width="20.140625" style="167" customWidth="1"/>
    <col min="16108" max="16108" width="24.42578125" style="167" customWidth="1"/>
    <col min="16109" max="16109" width="20.140625" style="167" customWidth="1"/>
    <col min="16110" max="16110" width="24.42578125" style="167" customWidth="1"/>
    <col min="16111" max="16111" width="20.140625" style="167" customWidth="1"/>
    <col min="16112" max="16112" width="24.42578125" style="167" customWidth="1"/>
    <col min="16113" max="16113" width="20.140625" style="167" customWidth="1"/>
    <col min="16114" max="16114" width="24.42578125" style="167" customWidth="1"/>
    <col min="16115" max="16115" width="18.42578125" style="167" customWidth="1"/>
    <col min="16116" max="16116" width="24.42578125" style="167" customWidth="1"/>
    <col min="16117" max="16117" width="18.28515625" style="167" customWidth="1"/>
    <col min="16118" max="16118" width="18.85546875" style="167" customWidth="1"/>
    <col min="16119" max="16119" width="17.140625" style="167" customWidth="1"/>
    <col min="16120" max="16120" width="18.42578125" style="167" customWidth="1"/>
    <col min="16121" max="16121" width="15.85546875" style="167" customWidth="1"/>
    <col min="16122" max="16122" width="18.140625" style="167" customWidth="1"/>
    <col min="16123" max="16123" width="9.140625" style="167" customWidth="1"/>
    <col min="16124" max="16384" width="8.85546875" style="167"/>
  </cols>
  <sheetData>
    <row r="1" spans="1:24" ht="30" x14ac:dyDescent="0.4">
      <c r="A1" s="347" t="s">
        <v>64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1"/>
      <c r="P1" s="1"/>
      <c r="Q1" s="1"/>
      <c r="R1" s="1"/>
      <c r="S1" s="1"/>
      <c r="T1" s="1"/>
      <c r="U1" s="1"/>
    </row>
    <row r="2" spans="1:24" ht="9" customHeight="1" thickBot="1" x14ac:dyDescent="0.4">
      <c r="P2" s="7"/>
      <c r="Q2" s="2"/>
      <c r="S2" s="2"/>
    </row>
    <row r="3" spans="1:24" s="17" customFormat="1" ht="26.1" customHeight="1" x14ac:dyDescent="0.4">
      <c r="A3" s="348" t="s">
        <v>0</v>
      </c>
      <c r="B3" s="350" t="s">
        <v>1</v>
      </c>
      <c r="C3" s="8">
        <v>1</v>
      </c>
      <c r="D3" s="9">
        <v>42984</v>
      </c>
      <c r="E3" s="8">
        <v>2</v>
      </c>
      <c r="F3" s="10">
        <v>42914</v>
      </c>
      <c r="G3" s="11">
        <v>3</v>
      </c>
      <c r="H3" s="9">
        <v>42921</v>
      </c>
      <c r="I3" s="12">
        <v>4</v>
      </c>
      <c r="J3" s="9">
        <v>42928</v>
      </c>
      <c r="K3" s="13">
        <v>5</v>
      </c>
      <c r="L3" s="14">
        <v>42935</v>
      </c>
      <c r="M3" s="13">
        <v>6</v>
      </c>
      <c r="N3" s="14">
        <v>42942</v>
      </c>
      <c r="O3" s="15">
        <v>7</v>
      </c>
      <c r="P3" s="14">
        <v>42949</v>
      </c>
      <c r="Q3" s="15">
        <v>8</v>
      </c>
      <c r="R3" s="16"/>
      <c r="S3" s="15">
        <v>9</v>
      </c>
      <c r="T3" s="16"/>
      <c r="U3" s="15">
        <v>10</v>
      </c>
      <c r="V3" s="16"/>
    </row>
    <row r="4" spans="1:24" s="17" customFormat="1" ht="27" thickBot="1" x14ac:dyDescent="0.45">
      <c r="A4" s="349"/>
      <c r="B4" s="351"/>
      <c r="C4" s="18" t="s">
        <v>2</v>
      </c>
      <c r="D4" s="19" t="s">
        <v>3</v>
      </c>
      <c r="E4" s="18" t="s">
        <v>2</v>
      </c>
      <c r="F4" s="20" t="s">
        <v>3</v>
      </c>
      <c r="G4" s="21" t="s">
        <v>2</v>
      </c>
      <c r="H4" s="22" t="s">
        <v>3</v>
      </c>
      <c r="I4" s="23" t="s">
        <v>2</v>
      </c>
      <c r="J4" s="22" t="s">
        <v>3</v>
      </c>
      <c r="K4" s="24"/>
      <c r="L4" s="22" t="s">
        <v>3</v>
      </c>
      <c r="M4" s="24" t="s">
        <v>2</v>
      </c>
      <c r="N4" s="22" t="s">
        <v>3</v>
      </c>
      <c r="O4" s="25" t="s">
        <v>2</v>
      </c>
      <c r="P4" s="22" t="s">
        <v>3</v>
      </c>
      <c r="Q4" s="25" t="s">
        <v>2</v>
      </c>
      <c r="R4" s="26" t="s">
        <v>3</v>
      </c>
      <c r="S4" s="25" t="s">
        <v>2</v>
      </c>
      <c r="T4" s="26" t="s">
        <v>3</v>
      </c>
      <c r="U4" s="27" t="s">
        <v>2</v>
      </c>
      <c r="V4" s="28" t="s">
        <v>3</v>
      </c>
    </row>
    <row r="5" spans="1:24" ht="36" thickBot="1" x14ac:dyDescent="0.5">
      <c r="A5" s="70">
        <f t="shared" ref="A5:A28" si="0">A4+1</f>
        <v>1</v>
      </c>
      <c r="B5" s="291" t="s">
        <v>51</v>
      </c>
      <c r="C5" s="30">
        <v>54.3</v>
      </c>
      <c r="D5" s="31">
        <f>C5/3*10</f>
        <v>180.99999999999997</v>
      </c>
      <c r="E5" s="32">
        <v>51.5</v>
      </c>
      <c r="F5" s="31">
        <f>IF(E5&gt;0,IF(D5&gt;0,(D5*C$3+E5*10/3)/E$3,E5*10/3*(1-0.1*C$3)),IF(D5&gt;10,D5*0.9,D5))</f>
        <v>176.33333333333331</v>
      </c>
      <c r="G5" s="30">
        <v>58.3</v>
      </c>
      <c r="H5" s="31">
        <f>IF(G5&gt;0,IF(F5&gt;0,(F5*E$3+G5*10/3)/G$3,G5*10/3*(1-0.1*E$3)),IF(F5&gt;10,F5*0.9,F5))</f>
        <v>182.33333333333334</v>
      </c>
      <c r="I5" s="30">
        <v>56.4</v>
      </c>
      <c r="J5" s="31">
        <f>IF(I5&gt;0,IF(H5&gt;0,(H5*G$3+I5*10/3)/I$3,I5*10/3*(1-0.1*G$3)),IF(H5&gt;10,H5*0.9,H5))</f>
        <v>183.75</v>
      </c>
      <c r="K5" s="30">
        <v>64</v>
      </c>
      <c r="L5" s="31">
        <f>IF(K5&gt;0,IF(J5&gt;0,(J5*I$3+K5*10/3)/K$3,K5*10/3*(1-0.1*I$3)),IF(J5&gt;10,J5*0.9,J5))</f>
        <v>189.66666666666669</v>
      </c>
      <c r="M5" s="33">
        <v>60.7</v>
      </c>
      <c r="N5" s="31">
        <f>IF(M5&gt;0,IF(L5&gt;0,(L5*K$3+M5*10/3)/M$3,M5*10/3*(1-0.1*K$3)),IF(L5&gt;10,L5*0.9,L5))</f>
        <v>191.7777777777778</v>
      </c>
      <c r="O5" s="34">
        <v>59.1</v>
      </c>
      <c r="P5" s="31">
        <f>IF(O5&gt;0,IF(N5&gt;0,(N5*M$3+O5*10/3)/O$3,O5*10/3*(1-0.1*M$3)),IF(N5&gt;10,N5*0.9,N5))</f>
        <v>192.52380952380955</v>
      </c>
      <c r="Q5" s="33">
        <v>50.5</v>
      </c>
      <c r="R5" s="31">
        <f>IF(Q5&gt;0,IF(P5&gt;0,(P5*O$3+Q5*10/3)/Q$3,Q5*10/3*(1-0.1*O$3)),IF(P5&gt;10,P5*0.9,P5))</f>
        <v>189.5</v>
      </c>
      <c r="S5" s="33"/>
      <c r="T5" s="35">
        <f t="shared" ref="T5:T36" si="1">IF(S5&gt;0,IF(R5&gt;0,(R5*Q$3+S5*10/3)/S$3,S5*10/3*(1-0.1*Q$3)),IF(R5&gt;10,R5*0.9,R5))</f>
        <v>170.55</v>
      </c>
      <c r="U5" s="36"/>
      <c r="V5" s="37">
        <f t="shared" ref="V5:V36" si="2">IF(U5&gt;0,IF(T5&gt;0,(T5*S$3+U5*10/3)/U$3,U5*10/3*(1-0.1*S$3)),IF(T5&gt;10,T5*0.9,T5))</f>
        <v>153.495</v>
      </c>
      <c r="W5" s="167"/>
      <c r="X5" s="167"/>
    </row>
    <row r="6" spans="1:24" ht="36" thickBot="1" x14ac:dyDescent="0.5">
      <c r="A6" s="70">
        <f t="shared" si="0"/>
        <v>2</v>
      </c>
      <c r="B6" s="290" t="s">
        <v>50</v>
      </c>
      <c r="C6" s="40">
        <v>43.5</v>
      </c>
      <c r="D6" s="41">
        <f>C6/3*10</f>
        <v>145</v>
      </c>
      <c r="E6" s="42">
        <v>57.2</v>
      </c>
      <c r="F6" s="41">
        <f>IF(E6&gt;0,IF(D6&gt;0,(D6*C$3+E6*10/3)/E$3,E6*10/3*(1-0.1*C$3)),IF(D6&gt;10,D6*0.9,D6))</f>
        <v>167.83333333333331</v>
      </c>
      <c r="G6" s="40">
        <v>57.5</v>
      </c>
      <c r="H6" s="41">
        <f>IF(G6&gt;0,IF(F6&gt;0,(F6*E$3+G6*10/3)/G$3,G6*10/3*(1-0.1*E$3)),IF(F6&gt;10,F6*0.9,F6))</f>
        <v>175.77777777777774</v>
      </c>
      <c r="I6" s="40">
        <v>22.4</v>
      </c>
      <c r="J6" s="41">
        <f>IF(I6&gt;0,IF(H6&gt;0,(H6*G$3+I6*10/3)/I$3,I6*10/3*(1-0.1*G$3)),IF(H6&gt;10,H6*0.9,H6))</f>
        <v>150.49999999999997</v>
      </c>
      <c r="K6" s="40">
        <v>41.3</v>
      </c>
      <c r="L6" s="41">
        <f>IF(K6&gt;0,IF(J6&gt;0,(J6*I$3+K6*10/3)/K$3,K6*10/3*(1-0.1*I$3)),IF(J6&gt;10,J6*0.9,J6))</f>
        <v>147.93333333333331</v>
      </c>
      <c r="M6" s="43">
        <v>44.2</v>
      </c>
      <c r="N6" s="41">
        <f>IF(M6&gt;0,IF(L6&gt;0,(L6*K$3+M6*10/3)/M$3,M6*10/3*(1-0.1*K$3)),IF(L6&gt;10,L6*0.9,L6))</f>
        <v>147.83333333333331</v>
      </c>
      <c r="O6" s="44">
        <v>31.7</v>
      </c>
      <c r="P6" s="45">
        <f>IF(O6&gt;0,IF(N6&gt;0,(N6*M$3+O6*10/3)/O$3,O6*10/3*(1-0.1*M$3)),IF(N6&gt;10,N6*0.9,N6))</f>
        <v>141.8095238095238</v>
      </c>
      <c r="Q6" s="43">
        <v>49.5</v>
      </c>
      <c r="R6" s="45">
        <f>IF(Q6&gt;0,IF(P6&gt;0,(P6*O$3+Q6*10/3)/Q$3,Q6*10/3*(1-0.1*O$3)),IF(P6&gt;10,P6*0.9,P6))</f>
        <v>144.70833333333331</v>
      </c>
      <c r="S6" s="43"/>
      <c r="T6" s="41">
        <f t="shared" si="1"/>
        <v>130.23749999999998</v>
      </c>
      <c r="U6" s="46"/>
      <c r="V6" s="47">
        <f t="shared" si="2"/>
        <v>117.21374999999999</v>
      </c>
      <c r="W6" s="167"/>
      <c r="X6" s="167"/>
    </row>
    <row r="7" spans="1:24" ht="36" thickBot="1" x14ac:dyDescent="0.5">
      <c r="A7" s="70">
        <f t="shared" si="0"/>
        <v>3</v>
      </c>
      <c r="B7" s="290" t="s">
        <v>49</v>
      </c>
      <c r="C7" s="40">
        <v>38.9</v>
      </c>
      <c r="D7" s="41">
        <f>C7/3*10</f>
        <v>129.66666666666666</v>
      </c>
      <c r="E7" s="42">
        <v>49.6</v>
      </c>
      <c r="F7" s="41">
        <f>IF(E7&gt;0,IF(D7&gt;0,(D7*C$3+E7*10/3)/E$3,E7*10/3*(1-0.1*C$3)),IF(D7&gt;10,D7*0.9,D7))</f>
        <v>147.5</v>
      </c>
      <c r="G7" s="40">
        <v>43.4</v>
      </c>
      <c r="H7" s="41">
        <f>IF(G7&gt;0,IF(F7&gt;0,(F7*E$3+G7*10/3)/G$3,G7*10/3*(1-0.1*E$3)),IF(F7&gt;10,F7*0.9,F7))</f>
        <v>146.55555555555554</v>
      </c>
      <c r="I7" s="40">
        <v>29.7</v>
      </c>
      <c r="J7" s="41">
        <f>IF(I7&gt;0,IF(H7&gt;0,(H7*G$3+I7*10/3)/I$3,I7*10/3*(1-0.1*G$3)),IF(H7&gt;10,H7*0.9,H7))</f>
        <v>134.66666666666666</v>
      </c>
      <c r="K7" s="40">
        <v>29.9</v>
      </c>
      <c r="L7" s="41">
        <f>IF(K7&gt;0,IF(J7&gt;0,(J7*I$3+K7*10/3)/K$3,K7*10/3*(1-0.1*I$3)),IF(J7&gt;10,J7*0.9,J7))</f>
        <v>127.66666666666666</v>
      </c>
      <c r="M7" s="43">
        <v>47.6</v>
      </c>
      <c r="N7" s="41">
        <f>IF(M7&gt;0,IF(L7&gt;0,(L7*K$3+M7*10/3)/M$3,M7*10/3*(1-0.1*K$3)),IF(L7&gt;10,L7*0.9,L7))</f>
        <v>132.83333333333331</v>
      </c>
      <c r="O7" s="44">
        <v>43.7</v>
      </c>
      <c r="P7" s="45">
        <f>IF(O7&gt;0,IF(N7&gt;0,(N7*M$3+O7*10/3)/O$3,O7*10/3*(1-0.1*M$3)),IF(N7&gt;10,N7*0.9,N7))</f>
        <v>134.66666666666666</v>
      </c>
      <c r="Q7" s="43">
        <v>45.8</v>
      </c>
      <c r="R7" s="45">
        <f>IF(Q7&gt;0,IF(P7&gt;0,(P7*O$3+Q7*10/3)/Q$3,Q7*10/3*(1-0.1*O$3)),IF(P7&gt;10,P7*0.9,P7))</f>
        <v>136.91666666666666</v>
      </c>
      <c r="S7" s="43"/>
      <c r="T7" s="48">
        <f t="shared" si="1"/>
        <v>123.22499999999999</v>
      </c>
      <c r="U7" s="46"/>
      <c r="V7" s="47">
        <f t="shared" si="2"/>
        <v>110.9025</v>
      </c>
      <c r="W7" s="167"/>
      <c r="X7" s="167"/>
    </row>
    <row r="8" spans="1:24" ht="36" thickBot="1" x14ac:dyDescent="0.5">
      <c r="A8" s="70">
        <f t="shared" si="0"/>
        <v>4</v>
      </c>
      <c r="B8" s="292" t="s">
        <v>56</v>
      </c>
      <c r="C8" s="40">
        <v>51.4</v>
      </c>
      <c r="D8" s="41">
        <f>C8/3*10</f>
        <v>171.33333333333331</v>
      </c>
      <c r="E8" s="42">
        <v>55.6</v>
      </c>
      <c r="F8" s="41">
        <f>IF(E8&gt;0,IF(D8&gt;0,(D8*C$3+E8*10/3)/E$3,E8*10/3*(1-0.1*C$3)),IF(D8&gt;10,D8*0.9,D8))</f>
        <v>178.33333333333331</v>
      </c>
      <c r="G8" s="40"/>
      <c r="H8" s="41">
        <f>IF(G8&gt;0,IF(F8&gt;0,(F8*E$3+G8*10/3)/G$3,G8*10/3*(1-0.1*E$3)),IF(F8&gt;10,F8*0.9,F8))</f>
        <v>160.5</v>
      </c>
      <c r="I8" s="40">
        <v>42.4</v>
      </c>
      <c r="J8" s="41">
        <f>IF(I8&gt;0,IF(H8&gt;0,(H8*G$3+I8*10/3)/I$3,I8*10/3*(1-0.1*G$3)),IF(H8&gt;10,H8*0.9,H8))</f>
        <v>155.70833333333334</v>
      </c>
      <c r="K8" s="40"/>
      <c r="L8" s="41">
        <f>IF(K8&gt;0,IF(J8&gt;0,(J8*I$3+K8*10/3)/K$3,K8*10/3*(1-0.1*I$3)),IF(J8&gt;10,J8*0.9,J8))</f>
        <v>140.13750000000002</v>
      </c>
      <c r="M8" s="43">
        <v>54.3</v>
      </c>
      <c r="N8" s="41">
        <f>IF(M8&gt;0,IF(L8&gt;0,(L8*K$3+M8*10/3)/M$3,M8*10/3*(1-0.1*K$3)),IF(L8&gt;10,L8*0.9,L8))</f>
        <v>146.94791666666669</v>
      </c>
      <c r="O8" s="44"/>
      <c r="P8" s="45">
        <f>IF(O8&gt;0,IF(N8&gt;0,(N8*M$3+O8*10/3)/O$3,O8*10/3*(1-0.1*M$3)),IF(N8&gt;10,N8*0.9,N8))</f>
        <v>132.25312500000001</v>
      </c>
      <c r="Q8" s="43">
        <v>38.6</v>
      </c>
      <c r="R8" s="45">
        <f>IF(Q8&gt;0,IF(P8&gt;0,(P8*O$3+Q8*10/3)/Q$3,Q8*10/3*(1-0.1*O$3)),IF(P8&gt;10,P8*0.9,P8))</f>
        <v>131.80481770833336</v>
      </c>
      <c r="S8" s="43"/>
      <c r="T8" s="41">
        <f t="shared" si="1"/>
        <v>118.62433593750002</v>
      </c>
      <c r="U8" s="46"/>
      <c r="V8" s="47">
        <f t="shared" si="2"/>
        <v>106.76190234375002</v>
      </c>
      <c r="W8" s="167"/>
      <c r="X8" s="167"/>
    </row>
    <row r="9" spans="1:24" ht="36" thickBot="1" x14ac:dyDescent="0.5">
      <c r="A9" s="49">
        <f t="shared" si="0"/>
        <v>5</v>
      </c>
      <c r="B9" s="390" t="s">
        <v>58</v>
      </c>
      <c r="C9" s="50">
        <v>29</v>
      </c>
      <c r="D9" s="53">
        <f>C9/3*10</f>
        <v>96.666666666666657</v>
      </c>
      <c r="E9" s="52">
        <v>35</v>
      </c>
      <c r="F9" s="53">
        <f>IF(E9&gt;0,IF(D9&gt;0,(D9*C$3+E9*10/3)/E$3,E9*10/3*(1-0.1*C$3)),IF(D9&gt;10,D9*0.9,D9))</f>
        <v>106.66666666666666</v>
      </c>
      <c r="G9" s="50">
        <v>37.5</v>
      </c>
      <c r="H9" s="53">
        <f>IF(G9&gt;0,IF(F9&gt;0,(F9*E$3+G9*10/3)/G$3,G9*10/3*(1-0.1*E$3)),IF(F9&gt;10,F9*0.9,F9))</f>
        <v>112.77777777777777</v>
      </c>
      <c r="I9" s="54">
        <v>39.5</v>
      </c>
      <c r="J9" s="51">
        <f>IF(I9&gt;0,IF(H9&gt;0,(H9*G$3+I9*10/3)/I$3,I9*10/3*(1-0.1*G$3)),IF(H9&gt;10,H9*0.9,H9))</f>
        <v>117.5</v>
      </c>
      <c r="K9" s="55">
        <v>30.4</v>
      </c>
      <c r="L9" s="51">
        <f>IF(K9&gt;0,IF(J9&gt;0,(J9*I$3+K9*10/3)/K$3,K9*10/3*(1-0.1*I$3)),IF(J9&gt;10,J9*0.9,J9))</f>
        <v>114.26666666666668</v>
      </c>
      <c r="M9" s="55">
        <v>32</v>
      </c>
      <c r="N9" s="51">
        <f>IF(M9&gt;0,IF(L9&gt;0,(L9*K$3+M9*10/3)/M$3,M9*10/3*(1-0.1*K$3)),IF(L9&gt;10,L9*0.9,L9))</f>
        <v>113</v>
      </c>
      <c r="O9" s="56">
        <v>45.7</v>
      </c>
      <c r="P9" s="45">
        <f>IF(O9&gt;0,IF(N9&gt;0,(N9*M$3+O9*10/3)/O$3,O9*10/3*(1-0.1*M$3)),IF(N9&gt;10,N9*0.9,N9))</f>
        <v>118.61904761904762</v>
      </c>
      <c r="Q9" s="57">
        <v>24.5</v>
      </c>
      <c r="R9" s="48">
        <f>IF(Q9&gt;0,IF(P9&gt;0,(P9*O$3+Q9*10/3)/Q$3,Q9*10/3*(1-0.1*O$3)),IF(P9&gt;10,P9*0.9,P9))</f>
        <v>114</v>
      </c>
      <c r="S9" s="55"/>
      <c r="T9" s="45">
        <f t="shared" si="1"/>
        <v>102.60000000000001</v>
      </c>
      <c r="U9" s="58"/>
      <c r="V9" s="59">
        <f t="shared" si="2"/>
        <v>92.34</v>
      </c>
      <c r="W9" s="167"/>
      <c r="X9" s="167"/>
    </row>
    <row r="10" spans="1:24" ht="35.25" x14ac:dyDescent="0.45">
      <c r="A10" s="83">
        <f t="shared" si="0"/>
        <v>6</v>
      </c>
      <c r="B10" s="291" t="s">
        <v>46</v>
      </c>
      <c r="C10" s="30">
        <v>34</v>
      </c>
      <c r="D10" s="31">
        <f>C10/3*10</f>
        <v>113.33333333333334</v>
      </c>
      <c r="E10" s="32"/>
      <c r="F10" s="31">
        <f>IF(E10&gt;0,IF(D10&gt;0,(D10*C$3+E10*10/3)/E$3,E10*10/3*(1-0.1*C$3)),IF(D10&gt;10,D10*0.9,D10))</f>
        <v>102.00000000000001</v>
      </c>
      <c r="G10" s="33"/>
      <c r="H10" s="31">
        <f>IF(G10&gt;0,IF(F10&gt;0,(F10*E$3+G10*10/3)/G$3,G10*10/3*(1-0.1*E$3)),IF(F10&gt;10,F10*0.9,F10))</f>
        <v>91.800000000000011</v>
      </c>
      <c r="I10" s="33">
        <v>37</v>
      </c>
      <c r="J10" s="31">
        <f>IF(I10&gt;0,IF(H10&gt;0,(H10*G$3+I10*10/3)/I$3,I10*10/3*(1-0.1*G$3)),IF(H10&gt;10,H10*0.9,H10))</f>
        <v>99.683333333333337</v>
      </c>
      <c r="K10" s="30">
        <v>59</v>
      </c>
      <c r="L10" s="31">
        <f>IF(K10&gt;0,IF(J10&gt;0,(J10*I$3+K10*10/3)/K$3,K10*10/3*(1-0.1*I$3)),IF(J10&gt;10,J10*0.9,J10))</f>
        <v>119.08</v>
      </c>
      <c r="M10" s="60">
        <v>39.1</v>
      </c>
      <c r="N10" s="45">
        <f>IF(M10&gt;0,IF(L10&gt;0,(L10*K$3+M10*10/3)/M$3,M10*10/3*(1-0.1*K$3)),IF(L10&gt;10,L10*0.9,L10))</f>
        <v>120.95555555555556</v>
      </c>
      <c r="O10" s="34">
        <v>42.8</v>
      </c>
      <c r="P10" s="31">
        <f>IF(O10&gt;0,IF(N10&gt;0,(N10*M$3+O10*10/3)/O$3,O10*10/3*(1-0.1*M$3)),IF(N10&gt;10,N10*0.9,N10))</f>
        <v>124.05714285714285</v>
      </c>
      <c r="Q10" s="33"/>
      <c r="R10" s="31">
        <f>IF(Q10&gt;0,IF(P10&gt;0,(P10*O$3+Q10*10/3)/Q$3,Q10*10/3*(1-0.1*O$3)),IF(P10&gt;10,P10*0.9,P10))</f>
        <v>111.65142857142857</v>
      </c>
      <c r="S10" s="60"/>
      <c r="T10" s="35">
        <f t="shared" si="1"/>
        <v>100.48628571428571</v>
      </c>
      <c r="U10" s="61"/>
      <c r="V10" s="37">
        <f t="shared" si="2"/>
        <v>90.437657142857148</v>
      </c>
      <c r="W10" s="167"/>
      <c r="X10" s="167"/>
    </row>
    <row r="11" spans="1:24" ht="35.25" x14ac:dyDescent="0.45">
      <c r="A11" s="85">
        <f t="shared" si="0"/>
        <v>7</v>
      </c>
      <c r="B11" s="77" t="s">
        <v>45</v>
      </c>
      <c r="C11" s="40">
        <v>46.9</v>
      </c>
      <c r="D11" s="41">
        <f>C11/3*10</f>
        <v>156.33333333333331</v>
      </c>
      <c r="E11" s="42">
        <v>40.1</v>
      </c>
      <c r="F11" s="41">
        <f>IF(E11&gt;0,IF(D11&gt;0,(D11*C$3+E11*10/3)/E$3,E11*10/3*(1-0.1*C$3)),IF(D11&gt;10,D11*0.9,D11))</f>
        <v>145</v>
      </c>
      <c r="G11" s="40">
        <v>49.2</v>
      </c>
      <c r="H11" s="41">
        <f>IF(G11&gt;0,IF(F11&gt;0,(F11*E$3+G11*10/3)/G$3,G11*10/3*(1-0.1*E$3)),IF(F11&gt;10,F11*0.9,F11))</f>
        <v>151.33333333333334</v>
      </c>
      <c r="I11" s="40">
        <v>36</v>
      </c>
      <c r="J11" s="41">
        <f>IF(I11&gt;0,IF(H11&gt;0,(H11*G$3+I11*10/3)/I$3,I11*10/3*(1-0.1*G$3)),IF(H11&gt;10,H11*0.9,H11))</f>
        <v>143.5</v>
      </c>
      <c r="K11" s="40"/>
      <c r="L11" s="41">
        <f>IF(K11&gt;0,IF(J11&gt;0,(J11*I$3+K11*10/3)/K$3,K11*10/3*(1-0.1*I$3)),IF(J11&gt;10,J11*0.9,J11))</f>
        <v>129.15</v>
      </c>
      <c r="M11" s="43"/>
      <c r="N11" s="41">
        <f>IF(M11&gt;0,IF(L11&gt;0,(L11*K$3+M11*10/3)/M$3,M11*10/3*(1-0.1*K$3)),IF(L11&gt;10,L11*0.9,L11))</f>
        <v>116.23500000000001</v>
      </c>
      <c r="O11" s="44">
        <v>49.9</v>
      </c>
      <c r="P11" s="45">
        <f>IF(O11&gt;0,IF(N11&gt;0,(N11*M$3+O11*10/3)/O$3,O11*10/3*(1-0.1*M$3)),IF(N11&gt;10,N11*0.9,N11))</f>
        <v>123.39190476190478</v>
      </c>
      <c r="Q11" s="43"/>
      <c r="R11" s="45">
        <f>IF(Q11&gt;0,IF(P11&gt;0,(P11*O$3+Q11*10/3)/Q$3,Q11*10/3*(1-0.1*O$3)),IF(P11&gt;10,P11*0.9,P11))</f>
        <v>111.0527142857143</v>
      </c>
      <c r="S11" s="43"/>
      <c r="T11" s="41">
        <f t="shared" si="1"/>
        <v>99.947442857142875</v>
      </c>
      <c r="U11" s="46"/>
      <c r="V11" s="47">
        <f t="shared" si="2"/>
        <v>89.952698571428584</v>
      </c>
      <c r="W11" s="167"/>
      <c r="X11" s="167"/>
    </row>
    <row r="12" spans="1:24" ht="35.25" x14ac:dyDescent="0.45">
      <c r="A12" s="85">
        <f t="shared" si="0"/>
        <v>8</v>
      </c>
      <c r="B12" s="290" t="s">
        <v>48</v>
      </c>
      <c r="C12" s="40">
        <v>63.7</v>
      </c>
      <c r="D12" s="41">
        <f>C12/3*10</f>
        <v>212.33333333333334</v>
      </c>
      <c r="E12" s="42"/>
      <c r="F12" s="41">
        <f>IF(E12&gt;0,IF(D12&gt;0,(D12*C$3+E12*10/3)/E$3,E12*10/3*(1-0.1*C$3)),IF(D12&gt;10,D12*0.9,D12))</f>
        <v>191.10000000000002</v>
      </c>
      <c r="G12" s="40">
        <v>50.4</v>
      </c>
      <c r="H12" s="41">
        <f>IF(G12&gt;0,IF(F12&gt;0,(F12*E$3+G12*10/3)/G$3,G12*10/3*(1-0.1*E$3)),IF(F12&gt;10,F12*0.9,F12))</f>
        <v>183.4</v>
      </c>
      <c r="I12" s="40">
        <v>37.6</v>
      </c>
      <c r="J12" s="41">
        <f>IF(I12&gt;0,IF(H12&gt;0,(H12*G$3+I12*10/3)/I$3,I12*10/3*(1-0.1*G$3)),IF(H12&gt;10,H12*0.9,H12))</f>
        <v>168.88333333333335</v>
      </c>
      <c r="K12" s="40"/>
      <c r="L12" s="41">
        <f>IF(K12&gt;0,IF(J12&gt;0,(J12*I$3+K12*10/3)/K$3,K12*10/3*(1-0.1*I$3)),IF(J12&gt;10,J12*0.9,J12))</f>
        <v>151.99500000000003</v>
      </c>
      <c r="M12" s="43"/>
      <c r="N12" s="41">
        <f>IF(M12&gt;0,IF(L12&gt;0,(L12*K$3+M12*10/3)/M$3,M12*10/3*(1-0.1*K$3)),IF(L12&gt;10,L12*0.9,L12))</f>
        <v>136.79550000000003</v>
      </c>
      <c r="O12" s="44"/>
      <c r="P12" s="45">
        <f>IF(O12&gt;0,IF(N12&gt;0,(N12*M$3+O12*10/3)/O$3,O12*10/3*(1-0.1*M$3)),IF(N12&gt;10,N12*0.9,N12))</f>
        <v>123.11595000000003</v>
      </c>
      <c r="Q12" s="43"/>
      <c r="R12" s="45">
        <f>IF(Q12&gt;0,IF(P12&gt;0,(P12*O$3+Q12*10/3)/Q$3,Q12*10/3*(1-0.1*O$3)),IF(P12&gt;10,P12*0.9,P12))</f>
        <v>110.80435500000003</v>
      </c>
      <c r="S12" s="43"/>
      <c r="T12" s="48">
        <f t="shared" si="1"/>
        <v>99.723919500000022</v>
      </c>
      <c r="U12" s="46"/>
      <c r="V12" s="47">
        <f t="shared" si="2"/>
        <v>89.75152755000002</v>
      </c>
      <c r="W12" s="167"/>
      <c r="X12" s="167"/>
    </row>
    <row r="13" spans="1:24" ht="35.25" x14ac:dyDescent="0.45">
      <c r="A13" s="85">
        <f t="shared" si="0"/>
        <v>9</v>
      </c>
      <c r="B13" s="346" t="s">
        <v>52</v>
      </c>
      <c r="C13" s="40"/>
      <c r="D13" s="41"/>
      <c r="E13" s="42"/>
      <c r="F13" s="41"/>
      <c r="G13" s="40"/>
      <c r="H13" s="41">
        <f>IF(G13&gt;0,IF(F13&gt;0,(F13*E$3+G13*10/3)/G$3,G13*10/3*(1-0.1*E$3)),IF(F13&gt;10,F13*0.9,F13))</f>
        <v>0</v>
      </c>
      <c r="I13" s="40">
        <v>37.5</v>
      </c>
      <c r="J13" s="41">
        <f>IF(I13&gt;0,IF(H13&gt;0,(H13*G$3+I13*10/3)/I$3,I13*10/3*(1-0.1*G$3)),IF(H13&gt;10,H13*0.9,H13))</f>
        <v>87.5</v>
      </c>
      <c r="K13" s="40">
        <v>37.299999999999997</v>
      </c>
      <c r="L13" s="41">
        <f>IF(K13&gt;0,IF(J13&gt;0,(J13*I$3+K13*10/3)/K$3,K13*10/3*(1-0.1*I$3)),IF(J13&gt;10,J13*0.9,J13))</f>
        <v>94.86666666666666</v>
      </c>
      <c r="M13" s="43">
        <v>41</v>
      </c>
      <c r="N13" s="41">
        <f>IF(M13&gt;0,IF(L13&gt;0,(L13*K$3+M13*10/3)/M$3,M13*10/3*(1-0.1*K$3)),IF(L13&gt;10,L13*0.9,L13))</f>
        <v>101.83333333333333</v>
      </c>
      <c r="O13" s="44">
        <v>35.200000000000003</v>
      </c>
      <c r="P13" s="45">
        <f>IF(O13&gt;0,IF(N13&gt;0,(N13*M$3+O13*10/3)/O$3,O13*10/3*(1-0.1*M$3)),IF(N13&gt;10,N13*0.9,N13))</f>
        <v>104.04761904761905</v>
      </c>
      <c r="Q13" s="43">
        <v>31.6</v>
      </c>
      <c r="R13" s="45">
        <f>IF(Q13&gt;0,IF(P13&gt;0,(P13*O$3+Q13*10/3)/Q$3,Q13*10/3*(1-0.1*O$3)),IF(P13&gt;10,P13*0.9,P13))</f>
        <v>104.20833333333334</v>
      </c>
      <c r="S13" s="43"/>
      <c r="T13" s="41">
        <f t="shared" si="1"/>
        <v>93.787500000000009</v>
      </c>
      <c r="U13" s="46"/>
      <c r="V13" s="47">
        <f t="shared" si="2"/>
        <v>84.408750000000012</v>
      </c>
      <c r="W13" s="167"/>
      <c r="X13" s="167"/>
    </row>
    <row r="14" spans="1:24" ht="36" thickBot="1" x14ac:dyDescent="0.5">
      <c r="A14" s="86">
        <f t="shared" si="0"/>
        <v>10</v>
      </c>
      <c r="B14" s="301" t="s">
        <v>62</v>
      </c>
      <c r="C14" s="54">
        <v>46.8</v>
      </c>
      <c r="D14" s="51">
        <f>C14/3*10</f>
        <v>156</v>
      </c>
      <c r="E14" s="52"/>
      <c r="F14" s="53">
        <f>IF(E14&gt;0,IF(D14&gt;0,(D14*C$3+E14*10/3)/E$3,E14*10/3*(1-0.1*C$3)),IF(D14&gt;10,D14*0.9,D14))</f>
        <v>140.4</v>
      </c>
      <c r="G14" s="54">
        <v>44.6</v>
      </c>
      <c r="H14" s="51">
        <f>IF(G14&gt;0,IF(F14&gt;0,(F14*E$3+G14*10/3)/G$3,G14*10/3*(1-0.1*E$3)),IF(F14&gt;10,F14*0.9,F14))</f>
        <v>143.15555555555557</v>
      </c>
      <c r="I14" s="54"/>
      <c r="J14" s="51">
        <f>IF(I14&gt;0,IF(H14&gt;0,(H14*G$3+I14*10/3)/I$3,I14*10/3*(1-0.1*G$3)),IF(H14&gt;10,H14*0.9,H14))</f>
        <v>128.84</v>
      </c>
      <c r="K14" s="54"/>
      <c r="L14" s="51">
        <f>IF(K14&gt;0,IF(J14&gt;0,(J14*I$3+K14*10/3)/K$3,K14*10/3*(1-0.1*I$3)),IF(J14&gt;10,J14*0.9,J14))</f>
        <v>115.956</v>
      </c>
      <c r="M14" s="55"/>
      <c r="N14" s="51">
        <f>IF(M14&gt;0,IF(L14&gt;0,(L14*K$3+M14*10/3)/M$3,M14*10/3*(1-0.1*K$3)),IF(L14&gt;10,L14*0.9,L14))</f>
        <v>104.3604</v>
      </c>
      <c r="O14" s="63"/>
      <c r="P14" s="45">
        <f>IF(O14&gt;0,IF(N14&gt;0,(N14*M$3+O14*10/3)/O$3,O14*10/3*(1-0.1*M$3)),IF(N14&gt;10,N14*0.9,N14))</f>
        <v>93.924360000000007</v>
      </c>
      <c r="Q14" s="55"/>
      <c r="R14" s="64">
        <f>IF(Q14&gt;0,IF(P14&gt;0,(P14*O$3+Q14*10/3)/Q$3,Q14*10/3*(1-0.1*O$3)),IF(P14&gt;10,P14*0.9,P14))</f>
        <v>84.531924000000004</v>
      </c>
      <c r="S14" s="57"/>
      <c r="T14" s="45">
        <f t="shared" si="1"/>
        <v>76.078731600000012</v>
      </c>
      <c r="U14" s="65"/>
      <c r="V14" s="59">
        <f t="shared" si="2"/>
        <v>68.470858440000015</v>
      </c>
      <c r="W14" s="167"/>
      <c r="X14" s="167"/>
    </row>
    <row r="15" spans="1:24" ht="35.25" x14ac:dyDescent="0.45">
      <c r="A15" s="83">
        <f t="shared" si="0"/>
        <v>11</v>
      </c>
      <c r="B15" s="101" t="s">
        <v>87</v>
      </c>
      <c r="C15" s="30"/>
      <c r="D15" s="31"/>
      <c r="E15" s="396"/>
      <c r="F15" s="31"/>
      <c r="G15" s="66"/>
      <c r="H15" s="45">
        <f>IF(G15&gt;0,IF(F15&gt;0,(F15*E$3+G15*10/3)/G$3,G15*10/3*(1-0.1*E$3)),IF(F15&gt;10,F15*0.9,F15))</f>
        <v>0</v>
      </c>
      <c r="I15" s="74"/>
      <c r="J15" s="45">
        <f>IF(I15&gt;0,IF(H15&gt;0,(H15*G$3+I15*10/3)/I$3,I15*10/3*(1-0.1*G$3)),IF(H15&gt;10,H15*0.9,H15))</f>
        <v>0</v>
      </c>
      <c r="K15" s="30">
        <v>39.799999999999997</v>
      </c>
      <c r="L15" s="31">
        <f>IF(K15&gt;0,IF(J15&gt;0,(J15*I$3+K15*10/3)/K$3,K15*10/3*(1-0.1*I$3)),IF(J15&gt;10,J15*0.9,J15))</f>
        <v>79.599999999999994</v>
      </c>
      <c r="M15" s="60">
        <v>33.700000000000003</v>
      </c>
      <c r="N15" s="45">
        <f>IF(M15&gt;0,IF(L15&gt;0,(L15*K$3+M15*10/3)/M$3,M15*10/3*(1-0.1*K$3)),IF(L15&gt;10,L15*0.9,L15))</f>
        <v>85.055555555555557</v>
      </c>
      <c r="O15" s="67"/>
      <c r="P15" s="31">
        <f>IF(O15&gt;0,IF(N15&gt;0,(N15*M$3+O15*10/3)/O$3,O15*10/3*(1-0.1*M$3)),IF(N15&gt;10,N15*0.9,N15))</f>
        <v>76.55</v>
      </c>
      <c r="Q15" s="60">
        <v>28.8</v>
      </c>
      <c r="R15" s="45">
        <f>IF(Q15&gt;0,IF(P15&gt;0,(P15*O$3+Q15*10/3)/Q$3,Q15*10/3*(1-0.1*O$3)),IF(P15&gt;10,P15*0.9,P15))</f>
        <v>78.981250000000003</v>
      </c>
      <c r="S15" s="33"/>
      <c r="T15" s="35">
        <f t="shared" si="1"/>
        <v>71.08312500000001</v>
      </c>
      <c r="U15" s="36"/>
      <c r="V15" s="37">
        <f t="shared" si="2"/>
        <v>63.974812500000013</v>
      </c>
      <c r="W15" s="167"/>
      <c r="X15" s="167"/>
    </row>
    <row r="16" spans="1:24" ht="35.25" x14ac:dyDescent="0.45">
      <c r="A16" s="85">
        <f t="shared" si="0"/>
        <v>12</v>
      </c>
      <c r="B16" s="391" t="s">
        <v>92</v>
      </c>
      <c r="C16" s="40"/>
      <c r="D16" s="41"/>
      <c r="E16" s="42"/>
      <c r="F16" s="41"/>
      <c r="G16" s="40"/>
      <c r="H16" s="41">
        <f>IF(G16&gt;0,IF(F16&gt;0,(F16*E$3+G16*10/3)/G$3,G16*10/3*(1-0.1*E$3)),IF(F16&gt;10,F16*0.9,F16))</f>
        <v>0</v>
      </c>
      <c r="I16" s="42"/>
      <c r="J16" s="41">
        <f>IF(I16&gt;0,IF(H16&gt;0,(H16*G$3+I16*10/3)/I$3,I16*10/3*(1-0.1*G$3)),IF(H16&gt;10,H16*0.9,H16))</f>
        <v>0</v>
      </c>
      <c r="K16" s="40">
        <v>54.1</v>
      </c>
      <c r="L16" s="41">
        <f>IF(K16&gt;0,IF(J16&gt;0,(J16*I$3+K16*10/3)/K$3,K16*10/3*(1-0.1*I$3)),IF(J16&gt;10,J16*0.9,J16))</f>
        <v>108.2</v>
      </c>
      <c r="M16" s="43"/>
      <c r="N16" s="41">
        <f>IF(M16&gt;0,IF(L16&gt;0,(L16*K$3+M16*10/3)/M$3,M16*10/3*(1-0.1*K$3)),IF(L16&gt;10,L16*0.9,L16))</f>
        <v>97.38000000000001</v>
      </c>
      <c r="O16" s="44"/>
      <c r="P16" s="45">
        <f>IF(O16&gt;0,IF(N16&gt;0,(N16*M$3+O16*10/3)/O$3,O16*10/3*(1-0.1*M$3)),IF(N16&gt;10,N16*0.9,N16))</f>
        <v>87.64200000000001</v>
      </c>
      <c r="Q16" s="43"/>
      <c r="R16" s="45">
        <f>IF(Q16&gt;0,IF(P16&gt;0,(P16*O$3+Q16*10/3)/Q$3,Q16*10/3*(1-0.1*O$3)),IF(P16&gt;10,P16*0.9,P16))</f>
        <v>78.877800000000008</v>
      </c>
      <c r="S16" s="43"/>
      <c r="T16" s="41">
        <f t="shared" si="1"/>
        <v>70.990020000000015</v>
      </c>
      <c r="U16" s="46"/>
      <c r="V16" s="47">
        <f t="shared" si="2"/>
        <v>63.891018000000017</v>
      </c>
      <c r="W16" s="167"/>
      <c r="X16" s="167"/>
    </row>
    <row r="17" spans="1:24" ht="35.25" x14ac:dyDescent="0.45">
      <c r="A17" s="85">
        <f t="shared" si="0"/>
        <v>13</v>
      </c>
      <c r="B17" s="292" t="s">
        <v>47</v>
      </c>
      <c r="C17" s="40">
        <v>37.5</v>
      </c>
      <c r="D17" s="41">
        <f>C17/3*10</f>
        <v>125</v>
      </c>
      <c r="E17" s="42"/>
      <c r="F17" s="41">
        <f>IF(E17&gt;0,IF(D17&gt;0,(D17*C$3+E17*10/3)/E$3,E17*10/3*(1-0.1*C$3)),IF(D17&gt;10,D17*0.9,D17))</f>
        <v>112.5</v>
      </c>
      <c r="G17" s="40"/>
      <c r="H17" s="41">
        <f>IF(G17&gt;0,IF(F17&gt;0,(F17*E$3+G17*10/3)/G$3,G17*10/3*(1-0.1*E$3)),IF(F17&gt;10,F17*0.9,F17))</f>
        <v>101.25</v>
      </c>
      <c r="I17" s="42"/>
      <c r="J17" s="41">
        <f>IF(I17&gt;0,IF(H17&gt;0,(H17*G$3+I17*10/3)/I$3,I17*10/3*(1-0.1*G$3)),IF(H17&gt;10,H17*0.9,H17))</f>
        <v>91.125</v>
      </c>
      <c r="K17" s="40"/>
      <c r="L17" s="41">
        <f>IF(K17&gt;0,IF(J17&gt;0,(J17*I$3+K17*10/3)/K$3,K17*10/3*(1-0.1*I$3)),IF(J17&gt;10,J17*0.9,J17))</f>
        <v>82.012500000000003</v>
      </c>
      <c r="M17" s="43"/>
      <c r="N17" s="41">
        <f>IF(M17&gt;0,IF(L17&gt;0,(L17*K$3+M17*10/3)/M$3,M17*10/3*(1-0.1*K$3)),IF(L17&gt;10,L17*0.9,L17))</f>
        <v>73.811250000000001</v>
      </c>
      <c r="O17" s="44"/>
      <c r="P17" s="45">
        <f>IF(O17&gt;0,IF(N17&gt;0,(N17*M$3+O17*10/3)/O$3,O17*10/3*(1-0.1*M$3)),IF(N17&gt;10,N17*0.9,N17))</f>
        <v>66.430125000000004</v>
      </c>
      <c r="Q17" s="43">
        <v>41.5</v>
      </c>
      <c r="R17" s="45">
        <f>IF(Q17&gt;0,IF(P17&gt;0,(P17*O$3+Q17*10/3)/Q$3,Q17*10/3*(1-0.1*O$3)),IF(P17&gt;10,P17*0.9,P17))</f>
        <v>75.418026041666678</v>
      </c>
      <c r="S17" s="43"/>
      <c r="T17" s="48">
        <f t="shared" si="1"/>
        <v>67.876223437500016</v>
      </c>
      <c r="U17" s="46"/>
      <c r="V17" s="47">
        <f t="shared" si="2"/>
        <v>61.088601093750015</v>
      </c>
      <c r="W17" s="167"/>
      <c r="X17" s="167"/>
    </row>
    <row r="18" spans="1:24" ht="35.25" x14ac:dyDescent="0.45">
      <c r="A18" s="85">
        <f t="shared" si="0"/>
        <v>14</v>
      </c>
      <c r="B18" s="292" t="s">
        <v>54</v>
      </c>
      <c r="C18" s="40">
        <v>22.8</v>
      </c>
      <c r="D18" s="41">
        <f>C18/3*10</f>
        <v>76</v>
      </c>
      <c r="E18" s="42">
        <v>33.299999999999997</v>
      </c>
      <c r="F18" s="41">
        <f>IF(E18&gt;0,IF(D18&gt;0,(D18*C$3+E18*10/3)/E$3,E18*10/3*(1-0.1*C$3)),IF(D18&gt;10,D18*0.9,D18))</f>
        <v>93.5</v>
      </c>
      <c r="G18" s="43"/>
      <c r="H18" s="41">
        <f>IF(G18&gt;0,IF(F18&gt;0,(F18*E$3+G18*10/3)/G$3,G18*10/3*(1-0.1*E$3)),IF(F18&gt;10,F18*0.9,F18))</f>
        <v>84.15</v>
      </c>
      <c r="I18" s="42">
        <v>34.200000000000003</v>
      </c>
      <c r="J18" s="41">
        <f>IF(I18&gt;0,IF(H18&gt;0,(H18*G$3+I18*10/3)/I$3,I18*10/3*(1-0.1*G$3)),IF(H18&gt;10,H18*0.9,H18))</f>
        <v>91.612500000000011</v>
      </c>
      <c r="K18" s="40"/>
      <c r="L18" s="41">
        <f>IF(K18&gt;0,IF(J18&gt;0,(J18*I$3+K18*10/3)/K$3,K18*10/3*(1-0.1*I$3)),IF(J18&gt;10,J18*0.9,J18))</f>
        <v>82.451250000000016</v>
      </c>
      <c r="M18" s="43"/>
      <c r="N18" s="41">
        <f>IF(M18&gt;0,IF(L18&gt;0,(L18*K$3+M18*10/3)/M$3,M18*10/3*(1-0.1*K$3)),IF(L18&gt;10,L18*0.9,L18))</f>
        <v>74.206125000000014</v>
      </c>
      <c r="O18" s="44"/>
      <c r="P18" s="45">
        <f>IF(O18&gt;0,IF(N18&gt;0,(N18*M$3+O18*10/3)/O$3,O18*10/3*(1-0.1*M$3)),IF(N18&gt;10,N18*0.9,N18))</f>
        <v>66.78551250000001</v>
      </c>
      <c r="Q18" s="43">
        <v>33.4</v>
      </c>
      <c r="R18" s="45">
        <f>IF(Q18&gt;0,IF(P18&gt;0,(P18*O$3+Q18*10/3)/Q$3,Q18*10/3*(1-0.1*O$3)),IF(P18&gt;10,P18*0.9,P18))</f>
        <v>72.353990104166684</v>
      </c>
      <c r="S18" s="43"/>
      <c r="T18" s="41">
        <f t="shared" si="1"/>
        <v>65.118591093750013</v>
      </c>
      <c r="U18" s="46"/>
      <c r="V18" s="47">
        <f t="shared" si="2"/>
        <v>58.60673198437501</v>
      </c>
      <c r="W18" s="167"/>
      <c r="X18" s="167"/>
    </row>
    <row r="19" spans="1:24" ht="36" thickBot="1" x14ac:dyDescent="0.5">
      <c r="A19" s="86">
        <f t="shared" si="0"/>
        <v>15</v>
      </c>
      <c r="B19" s="301" t="s">
        <v>44</v>
      </c>
      <c r="C19" s="54">
        <v>35.700000000000003</v>
      </c>
      <c r="D19" s="51">
        <f>C19/3*10</f>
        <v>119</v>
      </c>
      <c r="E19" s="71"/>
      <c r="F19" s="51">
        <f>IF(E19&gt;0,IF(D19&gt;0,(D19*C$3+E19*10/3)/E$3,E19*10/3*(1-0.1*C$3)),IF(D19&gt;10,D19*0.9,D19))</f>
        <v>107.10000000000001</v>
      </c>
      <c r="G19" s="50"/>
      <c r="H19" s="53">
        <f>IF(G19&gt;0,IF(F19&gt;0,(F19*E$3+G19*10/3)/G$3,G19*10/3*(1-0.1*E$3)),IF(F19&gt;10,F19*0.9,F19))</f>
        <v>96.390000000000015</v>
      </c>
      <c r="I19" s="52">
        <v>44.8</v>
      </c>
      <c r="J19" s="53">
        <f>IF(I19&gt;0,IF(H19&gt;0,(H19*G$3+I19*10/3)/I$3,I19*10/3*(1-0.1*G$3)),IF(H19&gt;10,H19*0.9,H19))</f>
        <v>109.62583333333336</v>
      </c>
      <c r="K19" s="79"/>
      <c r="L19" s="53">
        <f>IF(K19&gt;0,IF(J19&gt;0,(J19*I$3+K19*10/3)/K$3,K19*10/3*(1-0.1*I$3)),IF(J19&gt;10,J19*0.9,J19))</f>
        <v>98.663250000000033</v>
      </c>
      <c r="M19" s="57"/>
      <c r="N19" s="53">
        <f>IF(M19&gt;0,IF(L19&gt;0,(L19*K$3+M19*10/3)/M$3,M19*10/3*(1-0.1*K$3)),IF(L19&gt;10,L19*0.9,L19))</f>
        <v>88.79692500000003</v>
      </c>
      <c r="O19" s="56"/>
      <c r="P19" s="45">
        <f>IF(O19&gt;0,IF(N19&gt;0,(N19*M$3+O19*10/3)/O$3,O19*10/3*(1-0.1*M$3)),IF(N19&gt;10,N19*0.9,N19))</f>
        <v>79.917232500000026</v>
      </c>
      <c r="Q19" s="57"/>
      <c r="R19" s="48">
        <f>IF(Q19&gt;0,IF(P19&gt;0,(P19*O$3+Q19*10/3)/Q$3,Q19*10/3*(1-0.1*O$3)),IF(P19&gt;10,P19*0.9,P19))</f>
        <v>71.925509250000019</v>
      </c>
      <c r="S19" s="55"/>
      <c r="T19" s="45">
        <f t="shared" si="1"/>
        <v>64.732958325000013</v>
      </c>
      <c r="U19" s="58"/>
      <c r="V19" s="59">
        <f t="shared" si="2"/>
        <v>58.259662492500013</v>
      </c>
      <c r="W19" s="167"/>
      <c r="X19" s="167"/>
    </row>
    <row r="20" spans="1:24" ht="35.25" x14ac:dyDescent="0.45">
      <c r="A20" s="83">
        <f t="shared" si="0"/>
        <v>16</v>
      </c>
      <c r="B20" s="291" t="s">
        <v>60</v>
      </c>
      <c r="C20" s="30"/>
      <c r="D20" s="31"/>
      <c r="E20" s="74"/>
      <c r="F20" s="45"/>
      <c r="G20" s="30">
        <v>37.1</v>
      </c>
      <c r="H20" s="31">
        <f>IF(G20&gt;0,IF(F20&gt;0,(F20*E$3+G20*10/3)/G$3,G20*10/3*(1-0.1*E$3)),IF(F20&gt;10,F20*0.9,F20))</f>
        <v>98.933333333333337</v>
      </c>
      <c r="I20" s="30"/>
      <c r="J20" s="31">
        <f>IF(I20&gt;0,IF(H20&gt;0,(H20*G$3+I20*10/3)/I$3,I20*10/3*(1-0.1*G$3)),IF(H20&gt;10,H20*0.9,H20))</f>
        <v>89.04</v>
      </c>
      <c r="K20" s="30"/>
      <c r="L20" s="31">
        <f>IF(K20&gt;0,IF(J20&gt;0,(J20*I$3+K20*10/3)/K$3,K20*10/3*(1-0.1*I$3)),IF(J20&gt;10,J20*0.9,J20))</f>
        <v>80.13600000000001</v>
      </c>
      <c r="M20" s="33"/>
      <c r="N20" s="31">
        <f>IF(M20&gt;0,IF(L20&gt;0,(L20*K$3+M20*10/3)/M$3,M20*10/3*(1-0.1*K$3)),IF(L20&gt;10,L20*0.9,L20))</f>
        <v>72.122400000000013</v>
      </c>
      <c r="O20" s="34">
        <v>29.5</v>
      </c>
      <c r="P20" s="31">
        <f>IF(O20&gt;0,IF(N20&gt;0,(N20*M$3+O20*10/3)/O$3,O20*10/3*(1-0.1*M$3)),IF(N20&gt;10,N20*0.9,N20))</f>
        <v>75.86681904761906</v>
      </c>
      <c r="Q20" s="33"/>
      <c r="R20" s="31">
        <f>IF(Q20&gt;0,IF(P20&gt;0,(P20*O$3+Q20*10/3)/Q$3,Q20*10/3*(1-0.1*O$3)),IF(P20&gt;10,P20*0.9,P20))</f>
        <v>68.280137142857157</v>
      </c>
      <c r="S20" s="60"/>
      <c r="T20" s="35">
        <f t="shared" si="1"/>
        <v>61.45212342857144</v>
      </c>
      <c r="U20" s="61"/>
      <c r="V20" s="37">
        <f t="shared" si="2"/>
        <v>55.306911085714297</v>
      </c>
      <c r="W20" s="167"/>
      <c r="X20" s="167"/>
    </row>
    <row r="21" spans="1:24" ht="35.25" x14ac:dyDescent="0.45">
      <c r="A21" s="85">
        <f t="shared" si="0"/>
        <v>17</v>
      </c>
      <c r="B21" s="292" t="s">
        <v>89</v>
      </c>
      <c r="C21" s="40"/>
      <c r="D21" s="41"/>
      <c r="E21" s="42"/>
      <c r="F21" s="41"/>
      <c r="G21" s="43"/>
      <c r="H21" s="41"/>
      <c r="I21" s="43"/>
      <c r="J21" s="41"/>
      <c r="K21" s="43">
        <v>36.799999999999997</v>
      </c>
      <c r="L21" s="41">
        <f>IF(K21&gt;0,IF(J21&gt;0,(J21*I$3+K21*10/3)/K$3,K21*10/3*(1-0.1*I$3)),IF(J21&gt;10,J21*0.9,J21))</f>
        <v>73.599999999999994</v>
      </c>
      <c r="M21" s="43">
        <v>33</v>
      </c>
      <c r="N21" s="41">
        <f>IF(M21&gt;0,IF(L21&gt;0,(L21*K$3+M21*10/3)/M$3,M21*10/3*(1-0.1*K$3)),IF(L21&gt;10,L21*0.9,L21))</f>
        <v>79.666666666666671</v>
      </c>
      <c r="O21" s="44"/>
      <c r="P21" s="45">
        <f>IF(O21&gt;0,IF(N21&gt;0,(N21*M$3+O21*10/3)/O$3,O21*10/3*(1-0.1*M$3)),IF(N21&gt;10,N21*0.9,N21))</f>
        <v>71.7</v>
      </c>
      <c r="Q21" s="43"/>
      <c r="R21" s="45">
        <f>IF(Q21&gt;0,IF(P21&gt;0,(P21*O$3+Q21*10/3)/Q$3,Q21*10/3*(1-0.1*O$3)),IF(P21&gt;10,P21*0.9,P21))</f>
        <v>64.53</v>
      </c>
      <c r="S21" s="43"/>
      <c r="T21" s="41">
        <f t="shared" si="1"/>
        <v>58.077000000000005</v>
      </c>
      <c r="U21" s="46"/>
      <c r="V21" s="47">
        <f t="shared" si="2"/>
        <v>52.269300000000008</v>
      </c>
      <c r="W21" s="167"/>
      <c r="X21" s="167"/>
    </row>
    <row r="22" spans="1:24" ht="35.25" x14ac:dyDescent="0.45">
      <c r="A22" s="85">
        <f t="shared" si="0"/>
        <v>18</v>
      </c>
      <c r="B22" s="292" t="s">
        <v>59</v>
      </c>
      <c r="C22" s="40"/>
      <c r="D22" s="41"/>
      <c r="E22" s="42">
        <v>36.6</v>
      </c>
      <c r="F22" s="41">
        <f>IF(E22&gt;0,IF(D22&gt;0,(D22*C$3+E22*10/3)/E$3,E22*10/3*(1-0.1*C$3)),IF(D22&gt;10,D22*0.9,D22))</f>
        <v>109.8</v>
      </c>
      <c r="G22" s="40"/>
      <c r="H22" s="41">
        <f>IF(G22&gt;0,IF(F22&gt;0,(F22*E$3+G22*10/3)/G$3,G22*10/3*(1-0.1*E$3)),IF(F22&gt;10,F22*0.9,F22))</f>
        <v>98.82</v>
      </c>
      <c r="I22" s="40"/>
      <c r="J22" s="41">
        <f>IF(I22&gt;0,IF(H22&gt;0,(H22*G$3+I22*10/3)/I$3,I22*10/3*(1-0.1*G$3)),IF(H22&gt;10,H22*0.9,H22))</f>
        <v>88.938000000000002</v>
      </c>
      <c r="K22" s="40"/>
      <c r="L22" s="41">
        <f>IF(K22&gt;0,IF(J22&gt;0,(J22*I$3+K22*10/3)/K$3,K22*10/3*(1-0.1*I$3)),IF(J22&gt;10,J22*0.9,J22))</f>
        <v>80.044200000000004</v>
      </c>
      <c r="M22" s="43"/>
      <c r="N22" s="41">
        <f>IF(M22&gt;0,IF(L22&gt;0,(L22*K$3+M22*10/3)/M$3,M22*10/3*(1-0.1*K$3)),IF(L22&gt;10,L22*0.9,L22))</f>
        <v>72.039780000000007</v>
      </c>
      <c r="O22" s="44"/>
      <c r="P22" s="45">
        <f>IF(O22&gt;0,IF(N22&gt;0,(N22*M$3+O22*10/3)/O$3,O22*10/3*(1-0.1*M$3)),IF(N22&gt;10,N22*0.9,N22))</f>
        <v>64.835802000000015</v>
      </c>
      <c r="Q22" s="43"/>
      <c r="R22" s="45">
        <f>IF(Q22&gt;0,IF(P22&gt;0,(P22*O$3+Q22*10/3)/Q$3,Q22*10/3*(1-0.1*O$3)),IF(P22&gt;10,P22*0.9,P22))</f>
        <v>58.352221800000017</v>
      </c>
      <c r="S22" s="43"/>
      <c r="T22" s="48">
        <f t="shared" si="1"/>
        <v>52.516999620000014</v>
      </c>
      <c r="U22" s="46"/>
      <c r="V22" s="47">
        <f t="shared" si="2"/>
        <v>47.265299658000011</v>
      </c>
      <c r="W22" s="167"/>
      <c r="X22" s="167"/>
    </row>
    <row r="23" spans="1:24" ht="35.25" x14ac:dyDescent="0.45">
      <c r="A23" s="85">
        <f t="shared" si="0"/>
        <v>19</v>
      </c>
      <c r="B23" s="292" t="s">
        <v>101</v>
      </c>
      <c r="C23" s="40"/>
      <c r="D23" s="41"/>
      <c r="E23" s="42"/>
      <c r="F23" s="41"/>
      <c r="G23" s="40"/>
      <c r="H23" s="41"/>
      <c r="I23" s="40"/>
      <c r="J23" s="41"/>
      <c r="K23" s="303"/>
      <c r="L23" s="41"/>
      <c r="M23" s="68">
        <v>43</v>
      </c>
      <c r="N23" s="41">
        <f>IF(M23&gt;0,IF(L23&gt;0,(L23*K$3+M23*10/3)/M$3,M23*10/3*(1-0.1*K$3)),IF(L23&gt;10,L23*0.9,L23))</f>
        <v>71.666666666666671</v>
      </c>
      <c r="O23" s="44"/>
      <c r="P23" s="45">
        <f>IF(O23&gt;0,IF(N23&gt;0,(N23*M$3+O23*10/3)/O$3,O23*10/3*(1-0.1*M$3)),IF(N23&gt;10,N23*0.9,N23))</f>
        <v>64.5</v>
      </c>
      <c r="Q23" s="43"/>
      <c r="R23" s="45">
        <f>IF(Q23&gt;0,IF(P23&gt;0,(P23*O$3+Q23*10/3)/Q$3,Q23*10/3*(1-0.1*O$3)),IF(P23&gt;10,P23*0.9,P23))</f>
        <v>58.050000000000004</v>
      </c>
      <c r="S23" s="43"/>
      <c r="T23" s="41">
        <f t="shared" si="1"/>
        <v>52.245000000000005</v>
      </c>
      <c r="U23" s="46"/>
      <c r="V23" s="47">
        <f t="shared" si="2"/>
        <v>47.020500000000006</v>
      </c>
      <c r="W23" s="167"/>
      <c r="X23" s="167"/>
    </row>
    <row r="24" spans="1:24" ht="36" thickBot="1" x14ac:dyDescent="0.5">
      <c r="A24" s="86">
        <f t="shared" si="0"/>
        <v>20</v>
      </c>
      <c r="B24" s="109" t="s">
        <v>53</v>
      </c>
      <c r="C24" s="54"/>
      <c r="D24" s="51"/>
      <c r="E24" s="71"/>
      <c r="F24" s="51"/>
      <c r="G24" s="54"/>
      <c r="H24" s="51"/>
      <c r="I24" s="54">
        <v>30.6</v>
      </c>
      <c r="J24" s="51">
        <f>IF(I24&gt;0,IF(H24&gt;0,(H24*G$3+I24*10/3)/I$3,I24*10/3*(1-0.1*G$3)),IF(H24&gt;10,H24*0.9,H24))</f>
        <v>71.399999999999991</v>
      </c>
      <c r="K24" s="54">
        <v>33.200000000000003</v>
      </c>
      <c r="L24" s="51">
        <f>IF(K24&gt;0,IF(J24&gt;0,(J24*I$3+K24*10/3)/K$3,K24*10/3*(1-0.1*I$3)),IF(J24&gt;10,J24*0.9,J24))</f>
        <v>79.25333333333333</v>
      </c>
      <c r="M24" s="55"/>
      <c r="N24" s="51">
        <f>IF(M24&gt;0,IF(L24&gt;0,(L24*K$3+M24*10/3)/M$3,M24*10/3*(1-0.1*K$3)),IF(L24&gt;10,L24*0.9,L24))</f>
        <v>71.328000000000003</v>
      </c>
      <c r="O24" s="63"/>
      <c r="P24" s="45">
        <f>IF(O24&gt;0,IF(N24&gt;0,(N24*M$3+O24*10/3)/O$3,O24*10/3*(1-0.1*M$3)),IF(N24&gt;10,N24*0.9,N24))</f>
        <v>64.1952</v>
      </c>
      <c r="Q24" s="55"/>
      <c r="R24" s="64">
        <f>IF(Q24&gt;0,IF(P24&gt;0,(P24*O$3+Q24*10/3)/Q$3,Q24*10/3*(1-0.1*O$3)),IF(P24&gt;10,P24*0.9,P24))</f>
        <v>57.775680000000001</v>
      </c>
      <c r="S24" s="57"/>
      <c r="T24" s="45">
        <f t="shared" si="1"/>
        <v>51.998111999999999</v>
      </c>
      <c r="U24" s="65"/>
      <c r="V24" s="59">
        <f t="shared" si="2"/>
        <v>46.7983008</v>
      </c>
      <c r="W24" s="167"/>
      <c r="X24" s="167"/>
    </row>
    <row r="25" spans="1:24" ht="36" thickBot="1" x14ac:dyDescent="0.5">
      <c r="A25" s="73">
        <f t="shared" si="0"/>
        <v>21</v>
      </c>
      <c r="B25" s="344" t="s">
        <v>86</v>
      </c>
      <c r="C25" s="74"/>
      <c r="D25" s="64"/>
      <c r="E25" s="74"/>
      <c r="F25" s="45"/>
      <c r="G25" s="66"/>
      <c r="H25" s="45"/>
      <c r="I25" s="74"/>
      <c r="J25" s="45"/>
      <c r="K25" s="66">
        <v>30.6</v>
      </c>
      <c r="L25" s="45">
        <f>IF(K25&gt;0,IF(J25&gt;0,(J25*I$3+K25*10/3)/K$3,K25*10/3*(1-0.1*I$3)),IF(J25&gt;10,J25*0.9,J25))</f>
        <v>61.199999999999996</v>
      </c>
      <c r="M25" s="60">
        <v>32.700000000000003</v>
      </c>
      <c r="N25" s="45">
        <f>IF(M25&gt;0,IF(L25&gt;0,(L25*K$3+M25*10/3)/M$3,M25*10/3*(1-0.1*K$3)),IF(L25&gt;10,L25*0.9,L25))</f>
        <v>69.166666666666671</v>
      </c>
      <c r="O25" s="67"/>
      <c r="P25" s="31">
        <f>IF(O25&gt;0,IF(N25&gt;0,(N25*M$3+O25*10/3)/O$3,O25*10/3*(1-0.1*M$3)),IF(N25&gt;10,N25*0.9,N25))</f>
        <v>62.250000000000007</v>
      </c>
      <c r="Q25" s="60"/>
      <c r="R25" s="45">
        <f>IF(Q25&gt;0,IF(P25&gt;0,(P25*O$3+Q25*10/3)/Q$3,Q25*10/3*(1-0.1*O$3)),IF(P25&gt;10,P25*0.9,P25))</f>
        <v>56.025000000000006</v>
      </c>
      <c r="S25" s="33"/>
      <c r="T25" s="35">
        <f t="shared" si="1"/>
        <v>50.422500000000007</v>
      </c>
      <c r="U25" s="36"/>
      <c r="V25" s="37">
        <f t="shared" si="2"/>
        <v>45.380250000000004</v>
      </c>
      <c r="W25" s="167"/>
      <c r="X25" s="167"/>
    </row>
    <row r="26" spans="1:24" ht="36" thickBot="1" x14ac:dyDescent="0.5">
      <c r="A26" s="38">
        <f t="shared" si="0"/>
        <v>22</v>
      </c>
      <c r="B26" s="292" t="s">
        <v>88</v>
      </c>
      <c r="C26" s="92"/>
      <c r="D26" s="51"/>
      <c r="E26" s="42"/>
      <c r="F26" s="41"/>
      <c r="G26" s="43"/>
      <c r="H26" s="41"/>
      <c r="I26" s="42"/>
      <c r="J26" s="41"/>
      <c r="K26" s="40">
        <v>32.6</v>
      </c>
      <c r="L26" s="41">
        <f>IF(K26&gt;0,IF(J26&gt;0,(J26*I$3+K26*10/3)/K$3,K26*10/3*(1-0.1*I$3)),IF(J26&gt;10,J26*0.9,J26))</f>
        <v>65.2</v>
      </c>
      <c r="M26" s="43"/>
      <c r="N26" s="41">
        <f>IF(M26&gt;0,IF(L26&gt;0,(L26*K$3+M26*10/3)/M$3,M26*10/3*(1-0.1*K$3)),IF(L26&gt;10,L26*0.9,L26))</f>
        <v>58.680000000000007</v>
      </c>
      <c r="O26" s="44"/>
      <c r="P26" s="45">
        <f>IF(O26&gt;0,IF(N26&gt;0,(N26*M$3+O26*10/3)/O$3,O26*10/3*(1-0.1*M$3)),IF(N26&gt;10,N26*0.9,N26))</f>
        <v>52.812000000000005</v>
      </c>
      <c r="Q26" s="43">
        <v>21.5</v>
      </c>
      <c r="R26" s="45">
        <f>IF(Q26&gt;0,IF(P26&gt;0,(P26*O$3+Q26*10/3)/Q$3,Q26*10/3*(1-0.1*O$3)),IF(P26&gt;10,P26*0.9,P26))</f>
        <v>55.168833333333339</v>
      </c>
      <c r="S26" s="43"/>
      <c r="T26" s="41">
        <f t="shared" si="1"/>
        <v>49.651950000000006</v>
      </c>
      <c r="U26" s="46"/>
      <c r="V26" s="47">
        <f t="shared" si="2"/>
        <v>44.686755000000005</v>
      </c>
      <c r="W26" s="167"/>
      <c r="X26" s="167"/>
    </row>
    <row r="27" spans="1:24" ht="36" thickBot="1" x14ac:dyDescent="0.5">
      <c r="A27" s="38">
        <f t="shared" si="0"/>
        <v>23</v>
      </c>
      <c r="B27" s="77" t="s">
        <v>68</v>
      </c>
      <c r="C27" s="78"/>
      <c r="D27" s="51"/>
      <c r="E27" s="40">
        <v>34</v>
      </c>
      <c r="F27" s="41">
        <f>IF(E27&gt;0,IF(D27&gt;0,(D27*C$3+E27*10/3)/E$3,E27*10/3*(1-0.1*C$3)),IF(D27&gt;10,D27*0.9,D27))</f>
        <v>102</v>
      </c>
      <c r="G27" s="40"/>
      <c r="H27" s="41">
        <f>IF(G27&gt;0,IF(F27&gt;0,(F27*E$3+G27*10/3)/G$3,G27*10/3*(1-0.1*E$3)),IF(F27&gt;10,F27*0.9,F27))</f>
        <v>91.8</v>
      </c>
      <c r="I27" s="42"/>
      <c r="J27" s="41">
        <f>IF(I27&gt;0,IF(H27&gt;0,(H27*G$3+I27*10/3)/I$3,I27*10/3*(1-0.1*G$3)),IF(H27&gt;10,H27*0.9,H27))</f>
        <v>82.62</v>
      </c>
      <c r="K27" s="40"/>
      <c r="L27" s="41">
        <f>IF(K27&gt;0,IF(J27&gt;0,(J27*I$3+K27*10/3)/K$3,K27*10/3*(1-0.1*I$3)),IF(J27&gt;10,J27*0.9,J27))</f>
        <v>74.358000000000004</v>
      </c>
      <c r="M27" s="43"/>
      <c r="N27" s="41">
        <f>IF(M27&gt;0,IF(L27&gt;0,(L27*K$3+M27*10/3)/M$3,M27*10/3*(1-0.1*K$3)),IF(L27&gt;10,L27*0.9,L27))</f>
        <v>66.922200000000004</v>
      </c>
      <c r="O27" s="44"/>
      <c r="P27" s="45">
        <f>IF(O27&gt;0,IF(N27&gt;0,(N27*M$3+O27*10/3)/O$3,O27*10/3*(1-0.1*M$3)),IF(N27&gt;10,N27*0.9,N27))</f>
        <v>60.229980000000005</v>
      </c>
      <c r="Q27" s="43"/>
      <c r="R27" s="45">
        <f>IF(Q27&gt;0,IF(P27&gt;0,(P27*O$3+Q27*10/3)/Q$3,Q27*10/3*(1-0.1*O$3)),IF(P27&gt;10,P27*0.9,P27))</f>
        <v>54.206982000000004</v>
      </c>
      <c r="S27" s="43"/>
      <c r="T27" s="48">
        <f t="shared" si="1"/>
        <v>48.786283800000007</v>
      </c>
      <c r="U27" s="46"/>
      <c r="V27" s="47">
        <f t="shared" si="2"/>
        <v>43.907655420000005</v>
      </c>
      <c r="W27" s="167"/>
      <c r="X27" s="167"/>
    </row>
    <row r="28" spans="1:24" ht="36" thickBot="1" x14ac:dyDescent="0.5">
      <c r="A28" s="38">
        <f t="shared" si="0"/>
        <v>24</v>
      </c>
      <c r="B28" s="77" t="s">
        <v>90</v>
      </c>
      <c r="C28" s="42"/>
      <c r="D28" s="51"/>
      <c r="E28" s="42"/>
      <c r="F28" s="41"/>
      <c r="G28" s="40"/>
      <c r="H28" s="41"/>
      <c r="I28" s="44"/>
      <c r="J28" s="41"/>
      <c r="K28" s="40">
        <v>35.299999999999997</v>
      </c>
      <c r="L28" s="41">
        <f>IF(K28&gt;0,IF(J28&gt;0,(J28*I$3+K28*10/3)/K$3,K28*10/3*(1-0.1*I$3)),IF(J28&gt;10,J28*0.9,J28))</f>
        <v>70.599999999999994</v>
      </c>
      <c r="M28" s="40"/>
      <c r="N28" s="41">
        <f>IF(M28&gt;0,IF(L28&gt;0,(L28*K$3+M28*10/3)/M$3,M28*10/3*(1-0.1*K$3)),IF(L28&gt;10,L28*0.9,L28))</f>
        <v>63.54</v>
      </c>
      <c r="O28" s="44"/>
      <c r="P28" s="45">
        <f>IF(O28&gt;0,IF(N28&gt;0,(N28*M$3+O28*10/3)/O$3,O28*10/3*(1-0.1*M$3)),IF(N28&gt;10,N28*0.9,N28))</f>
        <v>57.186</v>
      </c>
      <c r="Q28" s="43"/>
      <c r="R28" s="45">
        <f>IF(Q28&gt;0,IF(P28&gt;0,(P28*O$3+Q28*10/3)/Q$3,Q28*10/3*(1-0.1*O$3)),IF(P28&gt;10,P28*0.9,P28))</f>
        <v>51.467399999999998</v>
      </c>
      <c r="S28" s="43"/>
      <c r="T28" s="41">
        <f t="shared" si="1"/>
        <v>46.320659999999997</v>
      </c>
      <c r="U28" s="46"/>
      <c r="V28" s="47">
        <f t="shared" si="2"/>
        <v>41.688593999999995</v>
      </c>
      <c r="W28" s="167"/>
      <c r="X28" s="167"/>
    </row>
    <row r="29" spans="1:24" ht="36" thickBot="1" x14ac:dyDescent="0.5">
      <c r="A29" s="70">
        <v>11</v>
      </c>
      <c r="B29" s="301" t="s">
        <v>57</v>
      </c>
      <c r="C29" s="71"/>
      <c r="D29" s="51"/>
      <c r="E29" s="71"/>
      <c r="F29" s="41"/>
      <c r="G29" s="54">
        <v>24</v>
      </c>
      <c r="H29" s="51">
        <f>IF(G29&gt;0,IF(F29&gt;0,(F29*E$3+G29*10/3)/G$3,G29*10/3*(1-0.1*E$3)),IF(F29&gt;10,F29*0.9,F29))</f>
        <v>64</v>
      </c>
      <c r="I29" s="52"/>
      <c r="J29" s="53">
        <f>IF(I29&gt;0,IF(H29&gt;0,(H29*G$3+I29*10/3)/I$3,I29*10/3*(1-0.1*G$3)),IF(H29&gt;10,H29*0.9,H29))</f>
        <v>57.6</v>
      </c>
      <c r="K29" s="54"/>
      <c r="L29" s="51">
        <f>IF(K29&gt;0,IF(J29&gt;0,(J29*I$3+K29*10/3)/K$3,K29*10/3*(1-0.1*I$3)),IF(J29&gt;10,J29*0.9,J29))</f>
        <v>51.84</v>
      </c>
      <c r="M29" s="57">
        <v>33.4</v>
      </c>
      <c r="N29" s="53">
        <f>IF(M29&gt;0,IF(L29&gt;0,(L29*K$3+M29*10/3)/M$3,M29*10/3*(1-0.1*K$3)),IF(L29&gt;10,L29*0.9,L29))</f>
        <v>61.75555555555556</v>
      </c>
      <c r="O29" s="56"/>
      <c r="P29" s="45">
        <f>IF(O29&gt;0,IF(N29&gt;0,(N29*M$3+O29*10/3)/O$3,O29*10/3*(1-0.1*M$3)),IF(N29&gt;10,N29*0.9,N29))</f>
        <v>55.580000000000005</v>
      </c>
      <c r="Q29" s="57"/>
      <c r="R29" s="48">
        <f>IF(Q29&gt;0,IF(P29&gt;0,(P29*O$3+Q29*10/3)/Q$3,Q29*10/3*(1-0.1*O$3)),IF(P29&gt;10,P29*0.9,P29))</f>
        <v>50.022000000000006</v>
      </c>
      <c r="S29" s="55"/>
      <c r="T29" s="45">
        <f t="shared" si="1"/>
        <v>45.019800000000004</v>
      </c>
      <c r="U29" s="58"/>
      <c r="V29" s="59">
        <f t="shared" si="2"/>
        <v>40.517820000000007</v>
      </c>
      <c r="W29" s="167"/>
      <c r="X29" s="167"/>
    </row>
    <row r="30" spans="1:24" ht="36" thickBot="1" x14ac:dyDescent="0.5">
      <c r="A30" s="73">
        <f t="shared" ref="A30:A50" si="3">A29+1</f>
        <v>12</v>
      </c>
      <c r="B30" s="305" t="s">
        <v>70</v>
      </c>
      <c r="C30" s="32"/>
      <c r="D30" s="51"/>
      <c r="E30" s="30">
        <v>30.5</v>
      </c>
      <c r="F30" s="41">
        <f>IF(E30&gt;0,IF(D30&gt;0,(D30*C$3+E30*10/3)/E$3,E30*10/3*(1-0.1*C$3)),IF(D30&gt;10,D30*0.9,D30))</f>
        <v>91.5</v>
      </c>
      <c r="G30" s="66"/>
      <c r="H30" s="45">
        <f>IF(G30&gt;0,IF(F30&gt;0,(F30*E$3+G30*10/3)/G$3,G30*10/3*(1-0.1*E$3)),IF(F30&gt;10,F30*0.9,F30))</f>
        <v>82.350000000000009</v>
      </c>
      <c r="I30" s="36"/>
      <c r="J30" s="31">
        <f>IF(I30&gt;0,IF(H30&gt;0,(H30*G$3+I30*10/3)/I$3,I30*10/3*(1-0.1*G$3)),IF(H30&gt;10,H30*0.9,H30))</f>
        <v>74.115000000000009</v>
      </c>
      <c r="K30" s="30"/>
      <c r="L30" s="31">
        <f>IF(K30&gt;0,IF(J30&gt;0,(J30*I$3+K30*10/3)/K$3,K30*10/3*(1-0.1*I$3)),IF(J30&gt;10,J30*0.9,J30))</f>
        <v>66.703500000000005</v>
      </c>
      <c r="M30" s="33"/>
      <c r="N30" s="41">
        <f>IF(M30&gt;0,IF(L30&gt;0,(L30*K$3+M30*10/3)/M$3,M30*10/3*(1-0.1*K$3)),IF(L30&gt;10,L30*0.9,L30))</f>
        <v>60.033150000000006</v>
      </c>
      <c r="O30" s="75"/>
      <c r="P30" s="31">
        <f>IF(O30&gt;0,IF(N30&gt;0,(N30*M$3+O30*10/3)/O$3,O30*10/3*(1-0.1*M$3)),IF(N30&gt;10,N30*0.9,N30))</f>
        <v>54.029835000000006</v>
      </c>
      <c r="Q30" s="33"/>
      <c r="R30" s="31">
        <f>IF(Q30&gt;0,IF(P30&gt;0,(P30*O$3+Q30*10/3)/Q$3,Q30*10/3*(1-0.1*O$3)),IF(P30&gt;10,P30*0.9,P30))</f>
        <v>48.626851500000008</v>
      </c>
      <c r="S30" s="60"/>
      <c r="T30" s="35">
        <f t="shared" si="1"/>
        <v>43.764166350000011</v>
      </c>
      <c r="U30" s="61"/>
      <c r="V30" s="37">
        <f t="shared" si="2"/>
        <v>39.387749715000012</v>
      </c>
      <c r="W30" s="167"/>
      <c r="X30" s="167"/>
    </row>
    <row r="31" spans="1:24" ht="36" thickBot="1" x14ac:dyDescent="0.5">
      <c r="A31" s="38">
        <f t="shared" si="3"/>
        <v>13</v>
      </c>
      <c r="B31" s="290" t="s">
        <v>104</v>
      </c>
      <c r="C31" s="42"/>
      <c r="D31" s="51"/>
      <c r="E31" s="40"/>
      <c r="F31" s="41"/>
      <c r="G31" s="40"/>
      <c r="H31" s="397"/>
      <c r="I31" s="68"/>
      <c r="J31" s="41"/>
      <c r="K31" s="40"/>
      <c r="L31" s="41">
        <f>IF(K31&gt;0,IF(J31&gt;0,(J31*I$3+K31*10/3)/K$3,K31*10/3*(1-0.1*I$3)),IF(J31&gt;10,J31*0.9,J31))</f>
        <v>0</v>
      </c>
      <c r="M31" s="40"/>
      <c r="N31" s="41">
        <f>IF(M31&gt;0,IF(L31&gt;0,(L31*K$3+M31*10/3)/M$3,M31*10/3*(1-0.1*K$3)),IF(L31&gt;10,L31*0.9,L31))</f>
        <v>0</v>
      </c>
      <c r="O31" s="44">
        <v>40.5</v>
      </c>
      <c r="P31" s="45">
        <f>IF(O31&gt;0,IF(N31&gt;0,(N31*M$3+O31*10/3)/O$3,O31*10/3*(1-0.1*M$3)),IF(N31&gt;10,N31*0.9,N31))</f>
        <v>53.999999999999986</v>
      </c>
      <c r="Q31" s="43"/>
      <c r="R31" s="45">
        <f>IF(Q31&gt;0,IF(P31&gt;0,(P31*O$3+Q31*10/3)/Q$3,Q31*10/3*(1-0.1*O$3)),IF(P31&gt;10,P31*0.9,P31))</f>
        <v>48.599999999999987</v>
      </c>
      <c r="S31" s="43"/>
      <c r="T31" s="41">
        <f t="shared" si="1"/>
        <v>43.739999999999988</v>
      </c>
      <c r="U31" s="46"/>
      <c r="V31" s="47">
        <f t="shared" si="2"/>
        <v>39.365999999999993</v>
      </c>
      <c r="W31" s="167"/>
      <c r="X31" s="167"/>
    </row>
    <row r="32" spans="1:24" ht="36" thickBot="1" x14ac:dyDescent="0.5">
      <c r="A32" s="38">
        <f t="shared" si="3"/>
        <v>14</v>
      </c>
      <c r="B32" s="39" t="s">
        <v>107</v>
      </c>
      <c r="C32" s="42"/>
      <c r="D32" s="51"/>
      <c r="E32" s="40"/>
      <c r="F32" s="41"/>
      <c r="G32" s="40"/>
      <c r="H32" s="41"/>
      <c r="I32" s="40"/>
      <c r="J32" s="41"/>
      <c r="K32" s="40"/>
      <c r="L32" s="41">
        <f>IF(K32&gt;0,IF(J32&gt;0,(J32*I$3+K32*10/3)/K$3,K32*10/3*(1-0.1*I$3)),IF(J32&gt;10,J32*0.9,J32))</f>
        <v>0</v>
      </c>
      <c r="M32" s="43"/>
      <c r="N32" s="41">
        <f>IF(M32&gt;0,IF(L32&gt;0,(L32*K$3+M32*10/3)/M$3,M32*10/3*(1-0.1*K$3)),IF(L32&gt;10,L32*0.9,L32))</f>
        <v>0</v>
      </c>
      <c r="O32" s="44"/>
      <c r="P32" s="45">
        <f>IF(O32&gt;0,IF(N32&gt;0,(N32*M$3+O32*10/3)/O$3,O32*10/3*(1-0.1*M$3)),IF(N32&gt;10,N32*0.9,N32))</f>
        <v>0</v>
      </c>
      <c r="Q32" s="43">
        <v>48.3</v>
      </c>
      <c r="R32" s="45">
        <f>IF(Q32&gt;0,IF(P32&gt;0,(P32*O$3+Q32*10/3)/Q$3,Q32*10/3*(1-0.1*O$3)),IF(P32&gt;10,P32*0.9,P32))</f>
        <v>48.29999999999999</v>
      </c>
      <c r="S32" s="43"/>
      <c r="T32" s="48">
        <f t="shared" si="1"/>
        <v>43.469999999999992</v>
      </c>
      <c r="U32" s="46"/>
      <c r="V32" s="47">
        <f t="shared" si="2"/>
        <v>39.12299999999999</v>
      </c>
      <c r="W32" s="167"/>
      <c r="X32" s="167"/>
    </row>
    <row r="33" spans="1:24" ht="36" thickBot="1" x14ac:dyDescent="0.5">
      <c r="A33" s="38">
        <f t="shared" si="3"/>
        <v>15</v>
      </c>
      <c r="B33" s="293" t="s">
        <v>71</v>
      </c>
      <c r="C33" s="42"/>
      <c r="D33" s="51"/>
      <c r="E33" s="40">
        <v>29.6</v>
      </c>
      <c r="F33" s="41">
        <f>IF(E33&gt;0,IF(D33&gt;0,(D33*C$3+E33*10/3)/E$3,E33*10/3*(1-0.1*C$3)),IF(D33&gt;10,D33*0.9,D33))</f>
        <v>88.800000000000011</v>
      </c>
      <c r="G33" s="43"/>
      <c r="H33" s="41">
        <f>IF(G33&gt;0,IF(F33&gt;0,(F33*E$3+G33*10/3)/G$3,G33*10/3*(1-0.1*E$3)),IF(F33&gt;10,F33*0.9,F33))</f>
        <v>79.920000000000016</v>
      </c>
      <c r="I33" s="40"/>
      <c r="J33" s="41">
        <f>IF(I33&gt;0,IF(H33&gt;0,(H33*G$3+I33*10/3)/I$3,I33*10/3*(1-0.1*G$3)),IF(H33&gt;10,H33*0.9,H33))</f>
        <v>71.928000000000011</v>
      </c>
      <c r="K33" s="40"/>
      <c r="L33" s="41">
        <f>IF(K33&gt;0,IF(J33&gt;0,(J33*I$3+K33*10/3)/K$3,K33*10/3*(1-0.1*I$3)),IF(J33&gt;10,J33*0.9,J33))</f>
        <v>64.735200000000006</v>
      </c>
      <c r="M33" s="43"/>
      <c r="N33" s="41">
        <f>IF(M33&gt;0,IF(L33&gt;0,(L33*K$3+M33*10/3)/M$3,M33*10/3*(1-0.1*K$3)),IF(L33&gt;10,L33*0.9,L33))</f>
        <v>58.261680000000005</v>
      </c>
      <c r="O33" s="44"/>
      <c r="P33" s="45">
        <f>IF(O33&gt;0,IF(N33&gt;0,(N33*M$3+O33*10/3)/O$3,O33*10/3*(1-0.1*M$3)),IF(N33&gt;10,N33*0.9,N33))</f>
        <v>52.435512000000003</v>
      </c>
      <c r="Q33" s="43"/>
      <c r="R33" s="45">
        <f>IF(Q33&gt;0,IF(P33&gt;0,(P33*O$3+Q33*10/3)/Q$3,Q33*10/3*(1-0.1*O$3)),IF(P33&gt;10,P33*0.9,P33))</f>
        <v>47.191960800000004</v>
      </c>
      <c r="S33" s="43"/>
      <c r="T33" s="41">
        <f t="shared" si="1"/>
        <v>42.472764720000008</v>
      </c>
      <c r="U33" s="46"/>
      <c r="V33" s="47">
        <f t="shared" si="2"/>
        <v>38.225488248000005</v>
      </c>
      <c r="W33" s="167"/>
      <c r="X33" s="167"/>
    </row>
    <row r="34" spans="1:24" ht="39.75" customHeight="1" thickBot="1" x14ac:dyDescent="0.5">
      <c r="A34" s="70">
        <f t="shared" si="3"/>
        <v>16</v>
      </c>
      <c r="B34" s="392" t="s">
        <v>108</v>
      </c>
      <c r="C34" s="395"/>
      <c r="D34" s="51"/>
      <c r="E34" s="117"/>
      <c r="F34" s="41"/>
      <c r="G34" s="54"/>
      <c r="H34" s="51"/>
      <c r="I34" s="54"/>
      <c r="J34" s="41"/>
      <c r="K34" s="54"/>
      <c r="L34" s="51"/>
      <c r="M34" s="55"/>
      <c r="N34" s="51">
        <f>IF(M34&gt;0,IF(L34&gt;0,(L34*K$3+M34*10/3)/M$3,M34*10/3*(1-0.1*K$3)),IF(L34&gt;10,L34*0.9,L34))</f>
        <v>0</v>
      </c>
      <c r="O34" s="63"/>
      <c r="P34" s="45">
        <f>IF(O34&gt;0,IF(N34&gt;0,(N34*M$3+O34*10/3)/O$3,O34*10/3*(1-0.1*M$3)),IF(N34&gt;10,N34*0.9,N34))</f>
        <v>0</v>
      </c>
      <c r="Q34" s="55">
        <v>45.8</v>
      </c>
      <c r="R34" s="64">
        <f>IF(Q34&gt;0,IF(P34&gt;0,(P34*O$3+Q34*10/3)/Q$3,Q34*10/3*(1-0.1*O$3)),IF(P34&gt;10,P34*0.9,P34))</f>
        <v>45.79999999999999</v>
      </c>
      <c r="S34" s="57"/>
      <c r="T34" s="45">
        <f t="shared" si="1"/>
        <v>41.219999999999992</v>
      </c>
      <c r="U34" s="65"/>
      <c r="V34" s="59">
        <f t="shared" si="2"/>
        <v>37.097999999999992</v>
      </c>
      <c r="W34" s="167"/>
      <c r="X34" s="167"/>
    </row>
    <row r="35" spans="1:24" ht="36" thickBot="1" x14ac:dyDescent="0.5">
      <c r="A35" s="73">
        <f t="shared" si="3"/>
        <v>17</v>
      </c>
      <c r="B35" s="291" t="s">
        <v>73</v>
      </c>
      <c r="C35" s="30"/>
      <c r="D35" s="51"/>
      <c r="E35" s="30"/>
      <c r="F35" s="41"/>
      <c r="G35" s="33">
        <v>29</v>
      </c>
      <c r="H35" s="31">
        <f>IF(G35&gt;0,IF(F35&gt;0,(F35*E$3+G35*10/3)/G$3,G35*10/3*(1-0.1*E$3)),IF(F35&gt;10,F35*0.9,F35))</f>
        <v>77.333333333333343</v>
      </c>
      <c r="I35" s="30"/>
      <c r="J35" s="31">
        <f>IF(I35&gt;0,IF(H35&gt;0,(H35*G$3+I35*10/3)/I$3,I35*10/3*(1-0.1*G$3)),IF(H35&gt;10,H35*0.9,H35))</f>
        <v>69.600000000000009</v>
      </c>
      <c r="K35" s="30"/>
      <c r="L35" s="31">
        <f>IF(K35&gt;0,IF(J35&gt;0,(J35*I$3+K35*10/3)/K$3,K35*10/3*(1-0.1*I$3)),IF(J35&gt;10,J35*0.9,J35))</f>
        <v>62.640000000000008</v>
      </c>
      <c r="M35" s="60"/>
      <c r="N35" s="45">
        <f>IF(M35&gt;0,IF(L35&gt;0,(L35*K$3+M35*10/3)/M$3,M35*10/3*(1-0.1*K$3)),IF(L35&gt;10,L35*0.9,L35))</f>
        <v>56.376000000000005</v>
      </c>
      <c r="O35" s="67"/>
      <c r="P35" s="31">
        <f>IF(O35&gt;0,IF(N35&gt;0,(N35*M$3+O35*10/3)/O$3,O35*10/3*(1-0.1*M$3)),IF(N35&gt;10,N35*0.9,N35))</f>
        <v>50.738400000000006</v>
      </c>
      <c r="Q35" s="60"/>
      <c r="R35" s="45">
        <f>IF(Q35&gt;0,IF(P35&gt;0,(P35*O$3+Q35*10/3)/Q$3,Q35*10/3*(1-0.1*O$3)),IF(P35&gt;10,P35*0.9,P35))</f>
        <v>45.664560000000009</v>
      </c>
      <c r="S35" s="33"/>
      <c r="T35" s="35">
        <f t="shared" si="1"/>
        <v>41.098104000000006</v>
      </c>
      <c r="U35" s="36"/>
      <c r="V35" s="37">
        <f t="shared" si="2"/>
        <v>36.988293600000006</v>
      </c>
      <c r="W35" s="167"/>
      <c r="X35" s="167"/>
    </row>
    <row r="36" spans="1:24" ht="36" thickBot="1" x14ac:dyDescent="0.5">
      <c r="A36" s="38">
        <f t="shared" si="3"/>
        <v>18</v>
      </c>
      <c r="B36" s="290" t="s">
        <v>55</v>
      </c>
      <c r="C36" s="40">
        <v>28.5</v>
      </c>
      <c r="D36" s="51">
        <f>C36/3*10</f>
        <v>95</v>
      </c>
      <c r="E36" s="40"/>
      <c r="F36" s="41">
        <f>IF(E36&gt;0,IF(D36&gt;0,(D36*C$3+E36*10/3)/E$3,E36*10/3*(1-0.1*C$3)),IF(D36&gt;10,D36*0.9,D36))</f>
        <v>85.5</v>
      </c>
      <c r="G36" s="40"/>
      <c r="H36" s="41">
        <f>IF(G36&gt;0,IF(F36&gt;0,(F36*E$3+G36*10/3)/G$3,G36*10/3*(1-0.1*E$3)),IF(F36&gt;10,F36*0.9,F36))</f>
        <v>76.95</v>
      </c>
      <c r="I36" s="43"/>
      <c r="J36" s="41">
        <f>IF(I36&gt;0,IF(H36&gt;0,(H36*G$3+I36*10/3)/I$3,I36*10/3*(1-0.1*G$3)),IF(H36&gt;10,H36*0.9,H36))</f>
        <v>69.25500000000001</v>
      </c>
      <c r="K36" s="40"/>
      <c r="L36" s="45">
        <f>IF(K36&gt;0,IF(J36&gt;0,(J36*I$3+K36*10/3)/K$3,K36*10/3*(1-0.1*I$3)),IF(J36&gt;10,J36*0.9,J36))</f>
        <v>62.32950000000001</v>
      </c>
      <c r="M36" s="43"/>
      <c r="N36" s="41">
        <f>IF(M36&gt;0,IF(L36&gt;0,(L36*K$3+M36*10/3)/M$3,M36*10/3*(1-0.1*K$3)),IF(L36&gt;10,L36*0.9,L36))</f>
        <v>56.096550000000008</v>
      </c>
      <c r="O36" s="76"/>
      <c r="P36" s="45">
        <f>IF(O36&gt;0,IF(N36&gt;0,(N36*M$3+O36*10/3)/O$3,O36*10/3*(1-0.1*M$3)),IF(N36&gt;10,N36*0.9,N36))</f>
        <v>50.486895000000011</v>
      </c>
      <c r="Q36" s="43"/>
      <c r="R36" s="45">
        <f>IF(Q36&gt;0,IF(P36&gt;0,(P36*O$3+Q36*10/3)/Q$3,Q36*10/3*(1-0.1*O$3)),IF(P36&gt;10,P36*0.9,P36))</f>
        <v>45.438205500000009</v>
      </c>
      <c r="S36" s="43"/>
      <c r="T36" s="41">
        <f t="shared" si="1"/>
        <v>40.89438495000001</v>
      </c>
      <c r="U36" s="46"/>
      <c r="V36" s="47">
        <f t="shared" si="2"/>
        <v>36.804946455000007</v>
      </c>
      <c r="W36" s="167"/>
      <c r="X36" s="167"/>
    </row>
    <row r="37" spans="1:24" ht="36" thickBot="1" x14ac:dyDescent="0.5">
      <c r="A37" s="38">
        <f t="shared" si="3"/>
        <v>19</v>
      </c>
      <c r="B37" s="290" t="s">
        <v>105</v>
      </c>
      <c r="C37" s="40"/>
      <c r="D37" s="51"/>
      <c r="E37" s="40"/>
      <c r="F37" s="41"/>
      <c r="G37" s="40"/>
      <c r="H37" s="41"/>
      <c r="I37" s="43"/>
      <c r="J37" s="41"/>
      <c r="K37" s="40"/>
      <c r="L37" s="45">
        <f>IF(K37&gt;0,IF(J37&gt;0,(J37*I$3+K37*10/3)/K$3,K37*10/3*(1-0.1*I$3)),IF(J37&gt;10,J37*0.9,J37))</f>
        <v>0</v>
      </c>
      <c r="M37" s="43"/>
      <c r="N37" s="41">
        <f>IF(M37&gt;0,IF(L37&gt;0,(L37*K$3+M37*10/3)/M$3,M37*10/3*(1-0.1*K$3)),IF(L37&gt;10,L37*0.9,L37))</f>
        <v>0</v>
      </c>
      <c r="O37" s="44">
        <v>31</v>
      </c>
      <c r="P37" s="45">
        <f>IF(O37&gt;0,IF(N37&gt;0,(N37*M$3+O37*10/3)/O$3,O37*10/3*(1-0.1*M$3)),IF(N37&gt;10,N37*0.9,N37))</f>
        <v>41.333333333333321</v>
      </c>
      <c r="Q37" s="43"/>
      <c r="R37" s="45">
        <f>IF(Q37&gt;0,IF(P37&gt;0,(P37*O$3+Q37*10/3)/Q$3,Q37*10/3*(1-0.1*O$3)),IF(P37&gt;10,P37*0.9,P37))</f>
        <v>37.199999999999989</v>
      </c>
      <c r="S37" s="43"/>
      <c r="T37" s="41">
        <f t="shared" ref="T37:T38" si="4">IF(S37&gt;0,IF(R37&gt;0,(R37*Q$3+S37*10/3)/S$3,S37*10/3*(1-0.1*Q$3)),IF(R37&gt;10,R37*0.9,R37))</f>
        <v>33.47999999999999</v>
      </c>
      <c r="U37" s="46"/>
      <c r="V37" s="47">
        <f t="shared" ref="V37:V38" si="5">IF(U37&gt;0,IF(T37&gt;0,(T37*S$3+U37*10/3)/U$3,U37*10/3*(1-0.1*S$3)),IF(T37&gt;10,T37*0.9,T37))</f>
        <v>30.131999999999991</v>
      </c>
      <c r="W37" s="167"/>
      <c r="X37" s="167"/>
    </row>
    <row r="38" spans="1:24" ht="36" thickBot="1" x14ac:dyDescent="0.5">
      <c r="A38" s="38">
        <f t="shared" si="3"/>
        <v>20</v>
      </c>
      <c r="B38" s="292" t="s">
        <v>102</v>
      </c>
      <c r="C38" s="40"/>
      <c r="D38" s="51"/>
      <c r="E38" s="40"/>
      <c r="F38" s="41"/>
      <c r="G38" s="43"/>
      <c r="H38" s="41"/>
      <c r="I38" s="40"/>
      <c r="J38" s="41"/>
      <c r="K38" s="40"/>
      <c r="L38" s="45"/>
      <c r="M38" s="43">
        <v>27.5</v>
      </c>
      <c r="N38" s="41">
        <f>IF(M38&gt;0,IF(L38&gt;0,(L38*K$3+M38*10/3)/M$3,M38*10/3*(1-0.1*K$3)),IF(L38&gt;10,L38*0.9,L38))</f>
        <v>45.833333333333336</v>
      </c>
      <c r="O38" s="44"/>
      <c r="P38" s="45">
        <f>IF(O38&gt;0,IF(N38&gt;0,(N38*M$3+O38*10/3)/O$3,O38*10/3*(1-0.1*M$3)),IF(N38&gt;10,N38*0.9,N38))</f>
        <v>41.25</v>
      </c>
      <c r="Q38" s="43"/>
      <c r="R38" s="45">
        <f>IF(Q38&gt;0,IF(P38&gt;0,(P38*O$3+Q38*10/3)/Q$3,Q38*10/3*(1-0.1*O$3)),IF(P38&gt;10,P38*0.9,P38))</f>
        <v>37.125</v>
      </c>
      <c r="S38" s="43"/>
      <c r="T38" s="41">
        <f t="shared" si="4"/>
        <v>33.412500000000001</v>
      </c>
      <c r="U38" s="46"/>
      <c r="V38" s="47">
        <f t="shared" si="5"/>
        <v>30.071250000000003</v>
      </c>
      <c r="W38" s="167"/>
      <c r="X38" s="167"/>
    </row>
    <row r="39" spans="1:24" ht="36" thickBot="1" x14ac:dyDescent="0.5">
      <c r="A39" s="70">
        <f t="shared" si="3"/>
        <v>21</v>
      </c>
      <c r="B39" s="393" t="s">
        <v>113</v>
      </c>
      <c r="C39" s="54"/>
      <c r="D39" s="51"/>
      <c r="E39" s="54"/>
      <c r="F39" s="41"/>
      <c r="G39" s="54"/>
      <c r="H39" s="51"/>
      <c r="I39" s="54"/>
      <c r="J39" s="51"/>
      <c r="K39" s="54"/>
      <c r="L39" s="64"/>
      <c r="M39" s="50"/>
      <c r="N39" s="53"/>
      <c r="O39" s="294"/>
      <c r="P39" s="45">
        <f>IF(O39&gt;0,IF(N39&gt;0,(N39*M$3+O39*10/3)/O$3,O39*10/3*(1-0.1*M$3)),IF(N39&gt;10,N39*0.9,N39))</f>
        <v>0</v>
      </c>
      <c r="Q39" s="57">
        <v>37.1</v>
      </c>
      <c r="R39" s="48">
        <f>IF(Q39&gt;0,IF(P39&gt;0,(P39*O$3+Q39*10/3)/Q$3,Q39*10/3*(1-0.1*O$3)),IF(P39&gt;10,P39*0.9,P39))</f>
        <v>37.099999999999994</v>
      </c>
      <c r="S39" s="55"/>
      <c r="T39" s="45">
        <f t="shared" ref="T39:T59" si="6">IF(S39&gt;0,IF(R39&gt;0,(R39*Q$3+S39*10/3)/S$3,S39*10/3*(1-0.1*Q$3)),IF(R39&gt;10,R39*0.9,R39))</f>
        <v>33.389999999999993</v>
      </c>
      <c r="U39" s="58"/>
      <c r="V39" s="59">
        <f t="shared" ref="V39:V68" si="7">IF(U39&gt;0,IF(T39&gt;0,(T39*S$3+U39*10/3)/U$3,U39*10/3*(1-0.1*S$3)),IF(T39&gt;10,T39*0.9,T39))</f>
        <v>30.050999999999995</v>
      </c>
      <c r="W39" s="167"/>
      <c r="X39" s="167"/>
    </row>
    <row r="40" spans="1:24" ht="36" thickBot="1" x14ac:dyDescent="0.5">
      <c r="A40" s="73">
        <f t="shared" si="3"/>
        <v>22</v>
      </c>
      <c r="B40" s="101" t="s">
        <v>112</v>
      </c>
      <c r="C40" s="30"/>
      <c r="D40" s="51"/>
      <c r="E40" s="30"/>
      <c r="F40" s="41"/>
      <c r="G40" s="33"/>
      <c r="H40" s="31"/>
      <c r="I40" s="30"/>
      <c r="J40" s="31"/>
      <c r="K40" s="30"/>
      <c r="L40" s="31"/>
      <c r="M40" s="33"/>
      <c r="N40" s="31"/>
      <c r="O40" s="88"/>
      <c r="P40" s="31">
        <f>IF(O40&gt;0,IF(N40&gt;0,(N40*M$3+O40*10/3)/O$3,O40*10/3*(1-0.1*M$3)),IF(N40&gt;10,N40*0.9,N40))</f>
        <v>0</v>
      </c>
      <c r="Q40" s="33">
        <v>34.4</v>
      </c>
      <c r="R40" s="31">
        <f>IF(Q40&gt;0,IF(P40&gt;0,(P40*O$3+Q40*10/3)/Q$3,Q40*10/3*(1-0.1*O$3)),IF(P40&gt;10,P40*0.9,P40))</f>
        <v>34.399999999999991</v>
      </c>
      <c r="S40" s="33"/>
      <c r="T40" s="35">
        <f t="shared" si="6"/>
        <v>30.959999999999994</v>
      </c>
      <c r="U40" s="36"/>
      <c r="V40" s="37">
        <f t="shared" si="7"/>
        <v>27.863999999999994</v>
      </c>
      <c r="W40" s="167"/>
      <c r="X40" s="167"/>
    </row>
    <row r="41" spans="1:24" ht="36" thickBot="1" x14ac:dyDescent="0.5">
      <c r="A41" s="38">
        <f t="shared" si="3"/>
        <v>23</v>
      </c>
      <c r="B41" s="292" t="s">
        <v>93</v>
      </c>
      <c r="C41" s="40"/>
      <c r="D41" s="51"/>
      <c r="E41" s="40"/>
      <c r="F41" s="41"/>
      <c r="G41" s="40"/>
      <c r="H41" s="41"/>
      <c r="I41" s="40"/>
      <c r="J41" s="41"/>
      <c r="K41" s="40">
        <v>23.2</v>
      </c>
      <c r="L41" s="41">
        <f>IF(K41&gt;0,IF(J41&gt;0,(J41*I$3+K41*10/3)/K$3,K41*10/3*(1-0.1*I$3)),IF(J41&gt;10,J41*0.9,J41))</f>
        <v>46.4</v>
      </c>
      <c r="M41" s="43"/>
      <c r="N41" s="41">
        <f>IF(M41&gt;0,IF(L41&gt;0,(L41*K$3+M41*10/3)/M$3,M41*10/3*(1-0.1*K$3)),IF(L41&gt;10,L41*0.9,L41))</f>
        <v>41.76</v>
      </c>
      <c r="O41" s="43"/>
      <c r="P41" s="45">
        <f>IF(O41&gt;0,IF(N41&gt;0,(N41*M$3+O41*10/3)/O$3,O41*10/3*(1-0.1*M$3)),IF(N41&gt;10,N41*0.9,N41))</f>
        <v>37.583999999999996</v>
      </c>
      <c r="Q41" s="43"/>
      <c r="R41" s="45">
        <f>IF(Q41&gt;0,IF(P41&gt;0,(P41*O$3+Q41*10/3)/Q$3,Q41*10/3*(1-0.1*O$3)),IF(P41&gt;10,P41*0.9,P41))</f>
        <v>33.825599999999994</v>
      </c>
      <c r="S41" s="43"/>
      <c r="T41" s="41">
        <f t="shared" si="6"/>
        <v>30.443039999999996</v>
      </c>
      <c r="U41" s="46"/>
      <c r="V41" s="47">
        <f t="shared" si="7"/>
        <v>27.398735999999996</v>
      </c>
      <c r="W41" s="167"/>
      <c r="X41" s="167"/>
    </row>
    <row r="42" spans="1:24" ht="36" thickBot="1" x14ac:dyDescent="0.5">
      <c r="A42" s="38">
        <f t="shared" si="3"/>
        <v>24</v>
      </c>
      <c r="B42" s="290" t="s">
        <v>91</v>
      </c>
      <c r="C42" s="40"/>
      <c r="D42" s="51"/>
      <c r="E42" s="40"/>
      <c r="F42" s="41"/>
      <c r="G42" s="40"/>
      <c r="H42" s="41"/>
      <c r="I42" s="40"/>
      <c r="J42" s="41"/>
      <c r="K42" s="40">
        <v>20</v>
      </c>
      <c r="L42" s="41">
        <f>IF(K42&gt;0,IF(J42&gt;0,(J42*I$3+K42*10/3)/K$3,K42*10/3*(1-0.1*I$3)),IF(J42&gt;10,J42*0.9,J42))</f>
        <v>40</v>
      </c>
      <c r="M42" s="68"/>
      <c r="N42" s="41">
        <f>IF(M42&gt;0,IF(L42&gt;0,(L42*K$3+M42*10/3)/M$3,M42*10/3*(1-0.1*K$3)),IF(L42&gt;10,L42*0.9,L42))</f>
        <v>36</v>
      </c>
      <c r="O42" s="68"/>
      <c r="P42" s="45">
        <f>IF(O42&gt;0,IF(N42&gt;0,(N42*M$3+O42*10/3)/O$3,O42*10/3*(1-0.1*M$3)),IF(N42&gt;10,N42*0.9,N42))</f>
        <v>32.4</v>
      </c>
      <c r="Q42" s="43"/>
      <c r="R42" s="45">
        <f>IF(Q42&gt;0,IF(P42&gt;0,(P42*O$3+Q42*10/3)/Q$3,Q42*10/3*(1-0.1*O$3)),IF(P42&gt;10,P42*0.9,P42))</f>
        <v>29.16</v>
      </c>
      <c r="S42" s="40"/>
      <c r="T42" s="48">
        <f t="shared" si="6"/>
        <v>26.244</v>
      </c>
      <c r="U42" s="46"/>
      <c r="V42" s="47">
        <f t="shared" si="7"/>
        <v>23.619600000000002</v>
      </c>
      <c r="W42" s="167"/>
      <c r="X42" s="167"/>
    </row>
    <row r="43" spans="1:24" ht="36" thickBot="1" x14ac:dyDescent="0.5">
      <c r="A43" s="38">
        <f t="shared" si="3"/>
        <v>25</v>
      </c>
      <c r="B43" s="391" t="s">
        <v>94</v>
      </c>
      <c r="C43" s="40"/>
      <c r="D43" s="51"/>
      <c r="E43" s="78"/>
      <c r="F43" s="41"/>
      <c r="G43" s="40"/>
      <c r="H43" s="41"/>
      <c r="I43" s="40"/>
      <c r="J43" s="41"/>
      <c r="K43" s="43">
        <v>18.5</v>
      </c>
      <c r="L43" s="41">
        <f>IF(K43&gt;0,IF(J43&gt;0,(J43*I$3+K43*10/3)/K$3,K43*10/3*(1-0.1*I$3)),IF(J43&gt;10,J43*0.9,J43))</f>
        <v>37</v>
      </c>
      <c r="M43" s="43"/>
      <c r="N43" s="41">
        <f>IF(M43&gt;0,IF(L43&gt;0,(L43*K$3+M43*10/3)/M$3,M43*10/3*(1-0.1*K$3)),IF(L43&gt;10,L43*0.9,L43))</f>
        <v>33.300000000000004</v>
      </c>
      <c r="O43" s="68"/>
      <c r="P43" s="45">
        <f>IF(O43&gt;0,IF(N43&gt;0,(N43*M$3+O43*10/3)/O$3,O43*10/3*(1-0.1*M$3)),IF(N43&gt;10,N43*0.9,N43))</f>
        <v>29.970000000000006</v>
      </c>
      <c r="Q43" s="43"/>
      <c r="R43" s="45">
        <f>IF(Q43&gt;0,IF(P43&gt;0,(P43*O$3+Q43*10/3)/Q$3,Q43*10/3*(1-0.1*O$3)),IF(P43&gt;10,P43*0.9,P43))</f>
        <v>26.973000000000006</v>
      </c>
      <c r="S43" s="43"/>
      <c r="T43" s="41">
        <f t="shared" si="6"/>
        <v>24.275700000000008</v>
      </c>
      <c r="U43" s="46"/>
      <c r="V43" s="47">
        <f t="shared" si="7"/>
        <v>21.848130000000008</v>
      </c>
      <c r="W43" s="167"/>
      <c r="X43" s="167"/>
    </row>
    <row r="44" spans="1:24" ht="36" thickBot="1" x14ac:dyDescent="0.5">
      <c r="A44" s="70">
        <f t="shared" si="3"/>
        <v>26</v>
      </c>
      <c r="B44" s="62" t="s">
        <v>110</v>
      </c>
      <c r="C44" s="54"/>
      <c r="D44" s="51"/>
      <c r="E44" s="54"/>
      <c r="F44" s="41"/>
      <c r="G44" s="54"/>
      <c r="H44" s="51"/>
      <c r="I44" s="54"/>
      <c r="J44" s="51"/>
      <c r="K44" s="54"/>
      <c r="L44" s="51"/>
      <c r="M44" s="100"/>
      <c r="N44" s="51"/>
      <c r="O44" s="55"/>
      <c r="P44" s="64">
        <f>IF(O44&gt;0,IF(N44&gt;0,(N44*M$3+O44*10/3)/O$3,O44*10/3*(1-0.1*M$3)),IF(N44&gt;10,N44*0.9,N44))</f>
        <v>0</v>
      </c>
      <c r="Q44" s="55">
        <v>19.2</v>
      </c>
      <c r="R44" s="64">
        <f>IF(Q44&gt;0,IF(P44&gt;0,(P44*O$3+Q44*10/3)/Q$3,Q44*10/3*(1-0.1*O$3)),IF(P44&gt;10,P44*0.9,P44))</f>
        <v>19.199999999999996</v>
      </c>
      <c r="S44" s="55"/>
      <c r="T44" s="64">
        <f t="shared" si="6"/>
        <v>17.279999999999998</v>
      </c>
      <c r="U44" s="58"/>
      <c r="V44" s="59">
        <f t="shared" si="7"/>
        <v>15.551999999999998</v>
      </c>
      <c r="W44" s="167"/>
      <c r="X44" s="167"/>
    </row>
    <row r="45" spans="1:24" s="84" customFormat="1" ht="36" thickBot="1" x14ac:dyDescent="0.5">
      <c r="A45" s="83">
        <f t="shared" si="3"/>
        <v>27</v>
      </c>
      <c r="B45" s="306" t="s">
        <v>109</v>
      </c>
      <c r="C45" s="30"/>
      <c r="D45" s="51"/>
      <c r="E45" s="30"/>
      <c r="F45" s="41"/>
      <c r="G45" s="30"/>
      <c r="H45" s="31"/>
      <c r="I45" s="30"/>
      <c r="J45" s="31"/>
      <c r="K45" s="30"/>
      <c r="L45" s="31"/>
      <c r="M45" s="60"/>
      <c r="N45" s="45"/>
      <c r="O45" s="67"/>
      <c r="P45" s="31"/>
      <c r="Q45" s="60">
        <v>19</v>
      </c>
      <c r="R45" s="45">
        <f>IF(Q45&gt;0,IF(P45&gt;0,(P45*O$3+Q45*10/3)/Q$3,Q45*10/3*(1-0.1*O$3)),IF(P45&gt;10,P45*0.9,P45))</f>
        <v>18.999999999999996</v>
      </c>
      <c r="S45" s="33"/>
      <c r="T45" s="35">
        <f t="shared" si="6"/>
        <v>17.099999999999998</v>
      </c>
      <c r="U45" s="36"/>
      <c r="V45" s="37">
        <f t="shared" si="7"/>
        <v>15.389999999999999</v>
      </c>
    </row>
    <row r="46" spans="1:24" s="84" customFormat="1" ht="36" thickBot="1" x14ac:dyDescent="0.5">
      <c r="A46" s="85">
        <f t="shared" si="3"/>
        <v>28</v>
      </c>
      <c r="B46" s="394" t="s">
        <v>69</v>
      </c>
      <c r="C46" s="40"/>
      <c r="D46" s="51"/>
      <c r="E46" s="40">
        <v>35.5</v>
      </c>
      <c r="F46" s="41">
        <f>IF(E46&gt;0,IF(D46&gt;0,(D46*C$3+E46*10/3)/E$3,E46*10/3*(1-0.1*C$3)),IF(D46&gt;10,D46*0.9,D46))</f>
        <v>106.5</v>
      </c>
      <c r="G46" s="40"/>
      <c r="H46" s="41">
        <f>IF(G46&gt;0,IF(F46&gt;0,(F46*E$3+G46*10/3)/G$3,G46*10/3*(1-0.1*E$3)),IF(F46&gt;10,F46*0.9,F46))</f>
        <v>95.850000000000009</v>
      </c>
      <c r="I46" s="40"/>
      <c r="J46" s="41">
        <f>IF(I46&gt;0,IF(H46&gt;0,(H46*G$3+I46*10/3)/I$3,I46*10/3*(1-0.1*G$3)),IF(H46&gt;10,H46*0.9,H46))</f>
        <v>86.265000000000015</v>
      </c>
      <c r="K46" s="40"/>
      <c r="L46" s="41">
        <f>IF(K46&gt;0,IF(J46&gt;0,(J46*I$3+K46*10/3)/K$3,K46*10/3*(1-0.1*I$3)),IF(J46&gt;10,J46*0.9,J46))</f>
        <v>77.638500000000022</v>
      </c>
      <c r="M46" s="43"/>
      <c r="N46" s="41"/>
      <c r="O46" s="76"/>
      <c r="P46" s="45">
        <f>IF(O46&gt;0,IF(N46&gt;0,(N46*M$3+O46*10/3)/O$3,O46*10/3*(1-0.1*M$3)),IF(N46&gt;10,N46*0.9,N46))</f>
        <v>0</v>
      </c>
      <c r="Q46" s="43"/>
      <c r="R46" s="45">
        <f>IF(Q46&gt;0,IF(P46&gt;0,(P46*O$3+Q46*10/3)/Q$3,Q46*10/3*(1-0.1*O$3)),IF(P46&gt;10,P46*0.9,P46))</f>
        <v>0</v>
      </c>
      <c r="S46" s="43"/>
      <c r="T46" s="41">
        <f t="shared" si="6"/>
        <v>0</v>
      </c>
      <c r="U46" s="46"/>
      <c r="V46" s="47">
        <f t="shared" si="7"/>
        <v>0</v>
      </c>
    </row>
    <row r="47" spans="1:24" s="84" customFormat="1" ht="36" hidden="1" thickBot="1" x14ac:dyDescent="0.5">
      <c r="A47" s="85">
        <f t="shared" si="3"/>
        <v>29</v>
      </c>
      <c r="B47" s="77"/>
      <c r="C47" s="40"/>
      <c r="D47" s="51"/>
      <c r="E47" s="40"/>
      <c r="F47" s="41"/>
      <c r="G47" s="40"/>
      <c r="H47" s="41"/>
      <c r="I47" s="40"/>
      <c r="J47" s="41"/>
      <c r="K47" s="40"/>
      <c r="L47" s="41"/>
      <c r="M47" s="43"/>
      <c r="N47" s="41"/>
      <c r="O47" s="44"/>
      <c r="P47" s="45">
        <f>IF(O47&gt;0,IF(N47&gt;0,(N47*M$3+O47*10/3)/O$3,O47*10/3*(1-0.1*M$3)),IF(N47&gt;10,N47*0.9,N47))</f>
        <v>0</v>
      </c>
      <c r="Q47" s="43"/>
      <c r="R47" s="45">
        <f>IF(Q47&gt;0,IF(P47&gt;0,(P47*O$3+Q47*10/3)/Q$3,Q47*10/3*(1-0.1*O$3)),IF(P47&gt;10,P47*0.9,P47))</f>
        <v>0</v>
      </c>
      <c r="S47" s="43"/>
      <c r="T47" s="48">
        <f t="shared" si="6"/>
        <v>0</v>
      </c>
      <c r="U47" s="46"/>
      <c r="V47" s="47">
        <f t="shared" si="7"/>
        <v>0</v>
      </c>
    </row>
    <row r="48" spans="1:24" s="84" customFormat="1" ht="36" hidden="1" thickBot="1" x14ac:dyDescent="0.5">
      <c r="A48" s="85">
        <f t="shared" si="3"/>
        <v>30</v>
      </c>
      <c r="B48" s="290"/>
      <c r="C48" s="40"/>
      <c r="D48" s="51"/>
      <c r="E48" s="40"/>
      <c r="F48" s="41"/>
      <c r="G48" s="43"/>
      <c r="H48" s="41">
        <f>IF(G48&gt;0,IF(F48&gt;0,(F48*E$3+G48*10/3)/G$3,G48*10/3*(1-0.1*E$3)),IF(F48&gt;10,F48*0.9,F48))</f>
        <v>0</v>
      </c>
      <c r="I48" s="40"/>
      <c r="J48" s="41"/>
      <c r="K48" s="40"/>
      <c r="L48" s="41"/>
      <c r="M48" s="68"/>
      <c r="N48" s="41"/>
      <c r="O48" s="44"/>
      <c r="P48" s="45"/>
      <c r="Q48" s="43"/>
      <c r="R48" s="45"/>
      <c r="S48" s="43"/>
      <c r="T48" s="41">
        <f t="shared" si="6"/>
        <v>0</v>
      </c>
      <c r="U48" s="46"/>
      <c r="V48" s="47">
        <f t="shared" si="7"/>
        <v>0</v>
      </c>
    </row>
    <row r="49" spans="1:24" s="84" customFormat="1" ht="36" hidden="1" thickBot="1" x14ac:dyDescent="0.5">
      <c r="A49" s="86">
        <f t="shared" si="3"/>
        <v>31</v>
      </c>
      <c r="B49" s="299"/>
      <c r="C49" s="54"/>
      <c r="D49" s="51"/>
      <c r="E49" s="54"/>
      <c r="F49" s="51"/>
      <c r="G49" s="54"/>
      <c r="H49" s="51"/>
      <c r="I49" s="54"/>
      <c r="J49" s="51"/>
      <c r="K49" s="54"/>
      <c r="L49" s="51"/>
      <c r="M49" s="55"/>
      <c r="N49" s="51"/>
      <c r="O49" s="294"/>
      <c r="P49" s="45"/>
      <c r="Q49" s="57"/>
      <c r="R49" s="48"/>
      <c r="S49" s="55"/>
      <c r="T49" s="45">
        <f t="shared" si="6"/>
        <v>0</v>
      </c>
      <c r="U49" s="58"/>
      <c r="V49" s="59">
        <f t="shared" si="7"/>
        <v>0</v>
      </c>
    </row>
    <row r="50" spans="1:24" s="89" customFormat="1" ht="36" hidden="1" thickBot="1" x14ac:dyDescent="0.5">
      <c r="A50" s="29">
        <f t="shared" si="3"/>
        <v>32</v>
      </c>
      <c r="B50" s="298"/>
      <c r="C50" s="32"/>
      <c r="D50" s="51"/>
      <c r="E50" s="30"/>
      <c r="F50" s="31"/>
      <c r="G50" s="30"/>
      <c r="H50" s="31"/>
      <c r="I50" s="32"/>
      <c r="J50" s="31"/>
      <c r="K50" s="30"/>
      <c r="L50" s="31"/>
      <c r="M50" s="33"/>
      <c r="N50" s="31"/>
      <c r="O50" s="33"/>
      <c r="P50" s="31">
        <f>IF(O50&gt;0,IF(N50&gt;0,(N50*M$3+O50*10/3)/O$3,O50*10/3*(1-0.1*M$3)),IF(N50&gt;10,N50*0.9,N50))</f>
        <v>0</v>
      </c>
      <c r="Q50" s="33"/>
      <c r="R50" s="31">
        <f>IF(Q50&gt;0,IF(P50&gt;0,(P50*O$3+Q50*10/3)/Q$3,Q50*10/3*(1-0.1*O$3)),IF(P50&gt;10,P50*0.9,P50))</f>
        <v>0</v>
      </c>
      <c r="S50" s="60"/>
      <c r="T50" s="35">
        <f t="shared" si="6"/>
        <v>0</v>
      </c>
      <c r="U50" s="61"/>
      <c r="V50" s="37">
        <f t="shared" si="7"/>
        <v>0</v>
      </c>
    </row>
    <row r="51" spans="1:24" s="89" customFormat="1" ht="36" hidden="1" thickBot="1" x14ac:dyDescent="0.5">
      <c r="A51" s="38">
        <v>45</v>
      </c>
      <c r="B51" s="293"/>
      <c r="C51" s="42"/>
      <c r="D51" s="51"/>
      <c r="E51" s="40"/>
      <c r="F51" s="41"/>
      <c r="G51" s="40"/>
      <c r="H51" s="41"/>
      <c r="I51" s="42"/>
      <c r="J51" s="41"/>
      <c r="K51" s="43"/>
      <c r="L51" s="41"/>
      <c r="M51" s="43"/>
      <c r="N51" s="41"/>
      <c r="O51" s="43"/>
      <c r="P51" s="45">
        <f>IF(O51&gt;0,IF(N51&gt;0,(N51*M$3+O51*10/3)/O$3,O51*10/3*(1-0.1*M$3)),IF(N51&gt;10,N51*0.9,N51))</f>
        <v>0</v>
      </c>
      <c r="Q51" s="43"/>
      <c r="R51" s="45">
        <f>IF(Q51&gt;0,IF(P51&gt;0,(P51*O$3+Q51*10/3)/Q$3,Q51*10/3*(1-0.1*O$3)),IF(P51&gt;10,P51*0.9,P51))</f>
        <v>0</v>
      </c>
      <c r="S51" s="43"/>
      <c r="T51" s="41">
        <f t="shared" si="6"/>
        <v>0</v>
      </c>
      <c r="U51" s="46"/>
      <c r="V51" s="47">
        <f t="shared" si="7"/>
        <v>0</v>
      </c>
    </row>
    <row r="52" spans="1:24" s="89" customFormat="1" ht="36" hidden="1" thickBot="1" x14ac:dyDescent="0.5">
      <c r="A52" s="38">
        <f t="shared" ref="A52:A58" si="8">A51+1</f>
        <v>46</v>
      </c>
      <c r="B52" s="39"/>
      <c r="C52" s="42"/>
      <c r="D52" s="51"/>
      <c r="E52" s="40"/>
      <c r="F52" s="41"/>
      <c r="G52" s="40"/>
      <c r="H52" s="41"/>
      <c r="I52" s="42"/>
      <c r="J52" s="41"/>
      <c r="K52" s="40"/>
      <c r="L52" s="41"/>
      <c r="M52" s="43"/>
      <c r="N52" s="41"/>
      <c r="O52" s="68"/>
      <c r="P52" s="45">
        <f>IF(O52&gt;0,IF(N52&gt;0,(N52*M$3+O52*10/3)/O$3,O52*10/3*(1-0.1*M$3)),IF(N52&gt;10,N52*0.9,N52))</f>
        <v>0</v>
      </c>
      <c r="Q52" s="40"/>
      <c r="R52" s="45">
        <f>IF(Q52&gt;0,IF(P52&gt;0,(P52*O$3+Q52*10/3)/Q$3,Q52*10/3*(1-0.1*O$3)),IF(P52&gt;10,P52*0.9,P52))</f>
        <v>0</v>
      </c>
      <c r="S52" s="43"/>
      <c r="T52" s="48">
        <f t="shared" si="6"/>
        <v>0</v>
      </c>
      <c r="U52" s="46"/>
      <c r="V52" s="47">
        <f t="shared" si="7"/>
        <v>0</v>
      </c>
    </row>
    <row r="53" spans="1:24" s="89" customFormat="1" ht="36" hidden="1" thickBot="1" x14ac:dyDescent="0.5">
      <c r="A53" s="38">
        <f t="shared" si="8"/>
        <v>47</v>
      </c>
      <c r="B53" s="39"/>
      <c r="C53" s="42"/>
      <c r="D53" s="51"/>
      <c r="E53" s="40"/>
      <c r="F53" s="41"/>
      <c r="G53" s="43"/>
      <c r="H53" s="41"/>
      <c r="I53" s="42"/>
      <c r="J53" s="41"/>
      <c r="K53" s="40"/>
      <c r="L53" s="41"/>
      <c r="M53" s="43"/>
      <c r="N53" s="41"/>
      <c r="O53" s="43"/>
      <c r="P53" s="45">
        <f>IF(O53&gt;0,IF(N53&gt;0,(N53*M$3+O53*10/3)/O$3,O53*10/3*(1-0.1*M$3)),IF(N53&gt;10,N53*0.9,N53))</f>
        <v>0</v>
      </c>
      <c r="Q53" s="43"/>
      <c r="R53" s="45">
        <f>IF(Q53&gt;0,IF(P53&gt;0,(P53*O$3+Q53*10/3)/Q$3,Q53*10/3*(1-0.1*O$3)),IF(P53&gt;10,P53*0.9,P53))</f>
        <v>0</v>
      </c>
      <c r="S53" s="43"/>
      <c r="T53" s="41">
        <f t="shared" si="6"/>
        <v>0</v>
      </c>
      <c r="U53" s="46"/>
      <c r="V53" s="47">
        <f t="shared" si="7"/>
        <v>0</v>
      </c>
    </row>
    <row r="54" spans="1:24" s="89" customFormat="1" ht="36" hidden="1" thickBot="1" x14ac:dyDescent="0.5">
      <c r="A54" s="70">
        <f t="shared" si="8"/>
        <v>48</v>
      </c>
      <c r="B54" s="297"/>
      <c r="C54" s="71"/>
      <c r="D54" s="51"/>
      <c r="E54" s="54"/>
      <c r="F54" s="51"/>
      <c r="G54" s="55"/>
      <c r="H54" s="51"/>
      <c r="I54" s="71"/>
      <c r="J54" s="51"/>
      <c r="K54" s="54"/>
      <c r="L54" s="51"/>
      <c r="M54" s="55"/>
      <c r="N54" s="51"/>
      <c r="O54" s="55"/>
      <c r="P54" s="64">
        <f>IF(O54&gt;0,IF(N54&gt;0,(N54*M$3+O54*10/3)/O$3,O54*10/3*(1-0.1*M$3)),IF(N54&gt;10,N54*0.9,N54))</f>
        <v>0</v>
      </c>
      <c r="Q54" s="55"/>
      <c r="R54" s="64">
        <f>IF(Q54&gt;0,IF(P54&gt;0,(P54*O$3+Q54*10/3)/Q$3,Q54*10/3*(1-0.1*O$3)),IF(P54&gt;10,P54*0.9,P54))</f>
        <v>0</v>
      </c>
      <c r="S54" s="57"/>
      <c r="T54" s="45">
        <f t="shared" si="6"/>
        <v>0</v>
      </c>
      <c r="U54" s="65"/>
      <c r="V54" s="59">
        <f t="shared" si="7"/>
        <v>0</v>
      </c>
    </row>
    <row r="55" spans="1:24" ht="36" hidden="1" thickBot="1" x14ac:dyDescent="0.5">
      <c r="A55" s="29">
        <f t="shared" si="8"/>
        <v>49</v>
      </c>
      <c r="B55" s="101"/>
      <c r="C55" s="32"/>
      <c r="D55" s="51"/>
      <c r="E55" s="30"/>
      <c r="F55" s="31"/>
      <c r="G55" s="67"/>
      <c r="H55" s="91"/>
      <c r="I55" s="30"/>
      <c r="J55" s="80"/>
      <c r="K55" s="30"/>
      <c r="L55" s="31"/>
      <c r="M55" s="60"/>
      <c r="N55" s="41"/>
      <c r="O55" s="33"/>
      <c r="P55" s="31"/>
      <c r="Q55" s="60"/>
      <c r="R55" s="45"/>
      <c r="S55" s="33"/>
      <c r="T55" s="35">
        <f t="shared" si="6"/>
        <v>0</v>
      </c>
      <c r="U55" s="36"/>
      <c r="V55" s="37">
        <f t="shared" si="7"/>
        <v>0</v>
      </c>
      <c r="W55" s="167"/>
      <c r="X55" s="167"/>
    </row>
    <row r="56" spans="1:24" ht="36" hidden="1" thickBot="1" x14ac:dyDescent="0.5">
      <c r="A56" s="38">
        <f t="shared" si="8"/>
        <v>50</v>
      </c>
      <c r="B56" s="77"/>
      <c r="C56" s="42"/>
      <c r="D56" s="51"/>
      <c r="E56" s="40"/>
      <c r="F56" s="41"/>
      <c r="G56" s="44"/>
      <c r="H56" s="81"/>
      <c r="I56" s="40"/>
      <c r="J56" s="81"/>
      <c r="K56" s="40"/>
      <c r="L56" s="41"/>
      <c r="M56" s="43"/>
      <c r="N56" s="41"/>
      <c r="O56" s="68"/>
      <c r="P56" s="41">
        <f>IF(O56&gt;0,IF(N56&gt;0,(N56*M$3+O56*10/3)/O$3,O56*10/3*(1-0.1*M$3)),IF(N56&gt;10,N56*0.9,N56))</f>
        <v>0</v>
      </c>
      <c r="Q56" s="40"/>
      <c r="R56" s="45">
        <f>IF(Q56&gt;0,IF(P56&gt;0,(P56*O$3+Q56*10/3)/Q$3,Q56*10/3*(1-0.1*O$3)),IF(P56&gt;10,P56*0.9,P56))</f>
        <v>0</v>
      </c>
      <c r="S56" s="40"/>
      <c r="T56" s="41">
        <f t="shared" si="6"/>
        <v>0</v>
      </c>
      <c r="U56" s="46"/>
      <c r="V56" s="47">
        <f t="shared" si="7"/>
        <v>0</v>
      </c>
      <c r="W56" s="167"/>
      <c r="X56" s="167"/>
    </row>
    <row r="57" spans="1:24" ht="36" hidden="1" thickBot="1" x14ac:dyDescent="0.5">
      <c r="A57" s="38">
        <f t="shared" si="8"/>
        <v>51</v>
      </c>
      <c r="B57" s="77"/>
      <c r="C57" s="92"/>
      <c r="D57" s="51"/>
      <c r="E57" s="78"/>
      <c r="F57" s="41"/>
      <c r="G57" s="42"/>
      <c r="H57" s="81"/>
      <c r="I57" s="40"/>
      <c r="J57" s="81"/>
      <c r="K57" s="40"/>
      <c r="L57" s="41"/>
      <c r="M57" s="68"/>
      <c r="N57" s="41"/>
      <c r="O57" s="68"/>
      <c r="P57" s="41"/>
      <c r="Q57" s="43"/>
      <c r="R57" s="45"/>
      <c r="S57" s="43"/>
      <c r="T57" s="48">
        <f t="shared" si="6"/>
        <v>0</v>
      </c>
      <c r="U57" s="46"/>
      <c r="V57" s="47">
        <f t="shared" si="7"/>
        <v>0</v>
      </c>
      <c r="W57" s="167"/>
      <c r="X57" s="167"/>
    </row>
    <row r="58" spans="1:24" ht="36" hidden="1" thickBot="1" x14ac:dyDescent="0.5">
      <c r="A58" s="38">
        <f t="shared" si="8"/>
        <v>52</v>
      </c>
      <c r="B58" s="93"/>
      <c r="C58" s="42"/>
      <c r="D58" s="51"/>
      <c r="E58" s="40"/>
      <c r="F58" s="41"/>
      <c r="G58" s="42"/>
      <c r="H58" s="81"/>
      <c r="I58" s="40"/>
      <c r="J58" s="81"/>
      <c r="K58" s="40"/>
      <c r="L58" s="41"/>
      <c r="M58" s="43"/>
      <c r="N58" s="41"/>
      <c r="O58" s="43"/>
      <c r="P58" s="41"/>
      <c r="Q58" s="43"/>
      <c r="R58" s="45"/>
      <c r="S58" s="43"/>
      <c r="T58" s="41">
        <f t="shared" si="6"/>
        <v>0</v>
      </c>
      <c r="U58" s="46"/>
      <c r="V58" s="47">
        <f t="shared" si="7"/>
        <v>0</v>
      </c>
      <c r="W58" s="167"/>
      <c r="X58" s="167"/>
    </row>
    <row r="59" spans="1:24" ht="36" hidden="1" thickBot="1" x14ac:dyDescent="0.5">
      <c r="A59" s="70">
        <f>A58+1</f>
        <v>53</v>
      </c>
      <c r="B59" s="62"/>
      <c r="C59" s="71"/>
      <c r="D59" s="51"/>
      <c r="E59" s="54"/>
      <c r="F59" s="51"/>
      <c r="G59" s="71"/>
      <c r="H59" s="87"/>
      <c r="I59" s="54"/>
      <c r="J59" s="87"/>
      <c r="K59" s="54"/>
      <c r="L59" s="51"/>
      <c r="M59" s="55"/>
      <c r="N59" s="51"/>
      <c r="O59" s="54"/>
      <c r="P59" s="51"/>
      <c r="Q59" s="55"/>
      <c r="R59" s="64"/>
      <c r="S59" s="55"/>
      <c r="T59" s="64">
        <f t="shared" si="6"/>
        <v>0</v>
      </c>
      <c r="U59" s="65"/>
      <c r="V59" s="94">
        <f t="shared" si="7"/>
        <v>0</v>
      </c>
      <c r="W59" s="167"/>
      <c r="X59" s="167"/>
    </row>
    <row r="60" spans="1:24" s="89" customFormat="1" ht="36" hidden="1" thickBot="1" x14ac:dyDescent="0.5">
      <c r="A60" s="29">
        <v>56</v>
      </c>
      <c r="B60" s="95"/>
      <c r="C60" s="30"/>
      <c r="D60" s="51"/>
      <c r="E60" s="30"/>
      <c r="F60" s="31"/>
      <c r="G60" s="32"/>
      <c r="H60" s="80"/>
      <c r="I60" s="30"/>
      <c r="J60" s="31"/>
      <c r="K60" s="75"/>
      <c r="L60" s="80"/>
      <c r="M60" s="33"/>
      <c r="N60" s="31"/>
      <c r="O60" s="88"/>
      <c r="P60" s="31"/>
      <c r="Q60" s="33"/>
      <c r="R60" s="31"/>
      <c r="S60" s="33"/>
      <c r="T60" s="31">
        <f>IF(S60&gt;0,IF(R60&gt;0,(R60*Q$3+S60*10/3)/S$3,S60*10/3*(1-0.1*Q$3)),IF(R60&gt;10,R60*0.9,R60))</f>
        <v>0</v>
      </c>
      <c r="U60" s="88"/>
      <c r="V60" s="37">
        <f t="shared" si="7"/>
        <v>0</v>
      </c>
    </row>
    <row r="61" spans="1:24" s="89" customFormat="1" ht="36" hidden="1" thickBot="1" x14ac:dyDescent="0.5">
      <c r="A61" s="38">
        <v>57</v>
      </c>
      <c r="B61" s="96"/>
      <c r="C61" s="40"/>
      <c r="D61" s="51"/>
      <c r="E61" s="40"/>
      <c r="F61" s="41"/>
      <c r="G61" s="42"/>
      <c r="H61" s="81"/>
      <c r="I61" s="40"/>
      <c r="J61" s="41"/>
      <c r="K61" s="42"/>
      <c r="L61" s="81"/>
      <c r="M61" s="43"/>
      <c r="N61" s="41"/>
      <c r="O61" s="43"/>
      <c r="P61" s="41"/>
      <c r="Q61" s="43"/>
      <c r="R61" s="41"/>
      <c r="S61" s="43"/>
      <c r="T61" s="41">
        <f>IF(S61&gt;0,IF(R61&gt;0,(R61*Q$3+S61*10/3)/S$3,S61*10/3*(1-0.1*Q$3)),IF(R61&gt;10,R61*0.9,R61))</f>
        <v>0</v>
      </c>
      <c r="U61" s="68"/>
      <c r="V61" s="47">
        <f t="shared" si="7"/>
        <v>0</v>
      </c>
    </row>
    <row r="62" spans="1:24" s="89" customFormat="1" ht="36" hidden="1" thickBot="1" x14ac:dyDescent="0.5">
      <c r="A62" s="38">
        <v>58</v>
      </c>
      <c r="B62" s="97"/>
      <c r="C62" s="40"/>
      <c r="D62" s="51"/>
      <c r="E62" s="40"/>
      <c r="F62" s="41"/>
      <c r="G62" s="44"/>
      <c r="H62" s="81"/>
      <c r="I62" s="43"/>
      <c r="J62" s="41"/>
      <c r="K62" s="76"/>
      <c r="L62" s="81"/>
      <c r="M62" s="68"/>
      <c r="N62" s="41"/>
      <c r="O62" s="68"/>
      <c r="P62" s="41"/>
      <c r="Q62" s="43"/>
      <c r="R62" s="41"/>
      <c r="S62" s="43"/>
      <c r="T62" s="41">
        <f>IF(S62&gt;0,IF(R62&gt;0,(R62*Q$3+S62*10/3)/S$3,S62*10/3*(1-0.1*Q$3)),IF(R62&gt;10,R62*0.9,R62))</f>
        <v>0</v>
      </c>
      <c r="U62" s="68"/>
      <c r="V62" s="47">
        <f t="shared" si="7"/>
        <v>0</v>
      </c>
    </row>
    <row r="63" spans="1:24" s="89" customFormat="1" ht="36" hidden="1" thickBot="1" x14ac:dyDescent="0.5">
      <c r="A63" s="38">
        <v>59</v>
      </c>
      <c r="B63" s="98"/>
      <c r="C63" s="40"/>
      <c r="D63" s="51"/>
      <c r="E63" s="40"/>
      <c r="F63" s="41"/>
      <c r="G63" s="44"/>
      <c r="H63" s="81"/>
      <c r="I63" s="40"/>
      <c r="J63" s="41"/>
      <c r="K63" s="42"/>
      <c r="L63" s="81"/>
      <c r="M63" s="68"/>
      <c r="N63" s="41"/>
      <c r="O63" s="68"/>
      <c r="P63" s="41"/>
      <c r="Q63" s="43"/>
      <c r="R63" s="41"/>
      <c r="S63" s="43"/>
      <c r="T63" s="41">
        <f>IF(S63&gt;0,IF(R63&gt;0,(R63*Q$3+S63*10/3)/S$3,S63*10/3*(1-0.1*Q$3)),IF(R63&gt;10,R63*0.9,R63))</f>
        <v>0</v>
      </c>
      <c r="U63" s="68"/>
      <c r="V63" s="47">
        <f t="shared" si="7"/>
        <v>0</v>
      </c>
    </row>
    <row r="64" spans="1:24" s="89" customFormat="1" ht="36" hidden="1" thickBot="1" x14ac:dyDescent="0.5">
      <c r="A64" s="70">
        <v>60</v>
      </c>
      <c r="B64" s="99"/>
      <c r="C64" s="54"/>
      <c r="D64" s="51"/>
      <c r="E64" s="54"/>
      <c r="F64" s="51"/>
      <c r="G64" s="63"/>
      <c r="H64" s="87"/>
      <c r="I64" s="55"/>
      <c r="J64" s="51"/>
      <c r="K64" s="72"/>
      <c r="L64" s="87"/>
      <c r="M64" s="100"/>
      <c r="N64" s="51"/>
      <c r="O64" s="100"/>
      <c r="P64" s="51"/>
      <c r="Q64" s="55"/>
      <c r="R64" s="51"/>
      <c r="S64" s="57"/>
      <c r="T64" s="53">
        <f>IF(S64&gt;0,IF(R64&gt;0,(R64*Q$3+S64*10/3)/S$3,S64*10/3*(1-0.1*Q$3)),IF(R64&gt;10,R64*0.9,R64))</f>
        <v>0</v>
      </c>
      <c r="U64" s="79"/>
      <c r="V64" s="94">
        <f t="shared" si="7"/>
        <v>0</v>
      </c>
    </row>
    <row r="65" spans="1:24" ht="37.5" hidden="1" customHeight="1" thickBot="1" x14ac:dyDescent="0.5">
      <c r="A65" s="29">
        <v>61</v>
      </c>
      <c r="B65" s="101"/>
      <c r="C65" s="69"/>
      <c r="D65" s="51"/>
      <c r="E65" s="69"/>
      <c r="F65" s="31"/>
      <c r="G65" s="102"/>
      <c r="H65" s="103"/>
      <c r="I65" s="36"/>
      <c r="J65" s="31"/>
      <c r="K65" s="32"/>
      <c r="L65" s="31"/>
      <c r="M65" s="75"/>
      <c r="N65" s="31"/>
      <c r="O65" s="34"/>
      <c r="P65" s="31"/>
      <c r="Q65" s="33"/>
      <c r="R65" s="80"/>
      <c r="S65" s="33"/>
      <c r="T65" s="31"/>
      <c r="U65" s="104"/>
      <c r="V65" s="105">
        <f t="shared" si="7"/>
        <v>0</v>
      </c>
      <c r="W65" s="167"/>
      <c r="X65" s="167"/>
    </row>
    <row r="66" spans="1:24" ht="35.25" hidden="1" x14ac:dyDescent="0.45">
      <c r="A66" s="38">
        <v>62</v>
      </c>
      <c r="B66" s="106"/>
      <c r="C66" s="40"/>
      <c r="D66" s="81"/>
      <c r="E66" s="40"/>
      <c r="F66" s="41"/>
      <c r="G66" s="43"/>
      <c r="H66" s="81"/>
      <c r="I66" s="43"/>
      <c r="J66" s="41"/>
      <c r="K66" s="44"/>
      <c r="L66" s="41"/>
      <c r="M66" s="76"/>
      <c r="N66" s="41"/>
      <c r="O66" s="44"/>
      <c r="P66" s="41"/>
      <c r="Q66" s="43"/>
      <c r="R66" s="81"/>
      <c r="S66" s="43"/>
      <c r="T66" s="41"/>
      <c r="U66" s="107"/>
      <c r="V66" s="108">
        <f t="shared" si="7"/>
        <v>0</v>
      </c>
      <c r="W66" s="167"/>
      <c r="X66" s="167"/>
    </row>
    <row r="67" spans="1:24" ht="35.25" hidden="1" x14ac:dyDescent="0.45">
      <c r="A67" s="38">
        <v>63</v>
      </c>
      <c r="B67" s="90"/>
      <c r="C67" s="40"/>
      <c r="D67" s="81"/>
      <c r="E67" s="40"/>
      <c r="F67" s="41"/>
      <c r="G67" s="43"/>
      <c r="H67" s="81"/>
      <c r="I67" s="43"/>
      <c r="J67" s="41"/>
      <c r="K67" s="44"/>
      <c r="L67" s="41"/>
      <c r="M67" s="44"/>
      <c r="N67" s="41"/>
      <c r="O67" s="44"/>
      <c r="P67" s="41"/>
      <c r="Q67" s="43"/>
      <c r="R67" s="81"/>
      <c r="S67" s="43"/>
      <c r="T67" s="41"/>
      <c r="U67" s="107"/>
      <c r="V67" s="108">
        <f t="shared" si="7"/>
        <v>0</v>
      </c>
      <c r="W67" s="167"/>
      <c r="X67" s="167"/>
    </row>
    <row r="68" spans="1:24" ht="35.25" hidden="1" x14ac:dyDescent="0.45">
      <c r="A68" s="38">
        <v>64</v>
      </c>
      <c r="B68" s="39"/>
      <c r="C68" s="78"/>
      <c r="D68" s="81"/>
      <c r="E68" s="78"/>
      <c r="F68" s="41"/>
      <c r="G68" s="43"/>
      <c r="H68" s="81"/>
      <c r="I68" s="43"/>
      <c r="J68" s="41"/>
      <c r="K68" s="44"/>
      <c r="L68" s="41"/>
      <c r="M68" s="44"/>
      <c r="N68" s="41"/>
      <c r="O68" s="44"/>
      <c r="P68" s="41"/>
      <c r="Q68" s="43"/>
      <c r="R68" s="81"/>
      <c r="S68" s="43"/>
      <c r="T68" s="41"/>
      <c r="U68" s="107"/>
      <c r="V68" s="108">
        <f t="shared" si="7"/>
        <v>0</v>
      </c>
      <c r="W68" s="167"/>
      <c r="X68" s="167"/>
    </row>
    <row r="69" spans="1:24" ht="36" hidden="1" thickBot="1" x14ac:dyDescent="0.5">
      <c r="A69" s="70">
        <v>65</v>
      </c>
      <c r="B69" s="109"/>
      <c r="C69" s="54"/>
      <c r="D69" s="87"/>
      <c r="E69" s="54"/>
      <c r="F69" s="51"/>
      <c r="G69" s="54"/>
      <c r="H69" s="87"/>
      <c r="I69" s="54"/>
      <c r="J69" s="51"/>
      <c r="K69" s="71"/>
      <c r="L69" s="51"/>
      <c r="M69" s="63"/>
      <c r="N69" s="51"/>
      <c r="O69" s="63"/>
      <c r="P69" s="51"/>
      <c r="Q69" s="55"/>
      <c r="R69" s="87"/>
      <c r="S69" s="55"/>
      <c r="T69" s="51"/>
      <c r="U69" s="110"/>
      <c r="V69" s="111">
        <f>IF(U69&gt;0,IF(T69&gt;0,(T69*S$3+U69*10/3)/U$3,U69*10/3*(1-0.1*S$3)),IF(T69&gt;10,T69*0.9,T69))</f>
        <v>0</v>
      </c>
      <c r="W69" s="167"/>
      <c r="X69" s="167"/>
    </row>
    <row r="70" spans="1:24" ht="36" hidden="1" thickBot="1" x14ac:dyDescent="0.5">
      <c r="A70" s="29">
        <v>66</v>
      </c>
      <c r="B70" s="101"/>
      <c r="C70" s="69"/>
      <c r="D70" s="31"/>
      <c r="E70" s="69"/>
      <c r="F70" s="31"/>
      <c r="G70" s="102"/>
      <c r="H70" s="112"/>
      <c r="I70" s="88"/>
      <c r="J70" s="112"/>
      <c r="K70" s="88"/>
      <c r="L70" s="31"/>
      <c r="M70" s="88"/>
      <c r="N70" s="31"/>
      <c r="O70" s="88"/>
      <c r="P70" s="31"/>
      <c r="Q70" s="33"/>
      <c r="R70" s="80"/>
      <c r="S70" s="60"/>
      <c r="T70" s="45"/>
      <c r="V70" s="167"/>
      <c r="W70" s="167"/>
      <c r="X70" s="167"/>
    </row>
    <row r="71" spans="1:24" ht="36" hidden="1" thickBot="1" x14ac:dyDescent="0.5">
      <c r="A71" s="113">
        <v>67</v>
      </c>
      <c r="B71" s="114"/>
      <c r="C71" s="40"/>
      <c r="D71" s="41"/>
      <c r="E71" s="40"/>
      <c r="F71" s="41"/>
      <c r="G71" s="40"/>
      <c r="H71" s="41"/>
      <c r="I71" s="40"/>
      <c r="J71" s="41"/>
      <c r="K71" s="40"/>
      <c r="L71" s="41"/>
      <c r="M71" s="115"/>
      <c r="N71" s="41"/>
      <c r="O71" s="43"/>
      <c r="P71" s="41"/>
      <c r="Q71" s="43"/>
      <c r="R71" s="81"/>
      <c r="S71" s="43"/>
      <c r="T71" s="31">
        <f>IF(S71&gt;0,IF(R71&gt;0,(R71*Q$3+S71*10/3)/S$3,S71*10/3*(1-0.1*Q$3)),IF(R71&gt;10,R71*0.9,R71))</f>
        <v>0</v>
      </c>
      <c r="V71" s="167"/>
      <c r="W71" s="167"/>
      <c r="X71" s="167"/>
    </row>
    <row r="72" spans="1:24" ht="36" hidden="1" thickBot="1" x14ac:dyDescent="0.5">
      <c r="A72" s="113">
        <v>68</v>
      </c>
      <c r="B72" s="116"/>
      <c r="C72" s="50"/>
      <c r="D72" s="53"/>
      <c r="E72" s="50"/>
      <c r="F72" s="53"/>
      <c r="G72" s="57"/>
      <c r="H72" s="53"/>
      <c r="I72" s="57"/>
      <c r="J72" s="53"/>
      <c r="K72" s="79"/>
      <c r="L72" s="53"/>
      <c r="M72" s="79"/>
      <c r="N72" s="53"/>
      <c r="O72" s="79"/>
      <c r="P72" s="53"/>
      <c r="Q72" s="57"/>
      <c r="R72" s="82"/>
      <c r="S72" s="43"/>
      <c r="T72" s="31">
        <f>IF(S72&gt;0,IF(R72&gt;0,(R72*Q$3+S72*10/3)/S$3,S72*10/3*(1-0.1*Q$3)),IF(R72&gt;10,R72*0.9,R72))</f>
        <v>0</v>
      </c>
      <c r="V72" s="167"/>
      <c r="W72" s="167"/>
      <c r="X72" s="167"/>
    </row>
    <row r="73" spans="1:24" ht="36" hidden="1" thickBot="1" x14ac:dyDescent="0.5">
      <c r="A73" s="70">
        <v>69</v>
      </c>
      <c r="B73" s="109"/>
      <c r="C73" s="117"/>
      <c r="D73" s="51"/>
      <c r="E73" s="117"/>
      <c r="F73" s="51"/>
      <c r="G73" s="118"/>
      <c r="H73" s="119"/>
      <c r="I73" s="100"/>
      <c r="J73" s="119"/>
      <c r="K73" s="100"/>
      <c r="L73" s="51"/>
      <c r="M73" s="100"/>
      <c r="N73" s="51"/>
      <c r="O73" s="100"/>
      <c r="P73" s="51">
        <f>IF(O73&gt;0,IF(N73&gt;0,(N73*M$3+O73*10/3)/O$3,O73*10/3*(1-0.1*M$3)),IF(N73&gt;10,N73*0.9,N73))</f>
        <v>0</v>
      </c>
      <c r="Q73" s="55"/>
      <c r="R73" s="87"/>
      <c r="S73" s="55"/>
      <c r="T73" s="31">
        <f>IF(S73&gt;0,IF(R73&gt;0,(R73*Q$3+S73*10/3)/S$3,S73*10/3*(1-0.1*Q$3)),IF(R73&gt;10,R73*0.9,R73))</f>
        <v>0</v>
      </c>
      <c r="V73" s="167"/>
      <c r="W73" s="167"/>
      <c r="X73" s="167"/>
    </row>
    <row r="74" spans="1:24" ht="15" x14ac:dyDescent="0.2">
      <c r="A74" s="120" t="s">
        <v>4</v>
      </c>
      <c r="B74" s="121"/>
      <c r="C74" s="122"/>
      <c r="D74" s="122"/>
      <c r="E74" s="122"/>
      <c r="F74" s="123"/>
      <c r="G74" s="124"/>
      <c r="H74" s="125"/>
      <c r="I74" s="125"/>
      <c r="J74" s="125"/>
      <c r="K74" s="125"/>
      <c r="L74" s="125"/>
      <c r="M74" s="125"/>
      <c r="N74" s="125"/>
      <c r="O74" s="125"/>
      <c r="P74" s="125"/>
      <c r="Q74" s="124"/>
      <c r="R74" s="125"/>
      <c r="S74" s="124"/>
      <c r="T74" s="125"/>
      <c r="U74" s="125"/>
    </row>
    <row r="75" spans="1:24" ht="15" x14ac:dyDescent="0.2">
      <c r="A75" s="121" t="s">
        <v>5</v>
      </c>
      <c r="B75" s="121"/>
      <c r="C75" s="122"/>
      <c r="D75" s="122"/>
      <c r="E75" s="122"/>
      <c r="F75" s="123"/>
      <c r="G75" s="124"/>
      <c r="H75" s="125"/>
      <c r="I75" s="125"/>
      <c r="J75" s="125"/>
      <c r="K75" s="125"/>
      <c r="L75" s="125"/>
      <c r="M75" s="125"/>
      <c r="N75" s="125"/>
      <c r="O75" s="125"/>
      <c r="P75" s="125"/>
      <c r="Q75" s="124"/>
      <c r="R75" s="125"/>
      <c r="S75" s="124"/>
      <c r="T75" s="125"/>
      <c r="U75" s="125"/>
    </row>
    <row r="81" spans="2:2" x14ac:dyDescent="0.2">
      <c r="B81" s="126"/>
    </row>
    <row r="82" spans="2:2" x14ac:dyDescent="0.2">
      <c r="B82" s="126"/>
    </row>
    <row r="87" spans="2:2" x14ac:dyDescent="0.2">
      <c r="B87" s="127"/>
    </row>
    <row r="88" spans="2:2" x14ac:dyDescent="0.2">
      <c r="B88" s="127"/>
    </row>
  </sheetData>
  <sortState ref="B5:R46">
    <sortCondition descending="1" ref="R5:R46"/>
  </sortState>
  <mergeCells count="3">
    <mergeCell ref="A1:N1"/>
    <mergeCell ref="A3:A4"/>
    <mergeCell ref="B3:B4"/>
  </mergeCells>
  <pageMargins left="0.43" right="0.17" top="0.28000000000000003" bottom="0.17" header="0.64" footer="0.19"/>
  <pageSetup paperSize="9" scale="27" orientation="landscape" r:id="rId1"/>
  <headerFooter alignWithMargins="0"/>
  <rowBreaks count="1" manualBreakCount="1">
    <brk id="84" max="2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zoomScale="80" zoomScaleNormal="80" zoomScalePageLayoutView="90" workbookViewId="0">
      <selection activeCell="B21" sqref="B21"/>
    </sheetView>
  </sheetViews>
  <sheetFormatPr defaultColWidth="8.85546875" defaultRowHeight="15" x14ac:dyDescent="0.2"/>
  <cols>
    <col min="1" max="1" width="5.28515625" style="128" customWidth="1"/>
    <col min="2" max="2" width="42.42578125" style="129" customWidth="1"/>
    <col min="3" max="3" width="8.28515625" style="129" customWidth="1"/>
    <col min="4" max="5" width="4.42578125" style="142" customWidth="1"/>
    <col min="6" max="8" width="5.28515625" style="143" customWidth="1"/>
    <col min="9" max="9" width="4.42578125" style="142" customWidth="1"/>
    <col min="10" max="12" width="5.28515625" style="143" customWidth="1"/>
    <col min="13" max="13" width="6.85546875" style="143" customWidth="1"/>
    <col min="14" max="14" width="6.42578125" style="143" customWidth="1"/>
    <col min="15" max="15" width="5.42578125" style="143" customWidth="1"/>
    <col min="16" max="18" width="6.42578125" style="143" customWidth="1"/>
    <col min="19" max="19" width="5.140625" style="143" customWidth="1"/>
    <col min="20" max="22" width="6.42578125" style="143" customWidth="1"/>
    <col min="23" max="23" width="5.85546875" style="143" customWidth="1"/>
    <col min="24" max="25" width="6.42578125" style="143" customWidth="1"/>
    <col min="26" max="26" width="4.7109375" style="143" hidden="1" customWidth="1"/>
    <col min="27" max="27" width="10.7109375" style="143" hidden="1" customWidth="1"/>
    <col min="28" max="28" width="10.7109375" style="143" customWidth="1"/>
    <col min="29" max="270" width="8.85546875" style="128"/>
    <col min="271" max="271" width="5.28515625" style="128" customWidth="1"/>
    <col min="272" max="272" width="25" style="128" customWidth="1"/>
    <col min="273" max="273" width="8.28515625" style="128" customWidth="1"/>
    <col min="274" max="274" width="4.42578125" style="128" customWidth="1"/>
    <col min="275" max="276" width="5.28515625" style="128" customWidth="1"/>
    <col min="277" max="277" width="0" style="128" hidden="1" customWidth="1"/>
    <col min="278" max="278" width="6.7109375" style="128" customWidth="1"/>
    <col min="279" max="279" width="7.42578125" style="128" customWidth="1"/>
    <col min="280" max="281" width="7.7109375" style="128" customWidth="1"/>
    <col min="282" max="283" width="0" style="128" hidden="1" customWidth="1"/>
    <col min="284" max="284" width="10.7109375" style="128" customWidth="1"/>
    <col min="285" max="526" width="8.85546875" style="128"/>
    <col min="527" max="527" width="5.28515625" style="128" customWidth="1"/>
    <col min="528" max="528" width="25" style="128" customWidth="1"/>
    <col min="529" max="529" width="8.28515625" style="128" customWidth="1"/>
    <col min="530" max="530" width="4.42578125" style="128" customWidth="1"/>
    <col min="531" max="532" width="5.28515625" style="128" customWidth="1"/>
    <col min="533" max="533" width="0" style="128" hidden="1" customWidth="1"/>
    <col min="534" max="534" width="6.7109375" style="128" customWidth="1"/>
    <col min="535" max="535" width="7.42578125" style="128" customWidth="1"/>
    <col min="536" max="537" width="7.7109375" style="128" customWidth="1"/>
    <col min="538" max="539" width="0" style="128" hidden="1" customWidth="1"/>
    <col min="540" max="540" width="10.7109375" style="128" customWidth="1"/>
    <col min="541" max="782" width="8.85546875" style="128"/>
    <col min="783" max="783" width="5.28515625" style="128" customWidth="1"/>
    <col min="784" max="784" width="25" style="128" customWidth="1"/>
    <col min="785" max="785" width="8.28515625" style="128" customWidth="1"/>
    <col min="786" max="786" width="4.42578125" style="128" customWidth="1"/>
    <col min="787" max="788" width="5.28515625" style="128" customWidth="1"/>
    <col min="789" max="789" width="0" style="128" hidden="1" customWidth="1"/>
    <col min="790" max="790" width="6.7109375" style="128" customWidth="1"/>
    <col min="791" max="791" width="7.42578125" style="128" customWidth="1"/>
    <col min="792" max="793" width="7.7109375" style="128" customWidth="1"/>
    <col min="794" max="795" width="0" style="128" hidden="1" customWidth="1"/>
    <col min="796" max="796" width="10.7109375" style="128" customWidth="1"/>
    <col min="797" max="1038" width="8.85546875" style="128"/>
    <col min="1039" max="1039" width="5.28515625" style="128" customWidth="1"/>
    <col min="1040" max="1040" width="25" style="128" customWidth="1"/>
    <col min="1041" max="1041" width="8.28515625" style="128" customWidth="1"/>
    <col min="1042" max="1042" width="4.42578125" style="128" customWidth="1"/>
    <col min="1043" max="1044" width="5.28515625" style="128" customWidth="1"/>
    <col min="1045" max="1045" width="0" style="128" hidden="1" customWidth="1"/>
    <col min="1046" max="1046" width="6.7109375" style="128" customWidth="1"/>
    <col min="1047" max="1047" width="7.42578125" style="128" customWidth="1"/>
    <col min="1048" max="1049" width="7.7109375" style="128" customWidth="1"/>
    <col min="1050" max="1051" width="0" style="128" hidden="1" customWidth="1"/>
    <col min="1052" max="1052" width="10.7109375" style="128" customWidth="1"/>
    <col min="1053" max="1294" width="8.85546875" style="128"/>
    <col min="1295" max="1295" width="5.28515625" style="128" customWidth="1"/>
    <col min="1296" max="1296" width="25" style="128" customWidth="1"/>
    <col min="1297" max="1297" width="8.28515625" style="128" customWidth="1"/>
    <col min="1298" max="1298" width="4.42578125" style="128" customWidth="1"/>
    <col min="1299" max="1300" width="5.28515625" style="128" customWidth="1"/>
    <col min="1301" max="1301" width="0" style="128" hidden="1" customWidth="1"/>
    <col min="1302" max="1302" width="6.7109375" style="128" customWidth="1"/>
    <col min="1303" max="1303" width="7.42578125" style="128" customWidth="1"/>
    <col min="1304" max="1305" width="7.7109375" style="128" customWidth="1"/>
    <col min="1306" max="1307" width="0" style="128" hidden="1" customWidth="1"/>
    <col min="1308" max="1308" width="10.7109375" style="128" customWidth="1"/>
    <col min="1309" max="1550" width="8.85546875" style="128"/>
    <col min="1551" max="1551" width="5.28515625" style="128" customWidth="1"/>
    <col min="1552" max="1552" width="25" style="128" customWidth="1"/>
    <col min="1553" max="1553" width="8.28515625" style="128" customWidth="1"/>
    <col min="1554" max="1554" width="4.42578125" style="128" customWidth="1"/>
    <col min="1555" max="1556" width="5.28515625" style="128" customWidth="1"/>
    <col min="1557" max="1557" width="0" style="128" hidden="1" customWidth="1"/>
    <col min="1558" max="1558" width="6.7109375" style="128" customWidth="1"/>
    <col min="1559" max="1559" width="7.42578125" style="128" customWidth="1"/>
    <col min="1560" max="1561" width="7.7109375" style="128" customWidth="1"/>
    <col min="1562" max="1563" width="0" style="128" hidden="1" customWidth="1"/>
    <col min="1564" max="1564" width="10.7109375" style="128" customWidth="1"/>
    <col min="1565" max="1806" width="8.85546875" style="128"/>
    <col min="1807" max="1807" width="5.28515625" style="128" customWidth="1"/>
    <col min="1808" max="1808" width="25" style="128" customWidth="1"/>
    <col min="1809" max="1809" width="8.28515625" style="128" customWidth="1"/>
    <col min="1810" max="1810" width="4.42578125" style="128" customWidth="1"/>
    <col min="1811" max="1812" width="5.28515625" style="128" customWidth="1"/>
    <col min="1813" max="1813" width="0" style="128" hidden="1" customWidth="1"/>
    <col min="1814" max="1814" width="6.7109375" style="128" customWidth="1"/>
    <col min="1815" max="1815" width="7.42578125" style="128" customWidth="1"/>
    <col min="1816" max="1817" width="7.7109375" style="128" customWidth="1"/>
    <col min="1818" max="1819" width="0" style="128" hidden="1" customWidth="1"/>
    <col min="1820" max="1820" width="10.7109375" style="128" customWidth="1"/>
    <col min="1821" max="2062" width="8.85546875" style="128"/>
    <col min="2063" max="2063" width="5.28515625" style="128" customWidth="1"/>
    <col min="2064" max="2064" width="25" style="128" customWidth="1"/>
    <col min="2065" max="2065" width="8.28515625" style="128" customWidth="1"/>
    <col min="2066" max="2066" width="4.42578125" style="128" customWidth="1"/>
    <col min="2067" max="2068" width="5.28515625" style="128" customWidth="1"/>
    <col min="2069" max="2069" width="0" style="128" hidden="1" customWidth="1"/>
    <col min="2070" max="2070" width="6.7109375" style="128" customWidth="1"/>
    <col min="2071" max="2071" width="7.42578125" style="128" customWidth="1"/>
    <col min="2072" max="2073" width="7.7109375" style="128" customWidth="1"/>
    <col min="2074" max="2075" width="0" style="128" hidden="1" customWidth="1"/>
    <col min="2076" max="2076" width="10.7109375" style="128" customWidth="1"/>
    <col min="2077" max="2318" width="8.85546875" style="128"/>
    <col min="2319" max="2319" width="5.28515625" style="128" customWidth="1"/>
    <col min="2320" max="2320" width="25" style="128" customWidth="1"/>
    <col min="2321" max="2321" width="8.28515625" style="128" customWidth="1"/>
    <col min="2322" max="2322" width="4.42578125" style="128" customWidth="1"/>
    <col min="2323" max="2324" width="5.28515625" style="128" customWidth="1"/>
    <col min="2325" max="2325" width="0" style="128" hidden="1" customWidth="1"/>
    <col min="2326" max="2326" width="6.7109375" style="128" customWidth="1"/>
    <col min="2327" max="2327" width="7.42578125" style="128" customWidth="1"/>
    <col min="2328" max="2329" width="7.7109375" style="128" customWidth="1"/>
    <col min="2330" max="2331" width="0" style="128" hidden="1" customWidth="1"/>
    <col min="2332" max="2332" width="10.7109375" style="128" customWidth="1"/>
    <col min="2333" max="2574" width="8.85546875" style="128"/>
    <col min="2575" max="2575" width="5.28515625" style="128" customWidth="1"/>
    <col min="2576" max="2576" width="25" style="128" customWidth="1"/>
    <col min="2577" max="2577" width="8.28515625" style="128" customWidth="1"/>
    <col min="2578" max="2578" width="4.42578125" style="128" customWidth="1"/>
    <col min="2579" max="2580" width="5.28515625" style="128" customWidth="1"/>
    <col min="2581" max="2581" width="0" style="128" hidden="1" customWidth="1"/>
    <col min="2582" max="2582" width="6.7109375" style="128" customWidth="1"/>
    <col min="2583" max="2583" width="7.42578125" style="128" customWidth="1"/>
    <col min="2584" max="2585" width="7.7109375" style="128" customWidth="1"/>
    <col min="2586" max="2587" width="0" style="128" hidden="1" customWidth="1"/>
    <col min="2588" max="2588" width="10.7109375" style="128" customWidth="1"/>
    <col min="2589" max="2830" width="8.85546875" style="128"/>
    <col min="2831" max="2831" width="5.28515625" style="128" customWidth="1"/>
    <col min="2832" max="2832" width="25" style="128" customWidth="1"/>
    <col min="2833" max="2833" width="8.28515625" style="128" customWidth="1"/>
    <col min="2834" max="2834" width="4.42578125" style="128" customWidth="1"/>
    <col min="2835" max="2836" width="5.28515625" style="128" customWidth="1"/>
    <col min="2837" max="2837" width="0" style="128" hidden="1" customWidth="1"/>
    <col min="2838" max="2838" width="6.7109375" style="128" customWidth="1"/>
    <col min="2839" max="2839" width="7.42578125" style="128" customWidth="1"/>
    <col min="2840" max="2841" width="7.7109375" style="128" customWidth="1"/>
    <col min="2842" max="2843" width="0" style="128" hidden="1" customWidth="1"/>
    <col min="2844" max="2844" width="10.7109375" style="128" customWidth="1"/>
    <col min="2845" max="3086" width="8.85546875" style="128"/>
    <col min="3087" max="3087" width="5.28515625" style="128" customWidth="1"/>
    <col min="3088" max="3088" width="25" style="128" customWidth="1"/>
    <col min="3089" max="3089" width="8.28515625" style="128" customWidth="1"/>
    <col min="3090" max="3090" width="4.42578125" style="128" customWidth="1"/>
    <col min="3091" max="3092" width="5.28515625" style="128" customWidth="1"/>
    <col min="3093" max="3093" width="0" style="128" hidden="1" customWidth="1"/>
    <col min="3094" max="3094" width="6.7109375" style="128" customWidth="1"/>
    <col min="3095" max="3095" width="7.42578125" style="128" customWidth="1"/>
    <col min="3096" max="3097" width="7.7109375" style="128" customWidth="1"/>
    <col min="3098" max="3099" width="0" style="128" hidden="1" customWidth="1"/>
    <col min="3100" max="3100" width="10.7109375" style="128" customWidth="1"/>
    <col min="3101" max="3342" width="8.85546875" style="128"/>
    <col min="3343" max="3343" width="5.28515625" style="128" customWidth="1"/>
    <col min="3344" max="3344" width="25" style="128" customWidth="1"/>
    <col min="3345" max="3345" width="8.28515625" style="128" customWidth="1"/>
    <col min="3346" max="3346" width="4.42578125" style="128" customWidth="1"/>
    <col min="3347" max="3348" width="5.28515625" style="128" customWidth="1"/>
    <col min="3349" max="3349" width="0" style="128" hidden="1" customWidth="1"/>
    <col min="3350" max="3350" width="6.7109375" style="128" customWidth="1"/>
    <col min="3351" max="3351" width="7.42578125" style="128" customWidth="1"/>
    <col min="3352" max="3353" width="7.7109375" style="128" customWidth="1"/>
    <col min="3354" max="3355" width="0" style="128" hidden="1" customWidth="1"/>
    <col min="3356" max="3356" width="10.7109375" style="128" customWidth="1"/>
    <col min="3357" max="3598" width="8.85546875" style="128"/>
    <col min="3599" max="3599" width="5.28515625" style="128" customWidth="1"/>
    <col min="3600" max="3600" width="25" style="128" customWidth="1"/>
    <col min="3601" max="3601" width="8.28515625" style="128" customWidth="1"/>
    <col min="3602" max="3602" width="4.42578125" style="128" customWidth="1"/>
    <col min="3603" max="3604" width="5.28515625" style="128" customWidth="1"/>
    <col min="3605" max="3605" width="0" style="128" hidden="1" customWidth="1"/>
    <col min="3606" max="3606" width="6.7109375" style="128" customWidth="1"/>
    <col min="3607" max="3607" width="7.42578125" style="128" customWidth="1"/>
    <col min="3608" max="3609" width="7.7109375" style="128" customWidth="1"/>
    <col min="3610" max="3611" width="0" style="128" hidden="1" customWidth="1"/>
    <col min="3612" max="3612" width="10.7109375" style="128" customWidth="1"/>
    <col min="3613" max="3854" width="8.85546875" style="128"/>
    <col min="3855" max="3855" width="5.28515625" style="128" customWidth="1"/>
    <col min="3856" max="3856" width="25" style="128" customWidth="1"/>
    <col min="3857" max="3857" width="8.28515625" style="128" customWidth="1"/>
    <col min="3858" max="3858" width="4.42578125" style="128" customWidth="1"/>
    <col min="3859" max="3860" width="5.28515625" style="128" customWidth="1"/>
    <col min="3861" max="3861" width="0" style="128" hidden="1" customWidth="1"/>
    <col min="3862" max="3862" width="6.7109375" style="128" customWidth="1"/>
    <col min="3863" max="3863" width="7.42578125" style="128" customWidth="1"/>
    <col min="3864" max="3865" width="7.7109375" style="128" customWidth="1"/>
    <col min="3866" max="3867" width="0" style="128" hidden="1" customWidth="1"/>
    <col min="3868" max="3868" width="10.7109375" style="128" customWidth="1"/>
    <col min="3869" max="4110" width="8.85546875" style="128"/>
    <col min="4111" max="4111" width="5.28515625" style="128" customWidth="1"/>
    <col min="4112" max="4112" width="25" style="128" customWidth="1"/>
    <col min="4113" max="4113" width="8.28515625" style="128" customWidth="1"/>
    <col min="4114" max="4114" width="4.42578125" style="128" customWidth="1"/>
    <col min="4115" max="4116" width="5.28515625" style="128" customWidth="1"/>
    <col min="4117" max="4117" width="0" style="128" hidden="1" customWidth="1"/>
    <col min="4118" max="4118" width="6.7109375" style="128" customWidth="1"/>
    <col min="4119" max="4119" width="7.42578125" style="128" customWidth="1"/>
    <col min="4120" max="4121" width="7.7109375" style="128" customWidth="1"/>
    <col min="4122" max="4123" width="0" style="128" hidden="1" customWidth="1"/>
    <col min="4124" max="4124" width="10.7109375" style="128" customWidth="1"/>
    <col min="4125" max="4366" width="8.85546875" style="128"/>
    <col min="4367" max="4367" width="5.28515625" style="128" customWidth="1"/>
    <col min="4368" max="4368" width="25" style="128" customWidth="1"/>
    <col min="4369" max="4369" width="8.28515625" style="128" customWidth="1"/>
    <col min="4370" max="4370" width="4.42578125" style="128" customWidth="1"/>
    <col min="4371" max="4372" width="5.28515625" style="128" customWidth="1"/>
    <col min="4373" max="4373" width="0" style="128" hidden="1" customWidth="1"/>
    <col min="4374" max="4374" width="6.7109375" style="128" customWidth="1"/>
    <col min="4375" max="4375" width="7.42578125" style="128" customWidth="1"/>
    <col min="4376" max="4377" width="7.7109375" style="128" customWidth="1"/>
    <col min="4378" max="4379" width="0" style="128" hidden="1" customWidth="1"/>
    <col min="4380" max="4380" width="10.7109375" style="128" customWidth="1"/>
    <col min="4381" max="4622" width="8.85546875" style="128"/>
    <col min="4623" max="4623" width="5.28515625" style="128" customWidth="1"/>
    <col min="4624" max="4624" width="25" style="128" customWidth="1"/>
    <col min="4625" max="4625" width="8.28515625" style="128" customWidth="1"/>
    <col min="4626" max="4626" width="4.42578125" style="128" customWidth="1"/>
    <col min="4627" max="4628" width="5.28515625" style="128" customWidth="1"/>
    <col min="4629" max="4629" width="0" style="128" hidden="1" customWidth="1"/>
    <col min="4630" max="4630" width="6.7109375" style="128" customWidth="1"/>
    <col min="4631" max="4631" width="7.42578125" style="128" customWidth="1"/>
    <col min="4632" max="4633" width="7.7109375" style="128" customWidth="1"/>
    <col min="4634" max="4635" width="0" style="128" hidden="1" customWidth="1"/>
    <col min="4636" max="4636" width="10.7109375" style="128" customWidth="1"/>
    <col min="4637" max="4878" width="8.85546875" style="128"/>
    <col min="4879" max="4879" width="5.28515625" style="128" customWidth="1"/>
    <col min="4880" max="4880" width="25" style="128" customWidth="1"/>
    <col min="4881" max="4881" width="8.28515625" style="128" customWidth="1"/>
    <col min="4882" max="4882" width="4.42578125" style="128" customWidth="1"/>
    <col min="4883" max="4884" width="5.28515625" style="128" customWidth="1"/>
    <col min="4885" max="4885" width="0" style="128" hidden="1" customWidth="1"/>
    <col min="4886" max="4886" width="6.7109375" style="128" customWidth="1"/>
    <col min="4887" max="4887" width="7.42578125" style="128" customWidth="1"/>
    <col min="4888" max="4889" width="7.7109375" style="128" customWidth="1"/>
    <col min="4890" max="4891" width="0" style="128" hidden="1" customWidth="1"/>
    <col min="4892" max="4892" width="10.7109375" style="128" customWidth="1"/>
    <col min="4893" max="5134" width="8.85546875" style="128"/>
    <col min="5135" max="5135" width="5.28515625" style="128" customWidth="1"/>
    <col min="5136" max="5136" width="25" style="128" customWidth="1"/>
    <col min="5137" max="5137" width="8.28515625" style="128" customWidth="1"/>
    <col min="5138" max="5138" width="4.42578125" style="128" customWidth="1"/>
    <col min="5139" max="5140" width="5.28515625" style="128" customWidth="1"/>
    <col min="5141" max="5141" width="0" style="128" hidden="1" customWidth="1"/>
    <col min="5142" max="5142" width="6.7109375" style="128" customWidth="1"/>
    <col min="5143" max="5143" width="7.42578125" style="128" customWidth="1"/>
    <col min="5144" max="5145" width="7.7109375" style="128" customWidth="1"/>
    <col min="5146" max="5147" width="0" style="128" hidden="1" customWidth="1"/>
    <col min="5148" max="5148" width="10.7109375" style="128" customWidth="1"/>
    <col min="5149" max="5390" width="8.85546875" style="128"/>
    <col min="5391" max="5391" width="5.28515625" style="128" customWidth="1"/>
    <col min="5392" max="5392" width="25" style="128" customWidth="1"/>
    <col min="5393" max="5393" width="8.28515625" style="128" customWidth="1"/>
    <col min="5394" max="5394" width="4.42578125" style="128" customWidth="1"/>
    <col min="5395" max="5396" width="5.28515625" style="128" customWidth="1"/>
    <col min="5397" max="5397" width="0" style="128" hidden="1" customWidth="1"/>
    <col min="5398" max="5398" width="6.7109375" style="128" customWidth="1"/>
    <col min="5399" max="5399" width="7.42578125" style="128" customWidth="1"/>
    <col min="5400" max="5401" width="7.7109375" style="128" customWidth="1"/>
    <col min="5402" max="5403" width="0" style="128" hidden="1" customWidth="1"/>
    <col min="5404" max="5404" width="10.7109375" style="128" customWidth="1"/>
    <col min="5405" max="5646" width="8.85546875" style="128"/>
    <col min="5647" max="5647" width="5.28515625" style="128" customWidth="1"/>
    <col min="5648" max="5648" width="25" style="128" customWidth="1"/>
    <col min="5649" max="5649" width="8.28515625" style="128" customWidth="1"/>
    <col min="5650" max="5650" width="4.42578125" style="128" customWidth="1"/>
    <col min="5651" max="5652" width="5.28515625" style="128" customWidth="1"/>
    <col min="5653" max="5653" width="0" style="128" hidden="1" customWidth="1"/>
    <col min="5654" max="5654" width="6.7109375" style="128" customWidth="1"/>
    <col min="5655" max="5655" width="7.42578125" style="128" customWidth="1"/>
    <col min="5656" max="5657" width="7.7109375" style="128" customWidth="1"/>
    <col min="5658" max="5659" width="0" style="128" hidden="1" customWidth="1"/>
    <col min="5660" max="5660" width="10.7109375" style="128" customWidth="1"/>
    <col min="5661" max="5902" width="8.85546875" style="128"/>
    <col min="5903" max="5903" width="5.28515625" style="128" customWidth="1"/>
    <col min="5904" max="5904" width="25" style="128" customWidth="1"/>
    <col min="5905" max="5905" width="8.28515625" style="128" customWidth="1"/>
    <col min="5906" max="5906" width="4.42578125" style="128" customWidth="1"/>
    <col min="5907" max="5908" width="5.28515625" style="128" customWidth="1"/>
    <col min="5909" max="5909" width="0" style="128" hidden="1" customWidth="1"/>
    <col min="5910" max="5910" width="6.7109375" style="128" customWidth="1"/>
    <col min="5911" max="5911" width="7.42578125" style="128" customWidth="1"/>
    <col min="5912" max="5913" width="7.7109375" style="128" customWidth="1"/>
    <col min="5914" max="5915" width="0" style="128" hidden="1" customWidth="1"/>
    <col min="5916" max="5916" width="10.7109375" style="128" customWidth="1"/>
    <col min="5917" max="6158" width="8.85546875" style="128"/>
    <col min="6159" max="6159" width="5.28515625" style="128" customWidth="1"/>
    <col min="6160" max="6160" width="25" style="128" customWidth="1"/>
    <col min="6161" max="6161" width="8.28515625" style="128" customWidth="1"/>
    <col min="6162" max="6162" width="4.42578125" style="128" customWidth="1"/>
    <col min="6163" max="6164" width="5.28515625" style="128" customWidth="1"/>
    <col min="6165" max="6165" width="0" style="128" hidden="1" customWidth="1"/>
    <col min="6166" max="6166" width="6.7109375" style="128" customWidth="1"/>
    <col min="6167" max="6167" width="7.42578125" style="128" customWidth="1"/>
    <col min="6168" max="6169" width="7.7109375" style="128" customWidth="1"/>
    <col min="6170" max="6171" width="0" style="128" hidden="1" customWidth="1"/>
    <col min="6172" max="6172" width="10.7109375" style="128" customWidth="1"/>
    <col min="6173" max="6414" width="8.85546875" style="128"/>
    <col min="6415" max="6415" width="5.28515625" style="128" customWidth="1"/>
    <col min="6416" max="6416" width="25" style="128" customWidth="1"/>
    <col min="6417" max="6417" width="8.28515625" style="128" customWidth="1"/>
    <col min="6418" max="6418" width="4.42578125" style="128" customWidth="1"/>
    <col min="6419" max="6420" width="5.28515625" style="128" customWidth="1"/>
    <col min="6421" max="6421" width="0" style="128" hidden="1" customWidth="1"/>
    <col min="6422" max="6422" width="6.7109375" style="128" customWidth="1"/>
    <col min="6423" max="6423" width="7.42578125" style="128" customWidth="1"/>
    <col min="6424" max="6425" width="7.7109375" style="128" customWidth="1"/>
    <col min="6426" max="6427" width="0" style="128" hidden="1" customWidth="1"/>
    <col min="6428" max="6428" width="10.7109375" style="128" customWidth="1"/>
    <col min="6429" max="6670" width="8.85546875" style="128"/>
    <col min="6671" max="6671" width="5.28515625" style="128" customWidth="1"/>
    <col min="6672" max="6672" width="25" style="128" customWidth="1"/>
    <col min="6673" max="6673" width="8.28515625" style="128" customWidth="1"/>
    <col min="6674" max="6674" width="4.42578125" style="128" customWidth="1"/>
    <col min="6675" max="6676" width="5.28515625" style="128" customWidth="1"/>
    <col min="6677" max="6677" width="0" style="128" hidden="1" customWidth="1"/>
    <col min="6678" max="6678" width="6.7109375" style="128" customWidth="1"/>
    <col min="6679" max="6679" width="7.42578125" style="128" customWidth="1"/>
    <col min="6680" max="6681" width="7.7109375" style="128" customWidth="1"/>
    <col min="6682" max="6683" width="0" style="128" hidden="1" customWidth="1"/>
    <col min="6684" max="6684" width="10.7109375" style="128" customWidth="1"/>
    <col min="6685" max="6926" width="8.85546875" style="128"/>
    <col min="6927" max="6927" width="5.28515625" style="128" customWidth="1"/>
    <col min="6928" max="6928" width="25" style="128" customWidth="1"/>
    <col min="6929" max="6929" width="8.28515625" style="128" customWidth="1"/>
    <col min="6930" max="6930" width="4.42578125" style="128" customWidth="1"/>
    <col min="6931" max="6932" width="5.28515625" style="128" customWidth="1"/>
    <col min="6933" max="6933" width="0" style="128" hidden="1" customWidth="1"/>
    <col min="6934" max="6934" width="6.7109375" style="128" customWidth="1"/>
    <col min="6935" max="6935" width="7.42578125" style="128" customWidth="1"/>
    <col min="6936" max="6937" width="7.7109375" style="128" customWidth="1"/>
    <col min="6938" max="6939" width="0" style="128" hidden="1" customWidth="1"/>
    <col min="6940" max="6940" width="10.7109375" style="128" customWidth="1"/>
    <col min="6941" max="7182" width="8.85546875" style="128"/>
    <col min="7183" max="7183" width="5.28515625" style="128" customWidth="1"/>
    <col min="7184" max="7184" width="25" style="128" customWidth="1"/>
    <col min="7185" max="7185" width="8.28515625" style="128" customWidth="1"/>
    <col min="7186" max="7186" width="4.42578125" style="128" customWidth="1"/>
    <col min="7187" max="7188" width="5.28515625" style="128" customWidth="1"/>
    <col min="7189" max="7189" width="0" style="128" hidden="1" customWidth="1"/>
    <col min="7190" max="7190" width="6.7109375" style="128" customWidth="1"/>
    <col min="7191" max="7191" width="7.42578125" style="128" customWidth="1"/>
    <col min="7192" max="7193" width="7.7109375" style="128" customWidth="1"/>
    <col min="7194" max="7195" width="0" style="128" hidden="1" customWidth="1"/>
    <col min="7196" max="7196" width="10.7109375" style="128" customWidth="1"/>
    <col min="7197" max="7438" width="8.85546875" style="128"/>
    <col min="7439" max="7439" width="5.28515625" style="128" customWidth="1"/>
    <col min="7440" max="7440" width="25" style="128" customWidth="1"/>
    <col min="7441" max="7441" width="8.28515625" style="128" customWidth="1"/>
    <col min="7442" max="7442" width="4.42578125" style="128" customWidth="1"/>
    <col min="7443" max="7444" width="5.28515625" style="128" customWidth="1"/>
    <col min="7445" max="7445" width="0" style="128" hidden="1" customWidth="1"/>
    <col min="7446" max="7446" width="6.7109375" style="128" customWidth="1"/>
    <col min="7447" max="7447" width="7.42578125" style="128" customWidth="1"/>
    <col min="7448" max="7449" width="7.7109375" style="128" customWidth="1"/>
    <col min="7450" max="7451" width="0" style="128" hidden="1" customWidth="1"/>
    <col min="7452" max="7452" width="10.7109375" style="128" customWidth="1"/>
    <col min="7453" max="7694" width="8.85546875" style="128"/>
    <col min="7695" max="7695" width="5.28515625" style="128" customWidth="1"/>
    <col min="7696" max="7696" width="25" style="128" customWidth="1"/>
    <col min="7697" max="7697" width="8.28515625" style="128" customWidth="1"/>
    <col min="7698" max="7698" width="4.42578125" style="128" customWidth="1"/>
    <col min="7699" max="7700" width="5.28515625" style="128" customWidth="1"/>
    <col min="7701" max="7701" width="0" style="128" hidden="1" customWidth="1"/>
    <col min="7702" max="7702" width="6.7109375" style="128" customWidth="1"/>
    <col min="7703" max="7703" width="7.42578125" style="128" customWidth="1"/>
    <col min="7704" max="7705" width="7.7109375" style="128" customWidth="1"/>
    <col min="7706" max="7707" width="0" style="128" hidden="1" customWidth="1"/>
    <col min="7708" max="7708" width="10.7109375" style="128" customWidth="1"/>
    <col min="7709" max="7950" width="8.85546875" style="128"/>
    <col min="7951" max="7951" width="5.28515625" style="128" customWidth="1"/>
    <col min="7952" max="7952" width="25" style="128" customWidth="1"/>
    <col min="7953" max="7953" width="8.28515625" style="128" customWidth="1"/>
    <col min="7954" max="7954" width="4.42578125" style="128" customWidth="1"/>
    <col min="7955" max="7956" width="5.28515625" style="128" customWidth="1"/>
    <col min="7957" max="7957" width="0" style="128" hidden="1" customWidth="1"/>
    <col min="7958" max="7958" width="6.7109375" style="128" customWidth="1"/>
    <col min="7959" max="7959" width="7.42578125" style="128" customWidth="1"/>
    <col min="7960" max="7961" width="7.7109375" style="128" customWidth="1"/>
    <col min="7962" max="7963" width="0" style="128" hidden="1" customWidth="1"/>
    <col min="7964" max="7964" width="10.7109375" style="128" customWidth="1"/>
    <col min="7965" max="8206" width="8.85546875" style="128"/>
    <col min="8207" max="8207" width="5.28515625" style="128" customWidth="1"/>
    <col min="8208" max="8208" width="25" style="128" customWidth="1"/>
    <col min="8209" max="8209" width="8.28515625" style="128" customWidth="1"/>
    <col min="8210" max="8210" width="4.42578125" style="128" customWidth="1"/>
    <col min="8211" max="8212" width="5.28515625" style="128" customWidth="1"/>
    <col min="8213" max="8213" width="0" style="128" hidden="1" customWidth="1"/>
    <col min="8214" max="8214" width="6.7109375" style="128" customWidth="1"/>
    <col min="8215" max="8215" width="7.42578125" style="128" customWidth="1"/>
    <col min="8216" max="8217" width="7.7109375" style="128" customWidth="1"/>
    <col min="8218" max="8219" width="0" style="128" hidden="1" customWidth="1"/>
    <col min="8220" max="8220" width="10.7109375" style="128" customWidth="1"/>
    <col min="8221" max="8462" width="8.85546875" style="128"/>
    <col min="8463" max="8463" width="5.28515625" style="128" customWidth="1"/>
    <col min="8464" max="8464" width="25" style="128" customWidth="1"/>
    <col min="8465" max="8465" width="8.28515625" style="128" customWidth="1"/>
    <col min="8466" max="8466" width="4.42578125" style="128" customWidth="1"/>
    <col min="8467" max="8468" width="5.28515625" style="128" customWidth="1"/>
    <col min="8469" max="8469" width="0" style="128" hidden="1" customWidth="1"/>
    <col min="8470" max="8470" width="6.7109375" style="128" customWidth="1"/>
    <col min="8471" max="8471" width="7.42578125" style="128" customWidth="1"/>
    <col min="8472" max="8473" width="7.7109375" style="128" customWidth="1"/>
    <col min="8474" max="8475" width="0" style="128" hidden="1" customWidth="1"/>
    <col min="8476" max="8476" width="10.7109375" style="128" customWidth="1"/>
    <col min="8477" max="8718" width="8.85546875" style="128"/>
    <col min="8719" max="8719" width="5.28515625" style="128" customWidth="1"/>
    <col min="8720" max="8720" width="25" style="128" customWidth="1"/>
    <col min="8721" max="8721" width="8.28515625" style="128" customWidth="1"/>
    <col min="8722" max="8722" width="4.42578125" style="128" customWidth="1"/>
    <col min="8723" max="8724" width="5.28515625" style="128" customWidth="1"/>
    <col min="8725" max="8725" width="0" style="128" hidden="1" customWidth="1"/>
    <col min="8726" max="8726" width="6.7109375" style="128" customWidth="1"/>
    <col min="8727" max="8727" width="7.42578125" style="128" customWidth="1"/>
    <col min="8728" max="8729" width="7.7109375" style="128" customWidth="1"/>
    <col min="8730" max="8731" width="0" style="128" hidden="1" customWidth="1"/>
    <col min="8732" max="8732" width="10.7109375" style="128" customWidth="1"/>
    <col min="8733" max="8974" width="8.85546875" style="128"/>
    <col min="8975" max="8975" width="5.28515625" style="128" customWidth="1"/>
    <col min="8976" max="8976" width="25" style="128" customWidth="1"/>
    <col min="8977" max="8977" width="8.28515625" style="128" customWidth="1"/>
    <col min="8978" max="8978" width="4.42578125" style="128" customWidth="1"/>
    <col min="8979" max="8980" width="5.28515625" style="128" customWidth="1"/>
    <col min="8981" max="8981" width="0" style="128" hidden="1" customWidth="1"/>
    <col min="8982" max="8982" width="6.7109375" style="128" customWidth="1"/>
    <col min="8983" max="8983" width="7.42578125" style="128" customWidth="1"/>
    <col min="8984" max="8985" width="7.7109375" style="128" customWidth="1"/>
    <col min="8986" max="8987" width="0" style="128" hidden="1" customWidth="1"/>
    <col min="8988" max="8988" width="10.7109375" style="128" customWidth="1"/>
    <col min="8989" max="9230" width="8.85546875" style="128"/>
    <col min="9231" max="9231" width="5.28515625" style="128" customWidth="1"/>
    <col min="9232" max="9232" width="25" style="128" customWidth="1"/>
    <col min="9233" max="9233" width="8.28515625" style="128" customWidth="1"/>
    <col min="9234" max="9234" width="4.42578125" style="128" customWidth="1"/>
    <col min="9235" max="9236" width="5.28515625" style="128" customWidth="1"/>
    <col min="9237" max="9237" width="0" style="128" hidden="1" customWidth="1"/>
    <col min="9238" max="9238" width="6.7109375" style="128" customWidth="1"/>
    <col min="9239" max="9239" width="7.42578125" style="128" customWidth="1"/>
    <col min="9240" max="9241" width="7.7109375" style="128" customWidth="1"/>
    <col min="9242" max="9243" width="0" style="128" hidden="1" customWidth="1"/>
    <col min="9244" max="9244" width="10.7109375" style="128" customWidth="1"/>
    <col min="9245" max="9486" width="8.85546875" style="128"/>
    <col min="9487" max="9487" width="5.28515625" style="128" customWidth="1"/>
    <col min="9488" max="9488" width="25" style="128" customWidth="1"/>
    <col min="9489" max="9489" width="8.28515625" style="128" customWidth="1"/>
    <col min="9490" max="9490" width="4.42578125" style="128" customWidth="1"/>
    <col min="9491" max="9492" width="5.28515625" style="128" customWidth="1"/>
    <col min="9493" max="9493" width="0" style="128" hidden="1" customWidth="1"/>
    <col min="9494" max="9494" width="6.7109375" style="128" customWidth="1"/>
    <col min="9495" max="9495" width="7.42578125" style="128" customWidth="1"/>
    <col min="9496" max="9497" width="7.7109375" style="128" customWidth="1"/>
    <col min="9498" max="9499" width="0" style="128" hidden="1" customWidth="1"/>
    <col min="9500" max="9500" width="10.7109375" style="128" customWidth="1"/>
    <col min="9501" max="9742" width="8.85546875" style="128"/>
    <col min="9743" max="9743" width="5.28515625" style="128" customWidth="1"/>
    <col min="9744" max="9744" width="25" style="128" customWidth="1"/>
    <col min="9745" max="9745" width="8.28515625" style="128" customWidth="1"/>
    <col min="9746" max="9746" width="4.42578125" style="128" customWidth="1"/>
    <col min="9747" max="9748" width="5.28515625" style="128" customWidth="1"/>
    <col min="9749" max="9749" width="0" style="128" hidden="1" customWidth="1"/>
    <col min="9750" max="9750" width="6.7109375" style="128" customWidth="1"/>
    <col min="9751" max="9751" width="7.42578125" style="128" customWidth="1"/>
    <col min="9752" max="9753" width="7.7109375" style="128" customWidth="1"/>
    <col min="9754" max="9755" width="0" style="128" hidden="1" customWidth="1"/>
    <col min="9756" max="9756" width="10.7109375" style="128" customWidth="1"/>
    <col min="9757" max="9998" width="8.85546875" style="128"/>
    <col min="9999" max="9999" width="5.28515625" style="128" customWidth="1"/>
    <col min="10000" max="10000" width="25" style="128" customWidth="1"/>
    <col min="10001" max="10001" width="8.28515625" style="128" customWidth="1"/>
    <col min="10002" max="10002" width="4.42578125" style="128" customWidth="1"/>
    <col min="10003" max="10004" width="5.28515625" style="128" customWidth="1"/>
    <col min="10005" max="10005" width="0" style="128" hidden="1" customWidth="1"/>
    <col min="10006" max="10006" width="6.7109375" style="128" customWidth="1"/>
    <col min="10007" max="10007" width="7.42578125" style="128" customWidth="1"/>
    <col min="10008" max="10009" width="7.7109375" style="128" customWidth="1"/>
    <col min="10010" max="10011" width="0" style="128" hidden="1" customWidth="1"/>
    <col min="10012" max="10012" width="10.7109375" style="128" customWidth="1"/>
    <col min="10013" max="10254" width="8.85546875" style="128"/>
    <col min="10255" max="10255" width="5.28515625" style="128" customWidth="1"/>
    <col min="10256" max="10256" width="25" style="128" customWidth="1"/>
    <col min="10257" max="10257" width="8.28515625" style="128" customWidth="1"/>
    <col min="10258" max="10258" width="4.42578125" style="128" customWidth="1"/>
    <col min="10259" max="10260" width="5.28515625" style="128" customWidth="1"/>
    <col min="10261" max="10261" width="0" style="128" hidden="1" customWidth="1"/>
    <col min="10262" max="10262" width="6.7109375" style="128" customWidth="1"/>
    <col min="10263" max="10263" width="7.42578125" style="128" customWidth="1"/>
    <col min="10264" max="10265" width="7.7109375" style="128" customWidth="1"/>
    <col min="10266" max="10267" width="0" style="128" hidden="1" customWidth="1"/>
    <col min="10268" max="10268" width="10.7109375" style="128" customWidth="1"/>
    <col min="10269" max="10510" width="8.85546875" style="128"/>
    <col min="10511" max="10511" width="5.28515625" style="128" customWidth="1"/>
    <col min="10512" max="10512" width="25" style="128" customWidth="1"/>
    <col min="10513" max="10513" width="8.28515625" style="128" customWidth="1"/>
    <col min="10514" max="10514" width="4.42578125" style="128" customWidth="1"/>
    <col min="10515" max="10516" width="5.28515625" style="128" customWidth="1"/>
    <col min="10517" max="10517" width="0" style="128" hidden="1" customWidth="1"/>
    <col min="10518" max="10518" width="6.7109375" style="128" customWidth="1"/>
    <col min="10519" max="10519" width="7.42578125" style="128" customWidth="1"/>
    <col min="10520" max="10521" width="7.7109375" style="128" customWidth="1"/>
    <col min="10522" max="10523" width="0" style="128" hidden="1" customWidth="1"/>
    <col min="10524" max="10524" width="10.7109375" style="128" customWidth="1"/>
    <col min="10525" max="10766" width="8.85546875" style="128"/>
    <col min="10767" max="10767" width="5.28515625" style="128" customWidth="1"/>
    <col min="10768" max="10768" width="25" style="128" customWidth="1"/>
    <col min="10769" max="10769" width="8.28515625" style="128" customWidth="1"/>
    <col min="10770" max="10770" width="4.42578125" style="128" customWidth="1"/>
    <col min="10771" max="10772" width="5.28515625" style="128" customWidth="1"/>
    <col min="10773" max="10773" width="0" style="128" hidden="1" customWidth="1"/>
    <col min="10774" max="10774" width="6.7109375" style="128" customWidth="1"/>
    <col min="10775" max="10775" width="7.42578125" style="128" customWidth="1"/>
    <col min="10776" max="10777" width="7.7109375" style="128" customWidth="1"/>
    <col min="10778" max="10779" width="0" style="128" hidden="1" customWidth="1"/>
    <col min="10780" max="10780" width="10.7109375" style="128" customWidth="1"/>
    <col min="10781" max="11022" width="8.85546875" style="128"/>
    <col min="11023" max="11023" width="5.28515625" style="128" customWidth="1"/>
    <col min="11024" max="11024" width="25" style="128" customWidth="1"/>
    <col min="11025" max="11025" width="8.28515625" style="128" customWidth="1"/>
    <col min="11026" max="11026" width="4.42578125" style="128" customWidth="1"/>
    <col min="11027" max="11028" width="5.28515625" style="128" customWidth="1"/>
    <col min="11029" max="11029" width="0" style="128" hidden="1" customWidth="1"/>
    <col min="11030" max="11030" width="6.7109375" style="128" customWidth="1"/>
    <col min="11031" max="11031" width="7.42578125" style="128" customWidth="1"/>
    <col min="11032" max="11033" width="7.7109375" style="128" customWidth="1"/>
    <col min="11034" max="11035" width="0" style="128" hidden="1" customWidth="1"/>
    <col min="11036" max="11036" width="10.7109375" style="128" customWidth="1"/>
    <col min="11037" max="11278" width="8.85546875" style="128"/>
    <col min="11279" max="11279" width="5.28515625" style="128" customWidth="1"/>
    <col min="11280" max="11280" width="25" style="128" customWidth="1"/>
    <col min="11281" max="11281" width="8.28515625" style="128" customWidth="1"/>
    <col min="11282" max="11282" width="4.42578125" style="128" customWidth="1"/>
    <col min="11283" max="11284" width="5.28515625" style="128" customWidth="1"/>
    <col min="11285" max="11285" width="0" style="128" hidden="1" customWidth="1"/>
    <col min="11286" max="11286" width="6.7109375" style="128" customWidth="1"/>
    <col min="11287" max="11287" width="7.42578125" style="128" customWidth="1"/>
    <col min="11288" max="11289" width="7.7109375" style="128" customWidth="1"/>
    <col min="11290" max="11291" width="0" style="128" hidden="1" customWidth="1"/>
    <col min="11292" max="11292" width="10.7109375" style="128" customWidth="1"/>
    <col min="11293" max="11534" width="8.85546875" style="128"/>
    <col min="11535" max="11535" width="5.28515625" style="128" customWidth="1"/>
    <col min="11536" max="11536" width="25" style="128" customWidth="1"/>
    <col min="11537" max="11537" width="8.28515625" style="128" customWidth="1"/>
    <col min="11538" max="11538" width="4.42578125" style="128" customWidth="1"/>
    <col min="11539" max="11540" width="5.28515625" style="128" customWidth="1"/>
    <col min="11541" max="11541" width="0" style="128" hidden="1" customWidth="1"/>
    <col min="11542" max="11542" width="6.7109375" style="128" customWidth="1"/>
    <col min="11543" max="11543" width="7.42578125" style="128" customWidth="1"/>
    <col min="11544" max="11545" width="7.7109375" style="128" customWidth="1"/>
    <col min="11546" max="11547" width="0" style="128" hidden="1" customWidth="1"/>
    <col min="11548" max="11548" width="10.7109375" style="128" customWidth="1"/>
    <col min="11549" max="11790" width="8.85546875" style="128"/>
    <col min="11791" max="11791" width="5.28515625" style="128" customWidth="1"/>
    <col min="11792" max="11792" width="25" style="128" customWidth="1"/>
    <col min="11793" max="11793" width="8.28515625" style="128" customWidth="1"/>
    <col min="11794" max="11794" width="4.42578125" style="128" customWidth="1"/>
    <col min="11795" max="11796" width="5.28515625" style="128" customWidth="1"/>
    <col min="11797" max="11797" width="0" style="128" hidden="1" customWidth="1"/>
    <col min="11798" max="11798" width="6.7109375" style="128" customWidth="1"/>
    <col min="11799" max="11799" width="7.42578125" style="128" customWidth="1"/>
    <col min="11800" max="11801" width="7.7109375" style="128" customWidth="1"/>
    <col min="11802" max="11803" width="0" style="128" hidden="1" customWidth="1"/>
    <col min="11804" max="11804" width="10.7109375" style="128" customWidth="1"/>
    <col min="11805" max="12046" width="8.85546875" style="128"/>
    <col min="12047" max="12047" width="5.28515625" style="128" customWidth="1"/>
    <col min="12048" max="12048" width="25" style="128" customWidth="1"/>
    <col min="12049" max="12049" width="8.28515625" style="128" customWidth="1"/>
    <col min="12050" max="12050" width="4.42578125" style="128" customWidth="1"/>
    <col min="12051" max="12052" width="5.28515625" style="128" customWidth="1"/>
    <col min="12053" max="12053" width="0" style="128" hidden="1" customWidth="1"/>
    <col min="12054" max="12054" width="6.7109375" style="128" customWidth="1"/>
    <col min="12055" max="12055" width="7.42578125" style="128" customWidth="1"/>
    <col min="12056" max="12057" width="7.7109375" style="128" customWidth="1"/>
    <col min="12058" max="12059" width="0" style="128" hidden="1" customWidth="1"/>
    <col min="12060" max="12060" width="10.7109375" style="128" customWidth="1"/>
    <col min="12061" max="12302" width="8.85546875" style="128"/>
    <col min="12303" max="12303" width="5.28515625" style="128" customWidth="1"/>
    <col min="12304" max="12304" width="25" style="128" customWidth="1"/>
    <col min="12305" max="12305" width="8.28515625" style="128" customWidth="1"/>
    <col min="12306" max="12306" width="4.42578125" style="128" customWidth="1"/>
    <col min="12307" max="12308" width="5.28515625" style="128" customWidth="1"/>
    <col min="12309" max="12309" width="0" style="128" hidden="1" customWidth="1"/>
    <col min="12310" max="12310" width="6.7109375" style="128" customWidth="1"/>
    <col min="12311" max="12311" width="7.42578125" style="128" customWidth="1"/>
    <col min="12312" max="12313" width="7.7109375" style="128" customWidth="1"/>
    <col min="12314" max="12315" width="0" style="128" hidden="1" customWidth="1"/>
    <col min="12316" max="12316" width="10.7109375" style="128" customWidth="1"/>
    <col min="12317" max="12558" width="8.85546875" style="128"/>
    <col min="12559" max="12559" width="5.28515625" style="128" customWidth="1"/>
    <col min="12560" max="12560" width="25" style="128" customWidth="1"/>
    <col min="12561" max="12561" width="8.28515625" style="128" customWidth="1"/>
    <col min="12562" max="12562" width="4.42578125" style="128" customWidth="1"/>
    <col min="12563" max="12564" width="5.28515625" style="128" customWidth="1"/>
    <col min="12565" max="12565" width="0" style="128" hidden="1" customWidth="1"/>
    <col min="12566" max="12566" width="6.7109375" style="128" customWidth="1"/>
    <col min="12567" max="12567" width="7.42578125" style="128" customWidth="1"/>
    <col min="12568" max="12569" width="7.7109375" style="128" customWidth="1"/>
    <col min="12570" max="12571" width="0" style="128" hidden="1" customWidth="1"/>
    <col min="12572" max="12572" width="10.7109375" style="128" customWidth="1"/>
    <col min="12573" max="12814" width="8.85546875" style="128"/>
    <col min="12815" max="12815" width="5.28515625" style="128" customWidth="1"/>
    <col min="12816" max="12816" width="25" style="128" customWidth="1"/>
    <col min="12817" max="12817" width="8.28515625" style="128" customWidth="1"/>
    <col min="12818" max="12818" width="4.42578125" style="128" customWidth="1"/>
    <col min="12819" max="12820" width="5.28515625" style="128" customWidth="1"/>
    <col min="12821" max="12821" width="0" style="128" hidden="1" customWidth="1"/>
    <col min="12822" max="12822" width="6.7109375" style="128" customWidth="1"/>
    <col min="12823" max="12823" width="7.42578125" style="128" customWidth="1"/>
    <col min="12824" max="12825" width="7.7109375" style="128" customWidth="1"/>
    <col min="12826" max="12827" width="0" style="128" hidden="1" customWidth="1"/>
    <col min="12828" max="12828" width="10.7109375" style="128" customWidth="1"/>
    <col min="12829" max="13070" width="8.85546875" style="128"/>
    <col min="13071" max="13071" width="5.28515625" style="128" customWidth="1"/>
    <col min="13072" max="13072" width="25" style="128" customWidth="1"/>
    <col min="13073" max="13073" width="8.28515625" style="128" customWidth="1"/>
    <col min="13074" max="13074" width="4.42578125" style="128" customWidth="1"/>
    <col min="13075" max="13076" width="5.28515625" style="128" customWidth="1"/>
    <col min="13077" max="13077" width="0" style="128" hidden="1" customWidth="1"/>
    <col min="13078" max="13078" width="6.7109375" style="128" customWidth="1"/>
    <col min="13079" max="13079" width="7.42578125" style="128" customWidth="1"/>
    <col min="13080" max="13081" width="7.7109375" style="128" customWidth="1"/>
    <col min="13082" max="13083" width="0" style="128" hidden="1" customWidth="1"/>
    <col min="13084" max="13084" width="10.7109375" style="128" customWidth="1"/>
    <col min="13085" max="13326" width="8.85546875" style="128"/>
    <col min="13327" max="13327" width="5.28515625" style="128" customWidth="1"/>
    <col min="13328" max="13328" width="25" style="128" customWidth="1"/>
    <col min="13329" max="13329" width="8.28515625" style="128" customWidth="1"/>
    <col min="13330" max="13330" width="4.42578125" style="128" customWidth="1"/>
    <col min="13331" max="13332" width="5.28515625" style="128" customWidth="1"/>
    <col min="13333" max="13333" width="0" style="128" hidden="1" customWidth="1"/>
    <col min="13334" max="13334" width="6.7109375" style="128" customWidth="1"/>
    <col min="13335" max="13335" width="7.42578125" style="128" customWidth="1"/>
    <col min="13336" max="13337" width="7.7109375" style="128" customWidth="1"/>
    <col min="13338" max="13339" width="0" style="128" hidden="1" customWidth="1"/>
    <col min="13340" max="13340" width="10.7109375" style="128" customWidth="1"/>
    <col min="13341" max="13582" width="8.85546875" style="128"/>
    <col min="13583" max="13583" width="5.28515625" style="128" customWidth="1"/>
    <col min="13584" max="13584" width="25" style="128" customWidth="1"/>
    <col min="13585" max="13585" width="8.28515625" style="128" customWidth="1"/>
    <col min="13586" max="13586" width="4.42578125" style="128" customWidth="1"/>
    <col min="13587" max="13588" width="5.28515625" style="128" customWidth="1"/>
    <col min="13589" max="13589" width="0" style="128" hidden="1" customWidth="1"/>
    <col min="13590" max="13590" width="6.7109375" style="128" customWidth="1"/>
    <col min="13591" max="13591" width="7.42578125" style="128" customWidth="1"/>
    <col min="13592" max="13593" width="7.7109375" style="128" customWidth="1"/>
    <col min="13594" max="13595" width="0" style="128" hidden="1" customWidth="1"/>
    <col min="13596" max="13596" width="10.7109375" style="128" customWidth="1"/>
    <col min="13597" max="13838" width="8.85546875" style="128"/>
    <col min="13839" max="13839" width="5.28515625" style="128" customWidth="1"/>
    <col min="13840" max="13840" width="25" style="128" customWidth="1"/>
    <col min="13841" max="13841" width="8.28515625" style="128" customWidth="1"/>
    <col min="13842" max="13842" width="4.42578125" style="128" customWidth="1"/>
    <col min="13843" max="13844" width="5.28515625" style="128" customWidth="1"/>
    <col min="13845" max="13845" width="0" style="128" hidden="1" customWidth="1"/>
    <col min="13846" max="13846" width="6.7109375" style="128" customWidth="1"/>
    <col min="13847" max="13847" width="7.42578125" style="128" customWidth="1"/>
    <col min="13848" max="13849" width="7.7109375" style="128" customWidth="1"/>
    <col min="13850" max="13851" width="0" style="128" hidden="1" customWidth="1"/>
    <col min="13852" max="13852" width="10.7109375" style="128" customWidth="1"/>
    <col min="13853" max="14094" width="8.85546875" style="128"/>
    <col min="14095" max="14095" width="5.28515625" style="128" customWidth="1"/>
    <col min="14096" max="14096" width="25" style="128" customWidth="1"/>
    <col min="14097" max="14097" width="8.28515625" style="128" customWidth="1"/>
    <col min="14098" max="14098" width="4.42578125" style="128" customWidth="1"/>
    <col min="14099" max="14100" width="5.28515625" style="128" customWidth="1"/>
    <col min="14101" max="14101" width="0" style="128" hidden="1" customWidth="1"/>
    <col min="14102" max="14102" width="6.7109375" style="128" customWidth="1"/>
    <col min="14103" max="14103" width="7.42578125" style="128" customWidth="1"/>
    <col min="14104" max="14105" width="7.7109375" style="128" customWidth="1"/>
    <col min="14106" max="14107" width="0" style="128" hidden="1" customWidth="1"/>
    <col min="14108" max="14108" width="10.7109375" style="128" customWidth="1"/>
    <col min="14109" max="14350" width="8.85546875" style="128"/>
    <col min="14351" max="14351" width="5.28515625" style="128" customWidth="1"/>
    <col min="14352" max="14352" width="25" style="128" customWidth="1"/>
    <col min="14353" max="14353" width="8.28515625" style="128" customWidth="1"/>
    <col min="14354" max="14354" width="4.42578125" style="128" customWidth="1"/>
    <col min="14355" max="14356" width="5.28515625" style="128" customWidth="1"/>
    <col min="14357" max="14357" width="0" style="128" hidden="1" customWidth="1"/>
    <col min="14358" max="14358" width="6.7109375" style="128" customWidth="1"/>
    <col min="14359" max="14359" width="7.42578125" style="128" customWidth="1"/>
    <col min="14360" max="14361" width="7.7109375" style="128" customWidth="1"/>
    <col min="14362" max="14363" width="0" style="128" hidden="1" customWidth="1"/>
    <col min="14364" max="14364" width="10.7109375" style="128" customWidth="1"/>
    <col min="14365" max="14606" width="8.85546875" style="128"/>
    <col min="14607" max="14607" width="5.28515625" style="128" customWidth="1"/>
    <col min="14608" max="14608" width="25" style="128" customWidth="1"/>
    <col min="14609" max="14609" width="8.28515625" style="128" customWidth="1"/>
    <col min="14610" max="14610" width="4.42578125" style="128" customWidth="1"/>
    <col min="14611" max="14612" width="5.28515625" style="128" customWidth="1"/>
    <col min="14613" max="14613" width="0" style="128" hidden="1" customWidth="1"/>
    <col min="14614" max="14614" width="6.7109375" style="128" customWidth="1"/>
    <col min="14615" max="14615" width="7.42578125" style="128" customWidth="1"/>
    <col min="14616" max="14617" width="7.7109375" style="128" customWidth="1"/>
    <col min="14618" max="14619" width="0" style="128" hidden="1" customWidth="1"/>
    <col min="14620" max="14620" width="10.7109375" style="128" customWidth="1"/>
    <col min="14621" max="14862" width="8.85546875" style="128"/>
    <col min="14863" max="14863" width="5.28515625" style="128" customWidth="1"/>
    <col min="14864" max="14864" width="25" style="128" customWidth="1"/>
    <col min="14865" max="14865" width="8.28515625" style="128" customWidth="1"/>
    <col min="14866" max="14866" width="4.42578125" style="128" customWidth="1"/>
    <col min="14867" max="14868" width="5.28515625" style="128" customWidth="1"/>
    <col min="14869" max="14869" width="0" style="128" hidden="1" customWidth="1"/>
    <col min="14870" max="14870" width="6.7109375" style="128" customWidth="1"/>
    <col min="14871" max="14871" width="7.42578125" style="128" customWidth="1"/>
    <col min="14872" max="14873" width="7.7109375" style="128" customWidth="1"/>
    <col min="14874" max="14875" width="0" style="128" hidden="1" customWidth="1"/>
    <col min="14876" max="14876" width="10.7109375" style="128" customWidth="1"/>
    <col min="14877" max="15118" width="8.85546875" style="128"/>
    <col min="15119" max="15119" width="5.28515625" style="128" customWidth="1"/>
    <col min="15120" max="15120" width="25" style="128" customWidth="1"/>
    <col min="15121" max="15121" width="8.28515625" style="128" customWidth="1"/>
    <col min="15122" max="15122" width="4.42578125" style="128" customWidth="1"/>
    <col min="15123" max="15124" width="5.28515625" style="128" customWidth="1"/>
    <col min="15125" max="15125" width="0" style="128" hidden="1" customWidth="1"/>
    <col min="15126" max="15126" width="6.7109375" style="128" customWidth="1"/>
    <col min="15127" max="15127" width="7.42578125" style="128" customWidth="1"/>
    <col min="15128" max="15129" width="7.7109375" style="128" customWidth="1"/>
    <col min="15130" max="15131" width="0" style="128" hidden="1" customWidth="1"/>
    <col min="15132" max="15132" width="10.7109375" style="128" customWidth="1"/>
    <col min="15133" max="15374" width="8.85546875" style="128"/>
    <col min="15375" max="15375" width="5.28515625" style="128" customWidth="1"/>
    <col min="15376" max="15376" width="25" style="128" customWidth="1"/>
    <col min="15377" max="15377" width="8.28515625" style="128" customWidth="1"/>
    <col min="15378" max="15378" width="4.42578125" style="128" customWidth="1"/>
    <col min="15379" max="15380" width="5.28515625" style="128" customWidth="1"/>
    <col min="15381" max="15381" width="0" style="128" hidden="1" customWidth="1"/>
    <col min="15382" max="15382" width="6.7109375" style="128" customWidth="1"/>
    <col min="15383" max="15383" width="7.42578125" style="128" customWidth="1"/>
    <col min="15384" max="15385" width="7.7109375" style="128" customWidth="1"/>
    <col min="15386" max="15387" width="0" style="128" hidden="1" customWidth="1"/>
    <col min="15388" max="15388" width="10.7109375" style="128" customWidth="1"/>
    <col min="15389" max="15630" width="8.85546875" style="128"/>
    <col min="15631" max="15631" width="5.28515625" style="128" customWidth="1"/>
    <col min="15632" max="15632" width="25" style="128" customWidth="1"/>
    <col min="15633" max="15633" width="8.28515625" style="128" customWidth="1"/>
    <col min="15634" max="15634" width="4.42578125" style="128" customWidth="1"/>
    <col min="15635" max="15636" width="5.28515625" style="128" customWidth="1"/>
    <col min="15637" max="15637" width="0" style="128" hidden="1" customWidth="1"/>
    <col min="15638" max="15638" width="6.7109375" style="128" customWidth="1"/>
    <col min="15639" max="15639" width="7.42578125" style="128" customWidth="1"/>
    <col min="15640" max="15641" width="7.7109375" style="128" customWidth="1"/>
    <col min="15642" max="15643" width="0" style="128" hidden="1" customWidth="1"/>
    <col min="15644" max="15644" width="10.7109375" style="128" customWidth="1"/>
    <col min="15645" max="15886" width="8.85546875" style="128"/>
    <col min="15887" max="15887" width="5.28515625" style="128" customWidth="1"/>
    <col min="15888" max="15888" width="25" style="128" customWidth="1"/>
    <col min="15889" max="15889" width="8.28515625" style="128" customWidth="1"/>
    <col min="15890" max="15890" width="4.42578125" style="128" customWidth="1"/>
    <col min="15891" max="15892" width="5.28515625" style="128" customWidth="1"/>
    <col min="15893" max="15893" width="0" style="128" hidden="1" customWidth="1"/>
    <col min="15894" max="15894" width="6.7109375" style="128" customWidth="1"/>
    <col min="15895" max="15895" width="7.42578125" style="128" customWidth="1"/>
    <col min="15896" max="15897" width="7.7109375" style="128" customWidth="1"/>
    <col min="15898" max="15899" width="0" style="128" hidden="1" customWidth="1"/>
    <col min="15900" max="15900" width="10.7109375" style="128" customWidth="1"/>
    <col min="15901" max="16142" width="8.85546875" style="128"/>
    <col min="16143" max="16143" width="5.28515625" style="128" customWidth="1"/>
    <col min="16144" max="16144" width="25" style="128" customWidth="1"/>
    <col min="16145" max="16145" width="8.28515625" style="128" customWidth="1"/>
    <col min="16146" max="16146" width="4.42578125" style="128" customWidth="1"/>
    <col min="16147" max="16148" width="5.28515625" style="128" customWidth="1"/>
    <col min="16149" max="16149" width="0" style="128" hidden="1" customWidth="1"/>
    <col min="16150" max="16150" width="6.7109375" style="128" customWidth="1"/>
    <col min="16151" max="16151" width="7.42578125" style="128" customWidth="1"/>
    <col min="16152" max="16153" width="7.7109375" style="128" customWidth="1"/>
    <col min="16154" max="16155" width="0" style="128" hidden="1" customWidth="1"/>
    <col min="16156" max="16156" width="10.7109375" style="128" customWidth="1"/>
    <col min="16157" max="16384" width="8.85546875" style="128"/>
  </cols>
  <sheetData>
    <row r="1" spans="1:31" ht="12.75" customHeight="1" x14ac:dyDescent="0.2">
      <c r="A1" s="369" t="s">
        <v>106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</row>
    <row r="2" spans="1:31" ht="13.5" customHeight="1" thickBot="1" x14ac:dyDescent="0.2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129"/>
      <c r="AD2" s="129"/>
      <c r="AE2" s="129"/>
    </row>
    <row r="3" spans="1:31" s="133" customFormat="1" ht="16.5" thickBot="1" x14ac:dyDescent="0.3">
      <c r="A3" s="371" t="s">
        <v>21</v>
      </c>
      <c r="B3" s="374" t="s">
        <v>22</v>
      </c>
      <c r="C3" s="130"/>
      <c r="D3" s="377">
        <v>1</v>
      </c>
      <c r="E3" s="378"/>
      <c r="F3" s="379"/>
      <c r="G3" s="377">
        <v>2</v>
      </c>
      <c r="H3" s="378"/>
      <c r="I3" s="379"/>
      <c r="J3" s="380">
        <v>3</v>
      </c>
      <c r="K3" s="381"/>
      <c r="L3" s="382"/>
      <c r="M3" s="383" t="s">
        <v>2</v>
      </c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5"/>
      <c r="AA3" s="131">
        <f>SUM(M3:Z3)</f>
        <v>0</v>
      </c>
      <c r="AB3" s="386" t="s">
        <v>23</v>
      </c>
      <c r="AC3" s="132"/>
      <c r="AD3" s="132"/>
      <c r="AE3" s="132"/>
    </row>
    <row r="4" spans="1:31" s="133" customFormat="1" ht="16.5" customHeight="1" thickBot="1" x14ac:dyDescent="0.3">
      <c r="A4" s="372"/>
      <c r="B4" s="375"/>
      <c r="C4" s="388" t="s">
        <v>24</v>
      </c>
      <c r="D4" s="361" t="s">
        <v>30</v>
      </c>
      <c r="E4" s="363" t="s">
        <v>32</v>
      </c>
      <c r="F4" s="365" t="s">
        <v>33</v>
      </c>
      <c r="G4" s="361" t="s">
        <v>30</v>
      </c>
      <c r="H4" s="363" t="s">
        <v>32</v>
      </c>
      <c r="I4" s="365" t="s">
        <v>33</v>
      </c>
      <c r="J4" s="361" t="s">
        <v>30</v>
      </c>
      <c r="K4" s="363" t="s">
        <v>32</v>
      </c>
      <c r="L4" s="365" t="s">
        <v>33</v>
      </c>
      <c r="M4" s="367" t="s">
        <v>31</v>
      </c>
      <c r="N4" s="359">
        <v>1</v>
      </c>
      <c r="O4" s="360"/>
      <c r="P4" s="360"/>
      <c r="Q4" s="360"/>
      <c r="R4" s="359">
        <v>2</v>
      </c>
      <c r="S4" s="360"/>
      <c r="T4" s="360"/>
      <c r="U4" s="360"/>
      <c r="V4" s="359">
        <v>3</v>
      </c>
      <c r="W4" s="360"/>
      <c r="X4" s="360"/>
      <c r="Y4" s="360"/>
      <c r="Z4" s="146"/>
      <c r="AA4" s="131"/>
      <c r="AB4" s="387"/>
      <c r="AC4" s="132"/>
      <c r="AD4" s="132"/>
      <c r="AE4" s="132"/>
    </row>
    <row r="5" spans="1:31" s="135" customFormat="1" ht="33" customHeight="1" thickBot="1" x14ac:dyDescent="0.3">
      <c r="A5" s="373"/>
      <c r="B5" s="376"/>
      <c r="C5" s="389"/>
      <c r="D5" s="362"/>
      <c r="E5" s="364"/>
      <c r="F5" s="366"/>
      <c r="G5" s="362"/>
      <c r="H5" s="364"/>
      <c r="I5" s="366"/>
      <c r="J5" s="362"/>
      <c r="K5" s="364"/>
      <c r="L5" s="366"/>
      <c r="M5" s="368"/>
      <c r="N5" s="150" t="s">
        <v>26</v>
      </c>
      <c r="O5" s="151" t="s">
        <v>27</v>
      </c>
      <c r="P5" s="151" t="s">
        <v>28</v>
      </c>
      <c r="Q5" s="152" t="s">
        <v>29</v>
      </c>
      <c r="R5" s="150" t="s">
        <v>26</v>
      </c>
      <c r="S5" s="151" t="s">
        <v>27</v>
      </c>
      <c r="T5" s="151" t="s">
        <v>28</v>
      </c>
      <c r="U5" s="153" t="s">
        <v>29</v>
      </c>
      <c r="V5" s="150" t="s">
        <v>26</v>
      </c>
      <c r="W5" s="151" t="s">
        <v>27</v>
      </c>
      <c r="X5" s="151" t="s">
        <v>28</v>
      </c>
      <c r="Y5" s="153" t="s">
        <v>29</v>
      </c>
      <c r="Z5" s="147">
        <v>4</v>
      </c>
      <c r="AA5" s="131"/>
      <c r="AB5" s="387"/>
      <c r="AC5" s="134"/>
      <c r="AD5" s="134"/>
      <c r="AE5" s="134"/>
    </row>
    <row r="6" spans="1:31" ht="15.75" x14ac:dyDescent="0.25">
      <c r="A6" s="157">
        <f ca="1">RANK(AB6,AB$6:OFFSET(AB$6,0,0,COUNTA(B$6:B$28)))</f>
        <v>1</v>
      </c>
      <c r="B6" s="286" t="s">
        <v>76</v>
      </c>
      <c r="C6" s="148">
        <v>5</v>
      </c>
      <c r="D6" s="267">
        <v>1</v>
      </c>
      <c r="E6" s="268">
        <v>2</v>
      </c>
      <c r="F6" s="269">
        <v>1</v>
      </c>
      <c r="G6" s="270">
        <v>1</v>
      </c>
      <c r="H6" s="234">
        <v>7</v>
      </c>
      <c r="I6" s="268">
        <v>3</v>
      </c>
      <c r="J6" s="267">
        <v>1</v>
      </c>
      <c r="K6" s="268">
        <v>6</v>
      </c>
      <c r="L6" s="271">
        <v>6</v>
      </c>
      <c r="M6" s="282"/>
      <c r="N6" s="228">
        <f ca="1">OFFSET(Очки!$A$3,F6,D6+QUOTIENT(MAX($C$29-11,0), 2)*4)</f>
        <v>16</v>
      </c>
      <c r="O6" s="196">
        <f ca="1">IF(F6&lt;E6,OFFSET(IF(OR($C$29=11,$C$29=12),Очки!$B$17,Очки!$O$18),2+E6-F6,IF(D6=2,12,13-E6)),0)</f>
        <v>0.7</v>
      </c>
      <c r="P6" s="196">
        <v>2</v>
      </c>
      <c r="Q6" s="272"/>
      <c r="R6" s="228">
        <f ca="1">OFFSET(Очки!$A$3,I6,G6+QUOTIENT(MAX($C$29-11,0), 2)*4)</f>
        <v>14</v>
      </c>
      <c r="S6" s="196">
        <f ca="1">IF(I6&lt;H6,OFFSET(IF(OR($C$29=11,$C$29=12),Очки!$B$17,Очки!$O$18),2+H6-I6,IF(G6=2,12,13-H6)),0)</f>
        <v>3.8</v>
      </c>
      <c r="T6" s="196">
        <v>1.5</v>
      </c>
      <c r="U6" s="272"/>
      <c r="V6" s="228">
        <f ca="1">OFFSET(Очки!$A$3,L6,J6+QUOTIENT(MAX($C$29-11,0), 2)*4)</f>
        <v>11.5</v>
      </c>
      <c r="W6" s="196">
        <f ca="1">IF(L6&lt;K6,OFFSET(IF(OR($C$29=11,$C$29=12),Очки!$B$17,Очки!$O$18),2+K6-L6,IF(J6=2,12,13-K6)),0)</f>
        <v>0</v>
      </c>
      <c r="X6" s="196"/>
      <c r="Y6" s="197">
        <v>1</v>
      </c>
      <c r="Z6" s="136"/>
      <c r="AA6" s="137"/>
      <c r="AB6" s="192">
        <f ca="1">SUM(M6:Y6)</f>
        <v>50.5</v>
      </c>
      <c r="AC6" s="129"/>
      <c r="AD6" s="129"/>
      <c r="AE6" s="129"/>
    </row>
    <row r="7" spans="1:31" ht="15.75" x14ac:dyDescent="0.25">
      <c r="A7" s="158">
        <f ca="1">RANK(AB7,AB$6:OFFSET(AB$6,0,0,COUNTA(B$6:B$28)))</f>
        <v>2</v>
      </c>
      <c r="B7" s="295" t="s">
        <v>83</v>
      </c>
      <c r="C7" s="149" t="s">
        <v>25</v>
      </c>
      <c r="D7" s="235">
        <v>1</v>
      </c>
      <c r="E7" s="236">
        <v>3</v>
      </c>
      <c r="F7" s="237">
        <v>3</v>
      </c>
      <c r="G7" s="233">
        <v>1</v>
      </c>
      <c r="H7" s="238">
        <v>2</v>
      </c>
      <c r="I7" s="236">
        <v>1</v>
      </c>
      <c r="J7" s="235">
        <v>1</v>
      </c>
      <c r="K7" s="236">
        <v>8</v>
      </c>
      <c r="L7" s="239">
        <v>6</v>
      </c>
      <c r="M7" s="283"/>
      <c r="N7" s="202">
        <f ca="1">OFFSET(Очки!$A$3,F7,D7+QUOTIENT(MAX($C$29-11,0), 2)*4)</f>
        <v>14</v>
      </c>
      <c r="O7" s="198">
        <f ca="1">IF(F7&lt;E7,OFFSET(IF(OR($C$29=11,$C$29=12),Очки!$B$17,Очки!$O$18),2+E7-F7,IF(D7=2,12,13-E7)),0)</f>
        <v>0</v>
      </c>
      <c r="P7" s="198"/>
      <c r="Q7" s="273"/>
      <c r="R7" s="202">
        <f ca="1">OFFSET(Очки!$A$3,I7,G7+QUOTIENT(MAX($C$29-11,0), 2)*4)</f>
        <v>16</v>
      </c>
      <c r="S7" s="198">
        <f ca="1">IF(I7&lt;H7,OFFSET(IF(OR($C$29=11,$C$29=12),Очки!$B$17,Очки!$O$18),2+H7-I7,IF(G7=2,12,13-H7)),0)</f>
        <v>0.7</v>
      </c>
      <c r="T7" s="198">
        <v>2.5</v>
      </c>
      <c r="U7" s="273"/>
      <c r="V7" s="202">
        <f ca="1">OFFSET(Очки!$A$3,L7,J7+QUOTIENT(MAX($C$29-11,0), 2)*4)</f>
        <v>11.5</v>
      </c>
      <c r="W7" s="198">
        <f ca="1">IF(L7&lt;K7,OFFSET(IF(OR($C$29=11,$C$29=12),Очки!$B$17,Очки!$O$18),2+K7-L7,IF(J7=2,12,13-K7)),0)</f>
        <v>2.2999999999999998</v>
      </c>
      <c r="X7" s="198"/>
      <c r="Y7" s="199">
        <v>2.5</v>
      </c>
      <c r="Z7" s="138"/>
      <c r="AA7" s="139"/>
      <c r="AB7" s="193">
        <f ca="1">SUM(M7:Y7)</f>
        <v>49.5</v>
      </c>
      <c r="AC7" s="129"/>
      <c r="AD7" s="129"/>
      <c r="AE7" s="129"/>
    </row>
    <row r="8" spans="1:31" ht="15.75" x14ac:dyDescent="0.25">
      <c r="A8" s="158">
        <f ca="1">RANK(AB8,AB$6:OFFSET(AB$6,0,0,COUNTA(B$6:B$28)))</f>
        <v>3</v>
      </c>
      <c r="B8" s="154" t="s">
        <v>107</v>
      </c>
      <c r="C8" s="149">
        <v>10</v>
      </c>
      <c r="D8" s="235">
        <v>1</v>
      </c>
      <c r="E8" s="236">
        <v>6</v>
      </c>
      <c r="F8" s="237">
        <v>4</v>
      </c>
      <c r="G8" s="233">
        <v>1</v>
      </c>
      <c r="H8" s="238">
        <v>4</v>
      </c>
      <c r="I8" s="236">
        <v>2</v>
      </c>
      <c r="J8" s="235">
        <v>1</v>
      </c>
      <c r="K8" s="236">
        <v>5</v>
      </c>
      <c r="L8" s="239">
        <v>4</v>
      </c>
      <c r="M8" s="283">
        <v>1.5</v>
      </c>
      <c r="N8" s="202">
        <f ca="1">OFFSET(Очки!$A$3,F8,D8+QUOTIENT(MAX($C$29-11,0), 2)*4)</f>
        <v>13</v>
      </c>
      <c r="O8" s="198">
        <f ca="1">IF(F8&lt;E8,OFFSET(IF(OR($C$29=11,$C$29=12),Очки!$B$17,Очки!$O$18),2+E8-F8,IF(D8=2,12,13-E8)),0)</f>
        <v>1.9</v>
      </c>
      <c r="P8" s="198">
        <v>0.5</v>
      </c>
      <c r="Q8" s="273"/>
      <c r="R8" s="202">
        <f ca="1">OFFSET(Очки!$A$3,I8,G8+QUOTIENT(MAX($C$29-11,0), 2)*4)</f>
        <v>15</v>
      </c>
      <c r="S8" s="198">
        <f ca="1">IF(I8&lt;H8,OFFSET(IF(OR($C$29=11,$C$29=12),Очки!$B$17,Очки!$O$18),2+H8-I8,IF(G8=2,12,13-H8)),0)</f>
        <v>1.5</v>
      </c>
      <c r="T8" s="198">
        <v>1</v>
      </c>
      <c r="U8" s="273"/>
      <c r="V8" s="202">
        <f ca="1">OFFSET(Очки!$A$3,L8,J8+QUOTIENT(MAX($C$29-11,0), 2)*4)</f>
        <v>13</v>
      </c>
      <c r="W8" s="198">
        <f ca="1">IF(L8&lt;K8,OFFSET(IF(OR($C$29=11,$C$29=12),Очки!$B$17,Очки!$O$18),2+K8-L8,IF(J8=2,12,13-K8)),0)</f>
        <v>0.9</v>
      </c>
      <c r="X8" s="198"/>
      <c r="Y8" s="199"/>
      <c r="Z8" s="138"/>
      <c r="AA8" s="139"/>
      <c r="AB8" s="193">
        <f ca="1">SUM(M8:Y8)</f>
        <v>48.3</v>
      </c>
      <c r="AC8" s="129"/>
      <c r="AD8" s="129"/>
      <c r="AE8" s="129"/>
    </row>
    <row r="9" spans="1:31" ht="15.75" x14ac:dyDescent="0.25">
      <c r="A9" s="158">
        <f ca="1">RANK(AB9,AB$6:OFFSET(AB$6,0,0,COUNTA(B$6:B$28)))</f>
        <v>4</v>
      </c>
      <c r="B9" s="154" t="s">
        <v>77</v>
      </c>
      <c r="C9" s="149" t="s">
        <v>25</v>
      </c>
      <c r="D9" s="235">
        <v>1</v>
      </c>
      <c r="E9" s="236">
        <v>1</v>
      </c>
      <c r="F9" s="237">
        <v>2</v>
      </c>
      <c r="G9" s="233">
        <v>1</v>
      </c>
      <c r="H9" s="238">
        <v>8</v>
      </c>
      <c r="I9" s="236">
        <v>8</v>
      </c>
      <c r="J9" s="235">
        <v>1</v>
      </c>
      <c r="K9" s="236">
        <v>7</v>
      </c>
      <c r="L9" s="239">
        <v>3</v>
      </c>
      <c r="M9" s="283"/>
      <c r="N9" s="202">
        <f ca="1">OFFSET(Очки!$A$3,F9,D9+QUOTIENT(MAX($C$29-11,0), 2)*4)</f>
        <v>15</v>
      </c>
      <c r="O9" s="198">
        <f ca="1">IF(F9&lt;E9,OFFSET(IF(OR($C$29=11,$C$29=12),Очки!$B$17,Очки!$O$18),2+E9-F9,IF(D9=2,12,13-E9)),0)</f>
        <v>0</v>
      </c>
      <c r="P9" s="198">
        <v>2.5</v>
      </c>
      <c r="Q9" s="273"/>
      <c r="R9" s="202">
        <f ca="1">OFFSET(Очки!$A$3,I9,G9+QUOTIENT(MAX($C$29-11,0), 2)*4)</f>
        <v>10.5</v>
      </c>
      <c r="S9" s="198">
        <f ca="1">IF(I9&lt;H9,OFFSET(IF(OR($C$29=11,$C$29=12),Очки!$B$17,Очки!$O$18),2+H9-I9,IF(G9=2,12,13-H9)),0)</f>
        <v>0</v>
      </c>
      <c r="T9" s="198">
        <v>2</v>
      </c>
      <c r="U9" s="273">
        <v>-4</v>
      </c>
      <c r="V9" s="202">
        <f ca="1">OFFSET(Очки!$A$3,L9,J9+QUOTIENT(MAX($C$29-11,0), 2)*4)</f>
        <v>14</v>
      </c>
      <c r="W9" s="198">
        <f ca="1">IF(L9&lt;K9,OFFSET(IF(OR($C$29=11,$C$29=12),Очки!$B$17,Очки!$O$18),2+K9-L9,IF(J9=2,12,13-K9)),0)</f>
        <v>3.8</v>
      </c>
      <c r="X9" s="198"/>
      <c r="Y9" s="199">
        <v>2</v>
      </c>
      <c r="Z9" s="138"/>
      <c r="AA9" s="139"/>
      <c r="AB9" s="193">
        <f ca="1">SUM(M9:Y9)</f>
        <v>45.8</v>
      </c>
      <c r="AC9" s="129"/>
      <c r="AD9" s="129"/>
      <c r="AE9" s="129"/>
    </row>
    <row r="10" spans="1:31" ht="15.75" x14ac:dyDescent="0.25">
      <c r="A10" s="158">
        <f ca="1">RANK(AB10,AB$6:OFFSET(AB$6,0,0,COUNTA(B$6:B$28)))</f>
        <v>5</v>
      </c>
      <c r="B10" s="296" t="s">
        <v>108</v>
      </c>
      <c r="C10" s="149">
        <v>12.5</v>
      </c>
      <c r="D10" s="235">
        <v>1</v>
      </c>
      <c r="E10" s="236">
        <v>8</v>
      </c>
      <c r="F10" s="237">
        <v>6</v>
      </c>
      <c r="G10" s="233">
        <v>1</v>
      </c>
      <c r="H10" s="238">
        <v>5</v>
      </c>
      <c r="I10" s="236">
        <v>6</v>
      </c>
      <c r="J10" s="235">
        <v>1</v>
      </c>
      <c r="K10" s="236">
        <v>3</v>
      </c>
      <c r="L10" s="239">
        <v>2</v>
      </c>
      <c r="M10" s="283">
        <v>2.5</v>
      </c>
      <c r="N10" s="202">
        <f ca="1">OFFSET(Очки!$A$3,F10,D10+QUOTIENT(MAX($C$29-11,0), 2)*4)</f>
        <v>11.5</v>
      </c>
      <c r="O10" s="198">
        <f ca="1">IF(F10&lt;E10,OFFSET(IF(OR($C$29=11,$C$29=12),Очки!$B$17,Очки!$O$18),2+E10-F10,IF(D10=2,12,13-E10)),0)</f>
        <v>2.2999999999999998</v>
      </c>
      <c r="P10" s="198">
        <v>1</v>
      </c>
      <c r="Q10" s="273"/>
      <c r="R10" s="202">
        <f ca="1">OFFSET(Очки!$A$3,I10,G10+QUOTIENT(MAX($C$29-11,0), 2)*4)</f>
        <v>11.5</v>
      </c>
      <c r="S10" s="198">
        <f ca="1">IF(I10&lt;H10,OFFSET(IF(OR($C$29=11,$C$29=12),Очки!$B$17,Очки!$O$18),2+H10-I10,IF(G10=2,12,13-H10)),0)</f>
        <v>0</v>
      </c>
      <c r="T10" s="198"/>
      <c r="U10" s="273"/>
      <c r="V10" s="202">
        <f ca="1">OFFSET(Очки!$A$3,L10,J10+QUOTIENT(MAX($C$29-11,0), 2)*4)</f>
        <v>15</v>
      </c>
      <c r="W10" s="198">
        <f ca="1">IF(L10&lt;K10,OFFSET(IF(OR($C$29=11,$C$29=12),Очки!$B$17,Очки!$O$18),2+K10-L10,IF(J10=2,12,13-K10)),0)</f>
        <v>0.7</v>
      </c>
      <c r="X10" s="198"/>
      <c r="Y10" s="199"/>
      <c r="Z10" s="138"/>
      <c r="AA10" s="139"/>
      <c r="AB10" s="193">
        <f ca="1">SUM(M10:Y10)</f>
        <v>44.5</v>
      </c>
      <c r="AC10" s="129"/>
      <c r="AD10" s="129"/>
      <c r="AE10" s="129"/>
    </row>
    <row r="11" spans="1:31" ht="16.5" thickBot="1" x14ac:dyDescent="0.3">
      <c r="A11" s="158">
        <f ca="1">RANK(AB11,AB$6:OFFSET(AB$6,0,0,COUNTA(B$6:B$28)))</f>
        <v>6</v>
      </c>
      <c r="B11" s="156" t="s">
        <v>47</v>
      </c>
      <c r="C11" s="149" t="s">
        <v>25</v>
      </c>
      <c r="D11" s="235">
        <v>1</v>
      </c>
      <c r="E11" s="236">
        <v>7</v>
      </c>
      <c r="F11" s="237">
        <v>7</v>
      </c>
      <c r="G11" s="233">
        <v>1</v>
      </c>
      <c r="H11" s="238">
        <v>6</v>
      </c>
      <c r="I11" s="236">
        <v>4</v>
      </c>
      <c r="J11" s="235">
        <v>2</v>
      </c>
      <c r="K11" s="236">
        <v>6</v>
      </c>
      <c r="L11" s="239">
        <v>3</v>
      </c>
      <c r="M11" s="283">
        <v>2</v>
      </c>
      <c r="N11" s="202">
        <f ca="1">OFFSET(Очки!$A$3,F11,D11+QUOTIENT(MAX($C$29-11,0), 2)*4)</f>
        <v>11</v>
      </c>
      <c r="O11" s="198">
        <f ca="1">IF(F11&lt;E11,OFFSET(IF(OR($C$29=11,$C$29=12),Очки!$B$17,Очки!$O$18),2+E11-F11,IF(D11=2,12,13-E11)),0)</f>
        <v>0</v>
      </c>
      <c r="P11" s="198">
        <v>1.5</v>
      </c>
      <c r="Q11" s="273"/>
      <c r="R11" s="202">
        <f ca="1">OFFSET(Очки!$A$3,I11,G11+QUOTIENT(MAX($C$29-11,0), 2)*4)</f>
        <v>13</v>
      </c>
      <c r="S11" s="198">
        <f ca="1">IF(I11&lt;H11,OFFSET(IF(OR($C$29=11,$C$29=12),Очки!$B$17,Очки!$O$18),2+H11-I11,IF(G11=2,12,13-H11)),0)</f>
        <v>1.9</v>
      </c>
      <c r="T11" s="198"/>
      <c r="U11" s="273"/>
      <c r="V11" s="202">
        <f ca="1">OFFSET(Очки!$A$3,L11,J11+QUOTIENT(MAX($C$29-11,0), 2)*4)</f>
        <v>9.5</v>
      </c>
      <c r="W11" s="198">
        <f ca="1">IF(L11&lt;K11,OFFSET(IF(OR($C$29=11,$C$29=12),Очки!$B$17,Очки!$O$18),2+K11-L11,IF(J11=2,12,13-K11)),0)</f>
        <v>2.1</v>
      </c>
      <c r="X11" s="198"/>
      <c r="Y11" s="199">
        <v>0.5</v>
      </c>
      <c r="Z11" s="138"/>
      <c r="AA11" s="139"/>
      <c r="AB11" s="193">
        <f ca="1">SUM(M11:Y11)</f>
        <v>41.5</v>
      </c>
      <c r="AC11" s="129"/>
      <c r="AD11" s="129"/>
      <c r="AE11" s="129"/>
    </row>
    <row r="12" spans="1:31" ht="15.75" x14ac:dyDescent="0.25">
      <c r="A12" s="157">
        <f ca="1">RANK(AB12,AB$6:OFFSET(AB$6,0,0,COUNTA(B$6:B$28)))</f>
        <v>7</v>
      </c>
      <c r="B12" s="286" t="s">
        <v>56</v>
      </c>
      <c r="C12" s="148">
        <v>10</v>
      </c>
      <c r="D12" s="267">
        <v>1</v>
      </c>
      <c r="E12" s="268">
        <v>4</v>
      </c>
      <c r="F12" s="269">
        <v>5</v>
      </c>
      <c r="G12" s="270">
        <v>1</v>
      </c>
      <c r="H12" s="234">
        <v>3</v>
      </c>
      <c r="I12" s="268">
        <v>7</v>
      </c>
      <c r="J12" s="267">
        <v>2</v>
      </c>
      <c r="K12" s="268">
        <v>4</v>
      </c>
      <c r="L12" s="271">
        <v>1</v>
      </c>
      <c r="M12" s="282">
        <v>0.5</v>
      </c>
      <c r="N12" s="228">
        <f ca="1">OFFSET(Очки!$A$3,F12,D12+QUOTIENT(MAX($C$29-11,0), 2)*4)</f>
        <v>12</v>
      </c>
      <c r="O12" s="196">
        <f ca="1">IF(F12&lt;E12,OFFSET(IF(OR($C$29=11,$C$29=12),Очки!$B$17,Очки!$O$18),2+E12-F12,IF(D12=2,12,13-E12)),0)</f>
        <v>0</v>
      </c>
      <c r="P12" s="196"/>
      <c r="Q12" s="272"/>
      <c r="R12" s="228">
        <f ca="1">OFFSET(Очки!$A$3,I12,G12+QUOTIENT(MAX($C$29-11,0), 2)*4)</f>
        <v>11</v>
      </c>
      <c r="S12" s="196">
        <f ca="1">IF(I12&lt;H12,OFFSET(IF(OR($C$29=11,$C$29=12),Очки!$B$17,Очки!$O$18),2+H12-I12,IF(G12=2,12,13-H12)),0)</f>
        <v>0</v>
      </c>
      <c r="T12" s="196"/>
      <c r="U12" s="272"/>
      <c r="V12" s="228">
        <f ca="1">OFFSET(Очки!$A$3,L12,J12+QUOTIENT(MAX($C$29-11,0), 2)*4)</f>
        <v>11.5</v>
      </c>
      <c r="W12" s="196">
        <f ca="1">IF(L12&lt;K12,OFFSET(IF(OR($C$29=11,$C$29=12),Очки!$B$17,Очки!$O$18),2+K12-L12,IF(J12=2,12,13-K12)),0)</f>
        <v>2.1</v>
      </c>
      <c r="X12" s="196"/>
      <c r="Y12" s="197">
        <v>1.5</v>
      </c>
      <c r="Z12" s="136"/>
      <c r="AA12" s="137"/>
      <c r="AB12" s="192">
        <f ca="1">SUM(M12:Y12)</f>
        <v>38.6</v>
      </c>
      <c r="AC12" s="129"/>
      <c r="AD12" s="129"/>
      <c r="AE12" s="129"/>
    </row>
    <row r="13" spans="1:31" ht="15.75" x14ac:dyDescent="0.25">
      <c r="A13" s="158">
        <f ca="1">RANK(AB13,AB$6:OFFSET(AB$6,0,0,COUNTA(B$6:B$28)))</f>
        <v>8</v>
      </c>
      <c r="B13" s="154" t="s">
        <v>113</v>
      </c>
      <c r="C13" s="149">
        <v>15</v>
      </c>
      <c r="D13" s="235">
        <v>2</v>
      </c>
      <c r="E13" s="236">
        <v>2</v>
      </c>
      <c r="F13" s="237">
        <v>1</v>
      </c>
      <c r="G13" s="233">
        <v>2</v>
      </c>
      <c r="H13" s="238">
        <v>7</v>
      </c>
      <c r="I13" s="236">
        <v>5</v>
      </c>
      <c r="J13" s="235">
        <v>1</v>
      </c>
      <c r="K13" s="236">
        <v>1</v>
      </c>
      <c r="L13" s="239">
        <v>1</v>
      </c>
      <c r="M13" s="283"/>
      <c r="N13" s="202">
        <f ca="1">OFFSET(Очки!$A$3,F13,D13+QUOTIENT(MAX($C$29-11,0), 2)*4)</f>
        <v>11.5</v>
      </c>
      <c r="O13" s="198">
        <f ca="1">IF(F13&lt;E13,OFFSET(IF(OR($C$29=11,$C$29=12),Очки!$B$17,Очки!$O$18),2+E13-F13,IF(D13=2,12,13-E13)),0)</f>
        <v>0.7</v>
      </c>
      <c r="P13" s="198"/>
      <c r="Q13" s="273" t="s">
        <v>42</v>
      </c>
      <c r="R13" s="202">
        <f ca="1">OFFSET(Очки!$A$3,I13,G13+QUOTIENT(MAX($C$29-11,0), 2)*4)</f>
        <v>7.5</v>
      </c>
      <c r="S13" s="198">
        <f ca="1">IF(I13&lt;H13,OFFSET(IF(OR($C$29=11,$C$29=12),Очки!$B$17,Очки!$O$18),2+H13-I13,IF(G13=2,12,13-H13)),0)</f>
        <v>1.4</v>
      </c>
      <c r="T13" s="198"/>
      <c r="U13" s="273"/>
      <c r="V13" s="202">
        <f ca="1">OFFSET(Очки!$A$3,L13,J13+QUOTIENT(MAX($C$29-11,0), 2)*4)</f>
        <v>16</v>
      </c>
      <c r="W13" s="198">
        <f ca="1">IF(L13&lt;K13,OFFSET(IF(OR($C$29=11,$C$29=12),Очки!$B$17,Очки!$O$18),2+K13-L13,IF(J13=2,12,13-K13)),0)</f>
        <v>0</v>
      </c>
      <c r="X13" s="198"/>
      <c r="Y13" s="199"/>
      <c r="Z13" s="138"/>
      <c r="AA13" s="139"/>
      <c r="AB13" s="193">
        <f ca="1">SUM(M13:Y13)</f>
        <v>37.099999999999994</v>
      </c>
      <c r="AC13" s="129"/>
      <c r="AD13" s="129"/>
      <c r="AE13" s="129"/>
    </row>
    <row r="14" spans="1:31" ht="15.75" x14ac:dyDescent="0.25">
      <c r="A14" s="158">
        <f ca="1">RANK(AB14,AB$6:OFFSET(AB$6,0,0,COUNTA(B$6:B$28)))</f>
        <v>9</v>
      </c>
      <c r="B14" s="155" t="s">
        <v>112</v>
      </c>
      <c r="C14" s="149">
        <v>10</v>
      </c>
      <c r="D14" s="235">
        <v>2</v>
      </c>
      <c r="E14" s="236">
        <v>4</v>
      </c>
      <c r="F14" s="237">
        <v>2</v>
      </c>
      <c r="G14" s="233">
        <v>1</v>
      </c>
      <c r="H14" s="238">
        <v>1</v>
      </c>
      <c r="I14" s="236">
        <v>5</v>
      </c>
      <c r="J14" s="235">
        <v>2</v>
      </c>
      <c r="K14" s="236">
        <v>2</v>
      </c>
      <c r="L14" s="239">
        <v>2</v>
      </c>
      <c r="M14" s="283"/>
      <c r="N14" s="202">
        <f ca="1">OFFSET(Очки!$A$3,F14,D14+QUOTIENT(MAX($C$29-11,0), 2)*4)</f>
        <v>10.5</v>
      </c>
      <c r="O14" s="198">
        <f ca="1">IF(F14&lt;E14,OFFSET(IF(OR($C$29=11,$C$29=12),Очки!$B$17,Очки!$O$18),2+E14-F14,IF(D14=2,12,13-E14)),0)</f>
        <v>1.4</v>
      </c>
      <c r="P14" s="198"/>
      <c r="Q14" s="273"/>
      <c r="R14" s="202">
        <f ca="1">OFFSET(Очки!$A$3,I14,G14+QUOTIENT(MAX($C$29-11,0), 2)*4)</f>
        <v>12</v>
      </c>
      <c r="S14" s="198">
        <f ca="1">IF(I14&lt;H14,OFFSET(IF(OR($C$29=11,$C$29=12),Очки!$B$17,Очки!$O$18),2+H14-I14,IF(G14=2,12,13-H14)),0)</f>
        <v>0</v>
      </c>
      <c r="T14" s="198"/>
      <c r="U14" s="273"/>
      <c r="V14" s="202">
        <f ca="1">OFFSET(Очки!$A$3,L14,J14+QUOTIENT(MAX($C$29-11,0), 2)*4)</f>
        <v>10.5</v>
      </c>
      <c r="W14" s="198">
        <f ca="1">IF(L14&lt;K14,OFFSET(IF(OR($C$29=11,$C$29=12),Очки!$B$17,Очки!$O$18),2+K14-L14,IF(J14=2,12,13-K14)),0)</f>
        <v>0</v>
      </c>
      <c r="X14" s="198"/>
      <c r="Y14" s="199"/>
      <c r="Z14" s="138"/>
      <c r="AA14" s="139"/>
      <c r="AB14" s="193">
        <f ca="1">SUM(M14:Y14)</f>
        <v>34.4</v>
      </c>
      <c r="AC14" s="129"/>
      <c r="AD14" s="129"/>
      <c r="AE14" s="129"/>
    </row>
    <row r="15" spans="1:31" ht="15.75" x14ac:dyDescent="0.25">
      <c r="A15" s="158">
        <f ca="1">RANK(AB15,AB$6:OFFSET(AB$6,0,0,COUNTA(B$6:B$28)))</f>
        <v>10</v>
      </c>
      <c r="B15" s="154" t="s">
        <v>54</v>
      </c>
      <c r="C15" s="149" t="s">
        <v>25</v>
      </c>
      <c r="D15" s="235">
        <v>1</v>
      </c>
      <c r="E15" s="236">
        <v>5</v>
      </c>
      <c r="F15" s="237">
        <v>8</v>
      </c>
      <c r="G15" s="233">
        <v>2</v>
      </c>
      <c r="H15" s="238">
        <v>5</v>
      </c>
      <c r="I15" s="236">
        <v>3</v>
      </c>
      <c r="J15" s="235">
        <v>1</v>
      </c>
      <c r="K15" s="236">
        <v>4</v>
      </c>
      <c r="L15" s="239">
        <v>8</v>
      </c>
      <c r="M15" s="283">
        <v>1</v>
      </c>
      <c r="N15" s="202">
        <f ca="1">OFFSET(Очки!$A$3,F15,D15+QUOTIENT(MAX($C$29-11,0), 2)*4)</f>
        <v>10.5</v>
      </c>
      <c r="O15" s="198">
        <f ca="1">IF(F15&lt;E15,OFFSET(IF(OR($C$29=11,$C$29=12),Очки!$B$17,Очки!$O$18),2+E15-F15,IF(D15=2,12,13-E15)),0)</f>
        <v>0</v>
      </c>
      <c r="P15" s="198"/>
      <c r="Q15" s="273"/>
      <c r="R15" s="202">
        <f ca="1">OFFSET(Очки!$A$3,I15,G15+QUOTIENT(MAX($C$29-11,0), 2)*4)</f>
        <v>9.5</v>
      </c>
      <c r="S15" s="198">
        <f ca="1">IF(I15&lt;H15,OFFSET(IF(OR($C$29=11,$C$29=12),Очки!$B$17,Очки!$O$18),2+H15-I15,IF(G15=2,12,13-H15)),0)</f>
        <v>1.4</v>
      </c>
      <c r="T15" s="198">
        <v>0.5</v>
      </c>
      <c r="U15" s="273"/>
      <c r="V15" s="202">
        <f ca="1">OFFSET(Очки!$A$3,L15,J15+QUOTIENT(MAX($C$29-11,0), 2)*4)</f>
        <v>10.5</v>
      </c>
      <c r="W15" s="198">
        <f ca="1">IF(L15&lt;K15,OFFSET(IF(OR($C$29=11,$C$29=12),Очки!$B$17,Очки!$O$18),2+K15-L15,IF(J15=2,12,13-K15)),0)</f>
        <v>0</v>
      </c>
      <c r="X15" s="198"/>
      <c r="Y15" s="199"/>
      <c r="Z15" s="138"/>
      <c r="AA15" s="139"/>
      <c r="AB15" s="193">
        <f ca="1">SUM(M15:Y15)</f>
        <v>33.4</v>
      </c>
      <c r="AC15" s="129"/>
      <c r="AD15" s="129"/>
      <c r="AE15" s="129"/>
    </row>
    <row r="16" spans="1:31" ht="15" customHeight="1" x14ac:dyDescent="0.25">
      <c r="A16" s="158">
        <f ca="1">RANK(AB16,AB$6:OFFSET(AB$6,0,0,COUNTA(B$6:B$28)))</f>
        <v>11</v>
      </c>
      <c r="B16" s="155" t="s">
        <v>52</v>
      </c>
      <c r="C16" s="149" t="s">
        <v>25</v>
      </c>
      <c r="D16" s="235">
        <v>2</v>
      </c>
      <c r="E16" s="236">
        <v>3</v>
      </c>
      <c r="F16" s="237">
        <v>3</v>
      </c>
      <c r="G16" s="233">
        <v>2</v>
      </c>
      <c r="H16" s="238">
        <v>3</v>
      </c>
      <c r="I16" s="236">
        <v>1</v>
      </c>
      <c r="J16" s="232">
        <v>2</v>
      </c>
      <c r="K16" s="236">
        <v>5</v>
      </c>
      <c r="L16" s="239">
        <v>4</v>
      </c>
      <c r="M16" s="283"/>
      <c r="N16" s="202">
        <f ca="1">OFFSET(Очки!$A$3,F16,D16+QUOTIENT(MAX($C$29-11,0), 2)*4)</f>
        <v>9.5</v>
      </c>
      <c r="O16" s="198">
        <f ca="1">IF(F16&lt;E16,OFFSET(IF(OR($C$29=11,$C$29=12),Очки!$B$17,Очки!$O$18),2+E16-F16,IF(D16=2,12,13-E16)),0)</f>
        <v>0</v>
      </c>
      <c r="P16" s="198"/>
      <c r="Q16" s="273"/>
      <c r="R16" s="202">
        <f ca="1">OFFSET(Очки!$A$3,I16,G16+QUOTIENT(MAX($C$29-11,0), 2)*4)</f>
        <v>11.5</v>
      </c>
      <c r="S16" s="198">
        <f ca="1">IF(I16&lt;H16,OFFSET(IF(OR($C$29=11,$C$29=12),Очки!$B$17,Очки!$O$18),2+H16-I16,IF(G16=2,12,13-H16)),0)</f>
        <v>1.4</v>
      </c>
      <c r="T16" s="198"/>
      <c r="U16" s="273"/>
      <c r="V16" s="202">
        <f ca="1">OFFSET(Очки!$A$3,L16,J16+QUOTIENT(MAX($C$29-11,0), 2)*4)</f>
        <v>8.5</v>
      </c>
      <c r="W16" s="198">
        <f ca="1">IF(L16&lt;K16,OFFSET(IF(OR($C$29=11,$C$29=12),Очки!$B$17,Очки!$O$18),2+K16-L16,IF(J16=2,12,13-K16)),0)</f>
        <v>0.7</v>
      </c>
      <c r="X16" s="198"/>
      <c r="Y16" s="199"/>
      <c r="Z16" s="138"/>
      <c r="AA16" s="139"/>
      <c r="AB16" s="193">
        <f ca="1">SUM(M16:Y16)</f>
        <v>31.599999999999998</v>
      </c>
      <c r="AD16" s="129"/>
    </row>
    <row r="17" spans="1:30" ht="15.75" x14ac:dyDescent="0.25">
      <c r="A17" s="158">
        <f ca="1">RANK(AB17,AB$6:OFFSET(AB$6,0,0,COUNTA(B$6:B$28)))</f>
        <v>12</v>
      </c>
      <c r="B17" s="155" t="s">
        <v>87</v>
      </c>
      <c r="C17" s="149" t="s">
        <v>25</v>
      </c>
      <c r="D17" s="235">
        <v>2</v>
      </c>
      <c r="E17" s="236">
        <v>5</v>
      </c>
      <c r="F17" s="237">
        <v>4</v>
      </c>
      <c r="G17" s="233">
        <v>2</v>
      </c>
      <c r="H17" s="238">
        <v>4</v>
      </c>
      <c r="I17" s="236">
        <v>2</v>
      </c>
      <c r="J17" s="232">
        <v>2</v>
      </c>
      <c r="K17" s="236">
        <v>7</v>
      </c>
      <c r="L17" s="239">
        <v>6</v>
      </c>
      <c r="M17" s="283"/>
      <c r="N17" s="202">
        <f ca="1">OFFSET(Очки!$A$3,F17,D17+QUOTIENT(MAX($C$29-11,0), 2)*4)</f>
        <v>8.5</v>
      </c>
      <c r="O17" s="198">
        <f ca="1">IF(F17&lt;E17,OFFSET(IF(OR($C$29=11,$C$29=12),Очки!$B$17,Очки!$O$18),2+E17-F17,IF(D17=2,12,13-E17)),0)</f>
        <v>0.7</v>
      </c>
      <c r="P17" s="198"/>
      <c r="Q17" s="273"/>
      <c r="R17" s="202">
        <f ca="1">OFFSET(Очки!$A$3,I17,G17+QUOTIENT(MAX($C$29-11,0), 2)*4)</f>
        <v>10.5</v>
      </c>
      <c r="S17" s="198">
        <f ca="1">IF(I17&lt;H17,OFFSET(IF(OR($C$29=11,$C$29=12),Очки!$B$17,Очки!$O$18),2+H17-I17,IF(G17=2,12,13-H17)),0)</f>
        <v>1.4</v>
      </c>
      <c r="T17" s="198"/>
      <c r="U17" s="273"/>
      <c r="V17" s="202">
        <f ca="1">OFFSET(Очки!$A$3,L17,J17+QUOTIENT(MAX($C$29-11,0), 2)*4)</f>
        <v>7</v>
      </c>
      <c r="W17" s="198">
        <f ca="1">IF(L17&lt;K17,OFFSET(IF(OR($C$29=11,$C$29=12),Очки!$B$17,Очки!$O$18),2+K17-L17,IF(J17=2,12,13-K17)),0)</f>
        <v>0.7</v>
      </c>
      <c r="X17" s="198"/>
      <c r="Y17" s="199"/>
      <c r="Z17" s="138"/>
      <c r="AA17" s="139"/>
      <c r="AB17" s="193">
        <f ca="1">SUM(M17:Y17)</f>
        <v>28.799999999999997</v>
      </c>
      <c r="AD17" s="129"/>
    </row>
    <row r="18" spans="1:30" ht="15.75" x14ac:dyDescent="0.25">
      <c r="A18" s="158">
        <f ca="1">RANK(AB18,AB$6:OFFSET(AB$6,0,0,COUNTA(B$6:B$28)))</f>
        <v>13</v>
      </c>
      <c r="B18" s="295" t="s">
        <v>58</v>
      </c>
      <c r="C18" s="149">
        <v>15</v>
      </c>
      <c r="D18" s="235">
        <v>2</v>
      </c>
      <c r="E18" s="236">
        <v>7</v>
      </c>
      <c r="F18" s="237">
        <v>5</v>
      </c>
      <c r="G18" s="233">
        <v>2</v>
      </c>
      <c r="H18" s="238">
        <v>6</v>
      </c>
      <c r="I18" s="236">
        <v>3</v>
      </c>
      <c r="J18" s="235">
        <v>1</v>
      </c>
      <c r="K18" s="236">
        <v>2</v>
      </c>
      <c r="L18" s="239">
        <v>5</v>
      </c>
      <c r="M18" s="283"/>
      <c r="N18" s="202">
        <f ca="1">OFFSET(Очки!$A$3,F18,D18+QUOTIENT(MAX($C$29-11,0), 2)*4)</f>
        <v>7.5</v>
      </c>
      <c r="O18" s="198">
        <f ca="1">IF(F18&lt;E18,OFFSET(IF(OR($C$29=11,$C$29=12),Очки!$B$17,Очки!$O$18),2+E18-F18,IF(D18=2,12,13-E18)),0)</f>
        <v>1.4</v>
      </c>
      <c r="P18" s="198"/>
      <c r="Q18" s="273">
        <v>-4</v>
      </c>
      <c r="R18" s="202">
        <f ca="1">OFFSET(Очки!$A$3,I18,G18+QUOTIENT(MAX($C$29-11,0), 2)*4)</f>
        <v>9.5</v>
      </c>
      <c r="S18" s="198">
        <f ca="1">IF(I18&lt;H18,OFFSET(IF(OR($C$29=11,$C$29=12),Очки!$B$17,Очки!$O$18),2+H18-I18,IF(G18=2,12,13-H18)),0)</f>
        <v>2.1</v>
      </c>
      <c r="T18" s="198"/>
      <c r="U18" s="273"/>
      <c r="V18" s="202">
        <f ca="1">OFFSET(Очки!$A$3,L18,J18+QUOTIENT(MAX($C$29-11,0), 2)*4)</f>
        <v>12</v>
      </c>
      <c r="W18" s="198">
        <f ca="1">IF(L18&lt;K18,OFFSET(IF(OR($C$29=11,$C$29=12),Очки!$B$17,Очки!$O$18),2+K18-L18,IF(J18=2,12,13-K18)),0)</f>
        <v>0</v>
      </c>
      <c r="X18" s="198">
        <v>-4</v>
      </c>
      <c r="Y18" s="199"/>
      <c r="Z18" s="138"/>
      <c r="AA18" s="139"/>
      <c r="AB18" s="193">
        <f ca="1">SUM(M18:Y18)</f>
        <v>24.5</v>
      </c>
      <c r="AD18" s="129"/>
    </row>
    <row r="19" spans="1:30" ht="15.75" x14ac:dyDescent="0.25">
      <c r="A19" s="158">
        <f ca="1">RANK(AB19,AB$6:OFFSET(AB$6,0,0,COUNTA(B$6:B$28)))</f>
        <v>14</v>
      </c>
      <c r="B19" s="285" t="s">
        <v>111</v>
      </c>
      <c r="C19" s="149" t="s">
        <v>25</v>
      </c>
      <c r="D19" s="235">
        <v>2</v>
      </c>
      <c r="E19" s="236">
        <v>6</v>
      </c>
      <c r="F19" s="237">
        <v>6</v>
      </c>
      <c r="G19" s="233">
        <v>2</v>
      </c>
      <c r="H19" s="238">
        <v>2</v>
      </c>
      <c r="I19" s="236">
        <v>6</v>
      </c>
      <c r="J19" s="232">
        <v>2</v>
      </c>
      <c r="K19" s="236">
        <v>3</v>
      </c>
      <c r="L19" s="239">
        <v>5</v>
      </c>
      <c r="M19" s="283"/>
      <c r="N19" s="202">
        <f ca="1">OFFSET(Очки!$A$3,F19,D19+QUOTIENT(MAX($C$29-11,0), 2)*4)</f>
        <v>7</v>
      </c>
      <c r="O19" s="198">
        <f ca="1">IF(F19&lt;E19,OFFSET(IF(OR($C$29=11,$C$29=12),Очки!$B$17,Очки!$O$18),2+E19-F19,IF(D19=2,12,13-E19)),0)</f>
        <v>0</v>
      </c>
      <c r="P19" s="198"/>
      <c r="Q19" s="273"/>
      <c r="R19" s="202">
        <f ca="1">OFFSET(Очки!$A$3,I19,G19+QUOTIENT(MAX($C$29-11,0), 2)*4)</f>
        <v>7</v>
      </c>
      <c r="S19" s="198">
        <f ca="1">IF(I19&lt;H19,OFFSET(IF(OR($C$29=11,$C$29=12),Очки!$B$17,Очки!$O$18),2+H19-I19,IF(G19=2,12,13-H19)),0)</f>
        <v>0</v>
      </c>
      <c r="T19" s="198"/>
      <c r="U19" s="273"/>
      <c r="V19" s="202">
        <f ca="1">OFFSET(Очки!$A$3,L19,J19+QUOTIENT(MAX($C$29-11,0), 2)*4)</f>
        <v>7.5</v>
      </c>
      <c r="W19" s="198">
        <f ca="1">IF(L19&lt;K19,OFFSET(IF(OR($C$29=11,$C$29=12),Очки!$B$17,Очки!$O$18),2+K19-L19,IF(J19=2,12,13-K19)),0)</f>
        <v>0</v>
      </c>
      <c r="X19" s="198"/>
      <c r="Y19" s="199"/>
      <c r="Z19" s="138"/>
      <c r="AA19" s="139"/>
      <c r="AB19" s="193">
        <f ca="1">SUM(M19:Y19)</f>
        <v>21.5</v>
      </c>
      <c r="AD19" s="129"/>
    </row>
    <row r="20" spans="1:30" ht="15.75" x14ac:dyDescent="0.25">
      <c r="A20" s="158">
        <f ca="1">RANK(AB20,AB$6:OFFSET(AB$6,0,0,COUNTA(B$6:B$28)))</f>
        <v>15</v>
      </c>
      <c r="B20" s="155" t="s">
        <v>110</v>
      </c>
      <c r="C20" s="149" t="s">
        <v>25</v>
      </c>
      <c r="D20" s="235">
        <v>2</v>
      </c>
      <c r="E20" s="236">
        <v>8</v>
      </c>
      <c r="F20" s="237">
        <v>8</v>
      </c>
      <c r="G20" s="233">
        <v>2</v>
      </c>
      <c r="H20" s="238">
        <v>8</v>
      </c>
      <c r="I20" s="236">
        <v>8</v>
      </c>
      <c r="J20" s="235">
        <v>2</v>
      </c>
      <c r="K20" s="236">
        <v>8</v>
      </c>
      <c r="L20" s="239">
        <v>7</v>
      </c>
      <c r="M20" s="283"/>
      <c r="N20" s="202">
        <f ca="1">OFFSET(Очки!$A$3,F20,D20+QUOTIENT(MAX($C$29-11,0), 2)*4)</f>
        <v>6</v>
      </c>
      <c r="O20" s="198">
        <f ca="1">IF(F20&lt;E20,OFFSET(IF(OR($C$29=11,$C$29=12),Очки!$B$17,Очки!$O$18),2+E20-F20,IF(D20=2,12,13-E20)),0)</f>
        <v>0</v>
      </c>
      <c r="P20" s="198"/>
      <c r="Q20" s="273"/>
      <c r="R20" s="202">
        <f ca="1">OFFSET(Очки!$A$3,I20,G20+QUOTIENT(MAX($C$29-11,0), 2)*4)</f>
        <v>6</v>
      </c>
      <c r="S20" s="198">
        <f ca="1">IF(I20&lt;H20,OFFSET(IF(OR($C$29=11,$C$29=12),Очки!$B$17,Очки!$O$18),2+H20-I20,IF(G20=2,12,13-H20)),0)</f>
        <v>0</v>
      </c>
      <c r="T20" s="198"/>
      <c r="U20" s="273"/>
      <c r="V20" s="202">
        <f ca="1">OFFSET(Очки!$A$3,L20,J20+QUOTIENT(MAX($C$29-11,0), 2)*4)</f>
        <v>6.5</v>
      </c>
      <c r="W20" s="198">
        <f ca="1">IF(L20&lt;K20,OFFSET(IF(OR($C$29=11,$C$29=12),Очки!$B$17,Очки!$O$18),2+K20-L20,IF(J20=2,12,13-K20)),0)</f>
        <v>0.7</v>
      </c>
      <c r="X20" s="198"/>
      <c r="Y20" s="199"/>
      <c r="Z20" s="138"/>
      <c r="AA20" s="139"/>
      <c r="AB20" s="193">
        <f ca="1">SUM(M20:Y20)</f>
        <v>19.2</v>
      </c>
      <c r="AD20" s="129"/>
    </row>
    <row r="21" spans="1:30" ht="15.75" x14ac:dyDescent="0.25">
      <c r="A21" s="158">
        <f ca="1">RANK(AB21,AB$6:OFFSET(AB$6,0,0,COUNTA(B$6:B$28)))</f>
        <v>16</v>
      </c>
      <c r="B21" s="287" t="s">
        <v>109</v>
      </c>
      <c r="C21" s="229" t="s">
        <v>25</v>
      </c>
      <c r="D21" s="235">
        <v>2</v>
      </c>
      <c r="E21" s="236">
        <v>1</v>
      </c>
      <c r="F21" s="237">
        <v>7</v>
      </c>
      <c r="G21" s="233">
        <v>2</v>
      </c>
      <c r="H21" s="238">
        <v>1</v>
      </c>
      <c r="I21" s="236">
        <v>7</v>
      </c>
      <c r="J21" s="232">
        <v>2</v>
      </c>
      <c r="K21" s="236">
        <v>1</v>
      </c>
      <c r="L21" s="239">
        <v>8</v>
      </c>
      <c r="M21" s="283"/>
      <c r="N21" s="202">
        <f ca="1">OFFSET(Очки!$A$3,F21,D21+QUOTIENT(MAX($C$29-11,0), 2)*4)</f>
        <v>6.5</v>
      </c>
      <c r="O21" s="198">
        <f ca="1">IF(F21&lt;E21,OFFSET(IF(OR($C$29=11,$C$29=12),Очки!$B$17,Очки!$O$18),2+E21-F21,IF(D21=2,12,13-E21)),0)</f>
        <v>0</v>
      </c>
      <c r="P21" s="198"/>
      <c r="Q21" s="273"/>
      <c r="R21" s="202">
        <f ca="1">OFFSET(Очки!$A$3,I21,G21+QUOTIENT(MAX($C$29-11,0), 2)*4)</f>
        <v>6.5</v>
      </c>
      <c r="S21" s="198">
        <f ca="1">IF(I21&lt;H21,OFFSET(IF(OR($C$29=11,$C$29=12),Очки!$B$17,Очки!$O$18),2+H21-I21,IF(G21=2,12,13-H21)),0)</f>
        <v>0</v>
      </c>
      <c r="T21" s="198"/>
      <c r="U21" s="273"/>
      <c r="V21" s="202">
        <f ca="1">OFFSET(Очки!$A$3,L21,J21+QUOTIENT(MAX($C$29-11,0), 2)*4)</f>
        <v>6</v>
      </c>
      <c r="W21" s="198">
        <f ca="1">IF(L21&lt;K21,OFFSET(IF(OR($C$29=11,$C$29=12),Очки!$B$17,Очки!$O$18),2+K21-L21,IF(J21=2,12,13-K21)),0)</f>
        <v>0</v>
      </c>
      <c r="X21" s="198"/>
      <c r="Y21" s="199"/>
      <c r="Z21" s="138"/>
      <c r="AA21" s="139"/>
      <c r="AB21" s="193">
        <f ca="1">SUM(M21:Y21)</f>
        <v>19</v>
      </c>
      <c r="AD21" s="129"/>
    </row>
    <row r="22" spans="1:30" ht="15.75" hidden="1" x14ac:dyDescent="0.25">
      <c r="A22" s="158" t="e">
        <f ca="1">RANK(AB22,AB$6:OFFSET(AB$6,0,0,COUNTA(B$6:B$28)))</f>
        <v>#N/A</v>
      </c>
      <c r="B22" s="156"/>
      <c r="C22" s="229"/>
      <c r="D22" s="235"/>
      <c r="E22" s="236"/>
      <c r="F22" s="237"/>
      <c r="G22" s="233"/>
      <c r="H22" s="238"/>
      <c r="I22" s="236"/>
      <c r="J22" s="235"/>
      <c r="K22" s="236"/>
      <c r="L22" s="239"/>
      <c r="M22" s="283"/>
      <c r="N22" s="202" t="str">
        <f ca="1">OFFSET(Очки!$A$3,F22,D22+QUOTIENT(MAX($C$29-11,0), 2)*4)</f>
        <v>Место</v>
      </c>
      <c r="O22" s="198">
        <f ca="1">IF(F22&lt;E22,OFFSET(IF(OR($C$29=11,$C$29=12),Очки!$B$17,Очки!$O$18),2+E22-F22,IF(D22=2,12,13-E22)),0)</f>
        <v>0</v>
      </c>
      <c r="P22" s="198"/>
      <c r="Q22" s="273"/>
      <c r="R22" s="202" t="str">
        <f ca="1">OFFSET(Очки!$A$3,I22,G22+QUOTIENT(MAX($C$29-11,0), 2)*4)</f>
        <v>Место</v>
      </c>
      <c r="S22" s="198">
        <f ca="1">IF(I22&lt;H22,OFFSET(IF(OR($C$29=11,$C$29=12),Очки!$B$17,Очки!$O$18),2+H22-I22,IF(G22=2,12,13-H22)),0)</f>
        <v>0</v>
      </c>
      <c r="T22" s="198"/>
      <c r="U22" s="273"/>
      <c r="V22" s="202" t="str">
        <f ca="1">OFFSET(Очки!$A$3,L22,J22+QUOTIENT(MAX($C$29-11,0), 2)*4)</f>
        <v>Место</v>
      </c>
      <c r="W22" s="198">
        <f ca="1">IF(L22&lt;K22,OFFSET(IF(OR($C$29=11,$C$29=12),Очки!$B$17,Очки!$O$18),2+K22-L22,IF(J22=2,12,13-K22)),0)</f>
        <v>0</v>
      </c>
      <c r="X22" s="198"/>
      <c r="Y22" s="199"/>
      <c r="Z22" s="138"/>
      <c r="AA22" s="139"/>
      <c r="AB22" s="193">
        <f ca="1">SUM(M22:Y22)</f>
        <v>0</v>
      </c>
      <c r="AD22" s="129"/>
    </row>
    <row r="23" spans="1:30" ht="15.95" hidden="1" customHeight="1" x14ac:dyDescent="0.25">
      <c r="A23" s="158" t="e">
        <f ca="1">RANK(AB23,AB$6:OFFSET(AB$6,0,0,COUNTA(B$6:B$28)))</f>
        <v>#N/A</v>
      </c>
      <c r="B23" s="295"/>
      <c r="C23" s="229"/>
      <c r="D23" s="235"/>
      <c r="E23" s="236"/>
      <c r="F23" s="237"/>
      <c r="G23" s="233"/>
      <c r="H23" s="238"/>
      <c r="I23" s="236"/>
      <c r="J23" s="235"/>
      <c r="K23" s="236"/>
      <c r="L23" s="239"/>
      <c r="M23" s="283"/>
      <c r="N23" s="202" t="str">
        <f ca="1">OFFSET(Очки!$A$3,F23,D23+QUOTIENT(MAX($C$29-11,0), 2)*4)</f>
        <v>Место</v>
      </c>
      <c r="O23" s="198">
        <f ca="1">IF(F23&lt;E23,OFFSET(IF(OR($C$29=11,$C$29=12),Очки!$B$17,Очки!$O$18),2+E23-F23,IF(D23=2,12,13-E23)),0)</f>
        <v>0</v>
      </c>
      <c r="P23" s="198"/>
      <c r="Q23" s="273"/>
      <c r="R23" s="202" t="str">
        <f ca="1">OFFSET(Очки!$A$3,I23,G23+QUOTIENT(MAX($C$29-11,0), 2)*4)</f>
        <v>Место</v>
      </c>
      <c r="S23" s="198">
        <f ca="1">IF(I23&lt;H23,OFFSET(IF(OR($C$29=11,$C$29=12),Очки!$B$17,Очки!$O$18),2+H23-I23,IF(G23=2,12,13-H23)),0)</f>
        <v>0</v>
      </c>
      <c r="T23" s="198"/>
      <c r="U23" s="273"/>
      <c r="V23" s="202" t="str">
        <f ca="1">OFFSET(Очки!$A$3,L23,J23+QUOTIENT(MAX($C$29-11,0), 2)*4)</f>
        <v>Место</v>
      </c>
      <c r="W23" s="198">
        <f ca="1">IF(L23&lt;K23,OFFSET(IF(OR($C$29=11,$C$29=12),Очки!$B$17,Очки!$O$18),2+K23-L23,IF(J23=2,12,13-K23)),0)</f>
        <v>0</v>
      </c>
      <c r="X23" s="198"/>
      <c r="Y23" s="199"/>
      <c r="Z23" s="138"/>
      <c r="AA23" s="139"/>
      <c r="AB23" s="193">
        <f ca="1">SUM(M23:Y23)</f>
        <v>0</v>
      </c>
      <c r="AD23" s="129"/>
    </row>
    <row r="24" spans="1:30" ht="15.95" hidden="1" customHeight="1" x14ac:dyDescent="0.25">
      <c r="A24" s="158" t="e">
        <f ca="1">RANK(AB24,AB$6:OFFSET(AB$6,0,0,COUNTA(B$6:B$28)))</f>
        <v>#N/A</v>
      </c>
      <c r="B24" s="155"/>
      <c r="C24" s="229"/>
      <c r="D24" s="235"/>
      <c r="E24" s="236"/>
      <c r="F24" s="237"/>
      <c r="G24" s="233"/>
      <c r="H24" s="238"/>
      <c r="I24" s="236"/>
      <c r="J24" s="232"/>
      <c r="K24" s="236"/>
      <c r="L24" s="239"/>
      <c r="M24" s="283"/>
      <c r="N24" s="202" t="str">
        <f ca="1">OFFSET(Очки!$A$3,F24,D24+QUOTIENT(MAX($C$29-11,0), 2)*4)</f>
        <v>Место</v>
      </c>
      <c r="O24" s="198">
        <f ca="1">IF(F24&lt;E24,OFFSET(IF(OR($C$29=11,$C$29=12),Очки!$B$17,Очки!$O$18),2+E24-F24,IF(D24=2,12,13-E24)),0)</f>
        <v>0</v>
      </c>
      <c r="P24" s="198"/>
      <c r="Q24" s="273"/>
      <c r="R24" s="202" t="str">
        <f ca="1">OFFSET(Очки!$A$3,I24,G24+QUOTIENT(MAX($C$29-11,0), 2)*4)</f>
        <v>Место</v>
      </c>
      <c r="S24" s="198">
        <f ca="1">IF(I24&lt;H24,OFFSET(IF(OR($C$29=11,$C$29=12),Очки!$B$17,Очки!$O$18),2+H24-I24,IF(G24=2,12,13-H24)),0)</f>
        <v>0</v>
      </c>
      <c r="T24" s="198"/>
      <c r="U24" s="273"/>
      <c r="V24" s="202" t="str">
        <f ca="1">OFFSET(Очки!$A$3,L24,J24+QUOTIENT(MAX($C$29-11,0), 2)*4)</f>
        <v>Место</v>
      </c>
      <c r="W24" s="198">
        <f ca="1">IF(L24&lt;K24,OFFSET(IF(OR($C$29=11,$C$29=12),Очки!$B$17,Очки!$O$18),2+K24-L24,IF(J24=2,12,13-K24)),0)</f>
        <v>0</v>
      </c>
      <c r="X24" s="198"/>
      <c r="Y24" s="199"/>
      <c r="Z24" s="138"/>
      <c r="AA24" s="139"/>
      <c r="AB24" s="193">
        <f ca="1">SUM(M24:Y24)</f>
        <v>0</v>
      </c>
      <c r="AD24" s="129"/>
    </row>
    <row r="25" spans="1:30" ht="15.95" hidden="1" customHeight="1" x14ac:dyDescent="0.25">
      <c r="A25" s="158" t="e">
        <f ca="1">RANK(AB25,AB$6:OFFSET(AB$6,0,0,COUNTA(B$6:B$28)))</f>
        <v>#N/A</v>
      </c>
      <c r="B25" s="159"/>
      <c r="C25" s="229"/>
      <c r="D25" s="235"/>
      <c r="E25" s="236"/>
      <c r="F25" s="237"/>
      <c r="G25" s="233"/>
      <c r="H25" s="238"/>
      <c r="I25" s="236"/>
      <c r="J25" s="232"/>
      <c r="K25" s="236"/>
      <c r="L25" s="239"/>
      <c r="M25" s="283"/>
      <c r="N25" s="202" t="str">
        <f ca="1">OFFSET(Очки!$A$3,F25,D25+QUOTIENT(MAX($C$29-11,0), 2)*4)</f>
        <v>Место</v>
      </c>
      <c r="O25" s="198">
        <f ca="1">IF(F25&lt;E25,OFFSET(IF(OR($C$29=11,$C$29=12),Очки!$B$17,Очки!$O$18),2+E25-F25,IF(D25=2,12,13-E25)),0)</f>
        <v>0</v>
      </c>
      <c r="P25" s="198"/>
      <c r="Q25" s="273"/>
      <c r="R25" s="202" t="str">
        <f ca="1">OFFSET(Очки!$A$3,I25,G25+QUOTIENT(MAX($C$29-11,0), 2)*4)</f>
        <v>Место</v>
      </c>
      <c r="S25" s="198">
        <f ca="1">IF(I25&lt;H25,OFFSET(IF(OR($C$29=11,$C$29=12),Очки!$B$17,Очки!$O$18),2+H25-I25,IF(G25=2,12,13-H25)),0)</f>
        <v>0</v>
      </c>
      <c r="T25" s="198"/>
      <c r="U25" s="273"/>
      <c r="V25" s="202" t="str">
        <f ca="1">OFFSET(Очки!$A$3,L25,J25+QUOTIENT(MAX($C$29-11,0), 2)*4)</f>
        <v>Место</v>
      </c>
      <c r="W25" s="198">
        <f ca="1">IF(L25&lt;K25,OFFSET(IF(OR($C$29=11,$C$29=12),Очки!$B$17,Очки!$O$18),2+K25-L25,IF(J25=2,12,13-K25)),0)</f>
        <v>0</v>
      </c>
      <c r="X25" s="198"/>
      <c r="Y25" s="199"/>
      <c r="Z25" s="138"/>
      <c r="AA25" s="139"/>
      <c r="AB25" s="193">
        <f t="shared" ref="AB6:AB28" ca="1" si="0">SUM(M25:Y25)</f>
        <v>0</v>
      </c>
      <c r="AD25" s="129"/>
    </row>
    <row r="26" spans="1:30" ht="15.95" hidden="1" customHeight="1" x14ac:dyDescent="0.25">
      <c r="A26" s="158" t="e">
        <f ca="1">RANK(AB26,AB$6:OFFSET(AB$6,0,0,COUNTA(B$6:B$28)))</f>
        <v>#N/A</v>
      </c>
      <c r="B26" s="161"/>
      <c r="C26" s="229"/>
      <c r="D26" s="235"/>
      <c r="E26" s="236"/>
      <c r="F26" s="237"/>
      <c r="G26" s="233"/>
      <c r="H26" s="238"/>
      <c r="I26" s="236"/>
      <c r="J26" s="235"/>
      <c r="K26" s="236"/>
      <c r="L26" s="239"/>
      <c r="M26" s="283"/>
      <c r="N26" s="202" t="str">
        <f ca="1">OFFSET(Очки!$A$3,F26,D26+QUOTIENT(MAX($C$29-11,0), 2)*4)</f>
        <v>Место</v>
      </c>
      <c r="O26" s="198">
        <f ca="1">IF(F26&lt;E26,OFFSET(IF(OR($C$29=11,$C$29=12),Очки!$B$17,Очки!$O$18),2+E26-F26,IF(D26=2,12,13-E26)),0)</f>
        <v>0</v>
      </c>
      <c r="P26" s="198"/>
      <c r="Q26" s="273"/>
      <c r="R26" s="202" t="str">
        <f ca="1">OFFSET(Очки!$A$3,I26,G26+QUOTIENT(MAX($C$29-11,0), 2)*4)</f>
        <v>Место</v>
      </c>
      <c r="S26" s="198">
        <f ca="1">IF(I26&lt;H26,OFFSET(IF(OR($C$29=11,$C$29=12),Очки!$B$17,Очки!$O$18),2+H26-I26,IF(G26=2,12,13-H26)),0)</f>
        <v>0</v>
      </c>
      <c r="T26" s="198"/>
      <c r="U26" s="273"/>
      <c r="V26" s="202" t="str">
        <f ca="1">OFFSET(Очки!$A$3,L26,J26+QUOTIENT(MAX($C$29-11,0), 2)*4)</f>
        <v>Место</v>
      </c>
      <c r="W26" s="198">
        <f ca="1">IF(L26&lt;K26,OFFSET(IF(OR($C$29=11,$C$29=12),Очки!$B$17,Очки!$O$18),2+K26-L26,IF(J26=2,12,13-K26)),0)</f>
        <v>0</v>
      </c>
      <c r="X26" s="198"/>
      <c r="Y26" s="199"/>
      <c r="Z26" s="138"/>
      <c r="AA26" s="139"/>
      <c r="AB26" s="193">
        <f t="shared" ca="1" si="0"/>
        <v>0</v>
      </c>
      <c r="AD26" s="129"/>
    </row>
    <row r="27" spans="1:30" ht="15.95" hidden="1" customHeight="1" x14ac:dyDescent="0.25">
      <c r="A27" s="158" t="e">
        <f ca="1">RANK(AB27,AB$6:OFFSET(AB$6,0,0,COUNTA(B$6:B$28)))</f>
        <v>#N/A</v>
      </c>
      <c r="B27" s="160"/>
      <c r="C27" s="230"/>
      <c r="D27" s="240"/>
      <c r="E27" s="241"/>
      <c r="F27" s="242"/>
      <c r="G27" s="233"/>
      <c r="H27" s="243"/>
      <c r="I27" s="241"/>
      <c r="J27" s="232"/>
      <c r="K27" s="241"/>
      <c r="L27" s="244"/>
      <c r="M27" s="283"/>
      <c r="N27" s="202" t="str">
        <f ca="1">OFFSET(Очки!$A$3,F27,D27+QUOTIENT(MAX($C$29-11,0), 2)*4)</f>
        <v>Место</v>
      </c>
      <c r="O27" s="198">
        <f ca="1">IF(F27&lt;E27,OFFSET(IF(OR($C$29=11,$C$29=12),Очки!$B$17,Очки!$O$18),2+E27-F27,IF(D27=2,12,13-E27)),0)</f>
        <v>0</v>
      </c>
      <c r="P27" s="198"/>
      <c r="Q27" s="273"/>
      <c r="R27" s="202" t="str">
        <f ca="1">OFFSET(Очки!$A$3,I27,G27+QUOTIENT(MAX($C$29-11,0), 2)*4)</f>
        <v>Место</v>
      </c>
      <c r="S27" s="198">
        <f ca="1">IF(I27&lt;H27,OFFSET(IF(OR($C$29=11,$C$29=12),Очки!$B$17,Очки!$O$18),2+H27-I27,IF(G27=2,12,13-H27)),0)</f>
        <v>0</v>
      </c>
      <c r="T27" s="198"/>
      <c r="U27" s="273"/>
      <c r="V27" s="202" t="str">
        <f ca="1">OFFSET(Очки!$A$3,L27,J27+QUOTIENT(MAX($C$29-11,0), 2)*4)</f>
        <v>Место</v>
      </c>
      <c r="W27" s="198">
        <f ca="1">IF(L27&lt;K27,OFFSET(IF(OR($C$29=11,$C$29=12),Очки!$B$17,Очки!$O$18),2+K27-L27,IF(J27=2,12,13-K27)),0)</f>
        <v>0</v>
      </c>
      <c r="X27" s="198"/>
      <c r="Y27" s="199"/>
      <c r="Z27" s="140"/>
      <c r="AA27" s="141"/>
      <c r="AB27" s="194">
        <f t="shared" ca="1" si="0"/>
        <v>0</v>
      </c>
      <c r="AD27" s="129"/>
    </row>
    <row r="28" spans="1:30" ht="15.95" hidden="1" customHeight="1" thickBot="1" x14ac:dyDescent="0.3">
      <c r="A28" s="162" t="e">
        <f ca="1">RANK(AB28,AB$6:OFFSET(AB$6,0,0,COUNTA(B$6:B$28)))</f>
        <v>#N/A</v>
      </c>
      <c r="B28" s="163"/>
      <c r="C28" s="231"/>
      <c r="D28" s="203"/>
      <c r="E28" s="145"/>
      <c r="F28" s="201"/>
      <c r="G28" s="144"/>
      <c r="H28" s="200"/>
      <c r="I28" s="145"/>
      <c r="J28" s="203"/>
      <c r="K28" s="145"/>
      <c r="L28" s="164"/>
      <c r="M28" s="284"/>
      <c r="N28" s="203" t="str">
        <f ca="1">OFFSET(Очки!$A$3,F28,D28+QUOTIENT(MAX($C$29-11,0), 2)*4)</f>
        <v>Место</v>
      </c>
      <c r="O28" s="200">
        <f ca="1">IF(F28&lt;E28,OFFSET(IF(OR($C$29=11,$C$29=12),Очки!$B$17,Очки!$O$18),2+E28-F28,IF(D28=2,12,13-E28)),0)</f>
        <v>0</v>
      </c>
      <c r="P28" s="200"/>
      <c r="Q28" s="164"/>
      <c r="R28" s="203" t="str">
        <f ca="1">OFFSET(Очки!$A$3,I28,G28+QUOTIENT(MAX($C$29-11,0), 2)*4)</f>
        <v>Место</v>
      </c>
      <c r="S28" s="200">
        <f ca="1">IF(I28&lt;H28,OFFSET(IF(OR($C$29=11,$C$29=12),Очки!$B$17,Очки!$O$18),2+H28-I28,IF(G28=2,12,13-H28)),0)</f>
        <v>0</v>
      </c>
      <c r="T28" s="200"/>
      <c r="U28" s="164"/>
      <c r="V28" s="203" t="str">
        <f ca="1">OFFSET(Очки!$A$3,L28,J28+QUOTIENT(MAX($C$29-11,0), 2)*4)</f>
        <v>Место</v>
      </c>
      <c r="W28" s="200">
        <f ca="1">IF(L28&lt;K28,OFFSET(IF(OR($C$29=11,$C$29=12),Очки!$B$17,Очки!$O$18),2+K28-L28,IF(J28=2,12,13-K28)),0)</f>
        <v>0</v>
      </c>
      <c r="X28" s="200"/>
      <c r="Y28" s="201"/>
      <c r="Z28" s="138"/>
      <c r="AA28" s="139"/>
      <c r="AB28" s="195">
        <f t="shared" ca="1" si="0"/>
        <v>0</v>
      </c>
      <c r="AD28" s="129"/>
    </row>
    <row r="29" spans="1:30" ht="15.95" customHeight="1" x14ac:dyDescent="0.2">
      <c r="B29" s="129" t="s">
        <v>43</v>
      </c>
      <c r="C29" s="129">
        <f>COUNTA(B6:B28)</f>
        <v>16</v>
      </c>
    </row>
    <row r="30" spans="1:30" ht="15.95" customHeight="1" x14ac:dyDescent="0.2"/>
    <row r="31" spans="1:30" ht="15.95" customHeight="1" x14ac:dyDescent="0.25"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</row>
    <row r="32" spans="1:30" ht="15.95" customHeight="1" x14ac:dyDescent="0.25"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</row>
    <row r="33" spans="12:28" ht="15.95" customHeight="1" x14ac:dyDescent="0.25"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spans="12:28" ht="15.95" customHeight="1" x14ac:dyDescent="0.25"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12:28" ht="15.75" x14ac:dyDescent="0.25"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</row>
    <row r="36" spans="12:28" ht="15.75" x14ac:dyDescent="0.25"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</row>
    <row r="37" spans="12:28" ht="15.75" x14ac:dyDescent="0.25"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</row>
    <row r="38" spans="12:28" ht="15.75" x14ac:dyDescent="0.25"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</row>
    <row r="39" spans="12:28" ht="15.75" x14ac:dyDescent="0.25"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</row>
    <row r="40" spans="12:28" ht="15.75" x14ac:dyDescent="0.25"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</row>
    <row r="41" spans="12:28" ht="15.75" x14ac:dyDescent="0.25"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</row>
    <row r="42" spans="12:28" ht="15.75" x14ac:dyDescent="0.25"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</row>
    <row r="43" spans="12:28" ht="15.75" x14ac:dyDescent="0.25"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</row>
    <row r="44" spans="12:28" ht="15.75" x14ac:dyDescent="0.25"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</row>
    <row r="45" spans="12:28" ht="15.75" x14ac:dyDescent="0.25"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</row>
    <row r="46" spans="12:28" ht="15.75" x14ac:dyDescent="0.25"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</row>
    <row r="47" spans="12:28" ht="15.75" x14ac:dyDescent="0.25"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</row>
    <row r="48" spans="12:28" ht="15.75" x14ac:dyDescent="0.25"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</row>
    <row r="49" spans="12:28" ht="15.75" x14ac:dyDescent="0.25"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</row>
    <row r="50" spans="12:28" ht="15.75" x14ac:dyDescent="0.25"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</row>
    <row r="51" spans="12:28" ht="15.75" x14ac:dyDescent="0.25"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</row>
    <row r="52" spans="12:28" ht="15.75" x14ac:dyDescent="0.25"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</row>
    <row r="53" spans="12:28" ht="15.75" x14ac:dyDescent="0.25"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</row>
    <row r="54" spans="12:28" ht="15.75" x14ac:dyDescent="0.25"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</row>
    <row r="55" spans="12:28" ht="15.75" x14ac:dyDescent="0.25"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</row>
    <row r="56" spans="12:28" ht="15.75" x14ac:dyDescent="0.25"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</row>
    <row r="57" spans="12:28" ht="15.75" x14ac:dyDescent="0.25"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</row>
    <row r="58" spans="12:28" ht="15.75" x14ac:dyDescent="0.25"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</row>
    <row r="59" spans="12:28" ht="15.75" x14ac:dyDescent="0.25"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</row>
    <row r="60" spans="12:28" ht="15.75" x14ac:dyDescent="0.25"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</row>
    <row r="61" spans="12:28" ht="15.75" x14ac:dyDescent="0.25"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</row>
  </sheetData>
  <sortState ref="A6:AB21">
    <sortCondition descending="1" ref="AB6:AB21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Q4"/>
    <mergeCell ref="R4:U4"/>
  </mergeCells>
  <conditionalFormatting sqref="O6:O28">
    <cfRule type="expression" dxfId="5" priority="3">
      <formula>AND(E6&gt;F6,O6=0)</formula>
    </cfRule>
  </conditionalFormatting>
  <conditionalFormatting sqref="S6:S28">
    <cfRule type="expression" dxfId="4" priority="2">
      <formula>AND(H6&gt;I6,S6=0)</formula>
    </cfRule>
  </conditionalFormatting>
  <conditionalFormatting sqref="W6:W28">
    <cfRule type="expression" dxfId="3" priority="1">
      <formula>AND(K6&gt;L6,W6=0)</formula>
    </cfRule>
  </conditionalFormatting>
  <pageMargins left="0.25" right="0.25" top="0.75" bottom="0.75" header="0.3" footer="0.3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zoomScale="80" zoomScaleNormal="80" zoomScalePageLayoutView="90" workbookViewId="0">
      <selection activeCell="B6" sqref="B6:C6"/>
    </sheetView>
  </sheetViews>
  <sheetFormatPr defaultColWidth="8.85546875" defaultRowHeight="15" x14ac:dyDescent="0.2"/>
  <cols>
    <col min="1" max="1" width="5.28515625" style="128" customWidth="1"/>
    <col min="2" max="2" width="42.42578125" style="129" customWidth="1"/>
    <col min="3" max="3" width="8.28515625" style="129" customWidth="1"/>
    <col min="4" max="5" width="4.42578125" style="142" customWidth="1"/>
    <col min="6" max="8" width="5.28515625" style="143" customWidth="1"/>
    <col min="9" max="9" width="4.42578125" style="142" customWidth="1"/>
    <col min="10" max="12" width="5.28515625" style="143" customWidth="1"/>
    <col min="13" max="13" width="6.85546875" style="143" customWidth="1"/>
    <col min="14" max="14" width="6.42578125" style="143" customWidth="1"/>
    <col min="15" max="15" width="5.42578125" style="143" customWidth="1"/>
    <col min="16" max="18" width="6.42578125" style="143" customWidth="1"/>
    <col min="19" max="19" width="5.140625" style="143" customWidth="1"/>
    <col min="20" max="22" width="6.42578125" style="143" customWidth="1"/>
    <col min="23" max="23" width="5.85546875" style="143" customWidth="1"/>
    <col min="24" max="25" width="6.42578125" style="143" customWidth="1"/>
    <col min="26" max="26" width="4.7109375" style="143" hidden="1" customWidth="1"/>
    <col min="27" max="27" width="10.7109375" style="143" hidden="1" customWidth="1"/>
    <col min="28" max="28" width="10.7109375" style="143" customWidth="1"/>
    <col min="29" max="270" width="8.85546875" style="128"/>
    <col min="271" max="271" width="5.28515625" style="128" customWidth="1"/>
    <col min="272" max="272" width="25" style="128" customWidth="1"/>
    <col min="273" max="273" width="8.28515625" style="128" customWidth="1"/>
    <col min="274" max="274" width="4.42578125" style="128" customWidth="1"/>
    <col min="275" max="276" width="5.28515625" style="128" customWidth="1"/>
    <col min="277" max="277" width="0" style="128" hidden="1" customWidth="1"/>
    <col min="278" max="278" width="6.7109375" style="128" customWidth="1"/>
    <col min="279" max="279" width="7.42578125" style="128" customWidth="1"/>
    <col min="280" max="281" width="7.7109375" style="128" customWidth="1"/>
    <col min="282" max="283" width="0" style="128" hidden="1" customWidth="1"/>
    <col min="284" max="284" width="10.7109375" style="128" customWidth="1"/>
    <col min="285" max="526" width="8.85546875" style="128"/>
    <col min="527" max="527" width="5.28515625" style="128" customWidth="1"/>
    <col min="528" max="528" width="25" style="128" customWidth="1"/>
    <col min="529" max="529" width="8.28515625" style="128" customWidth="1"/>
    <col min="530" max="530" width="4.42578125" style="128" customWidth="1"/>
    <col min="531" max="532" width="5.28515625" style="128" customWidth="1"/>
    <col min="533" max="533" width="0" style="128" hidden="1" customWidth="1"/>
    <col min="534" max="534" width="6.7109375" style="128" customWidth="1"/>
    <col min="535" max="535" width="7.42578125" style="128" customWidth="1"/>
    <col min="536" max="537" width="7.7109375" style="128" customWidth="1"/>
    <col min="538" max="539" width="0" style="128" hidden="1" customWidth="1"/>
    <col min="540" max="540" width="10.7109375" style="128" customWidth="1"/>
    <col min="541" max="782" width="8.85546875" style="128"/>
    <col min="783" max="783" width="5.28515625" style="128" customWidth="1"/>
    <col min="784" max="784" width="25" style="128" customWidth="1"/>
    <col min="785" max="785" width="8.28515625" style="128" customWidth="1"/>
    <col min="786" max="786" width="4.42578125" style="128" customWidth="1"/>
    <col min="787" max="788" width="5.28515625" style="128" customWidth="1"/>
    <col min="789" max="789" width="0" style="128" hidden="1" customWidth="1"/>
    <col min="790" max="790" width="6.7109375" style="128" customWidth="1"/>
    <col min="791" max="791" width="7.42578125" style="128" customWidth="1"/>
    <col min="792" max="793" width="7.7109375" style="128" customWidth="1"/>
    <col min="794" max="795" width="0" style="128" hidden="1" customWidth="1"/>
    <col min="796" max="796" width="10.7109375" style="128" customWidth="1"/>
    <col min="797" max="1038" width="8.85546875" style="128"/>
    <col min="1039" max="1039" width="5.28515625" style="128" customWidth="1"/>
    <col min="1040" max="1040" width="25" style="128" customWidth="1"/>
    <col min="1041" max="1041" width="8.28515625" style="128" customWidth="1"/>
    <col min="1042" max="1042" width="4.42578125" style="128" customWidth="1"/>
    <col min="1043" max="1044" width="5.28515625" style="128" customWidth="1"/>
    <col min="1045" max="1045" width="0" style="128" hidden="1" customWidth="1"/>
    <col min="1046" max="1046" width="6.7109375" style="128" customWidth="1"/>
    <col min="1047" max="1047" width="7.42578125" style="128" customWidth="1"/>
    <col min="1048" max="1049" width="7.7109375" style="128" customWidth="1"/>
    <col min="1050" max="1051" width="0" style="128" hidden="1" customWidth="1"/>
    <col min="1052" max="1052" width="10.7109375" style="128" customWidth="1"/>
    <col min="1053" max="1294" width="8.85546875" style="128"/>
    <col min="1295" max="1295" width="5.28515625" style="128" customWidth="1"/>
    <col min="1296" max="1296" width="25" style="128" customWidth="1"/>
    <col min="1297" max="1297" width="8.28515625" style="128" customWidth="1"/>
    <col min="1298" max="1298" width="4.42578125" style="128" customWidth="1"/>
    <col min="1299" max="1300" width="5.28515625" style="128" customWidth="1"/>
    <col min="1301" max="1301" width="0" style="128" hidden="1" customWidth="1"/>
    <col min="1302" max="1302" width="6.7109375" style="128" customWidth="1"/>
    <col min="1303" max="1303" width="7.42578125" style="128" customWidth="1"/>
    <col min="1304" max="1305" width="7.7109375" style="128" customWidth="1"/>
    <col min="1306" max="1307" width="0" style="128" hidden="1" customWidth="1"/>
    <col min="1308" max="1308" width="10.7109375" style="128" customWidth="1"/>
    <col min="1309" max="1550" width="8.85546875" style="128"/>
    <col min="1551" max="1551" width="5.28515625" style="128" customWidth="1"/>
    <col min="1552" max="1552" width="25" style="128" customWidth="1"/>
    <col min="1553" max="1553" width="8.28515625" style="128" customWidth="1"/>
    <col min="1554" max="1554" width="4.42578125" style="128" customWidth="1"/>
    <col min="1555" max="1556" width="5.28515625" style="128" customWidth="1"/>
    <col min="1557" max="1557" width="0" style="128" hidden="1" customWidth="1"/>
    <col min="1558" max="1558" width="6.7109375" style="128" customWidth="1"/>
    <col min="1559" max="1559" width="7.42578125" style="128" customWidth="1"/>
    <col min="1560" max="1561" width="7.7109375" style="128" customWidth="1"/>
    <col min="1562" max="1563" width="0" style="128" hidden="1" customWidth="1"/>
    <col min="1564" max="1564" width="10.7109375" style="128" customWidth="1"/>
    <col min="1565" max="1806" width="8.85546875" style="128"/>
    <col min="1807" max="1807" width="5.28515625" style="128" customWidth="1"/>
    <col min="1808" max="1808" width="25" style="128" customWidth="1"/>
    <col min="1809" max="1809" width="8.28515625" style="128" customWidth="1"/>
    <col min="1810" max="1810" width="4.42578125" style="128" customWidth="1"/>
    <col min="1811" max="1812" width="5.28515625" style="128" customWidth="1"/>
    <col min="1813" max="1813" width="0" style="128" hidden="1" customWidth="1"/>
    <col min="1814" max="1814" width="6.7109375" style="128" customWidth="1"/>
    <col min="1815" max="1815" width="7.42578125" style="128" customWidth="1"/>
    <col min="1816" max="1817" width="7.7109375" style="128" customWidth="1"/>
    <col min="1818" max="1819" width="0" style="128" hidden="1" customWidth="1"/>
    <col min="1820" max="1820" width="10.7109375" style="128" customWidth="1"/>
    <col min="1821" max="2062" width="8.85546875" style="128"/>
    <col min="2063" max="2063" width="5.28515625" style="128" customWidth="1"/>
    <col min="2064" max="2064" width="25" style="128" customWidth="1"/>
    <col min="2065" max="2065" width="8.28515625" style="128" customWidth="1"/>
    <col min="2066" max="2066" width="4.42578125" style="128" customWidth="1"/>
    <col min="2067" max="2068" width="5.28515625" style="128" customWidth="1"/>
    <col min="2069" max="2069" width="0" style="128" hidden="1" customWidth="1"/>
    <col min="2070" max="2070" width="6.7109375" style="128" customWidth="1"/>
    <col min="2071" max="2071" width="7.42578125" style="128" customWidth="1"/>
    <col min="2072" max="2073" width="7.7109375" style="128" customWidth="1"/>
    <col min="2074" max="2075" width="0" style="128" hidden="1" customWidth="1"/>
    <col min="2076" max="2076" width="10.7109375" style="128" customWidth="1"/>
    <col min="2077" max="2318" width="8.85546875" style="128"/>
    <col min="2319" max="2319" width="5.28515625" style="128" customWidth="1"/>
    <col min="2320" max="2320" width="25" style="128" customWidth="1"/>
    <col min="2321" max="2321" width="8.28515625" style="128" customWidth="1"/>
    <col min="2322" max="2322" width="4.42578125" style="128" customWidth="1"/>
    <col min="2323" max="2324" width="5.28515625" style="128" customWidth="1"/>
    <col min="2325" max="2325" width="0" style="128" hidden="1" customWidth="1"/>
    <col min="2326" max="2326" width="6.7109375" style="128" customWidth="1"/>
    <col min="2327" max="2327" width="7.42578125" style="128" customWidth="1"/>
    <col min="2328" max="2329" width="7.7109375" style="128" customWidth="1"/>
    <col min="2330" max="2331" width="0" style="128" hidden="1" customWidth="1"/>
    <col min="2332" max="2332" width="10.7109375" style="128" customWidth="1"/>
    <col min="2333" max="2574" width="8.85546875" style="128"/>
    <col min="2575" max="2575" width="5.28515625" style="128" customWidth="1"/>
    <col min="2576" max="2576" width="25" style="128" customWidth="1"/>
    <col min="2577" max="2577" width="8.28515625" style="128" customWidth="1"/>
    <col min="2578" max="2578" width="4.42578125" style="128" customWidth="1"/>
    <col min="2579" max="2580" width="5.28515625" style="128" customWidth="1"/>
    <col min="2581" max="2581" width="0" style="128" hidden="1" customWidth="1"/>
    <col min="2582" max="2582" width="6.7109375" style="128" customWidth="1"/>
    <col min="2583" max="2583" width="7.42578125" style="128" customWidth="1"/>
    <col min="2584" max="2585" width="7.7109375" style="128" customWidth="1"/>
    <col min="2586" max="2587" width="0" style="128" hidden="1" customWidth="1"/>
    <col min="2588" max="2588" width="10.7109375" style="128" customWidth="1"/>
    <col min="2589" max="2830" width="8.85546875" style="128"/>
    <col min="2831" max="2831" width="5.28515625" style="128" customWidth="1"/>
    <col min="2832" max="2832" width="25" style="128" customWidth="1"/>
    <col min="2833" max="2833" width="8.28515625" style="128" customWidth="1"/>
    <col min="2834" max="2834" width="4.42578125" style="128" customWidth="1"/>
    <col min="2835" max="2836" width="5.28515625" style="128" customWidth="1"/>
    <col min="2837" max="2837" width="0" style="128" hidden="1" customWidth="1"/>
    <col min="2838" max="2838" width="6.7109375" style="128" customWidth="1"/>
    <col min="2839" max="2839" width="7.42578125" style="128" customWidth="1"/>
    <col min="2840" max="2841" width="7.7109375" style="128" customWidth="1"/>
    <col min="2842" max="2843" width="0" style="128" hidden="1" customWidth="1"/>
    <col min="2844" max="2844" width="10.7109375" style="128" customWidth="1"/>
    <col min="2845" max="3086" width="8.85546875" style="128"/>
    <col min="3087" max="3087" width="5.28515625" style="128" customWidth="1"/>
    <col min="3088" max="3088" width="25" style="128" customWidth="1"/>
    <col min="3089" max="3089" width="8.28515625" style="128" customWidth="1"/>
    <col min="3090" max="3090" width="4.42578125" style="128" customWidth="1"/>
    <col min="3091" max="3092" width="5.28515625" style="128" customWidth="1"/>
    <col min="3093" max="3093" width="0" style="128" hidden="1" customWidth="1"/>
    <col min="3094" max="3094" width="6.7109375" style="128" customWidth="1"/>
    <col min="3095" max="3095" width="7.42578125" style="128" customWidth="1"/>
    <col min="3096" max="3097" width="7.7109375" style="128" customWidth="1"/>
    <col min="3098" max="3099" width="0" style="128" hidden="1" customWidth="1"/>
    <col min="3100" max="3100" width="10.7109375" style="128" customWidth="1"/>
    <col min="3101" max="3342" width="8.85546875" style="128"/>
    <col min="3343" max="3343" width="5.28515625" style="128" customWidth="1"/>
    <col min="3344" max="3344" width="25" style="128" customWidth="1"/>
    <col min="3345" max="3345" width="8.28515625" style="128" customWidth="1"/>
    <col min="3346" max="3346" width="4.42578125" style="128" customWidth="1"/>
    <col min="3347" max="3348" width="5.28515625" style="128" customWidth="1"/>
    <col min="3349" max="3349" width="0" style="128" hidden="1" customWidth="1"/>
    <col min="3350" max="3350" width="6.7109375" style="128" customWidth="1"/>
    <col min="3351" max="3351" width="7.42578125" style="128" customWidth="1"/>
    <col min="3352" max="3353" width="7.7109375" style="128" customWidth="1"/>
    <col min="3354" max="3355" width="0" style="128" hidden="1" customWidth="1"/>
    <col min="3356" max="3356" width="10.7109375" style="128" customWidth="1"/>
    <col min="3357" max="3598" width="8.85546875" style="128"/>
    <col min="3599" max="3599" width="5.28515625" style="128" customWidth="1"/>
    <col min="3600" max="3600" width="25" style="128" customWidth="1"/>
    <col min="3601" max="3601" width="8.28515625" style="128" customWidth="1"/>
    <col min="3602" max="3602" width="4.42578125" style="128" customWidth="1"/>
    <col min="3603" max="3604" width="5.28515625" style="128" customWidth="1"/>
    <col min="3605" max="3605" width="0" style="128" hidden="1" customWidth="1"/>
    <col min="3606" max="3606" width="6.7109375" style="128" customWidth="1"/>
    <col min="3607" max="3607" width="7.42578125" style="128" customWidth="1"/>
    <col min="3608" max="3609" width="7.7109375" style="128" customWidth="1"/>
    <col min="3610" max="3611" width="0" style="128" hidden="1" customWidth="1"/>
    <col min="3612" max="3612" width="10.7109375" style="128" customWidth="1"/>
    <col min="3613" max="3854" width="8.85546875" style="128"/>
    <col min="3855" max="3855" width="5.28515625" style="128" customWidth="1"/>
    <col min="3856" max="3856" width="25" style="128" customWidth="1"/>
    <col min="3857" max="3857" width="8.28515625" style="128" customWidth="1"/>
    <col min="3858" max="3858" width="4.42578125" style="128" customWidth="1"/>
    <col min="3859" max="3860" width="5.28515625" style="128" customWidth="1"/>
    <col min="3861" max="3861" width="0" style="128" hidden="1" customWidth="1"/>
    <col min="3862" max="3862" width="6.7109375" style="128" customWidth="1"/>
    <col min="3863" max="3863" width="7.42578125" style="128" customWidth="1"/>
    <col min="3864" max="3865" width="7.7109375" style="128" customWidth="1"/>
    <col min="3866" max="3867" width="0" style="128" hidden="1" customWidth="1"/>
    <col min="3868" max="3868" width="10.7109375" style="128" customWidth="1"/>
    <col min="3869" max="4110" width="8.85546875" style="128"/>
    <col min="4111" max="4111" width="5.28515625" style="128" customWidth="1"/>
    <col min="4112" max="4112" width="25" style="128" customWidth="1"/>
    <col min="4113" max="4113" width="8.28515625" style="128" customWidth="1"/>
    <col min="4114" max="4114" width="4.42578125" style="128" customWidth="1"/>
    <col min="4115" max="4116" width="5.28515625" style="128" customWidth="1"/>
    <col min="4117" max="4117" width="0" style="128" hidden="1" customWidth="1"/>
    <col min="4118" max="4118" width="6.7109375" style="128" customWidth="1"/>
    <col min="4119" max="4119" width="7.42578125" style="128" customWidth="1"/>
    <col min="4120" max="4121" width="7.7109375" style="128" customWidth="1"/>
    <col min="4122" max="4123" width="0" style="128" hidden="1" customWidth="1"/>
    <col min="4124" max="4124" width="10.7109375" style="128" customWidth="1"/>
    <col min="4125" max="4366" width="8.85546875" style="128"/>
    <col min="4367" max="4367" width="5.28515625" style="128" customWidth="1"/>
    <col min="4368" max="4368" width="25" style="128" customWidth="1"/>
    <col min="4369" max="4369" width="8.28515625" style="128" customWidth="1"/>
    <col min="4370" max="4370" width="4.42578125" style="128" customWidth="1"/>
    <col min="4371" max="4372" width="5.28515625" style="128" customWidth="1"/>
    <col min="4373" max="4373" width="0" style="128" hidden="1" customWidth="1"/>
    <col min="4374" max="4374" width="6.7109375" style="128" customWidth="1"/>
    <col min="4375" max="4375" width="7.42578125" style="128" customWidth="1"/>
    <col min="4376" max="4377" width="7.7109375" style="128" customWidth="1"/>
    <col min="4378" max="4379" width="0" style="128" hidden="1" customWidth="1"/>
    <col min="4380" max="4380" width="10.7109375" style="128" customWidth="1"/>
    <col min="4381" max="4622" width="8.85546875" style="128"/>
    <col min="4623" max="4623" width="5.28515625" style="128" customWidth="1"/>
    <col min="4624" max="4624" width="25" style="128" customWidth="1"/>
    <col min="4625" max="4625" width="8.28515625" style="128" customWidth="1"/>
    <col min="4626" max="4626" width="4.42578125" style="128" customWidth="1"/>
    <col min="4627" max="4628" width="5.28515625" style="128" customWidth="1"/>
    <col min="4629" max="4629" width="0" style="128" hidden="1" customWidth="1"/>
    <col min="4630" max="4630" width="6.7109375" style="128" customWidth="1"/>
    <col min="4631" max="4631" width="7.42578125" style="128" customWidth="1"/>
    <col min="4632" max="4633" width="7.7109375" style="128" customWidth="1"/>
    <col min="4634" max="4635" width="0" style="128" hidden="1" customWidth="1"/>
    <col min="4636" max="4636" width="10.7109375" style="128" customWidth="1"/>
    <col min="4637" max="4878" width="8.85546875" style="128"/>
    <col min="4879" max="4879" width="5.28515625" style="128" customWidth="1"/>
    <col min="4880" max="4880" width="25" style="128" customWidth="1"/>
    <col min="4881" max="4881" width="8.28515625" style="128" customWidth="1"/>
    <col min="4882" max="4882" width="4.42578125" style="128" customWidth="1"/>
    <col min="4883" max="4884" width="5.28515625" style="128" customWidth="1"/>
    <col min="4885" max="4885" width="0" style="128" hidden="1" customWidth="1"/>
    <col min="4886" max="4886" width="6.7109375" style="128" customWidth="1"/>
    <col min="4887" max="4887" width="7.42578125" style="128" customWidth="1"/>
    <col min="4888" max="4889" width="7.7109375" style="128" customWidth="1"/>
    <col min="4890" max="4891" width="0" style="128" hidden="1" customWidth="1"/>
    <col min="4892" max="4892" width="10.7109375" style="128" customWidth="1"/>
    <col min="4893" max="5134" width="8.85546875" style="128"/>
    <col min="5135" max="5135" width="5.28515625" style="128" customWidth="1"/>
    <col min="5136" max="5136" width="25" style="128" customWidth="1"/>
    <col min="5137" max="5137" width="8.28515625" style="128" customWidth="1"/>
    <col min="5138" max="5138" width="4.42578125" style="128" customWidth="1"/>
    <col min="5139" max="5140" width="5.28515625" style="128" customWidth="1"/>
    <col min="5141" max="5141" width="0" style="128" hidden="1" customWidth="1"/>
    <col min="5142" max="5142" width="6.7109375" style="128" customWidth="1"/>
    <col min="5143" max="5143" width="7.42578125" style="128" customWidth="1"/>
    <col min="5144" max="5145" width="7.7109375" style="128" customWidth="1"/>
    <col min="5146" max="5147" width="0" style="128" hidden="1" customWidth="1"/>
    <col min="5148" max="5148" width="10.7109375" style="128" customWidth="1"/>
    <col min="5149" max="5390" width="8.85546875" style="128"/>
    <col min="5391" max="5391" width="5.28515625" style="128" customWidth="1"/>
    <col min="5392" max="5392" width="25" style="128" customWidth="1"/>
    <col min="5393" max="5393" width="8.28515625" style="128" customWidth="1"/>
    <col min="5394" max="5394" width="4.42578125" style="128" customWidth="1"/>
    <col min="5395" max="5396" width="5.28515625" style="128" customWidth="1"/>
    <col min="5397" max="5397" width="0" style="128" hidden="1" customWidth="1"/>
    <col min="5398" max="5398" width="6.7109375" style="128" customWidth="1"/>
    <col min="5399" max="5399" width="7.42578125" style="128" customWidth="1"/>
    <col min="5400" max="5401" width="7.7109375" style="128" customWidth="1"/>
    <col min="5402" max="5403" width="0" style="128" hidden="1" customWidth="1"/>
    <col min="5404" max="5404" width="10.7109375" style="128" customWidth="1"/>
    <col min="5405" max="5646" width="8.85546875" style="128"/>
    <col min="5647" max="5647" width="5.28515625" style="128" customWidth="1"/>
    <col min="5648" max="5648" width="25" style="128" customWidth="1"/>
    <col min="5649" max="5649" width="8.28515625" style="128" customWidth="1"/>
    <col min="5650" max="5650" width="4.42578125" style="128" customWidth="1"/>
    <col min="5651" max="5652" width="5.28515625" style="128" customWidth="1"/>
    <col min="5653" max="5653" width="0" style="128" hidden="1" customWidth="1"/>
    <col min="5654" max="5654" width="6.7109375" style="128" customWidth="1"/>
    <col min="5655" max="5655" width="7.42578125" style="128" customWidth="1"/>
    <col min="5656" max="5657" width="7.7109375" style="128" customWidth="1"/>
    <col min="5658" max="5659" width="0" style="128" hidden="1" customWidth="1"/>
    <col min="5660" max="5660" width="10.7109375" style="128" customWidth="1"/>
    <col min="5661" max="5902" width="8.85546875" style="128"/>
    <col min="5903" max="5903" width="5.28515625" style="128" customWidth="1"/>
    <col min="5904" max="5904" width="25" style="128" customWidth="1"/>
    <col min="5905" max="5905" width="8.28515625" style="128" customWidth="1"/>
    <col min="5906" max="5906" width="4.42578125" style="128" customWidth="1"/>
    <col min="5907" max="5908" width="5.28515625" style="128" customWidth="1"/>
    <col min="5909" max="5909" width="0" style="128" hidden="1" customWidth="1"/>
    <col min="5910" max="5910" width="6.7109375" style="128" customWidth="1"/>
    <col min="5911" max="5911" width="7.42578125" style="128" customWidth="1"/>
    <col min="5912" max="5913" width="7.7109375" style="128" customWidth="1"/>
    <col min="5914" max="5915" width="0" style="128" hidden="1" customWidth="1"/>
    <col min="5916" max="5916" width="10.7109375" style="128" customWidth="1"/>
    <col min="5917" max="6158" width="8.85546875" style="128"/>
    <col min="6159" max="6159" width="5.28515625" style="128" customWidth="1"/>
    <col min="6160" max="6160" width="25" style="128" customWidth="1"/>
    <col min="6161" max="6161" width="8.28515625" style="128" customWidth="1"/>
    <col min="6162" max="6162" width="4.42578125" style="128" customWidth="1"/>
    <col min="6163" max="6164" width="5.28515625" style="128" customWidth="1"/>
    <col min="6165" max="6165" width="0" style="128" hidden="1" customWidth="1"/>
    <col min="6166" max="6166" width="6.7109375" style="128" customWidth="1"/>
    <col min="6167" max="6167" width="7.42578125" style="128" customWidth="1"/>
    <col min="6168" max="6169" width="7.7109375" style="128" customWidth="1"/>
    <col min="6170" max="6171" width="0" style="128" hidden="1" customWidth="1"/>
    <col min="6172" max="6172" width="10.7109375" style="128" customWidth="1"/>
    <col min="6173" max="6414" width="8.85546875" style="128"/>
    <col min="6415" max="6415" width="5.28515625" style="128" customWidth="1"/>
    <col min="6416" max="6416" width="25" style="128" customWidth="1"/>
    <col min="6417" max="6417" width="8.28515625" style="128" customWidth="1"/>
    <col min="6418" max="6418" width="4.42578125" style="128" customWidth="1"/>
    <col min="6419" max="6420" width="5.28515625" style="128" customWidth="1"/>
    <col min="6421" max="6421" width="0" style="128" hidden="1" customWidth="1"/>
    <col min="6422" max="6422" width="6.7109375" style="128" customWidth="1"/>
    <col min="6423" max="6423" width="7.42578125" style="128" customWidth="1"/>
    <col min="6424" max="6425" width="7.7109375" style="128" customWidth="1"/>
    <col min="6426" max="6427" width="0" style="128" hidden="1" customWidth="1"/>
    <col min="6428" max="6428" width="10.7109375" style="128" customWidth="1"/>
    <col min="6429" max="6670" width="8.85546875" style="128"/>
    <col min="6671" max="6671" width="5.28515625" style="128" customWidth="1"/>
    <col min="6672" max="6672" width="25" style="128" customWidth="1"/>
    <col min="6673" max="6673" width="8.28515625" style="128" customWidth="1"/>
    <col min="6674" max="6674" width="4.42578125" style="128" customWidth="1"/>
    <col min="6675" max="6676" width="5.28515625" style="128" customWidth="1"/>
    <col min="6677" max="6677" width="0" style="128" hidden="1" customWidth="1"/>
    <col min="6678" max="6678" width="6.7109375" style="128" customWidth="1"/>
    <col min="6679" max="6679" width="7.42578125" style="128" customWidth="1"/>
    <col min="6680" max="6681" width="7.7109375" style="128" customWidth="1"/>
    <col min="6682" max="6683" width="0" style="128" hidden="1" customWidth="1"/>
    <col min="6684" max="6684" width="10.7109375" style="128" customWidth="1"/>
    <col min="6685" max="6926" width="8.85546875" style="128"/>
    <col min="6927" max="6927" width="5.28515625" style="128" customWidth="1"/>
    <col min="6928" max="6928" width="25" style="128" customWidth="1"/>
    <col min="6929" max="6929" width="8.28515625" style="128" customWidth="1"/>
    <col min="6930" max="6930" width="4.42578125" style="128" customWidth="1"/>
    <col min="6931" max="6932" width="5.28515625" style="128" customWidth="1"/>
    <col min="6933" max="6933" width="0" style="128" hidden="1" customWidth="1"/>
    <col min="6934" max="6934" width="6.7109375" style="128" customWidth="1"/>
    <col min="6935" max="6935" width="7.42578125" style="128" customWidth="1"/>
    <col min="6936" max="6937" width="7.7109375" style="128" customWidth="1"/>
    <col min="6938" max="6939" width="0" style="128" hidden="1" customWidth="1"/>
    <col min="6940" max="6940" width="10.7109375" style="128" customWidth="1"/>
    <col min="6941" max="7182" width="8.85546875" style="128"/>
    <col min="7183" max="7183" width="5.28515625" style="128" customWidth="1"/>
    <col min="7184" max="7184" width="25" style="128" customWidth="1"/>
    <col min="7185" max="7185" width="8.28515625" style="128" customWidth="1"/>
    <col min="7186" max="7186" width="4.42578125" style="128" customWidth="1"/>
    <col min="7187" max="7188" width="5.28515625" style="128" customWidth="1"/>
    <col min="7189" max="7189" width="0" style="128" hidden="1" customWidth="1"/>
    <col min="7190" max="7190" width="6.7109375" style="128" customWidth="1"/>
    <col min="7191" max="7191" width="7.42578125" style="128" customWidth="1"/>
    <col min="7192" max="7193" width="7.7109375" style="128" customWidth="1"/>
    <col min="7194" max="7195" width="0" style="128" hidden="1" customWidth="1"/>
    <col min="7196" max="7196" width="10.7109375" style="128" customWidth="1"/>
    <col min="7197" max="7438" width="8.85546875" style="128"/>
    <col min="7439" max="7439" width="5.28515625" style="128" customWidth="1"/>
    <col min="7440" max="7440" width="25" style="128" customWidth="1"/>
    <col min="7441" max="7441" width="8.28515625" style="128" customWidth="1"/>
    <col min="7442" max="7442" width="4.42578125" style="128" customWidth="1"/>
    <col min="7443" max="7444" width="5.28515625" style="128" customWidth="1"/>
    <col min="7445" max="7445" width="0" style="128" hidden="1" customWidth="1"/>
    <col min="7446" max="7446" width="6.7109375" style="128" customWidth="1"/>
    <col min="7447" max="7447" width="7.42578125" style="128" customWidth="1"/>
    <col min="7448" max="7449" width="7.7109375" style="128" customWidth="1"/>
    <col min="7450" max="7451" width="0" style="128" hidden="1" customWidth="1"/>
    <col min="7452" max="7452" width="10.7109375" style="128" customWidth="1"/>
    <col min="7453" max="7694" width="8.85546875" style="128"/>
    <col min="7695" max="7695" width="5.28515625" style="128" customWidth="1"/>
    <col min="7696" max="7696" width="25" style="128" customWidth="1"/>
    <col min="7697" max="7697" width="8.28515625" style="128" customWidth="1"/>
    <col min="7698" max="7698" width="4.42578125" style="128" customWidth="1"/>
    <col min="7699" max="7700" width="5.28515625" style="128" customWidth="1"/>
    <col min="7701" max="7701" width="0" style="128" hidden="1" customWidth="1"/>
    <col min="7702" max="7702" width="6.7109375" style="128" customWidth="1"/>
    <col min="7703" max="7703" width="7.42578125" style="128" customWidth="1"/>
    <col min="7704" max="7705" width="7.7109375" style="128" customWidth="1"/>
    <col min="7706" max="7707" width="0" style="128" hidden="1" customWidth="1"/>
    <col min="7708" max="7708" width="10.7109375" style="128" customWidth="1"/>
    <col min="7709" max="7950" width="8.85546875" style="128"/>
    <col min="7951" max="7951" width="5.28515625" style="128" customWidth="1"/>
    <col min="7952" max="7952" width="25" style="128" customWidth="1"/>
    <col min="7953" max="7953" width="8.28515625" style="128" customWidth="1"/>
    <col min="7954" max="7954" width="4.42578125" style="128" customWidth="1"/>
    <col min="7955" max="7956" width="5.28515625" style="128" customWidth="1"/>
    <col min="7957" max="7957" width="0" style="128" hidden="1" customWidth="1"/>
    <col min="7958" max="7958" width="6.7109375" style="128" customWidth="1"/>
    <col min="7959" max="7959" width="7.42578125" style="128" customWidth="1"/>
    <col min="7960" max="7961" width="7.7109375" style="128" customWidth="1"/>
    <col min="7962" max="7963" width="0" style="128" hidden="1" customWidth="1"/>
    <col min="7964" max="7964" width="10.7109375" style="128" customWidth="1"/>
    <col min="7965" max="8206" width="8.85546875" style="128"/>
    <col min="8207" max="8207" width="5.28515625" style="128" customWidth="1"/>
    <col min="8208" max="8208" width="25" style="128" customWidth="1"/>
    <col min="8209" max="8209" width="8.28515625" style="128" customWidth="1"/>
    <col min="8210" max="8210" width="4.42578125" style="128" customWidth="1"/>
    <col min="8211" max="8212" width="5.28515625" style="128" customWidth="1"/>
    <col min="8213" max="8213" width="0" style="128" hidden="1" customWidth="1"/>
    <col min="8214" max="8214" width="6.7109375" style="128" customWidth="1"/>
    <col min="8215" max="8215" width="7.42578125" style="128" customWidth="1"/>
    <col min="8216" max="8217" width="7.7109375" style="128" customWidth="1"/>
    <col min="8218" max="8219" width="0" style="128" hidden="1" customWidth="1"/>
    <col min="8220" max="8220" width="10.7109375" style="128" customWidth="1"/>
    <col min="8221" max="8462" width="8.85546875" style="128"/>
    <col min="8463" max="8463" width="5.28515625" style="128" customWidth="1"/>
    <col min="8464" max="8464" width="25" style="128" customWidth="1"/>
    <col min="8465" max="8465" width="8.28515625" style="128" customWidth="1"/>
    <col min="8466" max="8466" width="4.42578125" style="128" customWidth="1"/>
    <col min="8467" max="8468" width="5.28515625" style="128" customWidth="1"/>
    <col min="8469" max="8469" width="0" style="128" hidden="1" customWidth="1"/>
    <col min="8470" max="8470" width="6.7109375" style="128" customWidth="1"/>
    <col min="8471" max="8471" width="7.42578125" style="128" customWidth="1"/>
    <col min="8472" max="8473" width="7.7109375" style="128" customWidth="1"/>
    <col min="8474" max="8475" width="0" style="128" hidden="1" customWidth="1"/>
    <col min="8476" max="8476" width="10.7109375" style="128" customWidth="1"/>
    <col min="8477" max="8718" width="8.85546875" style="128"/>
    <col min="8719" max="8719" width="5.28515625" style="128" customWidth="1"/>
    <col min="8720" max="8720" width="25" style="128" customWidth="1"/>
    <col min="8721" max="8721" width="8.28515625" style="128" customWidth="1"/>
    <col min="8722" max="8722" width="4.42578125" style="128" customWidth="1"/>
    <col min="8723" max="8724" width="5.28515625" style="128" customWidth="1"/>
    <col min="8725" max="8725" width="0" style="128" hidden="1" customWidth="1"/>
    <col min="8726" max="8726" width="6.7109375" style="128" customWidth="1"/>
    <col min="8727" max="8727" width="7.42578125" style="128" customWidth="1"/>
    <col min="8728" max="8729" width="7.7109375" style="128" customWidth="1"/>
    <col min="8730" max="8731" width="0" style="128" hidden="1" customWidth="1"/>
    <col min="8732" max="8732" width="10.7109375" style="128" customWidth="1"/>
    <col min="8733" max="8974" width="8.85546875" style="128"/>
    <col min="8975" max="8975" width="5.28515625" style="128" customWidth="1"/>
    <col min="8976" max="8976" width="25" style="128" customWidth="1"/>
    <col min="8977" max="8977" width="8.28515625" style="128" customWidth="1"/>
    <col min="8978" max="8978" width="4.42578125" style="128" customWidth="1"/>
    <col min="8979" max="8980" width="5.28515625" style="128" customWidth="1"/>
    <col min="8981" max="8981" width="0" style="128" hidden="1" customWidth="1"/>
    <col min="8982" max="8982" width="6.7109375" style="128" customWidth="1"/>
    <col min="8983" max="8983" width="7.42578125" style="128" customWidth="1"/>
    <col min="8984" max="8985" width="7.7109375" style="128" customWidth="1"/>
    <col min="8986" max="8987" width="0" style="128" hidden="1" customWidth="1"/>
    <col min="8988" max="8988" width="10.7109375" style="128" customWidth="1"/>
    <col min="8989" max="9230" width="8.85546875" style="128"/>
    <col min="9231" max="9231" width="5.28515625" style="128" customWidth="1"/>
    <col min="9232" max="9232" width="25" style="128" customWidth="1"/>
    <col min="9233" max="9233" width="8.28515625" style="128" customWidth="1"/>
    <col min="9234" max="9234" width="4.42578125" style="128" customWidth="1"/>
    <col min="9235" max="9236" width="5.28515625" style="128" customWidth="1"/>
    <col min="9237" max="9237" width="0" style="128" hidden="1" customWidth="1"/>
    <col min="9238" max="9238" width="6.7109375" style="128" customWidth="1"/>
    <col min="9239" max="9239" width="7.42578125" style="128" customWidth="1"/>
    <col min="9240" max="9241" width="7.7109375" style="128" customWidth="1"/>
    <col min="9242" max="9243" width="0" style="128" hidden="1" customWidth="1"/>
    <col min="9244" max="9244" width="10.7109375" style="128" customWidth="1"/>
    <col min="9245" max="9486" width="8.85546875" style="128"/>
    <col min="9487" max="9487" width="5.28515625" style="128" customWidth="1"/>
    <col min="9488" max="9488" width="25" style="128" customWidth="1"/>
    <col min="9489" max="9489" width="8.28515625" style="128" customWidth="1"/>
    <col min="9490" max="9490" width="4.42578125" style="128" customWidth="1"/>
    <col min="9491" max="9492" width="5.28515625" style="128" customWidth="1"/>
    <col min="9493" max="9493" width="0" style="128" hidden="1" customWidth="1"/>
    <col min="9494" max="9494" width="6.7109375" style="128" customWidth="1"/>
    <col min="9495" max="9495" width="7.42578125" style="128" customWidth="1"/>
    <col min="9496" max="9497" width="7.7109375" style="128" customWidth="1"/>
    <col min="9498" max="9499" width="0" style="128" hidden="1" customWidth="1"/>
    <col min="9500" max="9500" width="10.7109375" style="128" customWidth="1"/>
    <col min="9501" max="9742" width="8.85546875" style="128"/>
    <col min="9743" max="9743" width="5.28515625" style="128" customWidth="1"/>
    <col min="9744" max="9744" width="25" style="128" customWidth="1"/>
    <col min="9745" max="9745" width="8.28515625" style="128" customWidth="1"/>
    <col min="9746" max="9746" width="4.42578125" style="128" customWidth="1"/>
    <col min="9747" max="9748" width="5.28515625" style="128" customWidth="1"/>
    <col min="9749" max="9749" width="0" style="128" hidden="1" customWidth="1"/>
    <col min="9750" max="9750" width="6.7109375" style="128" customWidth="1"/>
    <col min="9751" max="9751" width="7.42578125" style="128" customWidth="1"/>
    <col min="9752" max="9753" width="7.7109375" style="128" customWidth="1"/>
    <col min="9754" max="9755" width="0" style="128" hidden="1" customWidth="1"/>
    <col min="9756" max="9756" width="10.7109375" style="128" customWidth="1"/>
    <col min="9757" max="9998" width="8.85546875" style="128"/>
    <col min="9999" max="9999" width="5.28515625" style="128" customWidth="1"/>
    <col min="10000" max="10000" width="25" style="128" customWidth="1"/>
    <col min="10001" max="10001" width="8.28515625" style="128" customWidth="1"/>
    <col min="10002" max="10002" width="4.42578125" style="128" customWidth="1"/>
    <col min="10003" max="10004" width="5.28515625" style="128" customWidth="1"/>
    <col min="10005" max="10005" width="0" style="128" hidden="1" customWidth="1"/>
    <col min="10006" max="10006" width="6.7109375" style="128" customWidth="1"/>
    <col min="10007" max="10007" width="7.42578125" style="128" customWidth="1"/>
    <col min="10008" max="10009" width="7.7109375" style="128" customWidth="1"/>
    <col min="10010" max="10011" width="0" style="128" hidden="1" customWidth="1"/>
    <col min="10012" max="10012" width="10.7109375" style="128" customWidth="1"/>
    <col min="10013" max="10254" width="8.85546875" style="128"/>
    <col min="10255" max="10255" width="5.28515625" style="128" customWidth="1"/>
    <col min="10256" max="10256" width="25" style="128" customWidth="1"/>
    <col min="10257" max="10257" width="8.28515625" style="128" customWidth="1"/>
    <col min="10258" max="10258" width="4.42578125" style="128" customWidth="1"/>
    <col min="10259" max="10260" width="5.28515625" style="128" customWidth="1"/>
    <col min="10261" max="10261" width="0" style="128" hidden="1" customWidth="1"/>
    <col min="10262" max="10262" width="6.7109375" style="128" customWidth="1"/>
    <col min="10263" max="10263" width="7.42578125" style="128" customWidth="1"/>
    <col min="10264" max="10265" width="7.7109375" style="128" customWidth="1"/>
    <col min="10266" max="10267" width="0" style="128" hidden="1" customWidth="1"/>
    <col min="10268" max="10268" width="10.7109375" style="128" customWidth="1"/>
    <col min="10269" max="10510" width="8.85546875" style="128"/>
    <col min="10511" max="10511" width="5.28515625" style="128" customWidth="1"/>
    <col min="10512" max="10512" width="25" style="128" customWidth="1"/>
    <col min="10513" max="10513" width="8.28515625" style="128" customWidth="1"/>
    <col min="10514" max="10514" width="4.42578125" style="128" customWidth="1"/>
    <col min="10515" max="10516" width="5.28515625" style="128" customWidth="1"/>
    <col min="10517" max="10517" width="0" style="128" hidden="1" customWidth="1"/>
    <col min="10518" max="10518" width="6.7109375" style="128" customWidth="1"/>
    <col min="10519" max="10519" width="7.42578125" style="128" customWidth="1"/>
    <col min="10520" max="10521" width="7.7109375" style="128" customWidth="1"/>
    <col min="10522" max="10523" width="0" style="128" hidden="1" customWidth="1"/>
    <col min="10524" max="10524" width="10.7109375" style="128" customWidth="1"/>
    <col min="10525" max="10766" width="8.85546875" style="128"/>
    <col min="10767" max="10767" width="5.28515625" style="128" customWidth="1"/>
    <col min="10768" max="10768" width="25" style="128" customWidth="1"/>
    <col min="10769" max="10769" width="8.28515625" style="128" customWidth="1"/>
    <col min="10770" max="10770" width="4.42578125" style="128" customWidth="1"/>
    <col min="10771" max="10772" width="5.28515625" style="128" customWidth="1"/>
    <col min="10773" max="10773" width="0" style="128" hidden="1" customWidth="1"/>
    <col min="10774" max="10774" width="6.7109375" style="128" customWidth="1"/>
    <col min="10775" max="10775" width="7.42578125" style="128" customWidth="1"/>
    <col min="10776" max="10777" width="7.7109375" style="128" customWidth="1"/>
    <col min="10778" max="10779" width="0" style="128" hidden="1" customWidth="1"/>
    <col min="10780" max="10780" width="10.7109375" style="128" customWidth="1"/>
    <col min="10781" max="11022" width="8.85546875" style="128"/>
    <col min="11023" max="11023" width="5.28515625" style="128" customWidth="1"/>
    <col min="11024" max="11024" width="25" style="128" customWidth="1"/>
    <col min="11025" max="11025" width="8.28515625" style="128" customWidth="1"/>
    <col min="11026" max="11026" width="4.42578125" style="128" customWidth="1"/>
    <col min="11027" max="11028" width="5.28515625" style="128" customWidth="1"/>
    <col min="11029" max="11029" width="0" style="128" hidden="1" customWidth="1"/>
    <col min="11030" max="11030" width="6.7109375" style="128" customWidth="1"/>
    <col min="11031" max="11031" width="7.42578125" style="128" customWidth="1"/>
    <col min="11032" max="11033" width="7.7109375" style="128" customWidth="1"/>
    <col min="11034" max="11035" width="0" style="128" hidden="1" customWidth="1"/>
    <col min="11036" max="11036" width="10.7109375" style="128" customWidth="1"/>
    <col min="11037" max="11278" width="8.85546875" style="128"/>
    <col min="11279" max="11279" width="5.28515625" style="128" customWidth="1"/>
    <col min="11280" max="11280" width="25" style="128" customWidth="1"/>
    <col min="11281" max="11281" width="8.28515625" style="128" customWidth="1"/>
    <col min="11282" max="11282" width="4.42578125" style="128" customWidth="1"/>
    <col min="11283" max="11284" width="5.28515625" style="128" customWidth="1"/>
    <col min="11285" max="11285" width="0" style="128" hidden="1" customWidth="1"/>
    <col min="11286" max="11286" width="6.7109375" style="128" customWidth="1"/>
    <col min="11287" max="11287" width="7.42578125" style="128" customWidth="1"/>
    <col min="11288" max="11289" width="7.7109375" style="128" customWidth="1"/>
    <col min="11290" max="11291" width="0" style="128" hidden="1" customWidth="1"/>
    <col min="11292" max="11292" width="10.7109375" style="128" customWidth="1"/>
    <col min="11293" max="11534" width="8.85546875" style="128"/>
    <col min="11535" max="11535" width="5.28515625" style="128" customWidth="1"/>
    <col min="11536" max="11536" width="25" style="128" customWidth="1"/>
    <col min="11537" max="11537" width="8.28515625" style="128" customWidth="1"/>
    <col min="11538" max="11538" width="4.42578125" style="128" customWidth="1"/>
    <col min="11539" max="11540" width="5.28515625" style="128" customWidth="1"/>
    <col min="11541" max="11541" width="0" style="128" hidden="1" customWidth="1"/>
    <col min="11542" max="11542" width="6.7109375" style="128" customWidth="1"/>
    <col min="11543" max="11543" width="7.42578125" style="128" customWidth="1"/>
    <col min="11544" max="11545" width="7.7109375" style="128" customWidth="1"/>
    <col min="11546" max="11547" width="0" style="128" hidden="1" customWidth="1"/>
    <col min="11548" max="11548" width="10.7109375" style="128" customWidth="1"/>
    <col min="11549" max="11790" width="8.85546875" style="128"/>
    <col min="11791" max="11791" width="5.28515625" style="128" customWidth="1"/>
    <col min="11792" max="11792" width="25" style="128" customWidth="1"/>
    <col min="11793" max="11793" width="8.28515625" style="128" customWidth="1"/>
    <col min="11794" max="11794" width="4.42578125" style="128" customWidth="1"/>
    <col min="11795" max="11796" width="5.28515625" style="128" customWidth="1"/>
    <col min="11797" max="11797" width="0" style="128" hidden="1" customWidth="1"/>
    <col min="11798" max="11798" width="6.7109375" style="128" customWidth="1"/>
    <col min="11799" max="11799" width="7.42578125" style="128" customWidth="1"/>
    <col min="11800" max="11801" width="7.7109375" style="128" customWidth="1"/>
    <col min="11802" max="11803" width="0" style="128" hidden="1" customWidth="1"/>
    <col min="11804" max="11804" width="10.7109375" style="128" customWidth="1"/>
    <col min="11805" max="12046" width="8.85546875" style="128"/>
    <col min="12047" max="12047" width="5.28515625" style="128" customWidth="1"/>
    <col min="12048" max="12048" width="25" style="128" customWidth="1"/>
    <col min="12049" max="12049" width="8.28515625" style="128" customWidth="1"/>
    <col min="12050" max="12050" width="4.42578125" style="128" customWidth="1"/>
    <col min="12051" max="12052" width="5.28515625" style="128" customWidth="1"/>
    <col min="12053" max="12053" width="0" style="128" hidden="1" customWidth="1"/>
    <col min="12054" max="12054" width="6.7109375" style="128" customWidth="1"/>
    <col min="12055" max="12055" width="7.42578125" style="128" customWidth="1"/>
    <col min="12056" max="12057" width="7.7109375" style="128" customWidth="1"/>
    <col min="12058" max="12059" width="0" style="128" hidden="1" customWidth="1"/>
    <col min="12060" max="12060" width="10.7109375" style="128" customWidth="1"/>
    <col min="12061" max="12302" width="8.85546875" style="128"/>
    <col min="12303" max="12303" width="5.28515625" style="128" customWidth="1"/>
    <col min="12304" max="12304" width="25" style="128" customWidth="1"/>
    <col min="12305" max="12305" width="8.28515625" style="128" customWidth="1"/>
    <col min="12306" max="12306" width="4.42578125" style="128" customWidth="1"/>
    <col min="12307" max="12308" width="5.28515625" style="128" customWidth="1"/>
    <col min="12309" max="12309" width="0" style="128" hidden="1" customWidth="1"/>
    <col min="12310" max="12310" width="6.7109375" style="128" customWidth="1"/>
    <col min="12311" max="12311" width="7.42578125" style="128" customWidth="1"/>
    <col min="12312" max="12313" width="7.7109375" style="128" customWidth="1"/>
    <col min="12314" max="12315" width="0" style="128" hidden="1" customWidth="1"/>
    <col min="12316" max="12316" width="10.7109375" style="128" customWidth="1"/>
    <col min="12317" max="12558" width="8.85546875" style="128"/>
    <col min="12559" max="12559" width="5.28515625" style="128" customWidth="1"/>
    <col min="12560" max="12560" width="25" style="128" customWidth="1"/>
    <col min="12561" max="12561" width="8.28515625" style="128" customWidth="1"/>
    <col min="12562" max="12562" width="4.42578125" style="128" customWidth="1"/>
    <col min="12563" max="12564" width="5.28515625" style="128" customWidth="1"/>
    <col min="12565" max="12565" width="0" style="128" hidden="1" customWidth="1"/>
    <col min="12566" max="12566" width="6.7109375" style="128" customWidth="1"/>
    <col min="12567" max="12567" width="7.42578125" style="128" customWidth="1"/>
    <col min="12568" max="12569" width="7.7109375" style="128" customWidth="1"/>
    <col min="12570" max="12571" width="0" style="128" hidden="1" customWidth="1"/>
    <col min="12572" max="12572" width="10.7109375" style="128" customWidth="1"/>
    <col min="12573" max="12814" width="8.85546875" style="128"/>
    <col min="12815" max="12815" width="5.28515625" style="128" customWidth="1"/>
    <col min="12816" max="12816" width="25" style="128" customWidth="1"/>
    <col min="12817" max="12817" width="8.28515625" style="128" customWidth="1"/>
    <col min="12818" max="12818" width="4.42578125" style="128" customWidth="1"/>
    <col min="12819" max="12820" width="5.28515625" style="128" customWidth="1"/>
    <col min="12821" max="12821" width="0" style="128" hidden="1" customWidth="1"/>
    <col min="12822" max="12822" width="6.7109375" style="128" customWidth="1"/>
    <col min="12823" max="12823" width="7.42578125" style="128" customWidth="1"/>
    <col min="12824" max="12825" width="7.7109375" style="128" customWidth="1"/>
    <col min="12826" max="12827" width="0" style="128" hidden="1" customWidth="1"/>
    <col min="12828" max="12828" width="10.7109375" style="128" customWidth="1"/>
    <col min="12829" max="13070" width="8.85546875" style="128"/>
    <col min="13071" max="13071" width="5.28515625" style="128" customWidth="1"/>
    <col min="13072" max="13072" width="25" style="128" customWidth="1"/>
    <col min="13073" max="13073" width="8.28515625" style="128" customWidth="1"/>
    <col min="13074" max="13074" width="4.42578125" style="128" customWidth="1"/>
    <col min="13075" max="13076" width="5.28515625" style="128" customWidth="1"/>
    <col min="13077" max="13077" width="0" style="128" hidden="1" customWidth="1"/>
    <col min="13078" max="13078" width="6.7109375" style="128" customWidth="1"/>
    <col min="13079" max="13079" width="7.42578125" style="128" customWidth="1"/>
    <col min="13080" max="13081" width="7.7109375" style="128" customWidth="1"/>
    <col min="13082" max="13083" width="0" style="128" hidden="1" customWidth="1"/>
    <col min="13084" max="13084" width="10.7109375" style="128" customWidth="1"/>
    <col min="13085" max="13326" width="8.85546875" style="128"/>
    <col min="13327" max="13327" width="5.28515625" style="128" customWidth="1"/>
    <col min="13328" max="13328" width="25" style="128" customWidth="1"/>
    <col min="13329" max="13329" width="8.28515625" style="128" customWidth="1"/>
    <col min="13330" max="13330" width="4.42578125" style="128" customWidth="1"/>
    <col min="13331" max="13332" width="5.28515625" style="128" customWidth="1"/>
    <col min="13333" max="13333" width="0" style="128" hidden="1" customWidth="1"/>
    <col min="13334" max="13334" width="6.7109375" style="128" customWidth="1"/>
    <col min="13335" max="13335" width="7.42578125" style="128" customWidth="1"/>
    <col min="13336" max="13337" width="7.7109375" style="128" customWidth="1"/>
    <col min="13338" max="13339" width="0" style="128" hidden="1" customWidth="1"/>
    <col min="13340" max="13340" width="10.7109375" style="128" customWidth="1"/>
    <col min="13341" max="13582" width="8.85546875" style="128"/>
    <col min="13583" max="13583" width="5.28515625" style="128" customWidth="1"/>
    <col min="13584" max="13584" width="25" style="128" customWidth="1"/>
    <col min="13585" max="13585" width="8.28515625" style="128" customWidth="1"/>
    <col min="13586" max="13586" width="4.42578125" style="128" customWidth="1"/>
    <col min="13587" max="13588" width="5.28515625" style="128" customWidth="1"/>
    <col min="13589" max="13589" width="0" style="128" hidden="1" customWidth="1"/>
    <col min="13590" max="13590" width="6.7109375" style="128" customWidth="1"/>
    <col min="13591" max="13591" width="7.42578125" style="128" customWidth="1"/>
    <col min="13592" max="13593" width="7.7109375" style="128" customWidth="1"/>
    <col min="13594" max="13595" width="0" style="128" hidden="1" customWidth="1"/>
    <col min="13596" max="13596" width="10.7109375" style="128" customWidth="1"/>
    <col min="13597" max="13838" width="8.85546875" style="128"/>
    <col min="13839" max="13839" width="5.28515625" style="128" customWidth="1"/>
    <col min="13840" max="13840" width="25" style="128" customWidth="1"/>
    <col min="13841" max="13841" width="8.28515625" style="128" customWidth="1"/>
    <col min="13842" max="13842" width="4.42578125" style="128" customWidth="1"/>
    <col min="13843" max="13844" width="5.28515625" style="128" customWidth="1"/>
    <col min="13845" max="13845" width="0" style="128" hidden="1" customWidth="1"/>
    <col min="13846" max="13846" width="6.7109375" style="128" customWidth="1"/>
    <col min="13847" max="13847" width="7.42578125" style="128" customWidth="1"/>
    <col min="13848" max="13849" width="7.7109375" style="128" customWidth="1"/>
    <col min="13850" max="13851" width="0" style="128" hidden="1" customWidth="1"/>
    <col min="13852" max="13852" width="10.7109375" style="128" customWidth="1"/>
    <col min="13853" max="14094" width="8.85546875" style="128"/>
    <col min="14095" max="14095" width="5.28515625" style="128" customWidth="1"/>
    <col min="14096" max="14096" width="25" style="128" customWidth="1"/>
    <col min="14097" max="14097" width="8.28515625" style="128" customWidth="1"/>
    <col min="14098" max="14098" width="4.42578125" style="128" customWidth="1"/>
    <col min="14099" max="14100" width="5.28515625" style="128" customWidth="1"/>
    <col min="14101" max="14101" width="0" style="128" hidden="1" customWidth="1"/>
    <col min="14102" max="14102" width="6.7109375" style="128" customWidth="1"/>
    <col min="14103" max="14103" width="7.42578125" style="128" customWidth="1"/>
    <col min="14104" max="14105" width="7.7109375" style="128" customWidth="1"/>
    <col min="14106" max="14107" width="0" style="128" hidden="1" customWidth="1"/>
    <col min="14108" max="14108" width="10.7109375" style="128" customWidth="1"/>
    <col min="14109" max="14350" width="8.85546875" style="128"/>
    <col min="14351" max="14351" width="5.28515625" style="128" customWidth="1"/>
    <col min="14352" max="14352" width="25" style="128" customWidth="1"/>
    <col min="14353" max="14353" width="8.28515625" style="128" customWidth="1"/>
    <col min="14354" max="14354" width="4.42578125" style="128" customWidth="1"/>
    <col min="14355" max="14356" width="5.28515625" style="128" customWidth="1"/>
    <col min="14357" max="14357" width="0" style="128" hidden="1" customWidth="1"/>
    <col min="14358" max="14358" width="6.7109375" style="128" customWidth="1"/>
    <col min="14359" max="14359" width="7.42578125" style="128" customWidth="1"/>
    <col min="14360" max="14361" width="7.7109375" style="128" customWidth="1"/>
    <col min="14362" max="14363" width="0" style="128" hidden="1" customWidth="1"/>
    <col min="14364" max="14364" width="10.7109375" style="128" customWidth="1"/>
    <col min="14365" max="14606" width="8.85546875" style="128"/>
    <col min="14607" max="14607" width="5.28515625" style="128" customWidth="1"/>
    <col min="14608" max="14608" width="25" style="128" customWidth="1"/>
    <col min="14609" max="14609" width="8.28515625" style="128" customWidth="1"/>
    <col min="14610" max="14610" width="4.42578125" style="128" customWidth="1"/>
    <col min="14611" max="14612" width="5.28515625" style="128" customWidth="1"/>
    <col min="14613" max="14613" width="0" style="128" hidden="1" customWidth="1"/>
    <col min="14614" max="14614" width="6.7109375" style="128" customWidth="1"/>
    <col min="14615" max="14615" width="7.42578125" style="128" customWidth="1"/>
    <col min="14616" max="14617" width="7.7109375" style="128" customWidth="1"/>
    <col min="14618" max="14619" width="0" style="128" hidden="1" customWidth="1"/>
    <col min="14620" max="14620" width="10.7109375" style="128" customWidth="1"/>
    <col min="14621" max="14862" width="8.85546875" style="128"/>
    <col min="14863" max="14863" width="5.28515625" style="128" customWidth="1"/>
    <col min="14864" max="14864" width="25" style="128" customWidth="1"/>
    <col min="14865" max="14865" width="8.28515625" style="128" customWidth="1"/>
    <col min="14866" max="14866" width="4.42578125" style="128" customWidth="1"/>
    <col min="14867" max="14868" width="5.28515625" style="128" customWidth="1"/>
    <col min="14869" max="14869" width="0" style="128" hidden="1" customWidth="1"/>
    <col min="14870" max="14870" width="6.7109375" style="128" customWidth="1"/>
    <col min="14871" max="14871" width="7.42578125" style="128" customWidth="1"/>
    <col min="14872" max="14873" width="7.7109375" style="128" customWidth="1"/>
    <col min="14874" max="14875" width="0" style="128" hidden="1" customWidth="1"/>
    <col min="14876" max="14876" width="10.7109375" style="128" customWidth="1"/>
    <col min="14877" max="15118" width="8.85546875" style="128"/>
    <col min="15119" max="15119" width="5.28515625" style="128" customWidth="1"/>
    <col min="15120" max="15120" width="25" style="128" customWidth="1"/>
    <col min="15121" max="15121" width="8.28515625" style="128" customWidth="1"/>
    <col min="15122" max="15122" width="4.42578125" style="128" customWidth="1"/>
    <col min="15123" max="15124" width="5.28515625" style="128" customWidth="1"/>
    <col min="15125" max="15125" width="0" style="128" hidden="1" customWidth="1"/>
    <col min="15126" max="15126" width="6.7109375" style="128" customWidth="1"/>
    <col min="15127" max="15127" width="7.42578125" style="128" customWidth="1"/>
    <col min="15128" max="15129" width="7.7109375" style="128" customWidth="1"/>
    <col min="15130" max="15131" width="0" style="128" hidden="1" customWidth="1"/>
    <col min="15132" max="15132" width="10.7109375" style="128" customWidth="1"/>
    <col min="15133" max="15374" width="8.85546875" style="128"/>
    <col min="15375" max="15375" width="5.28515625" style="128" customWidth="1"/>
    <col min="15376" max="15376" width="25" style="128" customWidth="1"/>
    <col min="15377" max="15377" width="8.28515625" style="128" customWidth="1"/>
    <col min="15378" max="15378" width="4.42578125" style="128" customWidth="1"/>
    <col min="15379" max="15380" width="5.28515625" style="128" customWidth="1"/>
    <col min="15381" max="15381" width="0" style="128" hidden="1" customWidth="1"/>
    <col min="15382" max="15382" width="6.7109375" style="128" customWidth="1"/>
    <col min="15383" max="15383" width="7.42578125" style="128" customWidth="1"/>
    <col min="15384" max="15385" width="7.7109375" style="128" customWidth="1"/>
    <col min="15386" max="15387" width="0" style="128" hidden="1" customWidth="1"/>
    <col min="15388" max="15388" width="10.7109375" style="128" customWidth="1"/>
    <col min="15389" max="15630" width="8.85546875" style="128"/>
    <col min="15631" max="15631" width="5.28515625" style="128" customWidth="1"/>
    <col min="15632" max="15632" width="25" style="128" customWidth="1"/>
    <col min="15633" max="15633" width="8.28515625" style="128" customWidth="1"/>
    <col min="15634" max="15634" width="4.42578125" style="128" customWidth="1"/>
    <col min="15635" max="15636" width="5.28515625" style="128" customWidth="1"/>
    <col min="15637" max="15637" width="0" style="128" hidden="1" customWidth="1"/>
    <col min="15638" max="15638" width="6.7109375" style="128" customWidth="1"/>
    <col min="15639" max="15639" width="7.42578125" style="128" customWidth="1"/>
    <col min="15640" max="15641" width="7.7109375" style="128" customWidth="1"/>
    <col min="15642" max="15643" width="0" style="128" hidden="1" customWidth="1"/>
    <col min="15644" max="15644" width="10.7109375" style="128" customWidth="1"/>
    <col min="15645" max="15886" width="8.85546875" style="128"/>
    <col min="15887" max="15887" width="5.28515625" style="128" customWidth="1"/>
    <col min="15888" max="15888" width="25" style="128" customWidth="1"/>
    <col min="15889" max="15889" width="8.28515625" style="128" customWidth="1"/>
    <col min="15890" max="15890" width="4.42578125" style="128" customWidth="1"/>
    <col min="15891" max="15892" width="5.28515625" style="128" customWidth="1"/>
    <col min="15893" max="15893" width="0" style="128" hidden="1" customWidth="1"/>
    <col min="15894" max="15894" width="6.7109375" style="128" customWidth="1"/>
    <col min="15895" max="15895" width="7.42578125" style="128" customWidth="1"/>
    <col min="15896" max="15897" width="7.7109375" style="128" customWidth="1"/>
    <col min="15898" max="15899" width="0" style="128" hidden="1" customWidth="1"/>
    <col min="15900" max="15900" width="10.7109375" style="128" customWidth="1"/>
    <col min="15901" max="16142" width="8.85546875" style="128"/>
    <col min="16143" max="16143" width="5.28515625" style="128" customWidth="1"/>
    <col min="16144" max="16144" width="25" style="128" customWidth="1"/>
    <col min="16145" max="16145" width="8.28515625" style="128" customWidth="1"/>
    <col min="16146" max="16146" width="4.42578125" style="128" customWidth="1"/>
    <col min="16147" max="16148" width="5.28515625" style="128" customWidth="1"/>
    <col min="16149" max="16149" width="0" style="128" hidden="1" customWidth="1"/>
    <col min="16150" max="16150" width="6.7109375" style="128" customWidth="1"/>
    <col min="16151" max="16151" width="7.42578125" style="128" customWidth="1"/>
    <col min="16152" max="16153" width="7.7109375" style="128" customWidth="1"/>
    <col min="16154" max="16155" width="0" style="128" hidden="1" customWidth="1"/>
    <col min="16156" max="16156" width="10.7109375" style="128" customWidth="1"/>
    <col min="16157" max="16384" width="8.85546875" style="128"/>
  </cols>
  <sheetData>
    <row r="1" spans="1:31" ht="12.75" customHeight="1" x14ac:dyDescent="0.2">
      <c r="A1" s="369" t="s">
        <v>63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</row>
    <row r="2" spans="1:31" ht="13.5" customHeight="1" thickBot="1" x14ac:dyDescent="0.2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129"/>
      <c r="AD2" s="129"/>
      <c r="AE2" s="129"/>
    </row>
    <row r="3" spans="1:31" s="133" customFormat="1" ht="16.5" thickBot="1" x14ac:dyDescent="0.3">
      <c r="A3" s="371" t="s">
        <v>21</v>
      </c>
      <c r="B3" s="374" t="s">
        <v>22</v>
      </c>
      <c r="C3" s="130"/>
      <c r="D3" s="377">
        <v>1</v>
      </c>
      <c r="E3" s="378"/>
      <c r="F3" s="379"/>
      <c r="G3" s="377">
        <v>2</v>
      </c>
      <c r="H3" s="378"/>
      <c r="I3" s="379"/>
      <c r="J3" s="380">
        <v>3</v>
      </c>
      <c r="K3" s="381"/>
      <c r="L3" s="382"/>
      <c r="M3" s="383" t="s">
        <v>2</v>
      </c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5"/>
      <c r="AA3" s="131">
        <f>SUM(M3:Z3)</f>
        <v>0</v>
      </c>
      <c r="AB3" s="386" t="s">
        <v>23</v>
      </c>
      <c r="AC3" s="132"/>
      <c r="AD3" s="132"/>
      <c r="AE3" s="132"/>
    </row>
    <row r="4" spans="1:31" s="133" customFormat="1" ht="16.5" customHeight="1" thickBot="1" x14ac:dyDescent="0.3">
      <c r="A4" s="372"/>
      <c r="B4" s="375"/>
      <c r="C4" s="388" t="s">
        <v>24</v>
      </c>
      <c r="D4" s="361" t="s">
        <v>30</v>
      </c>
      <c r="E4" s="363" t="s">
        <v>32</v>
      </c>
      <c r="F4" s="365" t="s">
        <v>33</v>
      </c>
      <c r="G4" s="361" t="s">
        <v>30</v>
      </c>
      <c r="H4" s="363" t="s">
        <v>32</v>
      </c>
      <c r="I4" s="365" t="s">
        <v>33</v>
      </c>
      <c r="J4" s="361" t="s">
        <v>30</v>
      </c>
      <c r="K4" s="363" t="s">
        <v>32</v>
      </c>
      <c r="L4" s="365" t="s">
        <v>33</v>
      </c>
      <c r="M4" s="367" t="s">
        <v>31</v>
      </c>
      <c r="N4" s="359">
        <v>1</v>
      </c>
      <c r="O4" s="360"/>
      <c r="P4" s="360"/>
      <c r="Q4" s="360"/>
      <c r="R4" s="359">
        <v>2</v>
      </c>
      <c r="S4" s="360"/>
      <c r="T4" s="360"/>
      <c r="U4" s="360"/>
      <c r="V4" s="359">
        <v>3</v>
      </c>
      <c r="W4" s="360"/>
      <c r="X4" s="360"/>
      <c r="Y4" s="360"/>
      <c r="Z4" s="146"/>
      <c r="AA4" s="131"/>
      <c r="AB4" s="387"/>
      <c r="AC4" s="132"/>
      <c r="AD4" s="132"/>
      <c r="AE4" s="132"/>
    </row>
    <row r="5" spans="1:31" s="135" customFormat="1" ht="33" customHeight="1" thickBot="1" x14ac:dyDescent="0.3">
      <c r="A5" s="373"/>
      <c r="B5" s="376"/>
      <c r="C5" s="389"/>
      <c r="D5" s="362"/>
      <c r="E5" s="364"/>
      <c r="F5" s="366"/>
      <c r="G5" s="362"/>
      <c r="H5" s="364"/>
      <c r="I5" s="366"/>
      <c r="J5" s="362"/>
      <c r="K5" s="364"/>
      <c r="L5" s="366"/>
      <c r="M5" s="368"/>
      <c r="N5" s="150" t="s">
        <v>26</v>
      </c>
      <c r="O5" s="151" t="s">
        <v>27</v>
      </c>
      <c r="P5" s="151" t="s">
        <v>28</v>
      </c>
      <c r="Q5" s="152" t="s">
        <v>29</v>
      </c>
      <c r="R5" s="150" t="s">
        <v>26</v>
      </c>
      <c r="S5" s="151" t="s">
        <v>27</v>
      </c>
      <c r="T5" s="151" t="s">
        <v>28</v>
      </c>
      <c r="U5" s="153" t="s">
        <v>29</v>
      </c>
      <c r="V5" s="150" t="s">
        <v>26</v>
      </c>
      <c r="W5" s="151" t="s">
        <v>27</v>
      </c>
      <c r="X5" s="151" t="s">
        <v>28</v>
      </c>
      <c r="Y5" s="153" t="s">
        <v>29</v>
      </c>
      <c r="Z5" s="147">
        <v>4</v>
      </c>
      <c r="AA5" s="131"/>
      <c r="AB5" s="387"/>
      <c r="AC5" s="134"/>
      <c r="AD5" s="134"/>
      <c r="AE5" s="134"/>
    </row>
    <row r="6" spans="1:31" ht="15.75" x14ac:dyDescent="0.25">
      <c r="A6" s="157" t="e">
        <f ca="1">RANK(AB6,AB$6:OFFSET(AB$6,0,0,COUNTA(B$6:B$28)))</f>
        <v>#REF!</v>
      </c>
      <c r="B6" s="286"/>
      <c r="C6" s="148"/>
      <c r="D6" s="267"/>
      <c r="E6" s="268"/>
      <c r="F6" s="269"/>
      <c r="G6" s="270"/>
      <c r="H6" s="234"/>
      <c r="I6" s="268"/>
      <c r="J6" s="267"/>
      <c r="K6" s="268"/>
      <c r="L6" s="271"/>
      <c r="M6" s="282"/>
      <c r="N6" s="228" t="str">
        <f ca="1">OFFSET(Очки!$A$3,F6,D6+QUOTIENT(MAX($C$29-11,0), 2)*4)</f>
        <v>Место</v>
      </c>
      <c r="O6" s="196">
        <f ca="1">IF(F6&lt;E6,OFFSET(IF(OR($C$29=11,$C$29=12),Очки!$B$17,Очки!$O$18),2+E6-F6,IF(D6=2,12,13-E6)),0)</f>
        <v>0</v>
      </c>
      <c r="P6" s="196"/>
      <c r="Q6" s="272"/>
      <c r="R6" s="228" t="str">
        <f ca="1">OFFSET(Очки!$A$3,I6,G6+QUOTIENT(MAX($C$29-11,0), 2)*4)</f>
        <v>Место</v>
      </c>
      <c r="S6" s="196">
        <f ca="1">IF(I6&lt;H6,OFFSET(IF(OR($C$29=11,$C$29=12),Очки!$B$17,Очки!$O$18),2+H6-I6,IF(G6=2,12,13-H6)),0)</f>
        <v>0</v>
      </c>
      <c r="T6" s="196"/>
      <c r="U6" s="272"/>
      <c r="V6" s="228" t="str">
        <f ca="1">OFFSET(Очки!$A$3,L6,J6+QUOTIENT(MAX($C$29-11,0), 2)*4)</f>
        <v>Место</v>
      </c>
      <c r="W6" s="196">
        <f ca="1">IF(L6&lt;K6,OFFSET(IF(OR($C$29=11,$C$29=12),Очки!$B$17,Очки!$O$18),2+K6-L6,IF(J6=2,12,13-K6)),0)</f>
        <v>0</v>
      </c>
      <c r="X6" s="196"/>
      <c r="Y6" s="197"/>
      <c r="Z6" s="136"/>
      <c r="AA6" s="137"/>
      <c r="AB6" s="192">
        <f t="shared" ref="AB6:AB28" ca="1" si="0">SUM(M6:Y6)</f>
        <v>0</v>
      </c>
      <c r="AC6" s="129"/>
      <c r="AD6" s="129"/>
      <c r="AE6" s="129"/>
    </row>
    <row r="7" spans="1:31" ht="15.75" x14ac:dyDescent="0.25">
      <c r="A7" s="158" t="e">
        <f ca="1">RANK(AB7,AB$6:OFFSET(AB$6,0,0,COUNTA(B$6:B$28)))</f>
        <v>#REF!</v>
      </c>
      <c r="B7" s="154"/>
      <c r="C7" s="149"/>
      <c r="D7" s="235"/>
      <c r="E7" s="236"/>
      <c r="F7" s="237"/>
      <c r="G7" s="233"/>
      <c r="H7" s="238"/>
      <c r="I7" s="236"/>
      <c r="J7" s="235"/>
      <c r="K7" s="236"/>
      <c r="L7" s="239"/>
      <c r="M7" s="283"/>
      <c r="N7" s="202" t="str">
        <f ca="1">OFFSET(Очки!$A$3,F7,D7+QUOTIENT(MAX($C$29-11,0), 2)*4)</f>
        <v>Место</v>
      </c>
      <c r="O7" s="198">
        <f ca="1">IF(F7&lt;E7,OFFSET(IF(OR($C$29=11,$C$29=12),Очки!$B$17,Очки!$O$18),2+E7-F7,IF(D7=2,12,13-E7)),0)</f>
        <v>0</v>
      </c>
      <c r="P7" s="198"/>
      <c r="Q7" s="273"/>
      <c r="R7" s="202" t="str">
        <f ca="1">OFFSET(Очки!$A$3,I7,G7+QUOTIENT(MAX($C$29-11,0), 2)*4)</f>
        <v>Место</v>
      </c>
      <c r="S7" s="198">
        <f ca="1">IF(I7&lt;H7,OFFSET(IF(OR($C$29=11,$C$29=12),Очки!$B$17,Очки!$O$18),2+H7-I7,IF(G7=2,12,13-H7)),0)</f>
        <v>0</v>
      </c>
      <c r="T7" s="198"/>
      <c r="U7" s="273"/>
      <c r="V7" s="202" t="str">
        <f ca="1">OFFSET(Очки!$A$3,L7,J7+QUOTIENT(MAX($C$29-11,0), 2)*4)</f>
        <v>Место</v>
      </c>
      <c r="W7" s="198">
        <f ca="1">IF(L7&lt;K7,OFFSET(IF(OR($C$29=11,$C$29=12),Очки!$B$17,Очки!$O$18),2+K7-L7,IF(J7=2,12,13-K7)),0)</f>
        <v>0</v>
      </c>
      <c r="X7" s="198"/>
      <c r="Y7" s="199"/>
      <c r="Z7" s="138"/>
      <c r="AA7" s="139"/>
      <c r="AB7" s="193">
        <f t="shared" ca="1" si="0"/>
        <v>0</v>
      </c>
      <c r="AC7" s="129"/>
      <c r="AD7" s="129"/>
      <c r="AE7" s="129"/>
    </row>
    <row r="8" spans="1:31" ht="15.75" x14ac:dyDescent="0.25">
      <c r="A8" s="158" t="e">
        <f ca="1">RANK(AB8,AB$6:OFFSET(AB$6,0,0,COUNTA(B$6:B$28)))</f>
        <v>#REF!</v>
      </c>
      <c r="B8" s="155"/>
      <c r="C8" s="149"/>
      <c r="D8" s="235"/>
      <c r="E8" s="236"/>
      <c r="F8" s="237"/>
      <c r="G8" s="233"/>
      <c r="H8" s="238"/>
      <c r="I8" s="236"/>
      <c r="J8" s="235"/>
      <c r="K8" s="236"/>
      <c r="L8" s="239"/>
      <c r="M8" s="283"/>
      <c r="N8" s="202" t="str">
        <f ca="1">OFFSET(Очки!$A$3,F8,D8+QUOTIENT(MAX($C$29-11,0), 2)*4)</f>
        <v>Место</v>
      </c>
      <c r="O8" s="198">
        <f ca="1">IF(F8&lt;E8,OFFSET(IF(OR($C$29=11,$C$29=12),Очки!$B$17,Очки!$O$18),2+E8-F8,IF(D8=2,12,13-E8)),0)</f>
        <v>0</v>
      </c>
      <c r="P8" s="198"/>
      <c r="Q8" s="273"/>
      <c r="R8" s="202" t="str">
        <f ca="1">OFFSET(Очки!$A$3,I8,G8+QUOTIENT(MAX($C$29-11,0), 2)*4)</f>
        <v>Место</v>
      </c>
      <c r="S8" s="198">
        <f ca="1">IF(I8&lt;H8,OFFSET(IF(OR($C$29=11,$C$29=12),Очки!$B$17,Очки!$O$18),2+H8-I8,IF(G8=2,12,13-H8)),0)</f>
        <v>0</v>
      </c>
      <c r="T8" s="198"/>
      <c r="U8" s="273"/>
      <c r="V8" s="202" t="str">
        <f ca="1">OFFSET(Очки!$A$3,L8,J8+QUOTIENT(MAX($C$29-11,0), 2)*4)</f>
        <v>Место</v>
      </c>
      <c r="W8" s="198">
        <f ca="1">IF(L8&lt;K8,OFFSET(IF(OR($C$29=11,$C$29=12),Очки!$B$17,Очки!$O$18),2+K8-L8,IF(J8=2,12,13-K8)),0)</f>
        <v>0</v>
      </c>
      <c r="X8" s="198"/>
      <c r="Y8" s="199"/>
      <c r="Z8" s="138"/>
      <c r="AA8" s="139"/>
      <c r="AB8" s="193">
        <f t="shared" ca="1" si="0"/>
        <v>0</v>
      </c>
      <c r="AC8" s="129"/>
      <c r="AD8" s="129"/>
      <c r="AE8" s="129"/>
    </row>
    <row r="9" spans="1:31" ht="15.75" x14ac:dyDescent="0.25">
      <c r="A9" s="158" t="e">
        <f ca="1">RANK(AB9,AB$6:OFFSET(AB$6,0,0,COUNTA(B$6:B$28)))</f>
        <v>#REF!</v>
      </c>
      <c r="B9" s="295"/>
      <c r="C9" s="149"/>
      <c r="D9" s="235"/>
      <c r="E9" s="236"/>
      <c r="F9" s="237"/>
      <c r="G9" s="233"/>
      <c r="H9" s="238"/>
      <c r="I9" s="236"/>
      <c r="J9" s="235"/>
      <c r="K9" s="236"/>
      <c r="L9" s="239"/>
      <c r="M9" s="283"/>
      <c r="N9" s="202" t="str">
        <f ca="1">OFFSET(Очки!$A$3,F9,D9+QUOTIENT(MAX($C$29-11,0), 2)*4)</f>
        <v>Место</v>
      </c>
      <c r="O9" s="198">
        <f ca="1">IF(F9&lt;E9,OFFSET(IF(OR($C$29=11,$C$29=12),Очки!$B$17,Очки!$O$18),2+E9-F9,IF(D9=2,12,13-E9)),0)</f>
        <v>0</v>
      </c>
      <c r="P9" s="198"/>
      <c r="Q9" s="273"/>
      <c r="R9" s="202" t="str">
        <f ca="1">OFFSET(Очки!$A$3,I9,G9+QUOTIENT(MAX($C$29-11,0), 2)*4)</f>
        <v>Место</v>
      </c>
      <c r="S9" s="198">
        <f ca="1">IF(I9&lt;H9,OFFSET(IF(OR($C$29=11,$C$29=12),Очки!$B$17,Очки!$O$18),2+H9-I9,IF(G9=2,12,13-H9)),0)</f>
        <v>0</v>
      </c>
      <c r="T9" s="198"/>
      <c r="U9" s="273"/>
      <c r="V9" s="202" t="str">
        <f ca="1">OFFSET(Очки!$A$3,L9,J9+QUOTIENT(MAX($C$29-11,0), 2)*4)</f>
        <v>Место</v>
      </c>
      <c r="W9" s="198">
        <f ca="1">IF(L9&lt;K9,OFFSET(IF(OR($C$29=11,$C$29=12),Очки!$B$17,Очки!$O$18),2+K9-L9,IF(J9=2,12,13-K9)),0)</f>
        <v>0</v>
      </c>
      <c r="X9" s="198"/>
      <c r="Y9" s="199"/>
      <c r="Z9" s="138"/>
      <c r="AA9" s="139"/>
      <c r="AB9" s="193">
        <f t="shared" ca="1" si="0"/>
        <v>0</v>
      </c>
      <c r="AC9" s="129"/>
      <c r="AD9" s="129"/>
      <c r="AE9" s="129"/>
    </row>
    <row r="10" spans="1:31" ht="15.75" x14ac:dyDescent="0.25">
      <c r="A10" s="158" t="e">
        <f ca="1">RANK(AB10,AB$6:OFFSET(AB$6,0,0,COUNTA(B$6:B$28)))</f>
        <v>#REF!</v>
      </c>
      <c r="B10" s="156"/>
      <c r="C10" s="149"/>
      <c r="D10" s="235"/>
      <c r="E10" s="236"/>
      <c r="F10" s="237"/>
      <c r="G10" s="233"/>
      <c r="H10" s="238"/>
      <c r="I10" s="236"/>
      <c r="J10" s="235"/>
      <c r="K10" s="236"/>
      <c r="L10" s="239"/>
      <c r="M10" s="283"/>
      <c r="N10" s="202" t="str">
        <f ca="1">OFFSET(Очки!$A$3,F10,D10+QUOTIENT(MAX($C$29-11,0), 2)*4)</f>
        <v>Место</v>
      </c>
      <c r="O10" s="198">
        <f ca="1">IF(F10&lt;E10,OFFSET(IF(OR($C$29=11,$C$29=12),Очки!$B$17,Очки!$O$18),2+E10-F10,IF(D10=2,12,13-E10)),0)</f>
        <v>0</v>
      </c>
      <c r="P10" s="198"/>
      <c r="Q10" s="273"/>
      <c r="R10" s="202" t="str">
        <f ca="1">OFFSET(Очки!$A$3,I10,G10+QUOTIENT(MAX($C$29-11,0), 2)*4)</f>
        <v>Место</v>
      </c>
      <c r="S10" s="198">
        <f ca="1">IF(I10&lt;H10,OFFSET(IF(OR($C$29=11,$C$29=12),Очки!$B$17,Очки!$O$18),2+H10-I10,IF(G10=2,12,13-H10)),0)</f>
        <v>0</v>
      </c>
      <c r="T10" s="198"/>
      <c r="U10" s="273"/>
      <c r="V10" s="202" t="str">
        <f ca="1">OFFSET(Очки!$A$3,L10,J10+QUOTIENT(MAX($C$29-11,0), 2)*4)</f>
        <v>Место</v>
      </c>
      <c r="W10" s="198">
        <f ca="1">IF(L10&lt;K10,OFFSET(IF(OR($C$29=11,$C$29=12),Очки!$B$17,Очки!$O$18),2+K10-L10,IF(J10=2,12,13-K10)),0)</f>
        <v>0</v>
      </c>
      <c r="X10" s="198"/>
      <c r="Y10" s="199"/>
      <c r="Z10" s="138"/>
      <c r="AA10" s="139"/>
      <c r="AB10" s="193">
        <f t="shared" ca="1" si="0"/>
        <v>0</v>
      </c>
      <c r="AC10" s="129"/>
      <c r="AD10" s="129"/>
      <c r="AE10" s="129"/>
    </row>
    <row r="11" spans="1:31" ht="16.5" thickBot="1" x14ac:dyDescent="0.3">
      <c r="A11" s="158" t="e">
        <f ca="1">RANK(AB11,AB$6:OFFSET(AB$6,0,0,COUNTA(B$6:B$28)))</f>
        <v>#REF!</v>
      </c>
      <c r="B11" s="296"/>
      <c r="C11" s="149"/>
      <c r="D11" s="235"/>
      <c r="E11" s="236"/>
      <c r="F11" s="237"/>
      <c r="G11" s="233"/>
      <c r="H11" s="238"/>
      <c r="I11" s="236"/>
      <c r="J11" s="235"/>
      <c r="K11" s="236"/>
      <c r="L11" s="239"/>
      <c r="M11" s="283"/>
      <c r="N11" s="202" t="str">
        <f ca="1">OFFSET(Очки!$A$3,F11,D11+QUOTIENT(MAX($C$29-11,0), 2)*4)</f>
        <v>Место</v>
      </c>
      <c r="O11" s="198">
        <f ca="1">IF(F11&lt;E11,OFFSET(IF(OR($C$29=11,$C$29=12),Очки!$B$17,Очки!$O$18),2+E11-F11,IF(D11=2,12,13-E11)),0)</f>
        <v>0</v>
      </c>
      <c r="P11" s="198"/>
      <c r="Q11" s="273"/>
      <c r="R11" s="202" t="str">
        <f ca="1">OFFSET(Очки!$A$3,I11,G11+QUOTIENT(MAX($C$29-11,0), 2)*4)</f>
        <v>Место</v>
      </c>
      <c r="S11" s="198">
        <f ca="1">IF(I11&lt;H11,OFFSET(IF(OR($C$29=11,$C$29=12),Очки!$B$17,Очки!$O$18),2+H11-I11,IF(G11=2,12,13-H11)),0)</f>
        <v>0</v>
      </c>
      <c r="T11" s="198"/>
      <c r="U11" s="273"/>
      <c r="V11" s="202" t="str">
        <f ca="1">OFFSET(Очки!$A$3,L11,J11+QUOTIENT(MAX($C$29-11,0), 2)*4)</f>
        <v>Место</v>
      </c>
      <c r="W11" s="198">
        <f ca="1">IF(L11&lt;K11,OFFSET(IF(OR($C$29=11,$C$29=12),Очки!$B$17,Очки!$O$18),2+K11-L11,IF(J11=2,12,13-K11)),0)</f>
        <v>0</v>
      </c>
      <c r="X11" s="198"/>
      <c r="Y11" s="199"/>
      <c r="Z11" s="138"/>
      <c r="AA11" s="139"/>
      <c r="AB11" s="193">
        <f t="shared" ca="1" si="0"/>
        <v>0</v>
      </c>
      <c r="AC11" s="129"/>
      <c r="AD11" s="129"/>
      <c r="AE11" s="129"/>
    </row>
    <row r="12" spans="1:31" ht="15.75" x14ac:dyDescent="0.25">
      <c r="A12" s="157" t="e">
        <f ca="1">RANK(AB12,AB$6:OFFSET(AB$6,0,0,COUNTA(B$6:B$28)))</f>
        <v>#REF!</v>
      </c>
      <c r="B12" s="286"/>
      <c r="C12" s="148"/>
      <c r="D12" s="267"/>
      <c r="E12" s="268"/>
      <c r="F12" s="269"/>
      <c r="G12" s="270"/>
      <c r="H12" s="234"/>
      <c r="I12" s="268"/>
      <c r="J12" s="267"/>
      <c r="K12" s="268"/>
      <c r="L12" s="271"/>
      <c r="M12" s="282"/>
      <c r="N12" s="228" t="str">
        <f ca="1">OFFSET(Очки!$A$3,F12,D12+QUOTIENT(MAX($C$29-11,0), 2)*4)</f>
        <v>Место</v>
      </c>
      <c r="O12" s="196">
        <f ca="1">IF(F12&lt;E12,OFFSET(IF(OR($C$29=11,$C$29=12),Очки!$B$17,Очки!$O$18),2+E12-F12,IF(D12=2,12,13-E12)),0)</f>
        <v>0</v>
      </c>
      <c r="P12" s="196"/>
      <c r="Q12" s="272"/>
      <c r="R12" s="228" t="str">
        <f ca="1">OFFSET(Очки!$A$3,I12,G12+QUOTIENT(MAX($C$29-11,0), 2)*4)</f>
        <v>Место</v>
      </c>
      <c r="S12" s="196">
        <f ca="1">IF(I12&lt;H12,OFFSET(IF(OR($C$29=11,$C$29=12),Очки!$B$17,Очки!$O$18),2+H12-I12,IF(G12=2,12,13-H12)),0)</f>
        <v>0</v>
      </c>
      <c r="T12" s="196"/>
      <c r="U12" s="272"/>
      <c r="V12" s="228" t="str">
        <f ca="1">OFFSET(Очки!$A$3,L12,J12+QUOTIENT(MAX($C$29-11,0), 2)*4)</f>
        <v>Место</v>
      </c>
      <c r="W12" s="196">
        <f ca="1">IF(L12&lt;K12,OFFSET(IF(OR($C$29=11,$C$29=12),Очки!$B$17,Очки!$O$18),2+K12-L12,IF(J12=2,12,13-K12)),0)</f>
        <v>0</v>
      </c>
      <c r="X12" s="196"/>
      <c r="Y12" s="197"/>
      <c r="Z12" s="136"/>
      <c r="AA12" s="137"/>
      <c r="AB12" s="192">
        <f t="shared" ca="1" si="0"/>
        <v>0</v>
      </c>
      <c r="AC12" s="129"/>
      <c r="AD12" s="129"/>
      <c r="AE12" s="129"/>
    </row>
    <row r="13" spans="1:31" ht="15.75" x14ac:dyDescent="0.25">
      <c r="A13" s="158" t="e">
        <f ca="1">RANK(AB13,AB$6:OFFSET(AB$6,0,0,COUNTA(B$6:B$28)))</f>
        <v>#REF!</v>
      </c>
      <c r="B13" s="154"/>
      <c r="C13" s="149"/>
      <c r="D13" s="235"/>
      <c r="E13" s="236"/>
      <c r="F13" s="237"/>
      <c r="G13" s="233"/>
      <c r="H13" s="238"/>
      <c r="I13" s="236"/>
      <c r="J13" s="235"/>
      <c r="K13" s="236"/>
      <c r="L13" s="239"/>
      <c r="M13" s="283"/>
      <c r="N13" s="202" t="str">
        <f ca="1">OFFSET(Очки!$A$3,F13,D13+QUOTIENT(MAX($C$29-11,0), 2)*4)</f>
        <v>Место</v>
      </c>
      <c r="O13" s="198">
        <f ca="1">IF(F13&lt;E13,OFFSET(IF(OR($C$29=11,$C$29=12),Очки!$B$17,Очки!$O$18),2+E13-F13,IF(D13=2,12,13-E13)),0)</f>
        <v>0</v>
      </c>
      <c r="P13" s="198"/>
      <c r="Q13" s="273"/>
      <c r="R13" s="202" t="str">
        <f ca="1">OFFSET(Очки!$A$3,I13,G13+QUOTIENT(MAX($C$29-11,0), 2)*4)</f>
        <v>Место</v>
      </c>
      <c r="S13" s="198">
        <f ca="1">IF(I13&lt;H13,OFFSET(IF(OR($C$29=11,$C$29=12),Очки!$B$17,Очки!$O$18),2+H13-I13,IF(G13=2,12,13-H13)),0)</f>
        <v>0</v>
      </c>
      <c r="T13" s="198"/>
      <c r="U13" s="273"/>
      <c r="V13" s="202" t="str">
        <f ca="1">OFFSET(Очки!$A$3,L13,J13+QUOTIENT(MAX($C$29-11,0), 2)*4)</f>
        <v>Место</v>
      </c>
      <c r="W13" s="198">
        <f ca="1">IF(L13&lt;K13,OFFSET(IF(OR($C$29=11,$C$29=12),Очки!$B$17,Очки!$O$18),2+K13-L13,IF(J13=2,12,13-K13)),0)</f>
        <v>0</v>
      </c>
      <c r="X13" s="198"/>
      <c r="Y13" s="199"/>
      <c r="Z13" s="138"/>
      <c r="AA13" s="139"/>
      <c r="AB13" s="193">
        <f t="shared" ca="1" si="0"/>
        <v>0</v>
      </c>
      <c r="AC13" s="129"/>
      <c r="AD13" s="129"/>
      <c r="AE13" s="129"/>
    </row>
    <row r="14" spans="1:31" ht="15.75" x14ac:dyDescent="0.25">
      <c r="A14" s="158" t="e">
        <f ca="1">RANK(AB14,AB$6:OFFSET(AB$6,0,0,COUNTA(B$6:B$28)))</f>
        <v>#REF!</v>
      </c>
      <c r="B14" s="155"/>
      <c r="C14" s="149"/>
      <c r="D14" s="235"/>
      <c r="E14" s="236"/>
      <c r="F14" s="237"/>
      <c r="G14" s="233"/>
      <c r="H14" s="238"/>
      <c r="I14" s="236"/>
      <c r="J14" s="235"/>
      <c r="K14" s="236"/>
      <c r="L14" s="239"/>
      <c r="M14" s="283"/>
      <c r="N14" s="202" t="str">
        <f ca="1">OFFSET(Очки!$A$3,F14,D14+QUOTIENT(MAX($C$29-11,0), 2)*4)</f>
        <v>Место</v>
      </c>
      <c r="O14" s="198">
        <f ca="1">IF(F14&lt;E14,OFFSET(IF(OR($C$29=11,$C$29=12),Очки!$B$17,Очки!$O$18),2+E14-F14,IF(D14=2,12,13-E14)),0)</f>
        <v>0</v>
      </c>
      <c r="P14" s="198"/>
      <c r="Q14" s="273"/>
      <c r="R14" s="202" t="str">
        <f ca="1">OFFSET(Очки!$A$3,I14,G14+QUOTIENT(MAX($C$29-11,0), 2)*4)</f>
        <v>Место</v>
      </c>
      <c r="S14" s="198">
        <f ca="1">IF(I14&lt;H14,OFFSET(IF(OR($C$29=11,$C$29=12),Очки!$B$17,Очки!$O$18),2+H14-I14,IF(G14=2,12,13-H14)),0)</f>
        <v>0</v>
      </c>
      <c r="T14" s="198"/>
      <c r="U14" s="273"/>
      <c r="V14" s="202" t="str">
        <f ca="1">OFFSET(Очки!$A$3,L14,J14+QUOTIENT(MAX($C$29-11,0), 2)*4)</f>
        <v>Место</v>
      </c>
      <c r="W14" s="198">
        <f ca="1">IF(L14&lt;K14,OFFSET(IF(OR($C$29=11,$C$29=12),Очки!$B$17,Очки!$O$18),2+K14-L14,IF(J14=2,12,13-K14)),0)</f>
        <v>0</v>
      </c>
      <c r="X14" s="198"/>
      <c r="Y14" s="199"/>
      <c r="Z14" s="138"/>
      <c r="AA14" s="139"/>
      <c r="AB14" s="193">
        <f t="shared" ca="1" si="0"/>
        <v>0</v>
      </c>
      <c r="AC14" s="129"/>
      <c r="AD14" s="129"/>
      <c r="AE14" s="129"/>
    </row>
    <row r="15" spans="1:31" ht="15.75" x14ac:dyDescent="0.25">
      <c r="A15" s="158" t="e">
        <f ca="1">RANK(AB15,AB$6:OFFSET(AB$6,0,0,COUNTA(B$6:B$28)))</f>
        <v>#REF!</v>
      </c>
      <c r="B15" s="295"/>
      <c r="C15" s="149"/>
      <c r="D15" s="235"/>
      <c r="E15" s="236"/>
      <c r="F15" s="237"/>
      <c r="G15" s="233"/>
      <c r="H15" s="238"/>
      <c r="I15" s="236"/>
      <c r="J15" s="235"/>
      <c r="K15" s="236"/>
      <c r="L15" s="239"/>
      <c r="M15" s="283"/>
      <c r="N15" s="202" t="str">
        <f ca="1">OFFSET(Очки!$A$3,F15,D15+QUOTIENT(MAX($C$29-11,0), 2)*4)</f>
        <v>Место</v>
      </c>
      <c r="O15" s="198">
        <f ca="1">IF(F15&lt;E15,OFFSET(IF(OR($C$29=11,$C$29=12),Очки!$B$17,Очки!$O$18),2+E15-F15,IF(D15=2,12,13-E15)),0)</f>
        <v>0</v>
      </c>
      <c r="P15" s="198"/>
      <c r="Q15" s="273"/>
      <c r="R15" s="202" t="str">
        <f ca="1">OFFSET(Очки!$A$3,I15,G15+QUOTIENT(MAX($C$29-11,0), 2)*4)</f>
        <v>Место</v>
      </c>
      <c r="S15" s="198">
        <f ca="1">IF(I15&lt;H15,OFFSET(IF(OR($C$29=11,$C$29=12),Очки!$B$17,Очки!$O$18),2+H15-I15,IF(G15=2,12,13-H15)),0)</f>
        <v>0</v>
      </c>
      <c r="T15" s="198"/>
      <c r="U15" s="273"/>
      <c r="V15" s="202" t="str">
        <f ca="1">OFFSET(Очки!$A$3,L15,J15+QUOTIENT(MAX($C$29-11,0), 2)*4)</f>
        <v>Место</v>
      </c>
      <c r="W15" s="198">
        <f ca="1">IF(L15&lt;K15,OFFSET(IF(OR($C$29=11,$C$29=12),Очки!$B$17,Очки!$O$18),2+K15-L15,IF(J15=2,12,13-K15)),0)</f>
        <v>0</v>
      </c>
      <c r="X15" s="198"/>
      <c r="Y15" s="199"/>
      <c r="Z15" s="138"/>
      <c r="AA15" s="139"/>
      <c r="AB15" s="193">
        <f t="shared" ca="1" si="0"/>
        <v>0</v>
      </c>
      <c r="AC15" s="129"/>
      <c r="AD15" s="129"/>
      <c r="AE15" s="129"/>
    </row>
    <row r="16" spans="1:31" ht="15" customHeight="1" x14ac:dyDescent="0.25">
      <c r="A16" s="158" t="e">
        <f ca="1">RANK(AB16,AB$6:OFFSET(AB$6,0,0,COUNTA(B$6:B$28)))</f>
        <v>#REF!</v>
      </c>
      <c r="B16" s="154"/>
      <c r="C16" s="149"/>
      <c r="D16" s="235"/>
      <c r="E16" s="236"/>
      <c r="F16" s="237"/>
      <c r="G16" s="233"/>
      <c r="H16" s="238"/>
      <c r="I16" s="236"/>
      <c r="J16" s="232"/>
      <c r="K16" s="236"/>
      <c r="L16" s="239"/>
      <c r="M16" s="283"/>
      <c r="N16" s="202" t="str">
        <f ca="1">OFFSET(Очки!$A$3,F16,D16+QUOTIENT(MAX($C$29-11,0), 2)*4)</f>
        <v>Место</v>
      </c>
      <c r="O16" s="198">
        <f ca="1">IF(F16&lt;E16,OFFSET(IF(OR($C$29=11,$C$29=12),Очки!$B$17,Очки!$O$18),2+E16-F16,IF(D16=2,12,13-E16)),0)</f>
        <v>0</v>
      </c>
      <c r="P16" s="198"/>
      <c r="Q16" s="273"/>
      <c r="R16" s="202" t="str">
        <f ca="1">OFFSET(Очки!$A$3,I16,G16+QUOTIENT(MAX($C$29-11,0), 2)*4)</f>
        <v>Место</v>
      </c>
      <c r="S16" s="198">
        <f ca="1">IF(I16&lt;H16,OFFSET(IF(OR($C$29=11,$C$29=12),Очки!$B$17,Очки!$O$18),2+H16-I16,IF(G16=2,12,13-H16)),0)</f>
        <v>0</v>
      </c>
      <c r="T16" s="198"/>
      <c r="U16" s="273"/>
      <c r="V16" s="202" t="str">
        <f ca="1">OFFSET(Очки!$A$3,L16,J16+QUOTIENT(MAX($C$29-11,0), 2)*4)</f>
        <v>Место</v>
      </c>
      <c r="W16" s="198">
        <f ca="1">IF(L16&lt;K16,OFFSET(IF(OR($C$29=11,$C$29=12),Очки!$B$17,Очки!$O$18),2+K16-L16,IF(J16=2,12,13-K16)),0)</f>
        <v>0</v>
      </c>
      <c r="X16" s="198"/>
      <c r="Y16" s="199"/>
      <c r="Z16" s="138"/>
      <c r="AA16" s="139"/>
      <c r="AB16" s="193">
        <f t="shared" ca="1" si="0"/>
        <v>0</v>
      </c>
      <c r="AD16" s="129"/>
    </row>
    <row r="17" spans="1:30" ht="15.75" x14ac:dyDescent="0.25">
      <c r="A17" s="158" t="e">
        <f ca="1">RANK(AB17,AB$6:OFFSET(AB$6,0,0,COUNTA(B$6:B$28)))</f>
        <v>#REF!</v>
      </c>
      <c r="B17" s="287"/>
      <c r="C17" s="149"/>
      <c r="D17" s="235"/>
      <c r="E17" s="236"/>
      <c r="F17" s="237"/>
      <c r="G17" s="233"/>
      <c r="H17" s="238"/>
      <c r="I17" s="236"/>
      <c r="J17" s="232"/>
      <c r="K17" s="236"/>
      <c r="L17" s="239"/>
      <c r="M17" s="283"/>
      <c r="N17" s="202" t="str">
        <f ca="1">OFFSET(Очки!$A$3,F17,D17+QUOTIENT(MAX($C$29-11,0), 2)*4)</f>
        <v>Место</v>
      </c>
      <c r="O17" s="198">
        <f ca="1">IF(F17&lt;E17,OFFSET(IF(OR($C$29=11,$C$29=12),Очки!$B$17,Очки!$O$18),2+E17-F17,IF(D17=2,12,13-E17)),0)</f>
        <v>0</v>
      </c>
      <c r="P17" s="198"/>
      <c r="Q17" s="273"/>
      <c r="R17" s="202" t="str">
        <f ca="1">OFFSET(Очки!$A$3,I17,G17+QUOTIENT(MAX($C$29-11,0), 2)*4)</f>
        <v>Место</v>
      </c>
      <c r="S17" s="198">
        <f ca="1">IF(I17&lt;H17,OFFSET(IF(OR($C$29=11,$C$29=12),Очки!$B$17,Очки!$O$18),2+H17-I17,IF(G17=2,12,13-H17)),0)</f>
        <v>0</v>
      </c>
      <c r="T17" s="198"/>
      <c r="U17" s="273"/>
      <c r="V17" s="202" t="str">
        <f ca="1">OFFSET(Очки!$A$3,L17,J17+QUOTIENT(MAX($C$29-11,0), 2)*4)</f>
        <v>Место</v>
      </c>
      <c r="W17" s="198">
        <f ca="1">IF(L17&lt;K17,OFFSET(IF(OR($C$29=11,$C$29=12),Очки!$B$17,Очки!$O$18),2+K17-L17,IF(J17=2,12,13-K17)),0)</f>
        <v>0</v>
      </c>
      <c r="X17" s="198"/>
      <c r="Y17" s="199"/>
      <c r="Z17" s="138"/>
      <c r="AA17" s="139"/>
      <c r="AB17" s="193">
        <f t="shared" ca="1" si="0"/>
        <v>0</v>
      </c>
      <c r="AD17" s="129"/>
    </row>
    <row r="18" spans="1:30" ht="15.75" x14ac:dyDescent="0.25">
      <c r="A18" s="158" t="e">
        <f ca="1">RANK(AB18,AB$6:OFFSET(AB$6,0,0,COUNTA(B$6:B$28)))</f>
        <v>#REF!</v>
      </c>
      <c r="B18" s="155"/>
      <c r="C18" s="149"/>
      <c r="D18" s="235"/>
      <c r="E18" s="236"/>
      <c r="F18" s="237"/>
      <c r="G18" s="233"/>
      <c r="H18" s="238"/>
      <c r="I18" s="236"/>
      <c r="J18" s="235"/>
      <c r="K18" s="236"/>
      <c r="L18" s="239"/>
      <c r="M18" s="283"/>
      <c r="N18" s="202" t="str">
        <f ca="1">OFFSET(Очки!$A$3,F18,D18+QUOTIENT(MAX($C$29-11,0), 2)*4)</f>
        <v>Место</v>
      </c>
      <c r="O18" s="198">
        <f ca="1">IF(F18&lt;E18,OFFSET(IF(OR($C$29=11,$C$29=12),Очки!$B$17,Очки!$O$18),2+E18-F18,IF(D18=2,12,13-E18)),0)</f>
        <v>0</v>
      </c>
      <c r="P18" s="198"/>
      <c r="Q18" s="273"/>
      <c r="R18" s="202" t="str">
        <f ca="1">OFFSET(Очки!$A$3,I18,G18+QUOTIENT(MAX($C$29-11,0), 2)*4)</f>
        <v>Место</v>
      </c>
      <c r="S18" s="198">
        <f ca="1">IF(I18&lt;H18,OFFSET(IF(OR($C$29=11,$C$29=12),Очки!$B$17,Очки!$O$18),2+H18-I18,IF(G18=2,12,13-H18)),0)</f>
        <v>0</v>
      </c>
      <c r="T18" s="198"/>
      <c r="U18" s="273"/>
      <c r="V18" s="202" t="str">
        <f ca="1">OFFSET(Очки!$A$3,L18,J18+QUOTIENT(MAX($C$29-11,0), 2)*4)</f>
        <v>Место</v>
      </c>
      <c r="W18" s="198">
        <f ca="1">IF(L18&lt;K18,OFFSET(IF(OR($C$29=11,$C$29=12),Очки!$B$17,Очки!$O$18),2+K18-L18,IF(J18=2,12,13-K18)),0)</f>
        <v>0</v>
      </c>
      <c r="X18" s="198"/>
      <c r="Y18" s="199"/>
      <c r="Z18" s="138"/>
      <c r="AA18" s="139"/>
      <c r="AB18" s="193">
        <f t="shared" ca="1" si="0"/>
        <v>0</v>
      </c>
      <c r="AD18" s="129"/>
    </row>
    <row r="19" spans="1:30" ht="15.75" x14ac:dyDescent="0.25">
      <c r="A19" s="158" t="e">
        <f ca="1">RANK(AB19,AB$6:OFFSET(AB$6,0,0,COUNTA(B$6:B$28)))</f>
        <v>#REF!</v>
      </c>
      <c r="B19" s="285"/>
      <c r="C19" s="149"/>
      <c r="D19" s="235"/>
      <c r="E19" s="236"/>
      <c r="F19" s="237"/>
      <c r="G19" s="233"/>
      <c r="H19" s="238"/>
      <c r="I19" s="236"/>
      <c r="J19" s="232"/>
      <c r="K19" s="236"/>
      <c r="L19" s="239"/>
      <c r="M19" s="283"/>
      <c r="N19" s="202" t="str">
        <f ca="1">OFFSET(Очки!$A$3,F19,D19+QUOTIENT(MAX($C$29-11,0), 2)*4)</f>
        <v>Место</v>
      </c>
      <c r="O19" s="198">
        <f ca="1">IF(F19&lt;E19,OFFSET(IF(OR($C$29=11,$C$29=12),Очки!$B$17,Очки!$O$18),2+E19-F19,IF(D19=2,12,13-E19)),0)</f>
        <v>0</v>
      </c>
      <c r="P19" s="198"/>
      <c r="Q19" s="273"/>
      <c r="R19" s="202" t="str">
        <f ca="1">OFFSET(Очки!$A$3,I19,G19+QUOTIENT(MAX($C$29-11,0), 2)*4)</f>
        <v>Место</v>
      </c>
      <c r="S19" s="198">
        <f ca="1">IF(I19&lt;H19,OFFSET(IF(OR($C$29=11,$C$29=12),Очки!$B$17,Очки!$O$18),2+H19-I19,IF(G19=2,12,13-H19)),0)</f>
        <v>0</v>
      </c>
      <c r="T19" s="198"/>
      <c r="U19" s="273"/>
      <c r="V19" s="202" t="str">
        <f ca="1">OFFSET(Очки!$A$3,L19,J19+QUOTIENT(MAX($C$29-11,0), 2)*4)</f>
        <v>Место</v>
      </c>
      <c r="W19" s="198">
        <f ca="1">IF(L19&lt;K19,OFFSET(IF(OR($C$29=11,$C$29=12),Очки!$B$17,Очки!$O$18),2+K19-L19,IF(J19=2,12,13-K19)),0)</f>
        <v>0</v>
      </c>
      <c r="X19" s="198"/>
      <c r="Y19" s="199"/>
      <c r="Z19" s="138"/>
      <c r="AA19" s="139"/>
      <c r="AB19" s="193">
        <f t="shared" ca="1" si="0"/>
        <v>0</v>
      </c>
      <c r="AD19" s="129"/>
    </row>
    <row r="20" spans="1:30" ht="15.75" x14ac:dyDescent="0.25">
      <c r="A20" s="158" t="e">
        <f ca="1">RANK(AB20,AB$6:OFFSET(AB$6,0,0,COUNTA(B$6:B$28)))</f>
        <v>#REF!</v>
      </c>
      <c r="B20" s="155"/>
      <c r="C20" s="149"/>
      <c r="D20" s="235"/>
      <c r="E20" s="236"/>
      <c r="F20" s="237"/>
      <c r="G20" s="233"/>
      <c r="H20" s="238"/>
      <c r="I20" s="236"/>
      <c r="J20" s="235"/>
      <c r="K20" s="236"/>
      <c r="L20" s="239"/>
      <c r="M20" s="283"/>
      <c r="N20" s="202" t="str">
        <f ca="1">OFFSET(Очки!$A$3,F20,D20+QUOTIENT(MAX($C$29-11,0), 2)*4)</f>
        <v>Место</v>
      </c>
      <c r="O20" s="198">
        <f ca="1">IF(F20&lt;E20,OFFSET(IF(OR($C$29=11,$C$29=12),Очки!$B$17,Очки!$O$18),2+E20-F20,IF(D20=2,12,13-E20)),0)</f>
        <v>0</v>
      </c>
      <c r="P20" s="198"/>
      <c r="Q20" s="273"/>
      <c r="R20" s="202" t="str">
        <f ca="1">OFFSET(Очки!$A$3,I20,G20+QUOTIENT(MAX($C$29-11,0), 2)*4)</f>
        <v>Место</v>
      </c>
      <c r="S20" s="198">
        <f ca="1">IF(I20&lt;H20,OFFSET(IF(OR($C$29=11,$C$29=12),Очки!$B$17,Очки!$O$18),2+H20-I20,IF(G20=2,12,13-H20)),0)</f>
        <v>0</v>
      </c>
      <c r="T20" s="198"/>
      <c r="U20" s="273"/>
      <c r="V20" s="202" t="str">
        <f ca="1">OFFSET(Очки!$A$3,L20,J20+QUOTIENT(MAX($C$29-11,0), 2)*4)</f>
        <v>Место</v>
      </c>
      <c r="W20" s="198">
        <f ca="1">IF(L20&lt;K20,OFFSET(IF(OR($C$29=11,$C$29=12),Очки!$B$17,Очки!$O$18),2+K20-L20,IF(J20=2,12,13-K20)),0)</f>
        <v>0</v>
      </c>
      <c r="X20" s="198"/>
      <c r="Y20" s="199"/>
      <c r="Z20" s="138"/>
      <c r="AA20" s="139"/>
      <c r="AB20" s="193">
        <f t="shared" ca="1" si="0"/>
        <v>0</v>
      </c>
      <c r="AD20" s="129"/>
    </row>
    <row r="21" spans="1:30" ht="15.75" x14ac:dyDescent="0.25">
      <c r="A21" s="158" t="e">
        <f ca="1">RANK(AB21,AB$6:OFFSET(AB$6,0,0,COUNTA(B$6:B$28)))</f>
        <v>#REF!</v>
      </c>
      <c r="B21" s="154"/>
      <c r="C21" s="229"/>
      <c r="D21" s="235"/>
      <c r="E21" s="236"/>
      <c r="F21" s="237"/>
      <c r="G21" s="233"/>
      <c r="H21" s="238"/>
      <c r="I21" s="236"/>
      <c r="J21" s="232"/>
      <c r="K21" s="236"/>
      <c r="L21" s="239"/>
      <c r="M21" s="283"/>
      <c r="N21" s="202" t="str">
        <f ca="1">OFFSET(Очки!$A$3,F21,D21+QUOTIENT(MAX($C$29-11,0), 2)*4)</f>
        <v>Место</v>
      </c>
      <c r="O21" s="198">
        <f ca="1">IF(F21&lt;E21,OFFSET(IF(OR($C$29=11,$C$29=12),Очки!$B$17,Очки!$O$18),2+E21-F21,IF(D21=2,12,13-E21)),0)</f>
        <v>0</v>
      </c>
      <c r="P21" s="198"/>
      <c r="Q21" s="273"/>
      <c r="R21" s="202" t="str">
        <f ca="1">OFFSET(Очки!$A$3,I21,G21+QUOTIENT(MAX($C$29-11,0), 2)*4)</f>
        <v>Место</v>
      </c>
      <c r="S21" s="198">
        <f ca="1">IF(I21&lt;H21,OFFSET(IF(OR($C$29=11,$C$29=12),Очки!$B$17,Очки!$O$18),2+H21-I21,IF(G21=2,12,13-H21)),0)</f>
        <v>0</v>
      </c>
      <c r="T21" s="198"/>
      <c r="U21" s="273"/>
      <c r="V21" s="202" t="str">
        <f ca="1">OFFSET(Очки!$A$3,L21,J21+QUOTIENT(MAX($C$29-11,0), 2)*4)</f>
        <v>Место</v>
      </c>
      <c r="W21" s="198">
        <f ca="1">IF(L21&lt;K21,OFFSET(IF(OR($C$29=11,$C$29=12),Очки!$B$17,Очки!$O$18),2+K21-L21,IF(J21=2,12,13-K21)),0)</f>
        <v>0</v>
      </c>
      <c r="X21" s="198"/>
      <c r="Y21" s="199"/>
      <c r="Z21" s="138"/>
      <c r="AA21" s="139"/>
      <c r="AB21" s="193">
        <f t="shared" ca="1" si="0"/>
        <v>0</v>
      </c>
      <c r="AD21" s="129"/>
    </row>
    <row r="22" spans="1:30" ht="15.75" x14ac:dyDescent="0.25">
      <c r="A22" s="158" t="e">
        <f ca="1">RANK(AB22,AB$6:OFFSET(AB$6,0,0,COUNTA(B$6:B$28)))</f>
        <v>#REF!</v>
      </c>
      <c r="B22" s="156"/>
      <c r="C22" s="229"/>
      <c r="D22" s="235"/>
      <c r="E22" s="236"/>
      <c r="F22" s="237"/>
      <c r="G22" s="233"/>
      <c r="H22" s="238"/>
      <c r="I22" s="236"/>
      <c r="J22" s="235"/>
      <c r="K22" s="236"/>
      <c r="L22" s="239"/>
      <c r="M22" s="283"/>
      <c r="N22" s="202" t="str">
        <f ca="1">OFFSET(Очки!$A$3,F22,D22+QUOTIENT(MAX($C$29-11,0), 2)*4)</f>
        <v>Место</v>
      </c>
      <c r="O22" s="198">
        <f ca="1">IF(F22&lt;E22,OFFSET(IF(OR($C$29=11,$C$29=12),Очки!$B$17,Очки!$O$18),2+E22-F22,IF(D22=2,12,13-E22)),0)</f>
        <v>0</v>
      </c>
      <c r="P22" s="198"/>
      <c r="Q22" s="273"/>
      <c r="R22" s="202" t="str">
        <f ca="1">OFFSET(Очки!$A$3,I22,G22+QUOTIENT(MAX($C$29-11,0), 2)*4)</f>
        <v>Место</v>
      </c>
      <c r="S22" s="198">
        <f ca="1">IF(I22&lt;H22,OFFSET(IF(OR($C$29=11,$C$29=12),Очки!$B$17,Очки!$O$18),2+H22-I22,IF(G22=2,12,13-H22)),0)</f>
        <v>0</v>
      </c>
      <c r="T22" s="198"/>
      <c r="U22" s="273"/>
      <c r="V22" s="202" t="str">
        <f ca="1">OFFSET(Очки!$A$3,L22,J22+QUOTIENT(MAX($C$29-11,0), 2)*4)</f>
        <v>Место</v>
      </c>
      <c r="W22" s="198">
        <f ca="1">IF(L22&lt;K22,OFFSET(IF(OR($C$29=11,$C$29=12),Очки!$B$17,Очки!$O$18),2+K22-L22,IF(J22=2,12,13-K22)),0)</f>
        <v>0</v>
      </c>
      <c r="X22" s="198"/>
      <c r="Y22" s="199"/>
      <c r="Z22" s="138"/>
      <c r="AA22" s="139"/>
      <c r="AB22" s="193">
        <f t="shared" ca="1" si="0"/>
        <v>0</v>
      </c>
      <c r="AD22" s="129"/>
    </row>
    <row r="23" spans="1:30" ht="15.95" customHeight="1" x14ac:dyDescent="0.25">
      <c r="A23" s="158" t="e">
        <f ca="1">RANK(AB23,AB$6:OFFSET(AB$6,0,0,COUNTA(B$6:B$28)))</f>
        <v>#REF!</v>
      </c>
      <c r="B23" s="295"/>
      <c r="C23" s="229"/>
      <c r="D23" s="235"/>
      <c r="E23" s="236"/>
      <c r="F23" s="237"/>
      <c r="G23" s="233"/>
      <c r="H23" s="238"/>
      <c r="I23" s="236"/>
      <c r="J23" s="235"/>
      <c r="K23" s="236"/>
      <c r="L23" s="239"/>
      <c r="M23" s="283"/>
      <c r="N23" s="202" t="str">
        <f ca="1">OFFSET(Очки!$A$3,F23,D23+QUOTIENT(MAX($C$29-11,0), 2)*4)</f>
        <v>Место</v>
      </c>
      <c r="O23" s="198">
        <f ca="1">IF(F23&lt;E23,OFFSET(IF(OR($C$29=11,$C$29=12),Очки!$B$17,Очки!$O$18),2+E23-F23,IF(D23=2,12,13-E23)),0)</f>
        <v>0</v>
      </c>
      <c r="P23" s="198"/>
      <c r="Q23" s="273"/>
      <c r="R23" s="202" t="str">
        <f ca="1">OFFSET(Очки!$A$3,I23,G23+QUOTIENT(MAX($C$29-11,0), 2)*4)</f>
        <v>Место</v>
      </c>
      <c r="S23" s="198">
        <f ca="1">IF(I23&lt;H23,OFFSET(IF(OR($C$29=11,$C$29=12),Очки!$B$17,Очки!$O$18),2+H23-I23,IF(G23=2,12,13-H23)),0)</f>
        <v>0</v>
      </c>
      <c r="T23" s="198"/>
      <c r="U23" s="273"/>
      <c r="V23" s="202" t="str">
        <f ca="1">OFFSET(Очки!$A$3,L23,J23+QUOTIENT(MAX($C$29-11,0), 2)*4)</f>
        <v>Место</v>
      </c>
      <c r="W23" s="198">
        <f ca="1">IF(L23&lt;K23,OFFSET(IF(OR($C$29=11,$C$29=12),Очки!$B$17,Очки!$O$18),2+K23-L23,IF(J23=2,12,13-K23)),0)</f>
        <v>0</v>
      </c>
      <c r="X23" s="198"/>
      <c r="Y23" s="199"/>
      <c r="Z23" s="138"/>
      <c r="AA23" s="139"/>
      <c r="AB23" s="193">
        <f t="shared" ca="1" si="0"/>
        <v>0</v>
      </c>
      <c r="AD23" s="129"/>
    </row>
    <row r="24" spans="1:30" ht="15.95" customHeight="1" x14ac:dyDescent="0.25">
      <c r="A24" s="158" t="e">
        <f ca="1">RANK(AB24,AB$6:OFFSET(AB$6,0,0,COUNTA(B$6:B$28)))</f>
        <v>#REF!</v>
      </c>
      <c r="B24" s="155"/>
      <c r="C24" s="229"/>
      <c r="D24" s="235"/>
      <c r="E24" s="236"/>
      <c r="F24" s="237"/>
      <c r="G24" s="233"/>
      <c r="H24" s="238"/>
      <c r="I24" s="236"/>
      <c r="J24" s="232"/>
      <c r="K24" s="236"/>
      <c r="L24" s="239"/>
      <c r="M24" s="283"/>
      <c r="N24" s="202" t="str">
        <f ca="1">OFFSET(Очки!$A$3,F24,D24+QUOTIENT(MAX($C$29-11,0), 2)*4)</f>
        <v>Место</v>
      </c>
      <c r="O24" s="198">
        <f ca="1">IF(F24&lt;E24,OFFSET(IF(OR($C$29=11,$C$29=12),Очки!$B$17,Очки!$O$18),2+E24-F24,IF(D24=2,12,13-E24)),0)</f>
        <v>0</v>
      </c>
      <c r="P24" s="198"/>
      <c r="Q24" s="273"/>
      <c r="R24" s="202" t="str">
        <f ca="1">OFFSET(Очки!$A$3,I24,G24+QUOTIENT(MAX($C$29-11,0), 2)*4)</f>
        <v>Место</v>
      </c>
      <c r="S24" s="198">
        <f ca="1">IF(I24&lt;H24,OFFSET(IF(OR($C$29=11,$C$29=12),Очки!$B$17,Очки!$O$18),2+H24-I24,IF(G24=2,12,13-H24)),0)</f>
        <v>0</v>
      </c>
      <c r="T24" s="198"/>
      <c r="U24" s="273"/>
      <c r="V24" s="202" t="str">
        <f ca="1">OFFSET(Очки!$A$3,L24,J24+QUOTIENT(MAX($C$29-11,0), 2)*4)</f>
        <v>Место</v>
      </c>
      <c r="W24" s="198">
        <f ca="1">IF(L24&lt;K24,OFFSET(IF(OR($C$29=11,$C$29=12),Очки!$B$17,Очки!$O$18),2+K24-L24,IF(J24=2,12,13-K24)),0)</f>
        <v>0</v>
      </c>
      <c r="X24" s="198"/>
      <c r="Y24" s="199"/>
      <c r="Z24" s="138"/>
      <c r="AA24" s="139"/>
      <c r="AB24" s="193">
        <f t="shared" ca="1" si="0"/>
        <v>0</v>
      </c>
      <c r="AD24" s="129"/>
    </row>
    <row r="25" spans="1:30" ht="15.95" hidden="1" customHeight="1" x14ac:dyDescent="0.25">
      <c r="A25" s="158" t="e">
        <f ca="1">RANK(AB25,AB$6:OFFSET(AB$6,0,0,COUNTA(B$6:B$28)))</f>
        <v>#REF!</v>
      </c>
      <c r="B25" s="159"/>
      <c r="C25" s="229"/>
      <c r="D25" s="235"/>
      <c r="E25" s="236"/>
      <c r="F25" s="237"/>
      <c r="G25" s="233"/>
      <c r="H25" s="238"/>
      <c r="I25" s="236"/>
      <c r="J25" s="232"/>
      <c r="K25" s="236"/>
      <c r="L25" s="239"/>
      <c r="M25" s="283"/>
      <c r="N25" s="202" t="str">
        <f ca="1">OFFSET(Очки!$A$3,F25,D25+QUOTIENT(MAX($C$29-11,0), 2)*4)</f>
        <v>Место</v>
      </c>
      <c r="O25" s="198">
        <f ca="1">IF(F25&lt;E25,OFFSET(IF(OR($C$29=11,$C$29=12),Очки!$B$17,Очки!$O$18),2+E25-F25,IF(D25=2,12,13-E25)),0)</f>
        <v>0</v>
      </c>
      <c r="P25" s="198"/>
      <c r="Q25" s="273"/>
      <c r="R25" s="202" t="str">
        <f ca="1">OFFSET(Очки!$A$3,I25,G25+QUOTIENT(MAX($C$29-11,0), 2)*4)</f>
        <v>Место</v>
      </c>
      <c r="S25" s="198">
        <f ca="1">IF(I25&lt;H25,OFFSET(IF(OR($C$29=11,$C$29=12),Очки!$B$17,Очки!$O$18),2+H25-I25,IF(G25=2,12,13-H25)),0)</f>
        <v>0</v>
      </c>
      <c r="T25" s="198"/>
      <c r="U25" s="273"/>
      <c r="V25" s="202" t="str">
        <f ca="1">OFFSET(Очки!$A$3,L25,J25+QUOTIENT(MAX($C$29-11,0), 2)*4)</f>
        <v>Место</v>
      </c>
      <c r="W25" s="198">
        <f ca="1">IF(L25&lt;K25,OFFSET(IF(OR($C$29=11,$C$29=12),Очки!$B$17,Очки!$O$18),2+K25-L25,IF(J25=2,12,13-K25)),0)</f>
        <v>0</v>
      </c>
      <c r="X25" s="198"/>
      <c r="Y25" s="199"/>
      <c r="Z25" s="138"/>
      <c r="AA25" s="139"/>
      <c r="AB25" s="193">
        <f t="shared" ca="1" si="0"/>
        <v>0</v>
      </c>
      <c r="AD25" s="129"/>
    </row>
    <row r="26" spans="1:30" ht="15.95" hidden="1" customHeight="1" x14ac:dyDescent="0.25">
      <c r="A26" s="158" t="e">
        <f ca="1">RANK(AB26,AB$6:OFFSET(AB$6,0,0,COUNTA(B$6:B$28)))</f>
        <v>#REF!</v>
      </c>
      <c r="B26" s="161"/>
      <c r="C26" s="229"/>
      <c r="D26" s="235"/>
      <c r="E26" s="236"/>
      <c r="F26" s="237"/>
      <c r="G26" s="233"/>
      <c r="H26" s="238"/>
      <c r="I26" s="236"/>
      <c r="J26" s="235"/>
      <c r="K26" s="236"/>
      <c r="L26" s="239"/>
      <c r="M26" s="283"/>
      <c r="N26" s="202" t="str">
        <f ca="1">OFFSET(Очки!$A$3,F26,D26+QUOTIENT(MAX($C$29-11,0), 2)*4)</f>
        <v>Место</v>
      </c>
      <c r="O26" s="198">
        <f ca="1">IF(F26&lt;E26,OFFSET(IF(OR($C$29=11,$C$29=12),Очки!$B$17,Очки!$O$18),2+E26-F26,IF(D26=2,12,13-E26)),0)</f>
        <v>0</v>
      </c>
      <c r="P26" s="198"/>
      <c r="Q26" s="273"/>
      <c r="R26" s="202" t="str">
        <f ca="1">OFFSET(Очки!$A$3,I26,G26+QUOTIENT(MAX($C$29-11,0), 2)*4)</f>
        <v>Место</v>
      </c>
      <c r="S26" s="198">
        <f ca="1">IF(I26&lt;H26,OFFSET(IF(OR($C$29=11,$C$29=12),Очки!$B$17,Очки!$O$18),2+H26-I26,IF(G26=2,12,13-H26)),0)</f>
        <v>0</v>
      </c>
      <c r="T26" s="198"/>
      <c r="U26" s="273"/>
      <c r="V26" s="202" t="str">
        <f ca="1">OFFSET(Очки!$A$3,L26,J26+QUOTIENT(MAX($C$29-11,0), 2)*4)</f>
        <v>Место</v>
      </c>
      <c r="W26" s="198">
        <f ca="1">IF(L26&lt;K26,OFFSET(IF(OR($C$29=11,$C$29=12),Очки!$B$17,Очки!$O$18),2+K26-L26,IF(J26=2,12,13-K26)),0)</f>
        <v>0</v>
      </c>
      <c r="X26" s="198"/>
      <c r="Y26" s="199"/>
      <c r="Z26" s="138"/>
      <c r="AA26" s="139"/>
      <c r="AB26" s="193">
        <f t="shared" ca="1" si="0"/>
        <v>0</v>
      </c>
      <c r="AD26" s="129"/>
    </row>
    <row r="27" spans="1:30" ht="15.95" hidden="1" customHeight="1" x14ac:dyDescent="0.25">
      <c r="A27" s="158" t="e">
        <f ca="1">RANK(AB27,AB$6:OFFSET(AB$6,0,0,COUNTA(B$6:B$28)))</f>
        <v>#REF!</v>
      </c>
      <c r="B27" s="160"/>
      <c r="C27" s="230"/>
      <c r="D27" s="240"/>
      <c r="E27" s="241"/>
      <c r="F27" s="242"/>
      <c r="G27" s="233"/>
      <c r="H27" s="243"/>
      <c r="I27" s="241"/>
      <c r="J27" s="232"/>
      <c r="K27" s="241"/>
      <c r="L27" s="244"/>
      <c r="M27" s="283"/>
      <c r="N27" s="202" t="str">
        <f ca="1">OFFSET(Очки!$A$3,F27,D27+QUOTIENT(MAX($C$29-11,0), 2)*4)</f>
        <v>Место</v>
      </c>
      <c r="O27" s="198">
        <f ca="1">IF(F27&lt;E27,OFFSET(IF(OR($C$29=11,$C$29=12),Очки!$B$17,Очки!$O$18),2+E27-F27,IF(D27=2,12,13-E27)),0)</f>
        <v>0</v>
      </c>
      <c r="P27" s="198"/>
      <c r="Q27" s="273"/>
      <c r="R27" s="202" t="str">
        <f ca="1">OFFSET(Очки!$A$3,I27,G27+QUOTIENT(MAX($C$29-11,0), 2)*4)</f>
        <v>Место</v>
      </c>
      <c r="S27" s="198">
        <f ca="1">IF(I27&lt;H27,OFFSET(IF(OR($C$29=11,$C$29=12),Очки!$B$17,Очки!$O$18),2+H27-I27,IF(G27=2,12,13-H27)),0)</f>
        <v>0</v>
      </c>
      <c r="T27" s="198"/>
      <c r="U27" s="273"/>
      <c r="V27" s="202" t="str">
        <f ca="1">OFFSET(Очки!$A$3,L27,J27+QUOTIENT(MAX($C$29-11,0), 2)*4)</f>
        <v>Место</v>
      </c>
      <c r="W27" s="198">
        <f ca="1">IF(L27&lt;K27,OFFSET(IF(OR($C$29=11,$C$29=12),Очки!$B$17,Очки!$O$18),2+K27-L27,IF(J27=2,12,13-K27)),0)</f>
        <v>0</v>
      </c>
      <c r="X27" s="198"/>
      <c r="Y27" s="199"/>
      <c r="Z27" s="140"/>
      <c r="AA27" s="141"/>
      <c r="AB27" s="194">
        <f t="shared" ca="1" si="0"/>
        <v>0</v>
      </c>
      <c r="AD27" s="129"/>
    </row>
    <row r="28" spans="1:30" ht="15.95" hidden="1" customHeight="1" thickBot="1" x14ac:dyDescent="0.3">
      <c r="A28" s="162" t="e">
        <f ca="1">RANK(AB28,AB$6:OFFSET(AB$6,0,0,COUNTA(B$6:B$28)))</f>
        <v>#REF!</v>
      </c>
      <c r="B28" s="163"/>
      <c r="C28" s="231"/>
      <c r="D28" s="203"/>
      <c r="E28" s="145"/>
      <c r="F28" s="201"/>
      <c r="G28" s="144"/>
      <c r="H28" s="200"/>
      <c r="I28" s="145"/>
      <c r="J28" s="203"/>
      <c r="K28" s="145"/>
      <c r="L28" s="164"/>
      <c r="M28" s="284"/>
      <c r="N28" s="203" t="str">
        <f ca="1">OFFSET(Очки!$A$3,F28,D28+QUOTIENT(MAX($C$29-11,0), 2)*4)</f>
        <v>Место</v>
      </c>
      <c r="O28" s="200">
        <f ca="1">IF(F28&lt;E28,OFFSET(IF(OR($C$29=11,$C$29=12),Очки!$B$17,Очки!$O$18),2+E28-F28,IF(D28=2,12,13-E28)),0)</f>
        <v>0</v>
      </c>
      <c r="P28" s="200"/>
      <c r="Q28" s="164"/>
      <c r="R28" s="203" t="str">
        <f ca="1">OFFSET(Очки!$A$3,I28,G28+QUOTIENT(MAX($C$29-11,0), 2)*4)</f>
        <v>Место</v>
      </c>
      <c r="S28" s="200">
        <f ca="1">IF(I28&lt;H28,OFFSET(IF(OR($C$29=11,$C$29=12),Очки!$B$17,Очки!$O$18),2+H28-I28,IF(G28=2,12,13-H28)),0)</f>
        <v>0</v>
      </c>
      <c r="T28" s="200"/>
      <c r="U28" s="164"/>
      <c r="V28" s="203" t="str">
        <f ca="1">OFFSET(Очки!$A$3,L28,J28+QUOTIENT(MAX($C$29-11,0), 2)*4)</f>
        <v>Место</v>
      </c>
      <c r="W28" s="200">
        <f ca="1">IF(L28&lt;K28,OFFSET(IF(OR($C$29=11,$C$29=12),Очки!$B$17,Очки!$O$18),2+K28-L28,IF(J28=2,12,13-K28)),0)</f>
        <v>0</v>
      </c>
      <c r="X28" s="200"/>
      <c r="Y28" s="201"/>
      <c r="Z28" s="138"/>
      <c r="AA28" s="139"/>
      <c r="AB28" s="195">
        <f t="shared" ca="1" si="0"/>
        <v>0</v>
      </c>
      <c r="AD28" s="129"/>
    </row>
    <row r="29" spans="1:30" ht="15.95" customHeight="1" x14ac:dyDescent="0.2">
      <c r="B29" s="129" t="s">
        <v>43</v>
      </c>
      <c r="C29" s="129">
        <f>COUNTA(B6:B28)</f>
        <v>0</v>
      </c>
    </row>
    <row r="30" spans="1:30" ht="15.95" customHeight="1" x14ac:dyDescent="0.2"/>
    <row r="31" spans="1:30" ht="15.95" customHeight="1" x14ac:dyDescent="0.25"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</row>
    <row r="32" spans="1:30" ht="15.95" customHeight="1" x14ac:dyDescent="0.25"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</row>
    <row r="33" spans="12:28" ht="15.95" customHeight="1" x14ac:dyDescent="0.25"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spans="12:28" ht="15.95" customHeight="1" x14ac:dyDescent="0.25"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12:28" ht="15.75" x14ac:dyDescent="0.25"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</row>
    <row r="36" spans="12:28" ht="15.75" x14ac:dyDescent="0.25"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</row>
    <row r="37" spans="12:28" ht="15.75" x14ac:dyDescent="0.25"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</row>
    <row r="38" spans="12:28" ht="15.75" x14ac:dyDescent="0.25"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</row>
    <row r="39" spans="12:28" ht="15.75" x14ac:dyDescent="0.25"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</row>
    <row r="40" spans="12:28" ht="15.75" x14ac:dyDescent="0.25"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</row>
    <row r="41" spans="12:28" ht="15.75" x14ac:dyDescent="0.25"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</row>
    <row r="42" spans="12:28" ht="15.75" x14ac:dyDescent="0.25"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</row>
    <row r="43" spans="12:28" ht="15.75" x14ac:dyDescent="0.25"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</row>
    <row r="44" spans="12:28" ht="15.75" x14ac:dyDescent="0.25"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</row>
    <row r="45" spans="12:28" ht="15.75" x14ac:dyDescent="0.25"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</row>
    <row r="46" spans="12:28" ht="15.75" x14ac:dyDescent="0.25"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</row>
    <row r="47" spans="12:28" ht="15.75" x14ac:dyDescent="0.25"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</row>
    <row r="48" spans="12:28" ht="15.75" x14ac:dyDescent="0.25"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</row>
    <row r="49" spans="12:28" ht="15.75" x14ac:dyDescent="0.25"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</row>
    <row r="50" spans="12:28" ht="15.75" x14ac:dyDescent="0.25"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</row>
    <row r="51" spans="12:28" ht="15.75" x14ac:dyDescent="0.25"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</row>
    <row r="52" spans="12:28" ht="15.75" x14ac:dyDescent="0.25"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</row>
    <row r="53" spans="12:28" ht="15.75" x14ac:dyDescent="0.25"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</row>
    <row r="54" spans="12:28" ht="15.75" x14ac:dyDescent="0.25"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</row>
    <row r="55" spans="12:28" ht="15.75" x14ac:dyDescent="0.25"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</row>
    <row r="56" spans="12:28" ht="15.75" x14ac:dyDescent="0.25"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</row>
    <row r="57" spans="12:28" ht="15.75" x14ac:dyDescent="0.25"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</row>
    <row r="58" spans="12:28" ht="15.75" x14ac:dyDescent="0.25"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</row>
    <row r="59" spans="12:28" ht="15.75" x14ac:dyDescent="0.25"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</row>
    <row r="60" spans="12:28" ht="15.75" x14ac:dyDescent="0.25"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</row>
    <row r="61" spans="12:28" ht="15.75" x14ac:dyDescent="0.25"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</row>
  </sheetData>
  <mergeCells count="22">
    <mergeCell ref="K4:K5"/>
    <mergeCell ref="L4:L5"/>
    <mergeCell ref="M4:M5"/>
    <mergeCell ref="N4:Q4"/>
    <mergeCell ref="R4:U4"/>
    <mergeCell ref="V4:Y4"/>
    <mergeCell ref="E4:E5"/>
    <mergeCell ref="F4:F5"/>
    <mergeCell ref="G4:G5"/>
    <mergeCell ref="H4:H5"/>
    <mergeCell ref="I4:I5"/>
    <mergeCell ref="J4:J5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</mergeCells>
  <conditionalFormatting sqref="O6:O28">
    <cfRule type="expression" dxfId="2" priority="3">
      <formula>AND(E6&gt;F6,O6=0)</formula>
    </cfRule>
  </conditionalFormatting>
  <conditionalFormatting sqref="S6:S28">
    <cfRule type="expression" dxfId="1" priority="2">
      <formula>AND(H6&gt;I6,S6=0)</formula>
    </cfRule>
  </conditionalFormatting>
  <conditionalFormatting sqref="W6:W28">
    <cfRule type="expression" dxfId="0" priority="1">
      <formula>AND(K6&gt;L6,W6=0)</formula>
    </cfRule>
  </conditionalFormatting>
  <pageMargins left="0.25" right="0.25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4"/>
  <sheetViews>
    <sheetView workbookViewId="0">
      <selection activeCell="F17" sqref="F17"/>
    </sheetView>
  </sheetViews>
  <sheetFormatPr defaultColWidth="9.140625" defaultRowHeight="15" x14ac:dyDescent="0.25"/>
  <cols>
    <col min="1" max="14" width="5.7109375" customWidth="1"/>
    <col min="15" max="16" width="6.42578125" customWidth="1"/>
    <col min="17" max="17" width="7.140625" customWidth="1"/>
    <col min="18" max="18" width="6.7109375" customWidth="1"/>
    <col min="20" max="20" width="6.28515625" customWidth="1"/>
    <col min="21" max="21" width="6.7109375" customWidth="1"/>
    <col min="22" max="22" width="6.140625" customWidth="1"/>
    <col min="24" max="24" width="6.28515625" customWidth="1"/>
    <col min="25" max="25" width="6.7109375" customWidth="1"/>
    <col min="26" max="26" width="6.42578125" customWidth="1"/>
  </cols>
  <sheetData>
    <row r="1" spans="1:31" ht="15.75" thickBot="1" x14ac:dyDescent="0.3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</row>
    <row r="2" spans="1:31" x14ac:dyDescent="0.25">
      <c r="A2" s="218" t="s">
        <v>38</v>
      </c>
      <c r="B2" s="352" t="s">
        <v>30</v>
      </c>
      <c r="C2" s="353"/>
      <c r="D2" s="167"/>
      <c r="E2" s="224" t="s">
        <v>37</v>
      </c>
      <c r="F2" s="352" t="s">
        <v>30</v>
      </c>
      <c r="G2" s="353"/>
      <c r="H2" s="166"/>
      <c r="I2" s="224" t="s">
        <v>36</v>
      </c>
      <c r="J2" s="352" t="s">
        <v>30</v>
      </c>
      <c r="K2" s="353"/>
      <c r="L2" s="166"/>
      <c r="M2" s="224" t="s">
        <v>35</v>
      </c>
      <c r="N2" s="352" t="s">
        <v>30</v>
      </c>
      <c r="O2" s="353"/>
      <c r="P2" s="166"/>
      <c r="Q2" s="224" t="s">
        <v>34</v>
      </c>
      <c r="R2" s="352" t="s">
        <v>30</v>
      </c>
      <c r="S2" s="353"/>
      <c r="T2" s="166"/>
      <c r="U2" s="218" t="s">
        <v>39</v>
      </c>
      <c r="V2" s="352" t="s">
        <v>30</v>
      </c>
      <c r="W2" s="353"/>
      <c r="X2" s="166"/>
      <c r="Y2" s="227" t="s">
        <v>40</v>
      </c>
      <c r="Z2" s="352" t="s">
        <v>30</v>
      </c>
      <c r="AA2" s="353"/>
      <c r="AC2" s="227" t="s">
        <v>40</v>
      </c>
      <c r="AD2" s="352" t="s">
        <v>30</v>
      </c>
      <c r="AE2" s="353"/>
    </row>
    <row r="3" spans="1:31" ht="15.75" customHeight="1" thickBot="1" x14ac:dyDescent="0.3">
      <c r="A3" s="219" t="s">
        <v>21</v>
      </c>
      <c r="B3" s="216">
        <v>1</v>
      </c>
      <c r="C3" s="212"/>
      <c r="D3" s="167"/>
      <c r="E3" s="219" t="s">
        <v>21</v>
      </c>
      <c r="F3" s="216">
        <v>1</v>
      </c>
      <c r="G3" s="212">
        <v>2</v>
      </c>
      <c r="H3" s="166"/>
      <c r="I3" s="219" t="s">
        <v>21</v>
      </c>
      <c r="J3" s="216">
        <v>1</v>
      </c>
      <c r="K3" s="212">
        <v>2</v>
      </c>
      <c r="L3" s="166"/>
      <c r="M3" s="219" t="s">
        <v>21</v>
      </c>
      <c r="N3" s="216">
        <v>1</v>
      </c>
      <c r="O3" s="212">
        <v>2</v>
      </c>
      <c r="P3" s="166"/>
      <c r="Q3" s="219" t="s">
        <v>21</v>
      </c>
      <c r="R3" s="216">
        <v>1</v>
      </c>
      <c r="S3" s="212">
        <v>2</v>
      </c>
      <c r="T3" s="166"/>
      <c r="U3" s="219" t="s">
        <v>21</v>
      </c>
      <c r="V3" s="216">
        <v>1</v>
      </c>
      <c r="W3" s="212">
        <v>2</v>
      </c>
      <c r="X3" s="166"/>
      <c r="Y3" s="219" t="s">
        <v>21</v>
      </c>
      <c r="Z3" s="216">
        <v>1</v>
      </c>
      <c r="AA3" s="212">
        <v>2</v>
      </c>
      <c r="AC3" s="219" t="s">
        <v>21</v>
      </c>
      <c r="AD3" s="216">
        <v>1</v>
      </c>
      <c r="AE3" s="212">
        <v>2</v>
      </c>
    </row>
    <row r="4" spans="1:31" x14ac:dyDescent="0.25">
      <c r="A4" s="220">
        <v>1</v>
      </c>
      <c r="B4" s="217">
        <v>16</v>
      </c>
      <c r="C4" s="215"/>
      <c r="D4" s="167"/>
      <c r="E4" s="220">
        <v>1</v>
      </c>
      <c r="F4" s="217">
        <v>16</v>
      </c>
      <c r="G4" s="215">
        <v>12</v>
      </c>
      <c r="H4" s="166"/>
      <c r="I4" s="220">
        <v>1</v>
      </c>
      <c r="J4" s="217">
        <v>16</v>
      </c>
      <c r="K4" s="215">
        <v>11.5</v>
      </c>
      <c r="L4" s="166"/>
      <c r="M4" s="220">
        <v>1</v>
      </c>
      <c r="N4" s="217">
        <v>16</v>
      </c>
      <c r="O4" s="215">
        <v>11</v>
      </c>
      <c r="P4" s="166"/>
      <c r="Q4" s="220">
        <v>1</v>
      </c>
      <c r="R4" s="217">
        <v>16</v>
      </c>
      <c r="S4" s="215">
        <v>10.5</v>
      </c>
      <c r="T4" s="166"/>
      <c r="U4" s="220">
        <v>1</v>
      </c>
      <c r="V4" s="217">
        <v>16</v>
      </c>
      <c r="W4" s="215">
        <v>10</v>
      </c>
      <c r="X4" s="166"/>
      <c r="Y4" s="220">
        <v>1</v>
      </c>
      <c r="Z4" s="217">
        <v>16</v>
      </c>
      <c r="AA4" s="215">
        <v>9.5</v>
      </c>
      <c r="AC4" s="220">
        <v>1</v>
      </c>
      <c r="AD4" s="217">
        <v>16</v>
      </c>
      <c r="AE4" s="215">
        <v>9.5</v>
      </c>
    </row>
    <row r="5" spans="1:31" x14ac:dyDescent="0.25">
      <c r="A5" s="221">
        <v>2</v>
      </c>
      <c r="B5" s="204">
        <v>15</v>
      </c>
      <c r="C5" s="211"/>
      <c r="D5" s="167"/>
      <c r="E5" s="221">
        <v>2</v>
      </c>
      <c r="F5" s="204">
        <v>15</v>
      </c>
      <c r="G5" s="211">
        <v>11</v>
      </c>
      <c r="H5" s="166"/>
      <c r="I5" s="221">
        <v>2</v>
      </c>
      <c r="J5" s="204">
        <v>15</v>
      </c>
      <c r="K5" s="211">
        <v>10.5</v>
      </c>
      <c r="L5" s="166"/>
      <c r="M5" s="221">
        <v>2</v>
      </c>
      <c r="N5" s="204">
        <v>15</v>
      </c>
      <c r="O5" s="211">
        <v>10</v>
      </c>
      <c r="P5" s="166"/>
      <c r="Q5" s="221">
        <v>2</v>
      </c>
      <c r="R5" s="204">
        <v>15</v>
      </c>
      <c r="S5" s="211">
        <v>9.5</v>
      </c>
      <c r="T5" s="166"/>
      <c r="U5" s="221">
        <v>2</v>
      </c>
      <c r="V5" s="204">
        <v>15</v>
      </c>
      <c r="W5" s="211">
        <v>9</v>
      </c>
      <c r="X5" s="166"/>
      <c r="Y5" s="221">
        <v>2</v>
      </c>
      <c r="Z5" s="204">
        <v>15</v>
      </c>
      <c r="AA5" s="211">
        <v>8.5</v>
      </c>
      <c r="AC5" s="221">
        <v>2</v>
      </c>
      <c r="AD5" s="204">
        <v>15</v>
      </c>
      <c r="AE5" s="211">
        <v>8.5</v>
      </c>
    </row>
    <row r="6" spans="1:31" x14ac:dyDescent="0.25">
      <c r="A6" s="221">
        <v>3</v>
      </c>
      <c r="B6" s="204">
        <v>14</v>
      </c>
      <c r="C6" s="211"/>
      <c r="D6" s="167"/>
      <c r="E6" s="221">
        <v>3</v>
      </c>
      <c r="F6" s="204">
        <v>14</v>
      </c>
      <c r="G6" s="211">
        <v>10</v>
      </c>
      <c r="H6" s="166"/>
      <c r="I6" s="221">
        <v>3</v>
      </c>
      <c r="J6" s="204">
        <v>14</v>
      </c>
      <c r="K6" s="211">
        <v>9.5</v>
      </c>
      <c r="L6" s="166"/>
      <c r="M6" s="221">
        <v>3</v>
      </c>
      <c r="N6" s="204">
        <v>14</v>
      </c>
      <c r="O6" s="211">
        <v>9</v>
      </c>
      <c r="P6" s="166"/>
      <c r="Q6" s="221">
        <v>3</v>
      </c>
      <c r="R6" s="204">
        <v>14</v>
      </c>
      <c r="S6" s="211">
        <v>8.5</v>
      </c>
      <c r="T6" s="166"/>
      <c r="U6" s="221">
        <v>3</v>
      </c>
      <c r="V6" s="204">
        <v>14</v>
      </c>
      <c r="W6" s="211">
        <v>8</v>
      </c>
      <c r="X6" s="166"/>
      <c r="Y6" s="221">
        <v>3</v>
      </c>
      <c r="Z6" s="204">
        <v>14</v>
      </c>
      <c r="AA6" s="211">
        <v>7.5</v>
      </c>
      <c r="AC6" s="221">
        <v>3</v>
      </c>
      <c r="AD6" s="204">
        <v>14</v>
      </c>
      <c r="AE6" s="211">
        <v>7.5</v>
      </c>
    </row>
    <row r="7" spans="1:31" x14ac:dyDescent="0.25">
      <c r="A7" s="221">
        <v>4</v>
      </c>
      <c r="B7" s="204">
        <v>13</v>
      </c>
      <c r="C7" s="211"/>
      <c r="D7" s="167"/>
      <c r="E7" s="221">
        <v>4</v>
      </c>
      <c r="F7" s="204">
        <v>13</v>
      </c>
      <c r="G7" s="211">
        <v>9</v>
      </c>
      <c r="H7" s="166"/>
      <c r="I7" s="221">
        <v>4</v>
      </c>
      <c r="J7" s="204">
        <v>13</v>
      </c>
      <c r="K7" s="211">
        <v>8.5</v>
      </c>
      <c r="L7" s="166"/>
      <c r="M7" s="221">
        <v>4</v>
      </c>
      <c r="N7" s="204">
        <v>13</v>
      </c>
      <c r="O7" s="211">
        <v>8</v>
      </c>
      <c r="P7" s="166"/>
      <c r="Q7" s="221">
        <v>4</v>
      </c>
      <c r="R7" s="204">
        <v>13</v>
      </c>
      <c r="S7" s="211">
        <v>7.5</v>
      </c>
      <c r="T7" s="166"/>
      <c r="U7" s="221">
        <v>4</v>
      </c>
      <c r="V7" s="204">
        <v>13</v>
      </c>
      <c r="W7" s="211">
        <v>7</v>
      </c>
      <c r="X7" s="166"/>
      <c r="Y7" s="221">
        <v>4</v>
      </c>
      <c r="Z7" s="204">
        <v>13</v>
      </c>
      <c r="AA7" s="211">
        <v>6.5</v>
      </c>
      <c r="AC7" s="221">
        <v>4</v>
      </c>
      <c r="AD7" s="204">
        <v>13</v>
      </c>
      <c r="AE7" s="211">
        <v>6.5</v>
      </c>
    </row>
    <row r="8" spans="1:31" x14ac:dyDescent="0.25">
      <c r="A8" s="221">
        <v>5</v>
      </c>
      <c r="B8" s="204">
        <v>12</v>
      </c>
      <c r="C8" s="211"/>
      <c r="D8" s="167"/>
      <c r="E8" s="221">
        <v>5</v>
      </c>
      <c r="F8" s="204">
        <v>12</v>
      </c>
      <c r="G8" s="211">
        <v>8</v>
      </c>
      <c r="H8" s="166"/>
      <c r="I8" s="221">
        <v>5</v>
      </c>
      <c r="J8" s="204">
        <v>12</v>
      </c>
      <c r="K8" s="211">
        <v>7.5</v>
      </c>
      <c r="L8" s="166"/>
      <c r="M8" s="221">
        <v>5</v>
      </c>
      <c r="N8" s="204">
        <v>12</v>
      </c>
      <c r="O8" s="211">
        <v>7</v>
      </c>
      <c r="P8" s="166"/>
      <c r="Q8" s="221">
        <v>5</v>
      </c>
      <c r="R8" s="204">
        <v>12</v>
      </c>
      <c r="S8" s="211">
        <v>6.5</v>
      </c>
      <c r="T8" s="166"/>
      <c r="U8" s="221">
        <v>5</v>
      </c>
      <c r="V8" s="204">
        <v>12</v>
      </c>
      <c r="W8" s="211">
        <v>6</v>
      </c>
      <c r="X8" s="166"/>
      <c r="Y8" s="221">
        <v>5</v>
      </c>
      <c r="Z8" s="204">
        <v>12</v>
      </c>
      <c r="AA8" s="211">
        <v>5.5</v>
      </c>
      <c r="AC8" s="221">
        <v>5</v>
      </c>
      <c r="AD8" s="204">
        <v>12</v>
      </c>
      <c r="AE8" s="211">
        <v>5.5</v>
      </c>
    </row>
    <row r="9" spans="1:31" x14ac:dyDescent="0.25">
      <c r="A9" s="221">
        <v>6</v>
      </c>
      <c r="B9" s="204">
        <v>11.5</v>
      </c>
      <c r="C9" s="211"/>
      <c r="D9" s="167"/>
      <c r="E9" s="221">
        <v>6</v>
      </c>
      <c r="F9" s="204">
        <v>11.5</v>
      </c>
      <c r="G9" s="211">
        <v>7.5</v>
      </c>
      <c r="H9" s="166"/>
      <c r="I9" s="221">
        <v>6</v>
      </c>
      <c r="J9" s="204">
        <v>11.5</v>
      </c>
      <c r="K9" s="211">
        <v>7</v>
      </c>
      <c r="L9" s="166"/>
      <c r="M9" s="221">
        <v>6</v>
      </c>
      <c r="N9" s="204">
        <v>11.5</v>
      </c>
      <c r="O9" s="211">
        <v>6.5</v>
      </c>
      <c r="P9" s="166"/>
      <c r="Q9" s="221">
        <v>6</v>
      </c>
      <c r="R9" s="204">
        <v>11.5</v>
      </c>
      <c r="S9" s="211">
        <v>6</v>
      </c>
      <c r="T9" s="166"/>
      <c r="U9" s="221">
        <v>6</v>
      </c>
      <c r="V9" s="204">
        <v>11.5</v>
      </c>
      <c r="W9" s="211">
        <v>5.5</v>
      </c>
      <c r="X9" s="166"/>
      <c r="Y9" s="221">
        <v>6</v>
      </c>
      <c r="Z9" s="204">
        <v>11.5</v>
      </c>
      <c r="AA9" s="211">
        <v>5</v>
      </c>
      <c r="AC9" s="221">
        <v>6</v>
      </c>
      <c r="AD9" s="204">
        <v>11.5</v>
      </c>
      <c r="AE9" s="211">
        <v>5</v>
      </c>
    </row>
    <row r="10" spans="1:31" x14ac:dyDescent="0.25">
      <c r="A10" s="221">
        <v>7</v>
      </c>
      <c r="B10" s="204">
        <v>11</v>
      </c>
      <c r="C10" s="211"/>
      <c r="D10" s="167"/>
      <c r="E10" s="221">
        <v>7</v>
      </c>
      <c r="F10" s="204">
        <v>11</v>
      </c>
      <c r="G10" s="211">
        <v>7</v>
      </c>
      <c r="H10" s="166"/>
      <c r="I10" s="221">
        <v>7</v>
      </c>
      <c r="J10" s="204">
        <v>11</v>
      </c>
      <c r="K10" s="211">
        <v>6.5</v>
      </c>
      <c r="L10" s="166"/>
      <c r="M10" s="221">
        <v>7</v>
      </c>
      <c r="N10" s="204">
        <v>11</v>
      </c>
      <c r="O10" s="211">
        <v>6</v>
      </c>
      <c r="P10" s="166"/>
      <c r="Q10" s="221">
        <v>7</v>
      </c>
      <c r="R10" s="204">
        <v>11</v>
      </c>
      <c r="S10" s="211">
        <v>5.5</v>
      </c>
      <c r="T10" s="166"/>
      <c r="U10" s="221">
        <v>7</v>
      </c>
      <c r="V10" s="204">
        <v>11</v>
      </c>
      <c r="W10" s="211">
        <v>5</v>
      </c>
      <c r="X10" s="166"/>
      <c r="Y10" s="221">
        <v>7</v>
      </c>
      <c r="Z10" s="204">
        <v>11</v>
      </c>
      <c r="AA10" s="211">
        <v>4.5</v>
      </c>
      <c r="AC10" s="221">
        <v>7</v>
      </c>
      <c r="AD10" s="204">
        <v>11</v>
      </c>
      <c r="AE10" s="211">
        <v>4.5</v>
      </c>
    </row>
    <row r="11" spans="1:31" x14ac:dyDescent="0.25">
      <c r="A11" s="221">
        <v>8</v>
      </c>
      <c r="B11" s="204">
        <v>10.5</v>
      </c>
      <c r="C11" s="211"/>
      <c r="D11" s="167"/>
      <c r="E11" s="221">
        <v>8</v>
      </c>
      <c r="F11" s="204">
        <v>10.5</v>
      </c>
      <c r="G11" s="211"/>
      <c r="H11" s="166"/>
      <c r="I11" s="221">
        <v>8</v>
      </c>
      <c r="J11" s="204">
        <v>10.5</v>
      </c>
      <c r="K11" s="211">
        <v>6</v>
      </c>
      <c r="L11" s="166"/>
      <c r="M11" s="221">
        <v>8</v>
      </c>
      <c r="N11" s="204">
        <v>10.5</v>
      </c>
      <c r="O11" s="211">
        <v>5.5</v>
      </c>
      <c r="P11" s="166"/>
      <c r="Q11" s="221">
        <v>8</v>
      </c>
      <c r="R11" s="204">
        <v>10.5</v>
      </c>
      <c r="S11" s="211">
        <v>5</v>
      </c>
      <c r="T11" s="166"/>
      <c r="U11" s="221">
        <v>8</v>
      </c>
      <c r="V11" s="204">
        <v>10.5</v>
      </c>
      <c r="W11" s="211">
        <v>4.5</v>
      </c>
      <c r="X11" s="166"/>
      <c r="Y11" s="221">
        <v>8</v>
      </c>
      <c r="Z11" s="204">
        <v>10.5</v>
      </c>
      <c r="AA11" s="211">
        <v>4</v>
      </c>
      <c r="AC11" s="221">
        <v>8</v>
      </c>
      <c r="AD11" s="204">
        <v>10.5</v>
      </c>
      <c r="AE11" s="211">
        <v>4</v>
      </c>
    </row>
    <row r="12" spans="1:31" x14ac:dyDescent="0.25">
      <c r="A12" s="221">
        <v>9</v>
      </c>
      <c r="B12" s="204">
        <v>10</v>
      </c>
      <c r="C12" s="211"/>
      <c r="D12" s="167"/>
      <c r="E12" s="221">
        <v>9</v>
      </c>
      <c r="F12" s="204">
        <v>10</v>
      </c>
      <c r="G12" s="211"/>
      <c r="H12" s="166"/>
      <c r="I12" s="221"/>
      <c r="J12" s="204"/>
      <c r="K12" s="211"/>
      <c r="L12" s="166"/>
      <c r="M12" s="221">
        <v>9</v>
      </c>
      <c r="N12" s="204">
        <v>10</v>
      </c>
      <c r="O12" s="211">
        <v>5</v>
      </c>
      <c r="P12" s="166"/>
      <c r="Q12" s="221">
        <v>9</v>
      </c>
      <c r="R12" s="204">
        <v>10</v>
      </c>
      <c r="S12" s="211">
        <v>4.5</v>
      </c>
      <c r="T12" s="166"/>
      <c r="U12" s="221">
        <v>9</v>
      </c>
      <c r="V12" s="204">
        <v>10</v>
      </c>
      <c r="W12" s="211">
        <v>4</v>
      </c>
      <c r="X12" s="166"/>
      <c r="Y12" s="221">
        <v>9</v>
      </c>
      <c r="Z12" s="204">
        <v>10</v>
      </c>
      <c r="AA12" s="211">
        <v>3.5</v>
      </c>
      <c r="AC12" s="221">
        <v>9</v>
      </c>
      <c r="AD12" s="204">
        <v>10</v>
      </c>
      <c r="AE12" s="211">
        <v>3.5</v>
      </c>
    </row>
    <row r="13" spans="1:31" x14ac:dyDescent="0.25">
      <c r="A13" s="221">
        <v>10</v>
      </c>
      <c r="B13" s="204">
        <v>9.5</v>
      </c>
      <c r="C13" s="211"/>
      <c r="D13" s="167"/>
      <c r="E13" s="221">
        <v>10</v>
      </c>
      <c r="F13" s="204">
        <v>9.5</v>
      </c>
      <c r="G13" s="211"/>
      <c r="H13" s="166"/>
      <c r="I13" s="221"/>
      <c r="J13" s="204"/>
      <c r="K13" s="211"/>
      <c r="L13" s="166"/>
      <c r="M13" s="221"/>
      <c r="N13" s="204"/>
      <c r="O13" s="211"/>
      <c r="P13" s="166"/>
      <c r="Q13" s="221">
        <v>10</v>
      </c>
      <c r="R13" s="204">
        <v>9.5</v>
      </c>
      <c r="S13" s="211">
        <v>4</v>
      </c>
      <c r="T13" s="166"/>
      <c r="U13" s="221">
        <v>10</v>
      </c>
      <c r="V13" s="204">
        <v>9.5</v>
      </c>
      <c r="W13" s="211">
        <v>3.5</v>
      </c>
      <c r="X13" s="166"/>
      <c r="Y13" s="221">
        <v>10</v>
      </c>
      <c r="Z13" s="204">
        <v>9.5</v>
      </c>
      <c r="AA13" s="211">
        <v>3</v>
      </c>
      <c r="AC13" s="221">
        <v>10</v>
      </c>
      <c r="AD13" s="204">
        <v>9.5</v>
      </c>
      <c r="AE13" s="211">
        <v>3</v>
      </c>
    </row>
    <row r="14" spans="1:31" x14ac:dyDescent="0.25">
      <c r="A14" s="221">
        <v>11</v>
      </c>
      <c r="B14" s="204">
        <v>9</v>
      </c>
      <c r="C14" s="211"/>
      <c r="D14" s="167"/>
      <c r="E14" s="225">
        <v>11</v>
      </c>
      <c r="F14" s="222">
        <v>9</v>
      </c>
      <c r="G14" s="214"/>
      <c r="H14" s="166"/>
      <c r="I14" s="225"/>
      <c r="J14" s="222"/>
      <c r="K14" s="214"/>
      <c r="L14" s="166"/>
      <c r="M14" s="225"/>
      <c r="N14" s="222"/>
      <c r="O14" s="214"/>
      <c r="P14" s="166"/>
      <c r="Q14" s="225"/>
      <c r="R14" s="222"/>
      <c r="S14" s="214"/>
      <c r="T14" s="166"/>
      <c r="U14" s="221">
        <v>11</v>
      </c>
      <c r="V14" s="204">
        <v>9</v>
      </c>
      <c r="W14" s="211">
        <v>3</v>
      </c>
      <c r="X14" s="166"/>
      <c r="Y14" s="221">
        <v>11</v>
      </c>
      <c r="Z14" s="204">
        <v>9</v>
      </c>
      <c r="AA14" s="211">
        <v>2.5</v>
      </c>
      <c r="AC14" s="221">
        <v>11</v>
      </c>
      <c r="AD14" s="204">
        <v>9</v>
      </c>
      <c r="AE14" s="211">
        <v>2.5</v>
      </c>
    </row>
    <row r="15" spans="1:31" ht="15.75" thickBot="1" x14ac:dyDescent="0.3">
      <c r="A15" s="219">
        <v>12</v>
      </c>
      <c r="B15" s="216">
        <v>8.5</v>
      </c>
      <c r="C15" s="212"/>
      <c r="D15" s="167"/>
      <c r="E15" s="226">
        <v>12</v>
      </c>
      <c r="F15" s="223">
        <v>8.5</v>
      </c>
      <c r="G15" s="213"/>
      <c r="H15" s="166"/>
      <c r="I15" s="226"/>
      <c r="J15" s="223"/>
      <c r="K15" s="213"/>
      <c r="L15" s="166"/>
      <c r="M15" s="226"/>
      <c r="N15" s="223"/>
      <c r="O15" s="213"/>
      <c r="P15" s="166"/>
      <c r="Q15" s="226"/>
      <c r="R15" s="223"/>
      <c r="S15" s="213"/>
      <c r="T15" s="166"/>
      <c r="U15" s="226"/>
      <c r="V15" s="223"/>
      <c r="W15" s="213"/>
      <c r="X15" s="166"/>
      <c r="Y15" s="219">
        <v>12</v>
      </c>
      <c r="Z15" s="216">
        <v>8.5</v>
      </c>
      <c r="AA15" s="212">
        <v>2</v>
      </c>
      <c r="AC15" s="219">
        <v>12</v>
      </c>
      <c r="AD15" s="216">
        <v>8.5</v>
      </c>
      <c r="AE15" s="212">
        <v>2</v>
      </c>
    </row>
    <row r="16" spans="1:31" x14ac:dyDescent="0.25">
      <c r="A16" s="167">
        <v>13</v>
      </c>
      <c r="B16" s="167">
        <v>8</v>
      </c>
      <c r="C16" s="167"/>
      <c r="D16" s="167"/>
      <c r="E16" s="170">
        <v>13</v>
      </c>
      <c r="F16" s="288">
        <v>8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70"/>
      <c r="Z16" s="288"/>
      <c r="AA16" s="289"/>
      <c r="AC16" s="170">
        <v>13</v>
      </c>
      <c r="AD16" s="288">
        <v>8</v>
      </c>
      <c r="AE16" s="289">
        <v>1.5</v>
      </c>
    </row>
    <row r="17" spans="1:27" ht="15.75" thickBot="1" x14ac:dyDescent="0.3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</row>
    <row r="18" spans="1:27" ht="15.75" thickBot="1" x14ac:dyDescent="0.3">
      <c r="A18" s="205"/>
      <c r="B18" s="206" t="s">
        <v>41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7"/>
      <c r="N18" s="166"/>
      <c r="O18" s="208"/>
      <c r="P18" s="209" t="s">
        <v>17</v>
      </c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10"/>
    </row>
    <row r="19" spans="1:27" ht="15.75" thickBot="1" x14ac:dyDescent="0.3">
      <c r="A19" s="173"/>
      <c r="B19" s="174" t="s">
        <v>18</v>
      </c>
      <c r="C19" s="175" t="s">
        <v>19</v>
      </c>
      <c r="D19" s="175" t="s">
        <v>20</v>
      </c>
      <c r="E19" s="175" t="s">
        <v>14</v>
      </c>
      <c r="F19" s="175" t="s">
        <v>13</v>
      </c>
      <c r="G19" s="175" t="s">
        <v>12</v>
      </c>
      <c r="H19" s="175" t="s">
        <v>11</v>
      </c>
      <c r="I19" s="175" t="s">
        <v>10</v>
      </c>
      <c r="J19" s="175" t="s">
        <v>9</v>
      </c>
      <c r="K19" s="175" t="s">
        <v>8</v>
      </c>
      <c r="L19" s="175" t="s">
        <v>7</v>
      </c>
      <c r="M19" s="176" t="s">
        <v>6</v>
      </c>
      <c r="N19" s="166"/>
      <c r="O19" s="354"/>
      <c r="P19" s="356" t="s">
        <v>16</v>
      </c>
      <c r="Q19" s="357"/>
      <c r="R19" s="357"/>
      <c r="S19" s="357"/>
      <c r="T19" s="357"/>
      <c r="U19" s="357"/>
      <c r="V19" s="357"/>
      <c r="W19" s="357"/>
      <c r="X19" s="357"/>
      <c r="Y19" s="357"/>
      <c r="Z19" s="358"/>
      <c r="AA19" s="165" t="s">
        <v>15</v>
      </c>
    </row>
    <row r="20" spans="1:27" ht="15.75" thickBot="1" x14ac:dyDescent="0.3">
      <c r="A20" s="177">
        <v>1</v>
      </c>
      <c r="B20" s="189">
        <v>1.3</v>
      </c>
      <c r="C20" s="178">
        <v>1.3</v>
      </c>
      <c r="D20" s="178">
        <v>1.2</v>
      </c>
      <c r="E20" s="178">
        <v>1.1000000000000001</v>
      </c>
      <c r="F20" s="178">
        <v>1</v>
      </c>
      <c r="G20" s="178">
        <v>0.9</v>
      </c>
      <c r="H20" s="178">
        <v>0.8</v>
      </c>
      <c r="I20" s="178">
        <v>0.7</v>
      </c>
      <c r="J20" s="178">
        <v>0.6</v>
      </c>
      <c r="K20" s="190">
        <v>0.6</v>
      </c>
      <c r="L20" s="190">
        <v>0.5</v>
      </c>
      <c r="M20" s="191">
        <v>0.5</v>
      </c>
      <c r="N20" s="166"/>
      <c r="O20" s="355"/>
      <c r="P20" s="245" t="s">
        <v>19</v>
      </c>
      <c r="Q20" s="246" t="s">
        <v>20</v>
      </c>
      <c r="R20" s="247" t="s">
        <v>14</v>
      </c>
      <c r="S20" s="172" t="s">
        <v>13</v>
      </c>
      <c r="T20" s="172" t="s">
        <v>12</v>
      </c>
      <c r="U20" s="172" t="s">
        <v>11</v>
      </c>
      <c r="V20" s="172" t="s">
        <v>10</v>
      </c>
      <c r="W20" s="172" t="s">
        <v>9</v>
      </c>
      <c r="X20" s="172" t="s">
        <v>8</v>
      </c>
      <c r="Y20" s="172" t="s">
        <v>7</v>
      </c>
      <c r="Z20" s="171" t="s">
        <v>6</v>
      </c>
      <c r="AA20" s="170"/>
    </row>
    <row r="21" spans="1:27" x14ac:dyDescent="0.25">
      <c r="A21" s="179">
        <v>2</v>
      </c>
      <c r="B21" s="180">
        <v>2.6</v>
      </c>
      <c r="C21" s="181">
        <v>2.5</v>
      </c>
      <c r="D21" s="181">
        <v>2.2999999999999998</v>
      </c>
      <c r="E21" s="181">
        <v>2.1</v>
      </c>
      <c r="F21" s="181">
        <v>1.9</v>
      </c>
      <c r="G21" s="181">
        <v>1.7000000000000002</v>
      </c>
      <c r="H21" s="181">
        <v>1.5</v>
      </c>
      <c r="I21" s="181">
        <v>1.2999999999999998</v>
      </c>
      <c r="J21" s="181">
        <f>J20+K20</f>
        <v>1.2</v>
      </c>
      <c r="K21" s="181">
        <f>K20+L20</f>
        <v>1.1000000000000001</v>
      </c>
      <c r="L21" s="181">
        <f>L20+M20</f>
        <v>1</v>
      </c>
      <c r="M21" s="183"/>
      <c r="N21" s="166"/>
      <c r="O21" s="248">
        <v>1.4</v>
      </c>
      <c r="P21" s="249">
        <v>1.3</v>
      </c>
      <c r="Q21" s="250">
        <v>1.3</v>
      </c>
      <c r="R21" s="251">
        <v>1.3</v>
      </c>
      <c r="S21" s="252">
        <v>1.2</v>
      </c>
      <c r="T21" s="252">
        <v>1.2</v>
      </c>
      <c r="U21" s="252">
        <v>1.1000000000000001</v>
      </c>
      <c r="V21" s="252">
        <v>1</v>
      </c>
      <c r="W21" s="252">
        <v>0.9</v>
      </c>
      <c r="X21" s="252">
        <v>0.8</v>
      </c>
      <c r="Y21" s="252">
        <v>0.7</v>
      </c>
      <c r="Z21" s="274">
        <v>0.7</v>
      </c>
      <c r="AA21" s="279">
        <v>0.7</v>
      </c>
    </row>
    <row r="22" spans="1:27" x14ac:dyDescent="0.25">
      <c r="A22" s="179">
        <v>3</v>
      </c>
      <c r="B22" s="180">
        <v>3.8</v>
      </c>
      <c r="C22" s="181">
        <v>3.6</v>
      </c>
      <c r="D22" s="181">
        <v>3.3</v>
      </c>
      <c r="E22" s="181">
        <v>3</v>
      </c>
      <c r="F22" s="181">
        <v>2.7</v>
      </c>
      <c r="G22" s="181">
        <v>2.4000000000000004</v>
      </c>
      <c r="H22" s="181">
        <v>2.1</v>
      </c>
      <c r="I22" s="181">
        <v>1.9</v>
      </c>
      <c r="J22" s="181">
        <f>J21+L20</f>
        <v>1.7</v>
      </c>
      <c r="K22" s="181">
        <f>K21+M20</f>
        <v>1.6</v>
      </c>
      <c r="L22" s="181"/>
      <c r="M22" s="183"/>
      <c r="N22" s="166"/>
      <c r="O22" s="253">
        <f>O21+P21</f>
        <v>2.7</v>
      </c>
      <c r="P22" s="254">
        <f>P21+Q21</f>
        <v>2.6</v>
      </c>
      <c r="Q22" s="255">
        <f>Q21+R21</f>
        <v>2.6</v>
      </c>
      <c r="R22" s="169">
        <f t="shared" ref="R22:Y22" si="0">R21+S21</f>
        <v>2.5</v>
      </c>
      <c r="S22" s="168">
        <f t="shared" si="0"/>
        <v>2.4</v>
      </c>
      <c r="T22" s="168">
        <f t="shared" si="0"/>
        <v>2.2999999999999998</v>
      </c>
      <c r="U22" s="168">
        <f t="shared" si="0"/>
        <v>2.1</v>
      </c>
      <c r="V22" s="168">
        <f t="shared" si="0"/>
        <v>1.9</v>
      </c>
      <c r="W22" s="168">
        <f t="shared" si="0"/>
        <v>1.7000000000000002</v>
      </c>
      <c r="X22" s="168">
        <f t="shared" si="0"/>
        <v>1.5</v>
      </c>
      <c r="Y22" s="168">
        <f t="shared" si="0"/>
        <v>1.4</v>
      </c>
      <c r="Z22" s="275"/>
      <c r="AA22" s="280">
        <v>1.4</v>
      </c>
    </row>
    <row r="23" spans="1:27" x14ac:dyDescent="0.25">
      <c r="A23" s="179">
        <v>4</v>
      </c>
      <c r="B23" s="180">
        <v>4.9000000000000004</v>
      </c>
      <c r="C23" s="181">
        <v>4.5999999999999996</v>
      </c>
      <c r="D23" s="181">
        <v>4.2</v>
      </c>
      <c r="E23" s="181">
        <v>3.8</v>
      </c>
      <c r="F23" s="181">
        <v>3.4000000000000004</v>
      </c>
      <c r="G23" s="181">
        <v>3.0000000000000004</v>
      </c>
      <c r="H23" s="181">
        <v>2.7</v>
      </c>
      <c r="I23" s="181">
        <v>2.4</v>
      </c>
      <c r="J23" s="181">
        <f>J22+M20</f>
        <v>2.2000000000000002</v>
      </c>
      <c r="K23" s="181"/>
      <c r="L23" s="181"/>
      <c r="M23" s="183"/>
      <c r="N23" s="166"/>
      <c r="O23" s="253">
        <f>O22+Q21</f>
        <v>4</v>
      </c>
      <c r="P23" s="254">
        <f t="shared" ref="P23:U23" si="1">P22+R21</f>
        <v>3.9000000000000004</v>
      </c>
      <c r="Q23" s="255">
        <f t="shared" si="1"/>
        <v>3.8</v>
      </c>
      <c r="R23" s="169">
        <f t="shared" si="1"/>
        <v>3.7</v>
      </c>
      <c r="S23" s="168">
        <f t="shared" si="1"/>
        <v>3.5</v>
      </c>
      <c r="T23" s="168">
        <f t="shared" si="1"/>
        <v>3.3</v>
      </c>
      <c r="U23" s="168">
        <f t="shared" si="1"/>
        <v>3</v>
      </c>
      <c r="V23" s="168">
        <f>V22+X21</f>
        <v>2.7</v>
      </c>
      <c r="W23" s="168">
        <f>W22+Y21</f>
        <v>2.4000000000000004</v>
      </c>
      <c r="X23" s="168">
        <f>X22+Z21</f>
        <v>2.2000000000000002</v>
      </c>
      <c r="Y23" s="168"/>
      <c r="Z23" s="275"/>
      <c r="AA23" s="280">
        <v>2.1</v>
      </c>
    </row>
    <row r="24" spans="1:27" x14ac:dyDescent="0.25">
      <c r="A24" s="179">
        <v>5</v>
      </c>
      <c r="B24" s="180">
        <v>5.9</v>
      </c>
      <c r="C24" s="181">
        <v>5.5</v>
      </c>
      <c r="D24" s="181" t="s">
        <v>42</v>
      </c>
      <c r="E24" s="181">
        <v>4.5</v>
      </c>
      <c r="F24" s="181">
        <v>4</v>
      </c>
      <c r="G24" s="181">
        <v>3.6000000000000005</v>
      </c>
      <c r="H24" s="181">
        <v>3.2</v>
      </c>
      <c r="I24" s="181">
        <v>2.9</v>
      </c>
      <c r="J24" s="181"/>
      <c r="K24" s="181"/>
      <c r="L24" s="181"/>
      <c r="M24" s="183"/>
      <c r="N24" s="166"/>
      <c r="O24" s="253">
        <f>O23+R21</f>
        <v>5.3</v>
      </c>
      <c r="P24" s="254">
        <f>P23+S21</f>
        <v>5.1000000000000005</v>
      </c>
      <c r="Q24" s="255">
        <f>Q23+T21</f>
        <v>5</v>
      </c>
      <c r="R24" s="169">
        <f t="shared" ref="R24:W24" si="2">R23+U21</f>
        <v>4.8000000000000007</v>
      </c>
      <c r="S24" s="168">
        <f t="shared" si="2"/>
        <v>4.5</v>
      </c>
      <c r="T24" s="168">
        <f t="shared" si="2"/>
        <v>4.2</v>
      </c>
      <c r="U24" s="168">
        <f t="shared" si="2"/>
        <v>3.8</v>
      </c>
      <c r="V24" s="168">
        <f t="shared" si="2"/>
        <v>3.4000000000000004</v>
      </c>
      <c r="W24" s="168">
        <f t="shared" si="2"/>
        <v>3.1000000000000005</v>
      </c>
      <c r="X24" s="168"/>
      <c r="Y24" s="168"/>
      <c r="Z24" s="275"/>
      <c r="AA24" s="280">
        <v>2.8</v>
      </c>
    </row>
    <row r="25" spans="1:27" x14ac:dyDescent="0.25">
      <c r="A25" s="179">
        <v>6</v>
      </c>
      <c r="B25" s="180">
        <v>6.8000000000000007</v>
      </c>
      <c r="C25" s="181">
        <v>6.3</v>
      </c>
      <c r="D25" s="181">
        <v>5.7</v>
      </c>
      <c r="E25" s="181">
        <v>5.0999999999999996</v>
      </c>
      <c r="F25" s="181">
        <v>4.5999999999999996</v>
      </c>
      <c r="G25" s="181">
        <v>4.1000000000000005</v>
      </c>
      <c r="H25" s="181">
        <v>3.7</v>
      </c>
      <c r="I25" s="181"/>
      <c r="J25" s="181"/>
      <c r="K25" s="181"/>
      <c r="L25" s="181"/>
      <c r="M25" s="183"/>
      <c r="N25" s="166"/>
      <c r="O25" s="253">
        <f>O24+S21</f>
        <v>6.5</v>
      </c>
      <c r="P25" s="254">
        <f t="shared" ref="P25:V25" si="3">P24+T21</f>
        <v>6.3000000000000007</v>
      </c>
      <c r="Q25" s="255">
        <f t="shared" si="3"/>
        <v>6.1</v>
      </c>
      <c r="R25" s="169">
        <f t="shared" si="3"/>
        <v>5.8000000000000007</v>
      </c>
      <c r="S25" s="168">
        <f t="shared" si="3"/>
        <v>5.4</v>
      </c>
      <c r="T25" s="168">
        <f t="shared" si="3"/>
        <v>5</v>
      </c>
      <c r="U25" s="168">
        <f t="shared" si="3"/>
        <v>4.5</v>
      </c>
      <c r="V25" s="168">
        <f t="shared" si="3"/>
        <v>4.1000000000000005</v>
      </c>
      <c r="W25" s="168"/>
      <c r="X25" s="168"/>
      <c r="Y25" s="168"/>
      <c r="Z25" s="275"/>
      <c r="AA25" s="280">
        <v>3.5</v>
      </c>
    </row>
    <row r="26" spans="1:27" x14ac:dyDescent="0.25">
      <c r="A26" s="179">
        <v>7</v>
      </c>
      <c r="B26" s="180">
        <v>7.6000000000000005</v>
      </c>
      <c r="C26" s="181">
        <v>7</v>
      </c>
      <c r="D26" s="181">
        <v>6.3</v>
      </c>
      <c r="E26" s="181">
        <v>5.6999999999999993</v>
      </c>
      <c r="F26" s="181">
        <v>5.0999999999999996</v>
      </c>
      <c r="G26" s="181">
        <v>4.6000000000000005</v>
      </c>
      <c r="H26" s="181"/>
      <c r="I26" s="181"/>
      <c r="J26" s="181"/>
      <c r="K26" s="181"/>
      <c r="L26" s="181"/>
      <c r="M26" s="183"/>
      <c r="N26" s="166"/>
      <c r="O26" s="253">
        <f>O25+T21</f>
        <v>7.7</v>
      </c>
      <c r="P26" s="254">
        <f t="shared" ref="P26:U26" si="4">P25+U21</f>
        <v>7.4</v>
      </c>
      <c r="Q26" s="255">
        <f t="shared" si="4"/>
        <v>7.1</v>
      </c>
      <c r="R26" s="169">
        <f t="shared" si="4"/>
        <v>6.7000000000000011</v>
      </c>
      <c r="S26" s="168">
        <f t="shared" si="4"/>
        <v>6.2</v>
      </c>
      <c r="T26" s="168">
        <f t="shared" si="4"/>
        <v>5.7</v>
      </c>
      <c r="U26" s="168">
        <f t="shared" si="4"/>
        <v>5.2</v>
      </c>
      <c r="V26" s="168"/>
      <c r="W26" s="168"/>
      <c r="X26" s="168"/>
      <c r="Y26" s="168"/>
      <c r="Z26" s="275"/>
      <c r="AA26" s="280">
        <v>4.2</v>
      </c>
    </row>
    <row r="27" spans="1:27" x14ac:dyDescent="0.25">
      <c r="A27" s="179">
        <v>8</v>
      </c>
      <c r="B27" s="180">
        <v>8.3000000000000007</v>
      </c>
      <c r="C27" s="181">
        <v>7.6</v>
      </c>
      <c r="D27" s="181">
        <v>6.8999999999999995</v>
      </c>
      <c r="E27" s="181">
        <v>6.1999999999999993</v>
      </c>
      <c r="F27" s="181">
        <v>5.6</v>
      </c>
      <c r="G27" s="181"/>
      <c r="H27" s="181"/>
      <c r="I27" s="181"/>
      <c r="J27" s="181"/>
      <c r="K27" s="181"/>
      <c r="L27" s="181"/>
      <c r="M27" s="183"/>
      <c r="N27" s="166"/>
      <c r="O27" s="253">
        <f t="shared" ref="O27:T27" si="5">O26+U21</f>
        <v>8.8000000000000007</v>
      </c>
      <c r="P27" s="254">
        <f t="shared" si="5"/>
        <v>8.4</v>
      </c>
      <c r="Q27" s="255">
        <f t="shared" si="5"/>
        <v>8</v>
      </c>
      <c r="R27" s="169">
        <f t="shared" si="5"/>
        <v>7.5000000000000009</v>
      </c>
      <c r="S27" s="168">
        <f t="shared" si="5"/>
        <v>6.9</v>
      </c>
      <c r="T27" s="168">
        <f t="shared" si="5"/>
        <v>6.4</v>
      </c>
      <c r="U27" s="168"/>
      <c r="V27" s="168"/>
      <c r="W27" s="168"/>
      <c r="X27" s="168"/>
      <c r="Y27" s="168"/>
      <c r="Z27" s="275"/>
      <c r="AA27" s="280">
        <v>4.9000000000000004</v>
      </c>
    </row>
    <row r="28" spans="1:27" x14ac:dyDescent="0.25">
      <c r="A28" s="179">
        <v>9</v>
      </c>
      <c r="B28" s="180">
        <v>8.9</v>
      </c>
      <c r="C28" s="181">
        <v>8.1999999999999993</v>
      </c>
      <c r="D28" s="181">
        <v>7.3999999999999995</v>
      </c>
      <c r="E28" s="181">
        <v>6.6999999999999993</v>
      </c>
      <c r="F28" s="181"/>
      <c r="G28" s="181"/>
      <c r="H28" s="181"/>
      <c r="I28" s="181"/>
      <c r="J28" s="181"/>
      <c r="K28" s="181"/>
      <c r="L28" s="181"/>
      <c r="M28" s="183"/>
      <c r="N28" s="166"/>
      <c r="O28" s="253">
        <f>O27+V21</f>
        <v>9.8000000000000007</v>
      </c>
      <c r="P28" s="254">
        <f>P27+W21</f>
        <v>9.3000000000000007</v>
      </c>
      <c r="Q28" s="255">
        <f>Q27+X21</f>
        <v>8.8000000000000007</v>
      </c>
      <c r="R28" s="169">
        <f>R27+Y21</f>
        <v>8.2000000000000011</v>
      </c>
      <c r="S28" s="168">
        <f>S27+Z21</f>
        <v>7.6000000000000005</v>
      </c>
      <c r="T28" s="168"/>
      <c r="U28" s="168"/>
      <c r="V28" s="168"/>
      <c r="W28" s="168"/>
      <c r="X28" s="168"/>
      <c r="Y28" s="168"/>
      <c r="Z28" s="275"/>
      <c r="AA28" s="280">
        <v>5.6</v>
      </c>
    </row>
    <row r="29" spans="1:27" x14ac:dyDescent="0.25">
      <c r="A29" s="179">
        <v>10</v>
      </c>
      <c r="B29" s="180">
        <v>9.5</v>
      </c>
      <c r="C29" s="181">
        <v>8.6999999999999993</v>
      </c>
      <c r="D29" s="181">
        <v>7.8999999999999995</v>
      </c>
      <c r="E29" s="181"/>
      <c r="F29" s="181"/>
      <c r="G29" s="181"/>
      <c r="H29" s="181"/>
      <c r="I29" s="181"/>
      <c r="J29" s="181"/>
      <c r="K29" s="181"/>
      <c r="L29" s="181"/>
      <c r="M29" s="183"/>
      <c r="N29" s="166"/>
      <c r="O29" s="256">
        <f>O28+W21</f>
        <v>10.700000000000001</v>
      </c>
      <c r="P29" s="257">
        <f>P28+X21</f>
        <v>10.100000000000001</v>
      </c>
      <c r="Q29" s="258">
        <f>Q28+Y21</f>
        <v>9.5</v>
      </c>
      <c r="R29" s="259">
        <f>R28+Z21</f>
        <v>8.9</v>
      </c>
      <c r="S29" s="260"/>
      <c r="T29" s="260"/>
      <c r="U29" s="260"/>
      <c r="V29" s="260"/>
      <c r="W29" s="260"/>
      <c r="X29" s="260"/>
      <c r="Y29" s="260"/>
      <c r="Z29" s="276"/>
      <c r="AA29" s="280">
        <v>6.3</v>
      </c>
    </row>
    <row r="30" spans="1:27" x14ac:dyDescent="0.25">
      <c r="A30" s="179">
        <v>11</v>
      </c>
      <c r="B30" s="180">
        <v>10</v>
      </c>
      <c r="C30" s="181">
        <v>9.1999999999999993</v>
      </c>
      <c r="D30" s="181"/>
      <c r="E30" s="182"/>
      <c r="F30" s="182"/>
      <c r="G30" s="182"/>
      <c r="H30" s="182"/>
      <c r="I30" s="182"/>
      <c r="J30" s="182"/>
      <c r="K30" s="182"/>
      <c r="L30" s="182"/>
      <c r="M30" s="183"/>
      <c r="N30" s="166"/>
      <c r="O30" s="261">
        <f>O29+X21</f>
        <v>11.500000000000002</v>
      </c>
      <c r="P30" s="254">
        <f>P29+Y21</f>
        <v>10.8</v>
      </c>
      <c r="Q30" s="255">
        <f>Q29+Z21</f>
        <v>10.199999999999999</v>
      </c>
      <c r="R30" s="255"/>
      <c r="S30" s="262"/>
      <c r="T30" s="262"/>
      <c r="U30" s="262"/>
      <c r="V30" s="262"/>
      <c r="W30" s="262"/>
      <c r="X30" s="262"/>
      <c r="Y30" s="262"/>
      <c r="Z30" s="277"/>
      <c r="AA30" s="280">
        <v>7</v>
      </c>
    </row>
    <row r="31" spans="1:27" ht="15.75" thickBot="1" x14ac:dyDescent="0.3">
      <c r="A31" s="184">
        <v>12</v>
      </c>
      <c r="B31" s="185">
        <v>10.5</v>
      </c>
      <c r="C31" s="186"/>
      <c r="D31" s="186"/>
      <c r="E31" s="187"/>
      <c r="F31" s="187"/>
      <c r="G31" s="187"/>
      <c r="H31" s="187"/>
      <c r="I31" s="187"/>
      <c r="J31" s="187"/>
      <c r="K31" s="187"/>
      <c r="L31" s="187"/>
      <c r="M31" s="188"/>
      <c r="N31" s="166"/>
      <c r="O31" s="263">
        <f>O30+Y21</f>
        <v>12.200000000000001</v>
      </c>
      <c r="P31" s="264">
        <f>P30+Z21</f>
        <v>11.5</v>
      </c>
      <c r="Q31" s="265"/>
      <c r="R31" s="265"/>
      <c r="S31" s="266"/>
      <c r="T31" s="266"/>
      <c r="U31" s="266"/>
      <c r="V31" s="266"/>
      <c r="W31" s="266"/>
      <c r="X31" s="266"/>
      <c r="Y31" s="266"/>
      <c r="Z31" s="278"/>
      <c r="AA31" s="281">
        <v>7.7</v>
      </c>
    </row>
    <row r="32" spans="1:27" x14ac:dyDescent="0.25">
      <c r="O32">
        <f>O31+Z21</f>
        <v>12.9</v>
      </c>
    </row>
    <row r="34" spans="5:25" x14ac:dyDescent="0.25">
      <c r="E34" s="167"/>
      <c r="F34" s="166"/>
      <c r="G34" s="166"/>
      <c r="H34" s="166"/>
      <c r="I34" s="167"/>
      <c r="J34" s="166"/>
      <c r="K34" s="166"/>
      <c r="L34" s="166"/>
      <c r="M34" s="167"/>
      <c r="N34" s="166"/>
      <c r="O34" s="166"/>
      <c r="P34" s="166"/>
      <c r="Q34" s="167"/>
      <c r="R34" s="166"/>
      <c r="S34" s="166"/>
      <c r="T34" s="166"/>
      <c r="U34" s="167"/>
      <c r="V34" s="166"/>
      <c r="W34" s="166"/>
      <c r="X34" s="166"/>
      <c r="Y34" s="167"/>
    </row>
  </sheetData>
  <mergeCells count="10">
    <mergeCell ref="AD2:AE2"/>
    <mergeCell ref="O19:O20"/>
    <mergeCell ref="Z2:AA2"/>
    <mergeCell ref="B2:C2"/>
    <mergeCell ref="F2:G2"/>
    <mergeCell ref="N2:O2"/>
    <mergeCell ref="R2:S2"/>
    <mergeCell ref="V2:W2"/>
    <mergeCell ref="J2:K2"/>
    <mergeCell ref="P19:Z19"/>
  </mergeCells>
  <pageMargins left="0.75" right="0.75" top="1" bottom="1" header="0.5" footer="0.5"/>
  <pageSetup paperSize="9" scale="4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4"/>
  <sheetViews>
    <sheetView zoomScale="80" zoomScaleNormal="80" zoomScalePageLayoutView="90" workbookViewId="0">
      <selection activeCell="B6" sqref="B6:AB18"/>
    </sheetView>
  </sheetViews>
  <sheetFormatPr defaultColWidth="8.85546875" defaultRowHeight="15" x14ac:dyDescent="0.2"/>
  <cols>
    <col min="1" max="1" width="5.28515625" style="128" customWidth="1"/>
    <col min="2" max="2" width="47.42578125" style="129" customWidth="1"/>
    <col min="3" max="3" width="8.28515625" style="129" customWidth="1"/>
    <col min="4" max="5" width="4.42578125" style="142" customWidth="1"/>
    <col min="6" max="8" width="5.28515625" style="143" customWidth="1"/>
    <col min="9" max="9" width="4.42578125" style="142" customWidth="1"/>
    <col min="10" max="12" width="5.28515625" style="143" customWidth="1"/>
    <col min="13" max="13" width="6.85546875" style="143" customWidth="1"/>
    <col min="14" max="14" width="6.42578125" style="143" customWidth="1"/>
    <col min="15" max="15" width="5.42578125" style="143" customWidth="1"/>
    <col min="16" max="18" width="6.42578125" style="143" customWidth="1"/>
    <col min="19" max="19" width="5.140625" style="143" customWidth="1"/>
    <col min="20" max="22" width="6.42578125" style="143" customWidth="1"/>
    <col min="23" max="23" width="5.85546875" style="143" customWidth="1"/>
    <col min="24" max="25" width="6.42578125" style="143" customWidth="1"/>
    <col min="26" max="26" width="4.7109375" style="143" hidden="1" customWidth="1"/>
    <col min="27" max="27" width="10.7109375" style="143" hidden="1" customWidth="1"/>
    <col min="28" max="28" width="10.7109375" style="143" customWidth="1"/>
    <col min="29" max="270" width="8.85546875" style="128"/>
    <col min="271" max="271" width="5.28515625" style="128" customWidth="1"/>
    <col min="272" max="272" width="25" style="128" customWidth="1"/>
    <col min="273" max="273" width="8.28515625" style="128" customWidth="1"/>
    <col min="274" max="274" width="4.42578125" style="128" customWidth="1"/>
    <col min="275" max="276" width="5.28515625" style="128" customWidth="1"/>
    <col min="277" max="277" width="0" style="128" hidden="1" customWidth="1"/>
    <col min="278" max="278" width="6.7109375" style="128" customWidth="1"/>
    <col min="279" max="279" width="7.42578125" style="128" customWidth="1"/>
    <col min="280" max="281" width="7.7109375" style="128" customWidth="1"/>
    <col min="282" max="283" width="0" style="128" hidden="1" customWidth="1"/>
    <col min="284" max="284" width="10.7109375" style="128" customWidth="1"/>
    <col min="285" max="526" width="8.85546875" style="128"/>
    <col min="527" max="527" width="5.28515625" style="128" customWidth="1"/>
    <col min="528" max="528" width="25" style="128" customWidth="1"/>
    <col min="529" max="529" width="8.28515625" style="128" customWidth="1"/>
    <col min="530" max="530" width="4.42578125" style="128" customWidth="1"/>
    <col min="531" max="532" width="5.28515625" style="128" customWidth="1"/>
    <col min="533" max="533" width="0" style="128" hidden="1" customWidth="1"/>
    <col min="534" max="534" width="6.7109375" style="128" customWidth="1"/>
    <col min="535" max="535" width="7.42578125" style="128" customWidth="1"/>
    <col min="536" max="537" width="7.7109375" style="128" customWidth="1"/>
    <col min="538" max="539" width="0" style="128" hidden="1" customWidth="1"/>
    <col min="540" max="540" width="10.7109375" style="128" customWidth="1"/>
    <col min="541" max="782" width="8.85546875" style="128"/>
    <col min="783" max="783" width="5.28515625" style="128" customWidth="1"/>
    <col min="784" max="784" width="25" style="128" customWidth="1"/>
    <col min="785" max="785" width="8.28515625" style="128" customWidth="1"/>
    <col min="786" max="786" width="4.42578125" style="128" customWidth="1"/>
    <col min="787" max="788" width="5.28515625" style="128" customWidth="1"/>
    <col min="789" max="789" width="0" style="128" hidden="1" customWidth="1"/>
    <col min="790" max="790" width="6.7109375" style="128" customWidth="1"/>
    <col min="791" max="791" width="7.42578125" style="128" customWidth="1"/>
    <col min="792" max="793" width="7.7109375" style="128" customWidth="1"/>
    <col min="794" max="795" width="0" style="128" hidden="1" customWidth="1"/>
    <col min="796" max="796" width="10.7109375" style="128" customWidth="1"/>
    <col min="797" max="1038" width="8.85546875" style="128"/>
    <col min="1039" max="1039" width="5.28515625" style="128" customWidth="1"/>
    <col min="1040" max="1040" width="25" style="128" customWidth="1"/>
    <col min="1041" max="1041" width="8.28515625" style="128" customWidth="1"/>
    <col min="1042" max="1042" width="4.42578125" style="128" customWidth="1"/>
    <col min="1043" max="1044" width="5.28515625" style="128" customWidth="1"/>
    <col min="1045" max="1045" width="0" style="128" hidden="1" customWidth="1"/>
    <col min="1046" max="1046" width="6.7109375" style="128" customWidth="1"/>
    <col min="1047" max="1047" width="7.42578125" style="128" customWidth="1"/>
    <col min="1048" max="1049" width="7.7109375" style="128" customWidth="1"/>
    <col min="1050" max="1051" width="0" style="128" hidden="1" customWidth="1"/>
    <col min="1052" max="1052" width="10.7109375" style="128" customWidth="1"/>
    <col min="1053" max="1294" width="8.85546875" style="128"/>
    <col min="1295" max="1295" width="5.28515625" style="128" customWidth="1"/>
    <col min="1296" max="1296" width="25" style="128" customWidth="1"/>
    <col min="1297" max="1297" width="8.28515625" style="128" customWidth="1"/>
    <col min="1298" max="1298" width="4.42578125" style="128" customWidth="1"/>
    <col min="1299" max="1300" width="5.28515625" style="128" customWidth="1"/>
    <col min="1301" max="1301" width="0" style="128" hidden="1" customWidth="1"/>
    <col min="1302" max="1302" width="6.7109375" style="128" customWidth="1"/>
    <col min="1303" max="1303" width="7.42578125" style="128" customWidth="1"/>
    <col min="1304" max="1305" width="7.7109375" style="128" customWidth="1"/>
    <col min="1306" max="1307" width="0" style="128" hidden="1" customWidth="1"/>
    <col min="1308" max="1308" width="10.7109375" style="128" customWidth="1"/>
    <col min="1309" max="1550" width="8.85546875" style="128"/>
    <col min="1551" max="1551" width="5.28515625" style="128" customWidth="1"/>
    <col min="1552" max="1552" width="25" style="128" customWidth="1"/>
    <col min="1553" max="1553" width="8.28515625" style="128" customWidth="1"/>
    <col min="1554" max="1554" width="4.42578125" style="128" customWidth="1"/>
    <col min="1555" max="1556" width="5.28515625" style="128" customWidth="1"/>
    <col min="1557" max="1557" width="0" style="128" hidden="1" customWidth="1"/>
    <col min="1558" max="1558" width="6.7109375" style="128" customWidth="1"/>
    <col min="1559" max="1559" width="7.42578125" style="128" customWidth="1"/>
    <col min="1560" max="1561" width="7.7109375" style="128" customWidth="1"/>
    <col min="1562" max="1563" width="0" style="128" hidden="1" customWidth="1"/>
    <col min="1564" max="1564" width="10.7109375" style="128" customWidth="1"/>
    <col min="1565" max="1806" width="8.85546875" style="128"/>
    <col min="1807" max="1807" width="5.28515625" style="128" customWidth="1"/>
    <col min="1808" max="1808" width="25" style="128" customWidth="1"/>
    <col min="1809" max="1809" width="8.28515625" style="128" customWidth="1"/>
    <col min="1810" max="1810" width="4.42578125" style="128" customWidth="1"/>
    <col min="1811" max="1812" width="5.28515625" style="128" customWidth="1"/>
    <col min="1813" max="1813" width="0" style="128" hidden="1" customWidth="1"/>
    <col min="1814" max="1814" width="6.7109375" style="128" customWidth="1"/>
    <col min="1815" max="1815" width="7.42578125" style="128" customWidth="1"/>
    <col min="1816" max="1817" width="7.7109375" style="128" customWidth="1"/>
    <col min="1818" max="1819" width="0" style="128" hidden="1" customWidth="1"/>
    <col min="1820" max="1820" width="10.7109375" style="128" customWidth="1"/>
    <col min="1821" max="2062" width="8.85546875" style="128"/>
    <col min="2063" max="2063" width="5.28515625" style="128" customWidth="1"/>
    <col min="2064" max="2064" width="25" style="128" customWidth="1"/>
    <col min="2065" max="2065" width="8.28515625" style="128" customWidth="1"/>
    <col min="2066" max="2066" width="4.42578125" style="128" customWidth="1"/>
    <col min="2067" max="2068" width="5.28515625" style="128" customWidth="1"/>
    <col min="2069" max="2069" width="0" style="128" hidden="1" customWidth="1"/>
    <col min="2070" max="2070" width="6.7109375" style="128" customWidth="1"/>
    <col min="2071" max="2071" width="7.42578125" style="128" customWidth="1"/>
    <col min="2072" max="2073" width="7.7109375" style="128" customWidth="1"/>
    <col min="2074" max="2075" width="0" style="128" hidden="1" customWidth="1"/>
    <col min="2076" max="2076" width="10.7109375" style="128" customWidth="1"/>
    <col min="2077" max="2318" width="8.85546875" style="128"/>
    <col min="2319" max="2319" width="5.28515625" style="128" customWidth="1"/>
    <col min="2320" max="2320" width="25" style="128" customWidth="1"/>
    <col min="2321" max="2321" width="8.28515625" style="128" customWidth="1"/>
    <col min="2322" max="2322" width="4.42578125" style="128" customWidth="1"/>
    <col min="2323" max="2324" width="5.28515625" style="128" customWidth="1"/>
    <col min="2325" max="2325" width="0" style="128" hidden="1" customWidth="1"/>
    <col min="2326" max="2326" width="6.7109375" style="128" customWidth="1"/>
    <col min="2327" max="2327" width="7.42578125" style="128" customWidth="1"/>
    <col min="2328" max="2329" width="7.7109375" style="128" customWidth="1"/>
    <col min="2330" max="2331" width="0" style="128" hidden="1" customWidth="1"/>
    <col min="2332" max="2332" width="10.7109375" style="128" customWidth="1"/>
    <col min="2333" max="2574" width="8.85546875" style="128"/>
    <col min="2575" max="2575" width="5.28515625" style="128" customWidth="1"/>
    <col min="2576" max="2576" width="25" style="128" customWidth="1"/>
    <col min="2577" max="2577" width="8.28515625" style="128" customWidth="1"/>
    <col min="2578" max="2578" width="4.42578125" style="128" customWidth="1"/>
    <col min="2579" max="2580" width="5.28515625" style="128" customWidth="1"/>
    <col min="2581" max="2581" width="0" style="128" hidden="1" customWidth="1"/>
    <col min="2582" max="2582" width="6.7109375" style="128" customWidth="1"/>
    <col min="2583" max="2583" width="7.42578125" style="128" customWidth="1"/>
    <col min="2584" max="2585" width="7.7109375" style="128" customWidth="1"/>
    <col min="2586" max="2587" width="0" style="128" hidden="1" customWidth="1"/>
    <col min="2588" max="2588" width="10.7109375" style="128" customWidth="1"/>
    <col min="2589" max="2830" width="8.85546875" style="128"/>
    <col min="2831" max="2831" width="5.28515625" style="128" customWidth="1"/>
    <col min="2832" max="2832" width="25" style="128" customWidth="1"/>
    <col min="2833" max="2833" width="8.28515625" style="128" customWidth="1"/>
    <col min="2834" max="2834" width="4.42578125" style="128" customWidth="1"/>
    <col min="2835" max="2836" width="5.28515625" style="128" customWidth="1"/>
    <col min="2837" max="2837" width="0" style="128" hidden="1" customWidth="1"/>
    <col min="2838" max="2838" width="6.7109375" style="128" customWidth="1"/>
    <col min="2839" max="2839" width="7.42578125" style="128" customWidth="1"/>
    <col min="2840" max="2841" width="7.7109375" style="128" customWidth="1"/>
    <col min="2842" max="2843" width="0" style="128" hidden="1" customWidth="1"/>
    <col min="2844" max="2844" width="10.7109375" style="128" customWidth="1"/>
    <col min="2845" max="3086" width="8.85546875" style="128"/>
    <col min="3087" max="3087" width="5.28515625" style="128" customWidth="1"/>
    <col min="3088" max="3088" width="25" style="128" customWidth="1"/>
    <col min="3089" max="3089" width="8.28515625" style="128" customWidth="1"/>
    <col min="3090" max="3090" width="4.42578125" style="128" customWidth="1"/>
    <col min="3091" max="3092" width="5.28515625" style="128" customWidth="1"/>
    <col min="3093" max="3093" width="0" style="128" hidden="1" customWidth="1"/>
    <col min="3094" max="3094" width="6.7109375" style="128" customWidth="1"/>
    <col min="3095" max="3095" width="7.42578125" style="128" customWidth="1"/>
    <col min="3096" max="3097" width="7.7109375" style="128" customWidth="1"/>
    <col min="3098" max="3099" width="0" style="128" hidden="1" customWidth="1"/>
    <col min="3100" max="3100" width="10.7109375" style="128" customWidth="1"/>
    <col min="3101" max="3342" width="8.85546875" style="128"/>
    <col min="3343" max="3343" width="5.28515625" style="128" customWidth="1"/>
    <col min="3344" max="3344" width="25" style="128" customWidth="1"/>
    <col min="3345" max="3345" width="8.28515625" style="128" customWidth="1"/>
    <col min="3346" max="3346" width="4.42578125" style="128" customWidth="1"/>
    <col min="3347" max="3348" width="5.28515625" style="128" customWidth="1"/>
    <col min="3349" max="3349" width="0" style="128" hidden="1" customWidth="1"/>
    <col min="3350" max="3350" width="6.7109375" style="128" customWidth="1"/>
    <col min="3351" max="3351" width="7.42578125" style="128" customWidth="1"/>
    <col min="3352" max="3353" width="7.7109375" style="128" customWidth="1"/>
    <col min="3354" max="3355" width="0" style="128" hidden="1" customWidth="1"/>
    <col min="3356" max="3356" width="10.7109375" style="128" customWidth="1"/>
    <col min="3357" max="3598" width="8.85546875" style="128"/>
    <col min="3599" max="3599" width="5.28515625" style="128" customWidth="1"/>
    <col min="3600" max="3600" width="25" style="128" customWidth="1"/>
    <col min="3601" max="3601" width="8.28515625" style="128" customWidth="1"/>
    <col min="3602" max="3602" width="4.42578125" style="128" customWidth="1"/>
    <col min="3603" max="3604" width="5.28515625" style="128" customWidth="1"/>
    <col min="3605" max="3605" width="0" style="128" hidden="1" customWidth="1"/>
    <col min="3606" max="3606" width="6.7109375" style="128" customWidth="1"/>
    <col min="3607" max="3607" width="7.42578125" style="128" customWidth="1"/>
    <col min="3608" max="3609" width="7.7109375" style="128" customWidth="1"/>
    <col min="3610" max="3611" width="0" style="128" hidden="1" customWidth="1"/>
    <col min="3612" max="3612" width="10.7109375" style="128" customWidth="1"/>
    <col min="3613" max="3854" width="8.85546875" style="128"/>
    <col min="3855" max="3855" width="5.28515625" style="128" customWidth="1"/>
    <col min="3856" max="3856" width="25" style="128" customWidth="1"/>
    <col min="3857" max="3857" width="8.28515625" style="128" customWidth="1"/>
    <col min="3858" max="3858" width="4.42578125" style="128" customWidth="1"/>
    <col min="3859" max="3860" width="5.28515625" style="128" customWidth="1"/>
    <col min="3861" max="3861" width="0" style="128" hidden="1" customWidth="1"/>
    <col min="3862" max="3862" width="6.7109375" style="128" customWidth="1"/>
    <col min="3863" max="3863" width="7.42578125" style="128" customWidth="1"/>
    <col min="3864" max="3865" width="7.7109375" style="128" customWidth="1"/>
    <col min="3866" max="3867" width="0" style="128" hidden="1" customWidth="1"/>
    <col min="3868" max="3868" width="10.7109375" style="128" customWidth="1"/>
    <col min="3869" max="4110" width="8.85546875" style="128"/>
    <col min="4111" max="4111" width="5.28515625" style="128" customWidth="1"/>
    <col min="4112" max="4112" width="25" style="128" customWidth="1"/>
    <col min="4113" max="4113" width="8.28515625" style="128" customWidth="1"/>
    <col min="4114" max="4114" width="4.42578125" style="128" customWidth="1"/>
    <col min="4115" max="4116" width="5.28515625" style="128" customWidth="1"/>
    <col min="4117" max="4117" width="0" style="128" hidden="1" customWidth="1"/>
    <col min="4118" max="4118" width="6.7109375" style="128" customWidth="1"/>
    <col min="4119" max="4119" width="7.42578125" style="128" customWidth="1"/>
    <col min="4120" max="4121" width="7.7109375" style="128" customWidth="1"/>
    <col min="4122" max="4123" width="0" style="128" hidden="1" customWidth="1"/>
    <col min="4124" max="4124" width="10.7109375" style="128" customWidth="1"/>
    <col min="4125" max="4366" width="8.85546875" style="128"/>
    <col min="4367" max="4367" width="5.28515625" style="128" customWidth="1"/>
    <col min="4368" max="4368" width="25" style="128" customWidth="1"/>
    <col min="4369" max="4369" width="8.28515625" style="128" customWidth="1"/>
    <col min="4370" max="4370" width="4.42578125" style="128" customWidth="1"/>
    <col min="4371" max="4372" width="5.28515625" style="128" customWidth="1"/>
    <col min="4373" max="4373" width="0" style="128" hidden="1" customWidth="1"/>
    <col min="4374" max="4374" width="6.7109375" style="128" customWidth="1"/>
    <col min="4375" max="4375" width="7.42578125" style="128" customWidth="1"/>
    <col min="4376" max="4377" width="7.7109375" style="128" customWidth="1"/>
    <col min="4378" max="4379" width="0" style="128" hidden="1" customWidth="1"/>
    <col min="4380" max="4380" width="10.7109375" style="128" customWidth="1"/>
    <col min="4381" max="4622" width="8.85546875" style="128"/>
    <col min="4623" max="4623" width="5.28515625" style="128" customWidth="1"/>
    <col min="4624" max="4624" width="25" style="128" customWidth="1"/>
    <col min="4625" max="4625" width="8.28515625" style="128" customWidth="1"/>
    <col min="4626" max="4626" width="4.42578125" style="128" customWidth="1"/>
    <col min="4627" max="4628" width="5.28515625" style="128" customWidth="1"/>
    <col min="4629" max="4629" width="0" style="128" hidden="1" customWidth="1"/>
    <col min="4630" max="4630" width="6.7109375" style="128" customWidth="1"/>
    <col min="4631" max="4631" width="7.42578125" style="128" customWidth="1"/>
    <col min="4632" max="4633" width="7.7109375" style="128" customWidth="1"/>
    <col min="4634" max="4635" width="0" style="128" hidden="1" customWidth="1"/>
    <col min="4636" max="4636" width="10.7109375" style="128" customWidth="1"/>
    <col min="4637" max="4878" width="8.85546875" style="128"/>
    <col min="4879" max="4879" width="5.28515625" style="128" customWidth="1"/>
    <col min="4880" max="4880" width="25" style="128" customWidth="1"/>
    <col min="4881" max="4881" width="8.28515625" style="128" customWidth="1"/>
    <col min="4882" max="4882" width="4.42578125" style="128" customWidth="1"/>
    <col min="4883" max="4884" width="5.28515625" style="128" customWidth="1"/>
    <col min="4885" max="4885" width="0" style="128" hidden="1" customWidth="1"/>
    <col min="4886" max="4886" width="6.7109375" style="128" customWidth="1"/>
    <col min="4887" max="4887" width="7.42578125" style="128" customWidth="1"/>
    <col min="4888" max="4889" width="7.7109375" style="128" customWidth="1"/>
    <col min="4890" max="4891" width="0" style="128" hidden="1" customWidth="1"/>
    <col min="4892" max="4892" width="10.7109375" style="128" customWidth="1"/>
    <col min="4893" max="5134" width="8.85546875" style="128"/>
    <col min="5135" max="5135" width="5.28515625" style="128" customWidth="1"/>
    <col min="5136" max="5136" width="25" style="128" customWidth="1"/>
    <col min="5137" max="5137" width="8.28515625" style="128" customWidth="1"/>
    <col min="5138" max="5138" width="4.42578125" style="128" customWidth="1"/>
    <col min="5139" max="5140" width="5.28515625" style="128" customWidth="1"/>
    <col min="5141" max="5141" width="0" style="128" hidden="1" customWidth="1"/>
    <col min="5142" max="5142" width="6.7109375" style="128" customWidth="1"/>
    <col min="5143" max="5143" width="7.42578125" style="128" customWidth="1"/>
    <col min="5144" max="5145" width="7.7109375" style="128" customWidth="1"/>
    <col min="5146" max="5147" width="0" style="128" hidden="1" customWidth="1"/>
    <col min="5148" max="5148" width="10.7109375" style="128" customWidth="1"/>
    <col min="5149" max="5390" width="8.85546875" style="128"/>
    <col min="5391" max="5391" width="5.28515625" style="128" customWidth="1"/>
    <col min="5392" max="5392" width="25" style="128" customWidth="1"/>
    <col min="5393" max="5393" width="8.28515625" style="128" customWidth="1"/>
    <col min="5394" max="5394" width="4.42578125" style="128" customWidth="1"/>
    <col min="5395" max="5396" width="5.28515625" style="128" customWidth="1"/>
    <col min="5397" max="5397" width="0" style="128" hidden="1" customWidth="1"/>
    <col min="5398" max="5398" width="6.7109375" style="128" customWidth="1"/>
    <col min="5399" max="5399" width="7.42578125" style="128" customWidth="1"/>
    <col min="5400" max="5401" width="7.7109375" style="128" customWidth="1"/>
    <col min="5402" max="5403" width="0" style="128" hidden="1" customWidth="1"/>
    <col min="5404" max="5404" width="10.7109375" style="128" customWidth="1"/>
    <col min="5405" max="5646" width="8.85546875" style="128"/>
    <col min="5647" max="5647" width="5.28515625" style="128" customWidth="1"/>
    <col min="5648" max="5648" width="25" style="128" customWidth="1"/>
    <col min="5649" max="5649" width="8.28515625" style="128" customWidth="1"/>
    <col min="5650" max="5650" width="4.42578125" style="128" customWidth="1"/>
    <col min="5651" max="5652" width="5.28515625" style="128" customWidth="1"/>
    <col min="5653" max="5653" width="0" style="128" hidden="1" customWidth="1"/>
    <col min="5654" max="5654" width="6.7109375" style="128" customWidth="1"/>
    <col min="5655" max="5655" width="7.42578125" style="128" customWidth="1"/>
    <col min="5656" max="5657" width="7.7109375" style="128" customWidth="1"/>
    <col min="5658" max="5659" width="0" style="128" hidden="1" customWidth="1"/>
    <col min="5660" max="5660" width="10.7109375" style="128" customWidth="1"/>
    <col min="5661" max="5902" width="8.85546875" style="128"/>
    <col min="5903" max="5903" width="5.28515625" style="128" customWidth="1"/>
    <col min="5904" max="5904" width="25" style="128" customWidth="1"/>
    <col min="5905" max="5905" width="8.28515625" style="128" customWidth="1"/>
    <col min="5906" max="5906" width="4.42578125" style="128" customWidth="1"/>
    <col min="5907" max="5908" width="5.28515625" style="128" customWidth="1"/>
    <col min="5909" max="5909" width="0" style="128" hidden="1" customWidth="1"/>
    <col min="5910" max="5910" width="6.7109375" style="128" customWidth="1"/>
    <col min="5911" max="5911" width="7.42578125" style="128" customWidth="1"/>
    <col min="5912" max="5913" width="7.7109375" style="128" customWidth="1"/>
    <col min="5914" max="5915" width="0" style="128" hidden="1" customWidth="1"/>
    <col min="5916" max="5916" width="10.7109375" style="128" customWidth="1"/>
    <col min="5917" max="6158" width="8.85546875" style="128"/>
    <col min="6159" max="6159" width="5.28515625" style="128" customWidth="1"/>
    <col min="6160" max="6160" width="25" style="128" customWidth="1"/>
    <col min="6161" max="6161" width="8.28515625" style="128" customWidth="1"/>
    <col min="6162" max="6162" width="4.42578125" style="128" customWidth="1"/>
    <col min="6163" max="6164" width="5.28515625" style="128" customWidth="1"/>
    <col min="6165" max="6165" width="0" style="128" hidden="1" customWidth="1"/>
    <col min="6166" max="6166" width="6.7109375" style="128" customWidth="1"/>
    <col min="6167" max="6167" width="7.42578125" style="128" customWidth="1"/>
    <col min="6168" max="6169" width="7.7109375" style="128" customWidth="1"/>
    <col min="6170" max="6171" width="0" style="128" hidden="1" customWidth="1"/>
    <col min="6172" max="6172" width="10.7109375" style="128" customWidth="1"/>
    <col min="6173" max="6414" width="8.85546875" style="128"/>
    <col min="6415" max="6415" width="5.28515625" style="128" customWidth="1"/>
    <col min="6416" max="6416" width="25" style="128" customWidth="1"/>
    <col min="6417" max="6417" width="8.28515625" style="128" customWidth="1"/>
    <col min="6418" max="6418" width="4.42578125" style="128" customWidth="1"/>
    <col min="6419" max="6420" width="5.28515625" style="128" customWidth="1"/>
    <col min="6421" max="6421" width="0" style="128" hidden="1" customWidth="1"/>
    <col min="6422" max="6422" width="6.7109375" style="128" customWidth="1"/>
    <col min="6423" max="6423" width="7.42578125" style="128" customWidth="1"/>
    <col min="6424" max="6425" width="7.7109375" style="128" customWidth="1"/>
    <col min="6426" max="6427" width="0" style="128" hidden="1" customWidth="1"/>
    <col min="6428" max="6428" width="10.7109375" style="128" customWidth="1"/>
    <col min="6429" max="6670" width="8.85546875" style="128"/>
    <col min="6671" max="6671" width="5.28515625" style="128" customWidth="1"/>
    <col min="6672" max="6672" width="25" style="128" customWidth="1"/>
    <col min="6673" max="6673" width="8.28515625" style="128" customWidth="1"/>
    <col min="6674" max="6674" width="4.42578125" style="128" customWidth="1"/>
    <col min="6675" max="6676" width="5.28515625" style="128" customWidth="1"/>
    <col min="6677" max="6677" width="0" style="128" hidden="1" customWidth="1"/>
    <col min="6678" max="6678" width="6.7109375" style="128" customWidth="1"/>
    <col min="6679" max="6679" width="7.42578125" style="128" customWidth="1"/>
    <col min="6680" max="6681" width="7.7109375" style="128" customWidth="1"/>
    <col min="6682" max="6683" width="0" style="128" hidden="1" customWidth="1"/>
    <col min="6684" max="6684" width="10.7109375" style="128" customWidth="1"/>
    <col min="6685" max="6926" width="8.85546875" style="128"/>
    <col min="6927" max="6927" width="5.28515625" style="128" customWidth="1"/>
    <col min="6928" max="6928" width="25" style="128" customWidth="1"/>
    <col min="6929" max="6929" width="8.28515625" style="128" customWidth="1"/>
    <col min="6930" max="6930" width="4.42578125" style="128" customWidth="1"/>
    <col min="6931" max="6932" width="5.28515625" style="128" customWidth="1"/>
    <col min="6933" max="6933" width="0" style="128" hidden="1" customWidth="1"/>
    <col min="6934" max="6934" width="6.7109375" style="128" customWidth="1"/>
    <col min="6935" max="6935" width="7.42578125" style="128" customWidth="1"/>
    <col min="6936" max="6937" width="7.7109375" style="128" customWidth="1"/>
    <col min="6938" max="6939" width="0" style="128" hidden="1" customWidth="1"/>
    <col min="6940" max="6940" width="10.7109375" style="128" customWidth="1"/>
    <col min="6941" max="7182" width="8.85546875" style="128"/>
    <col min="7183" max="7183" width="5.28515625" style="128" customWidth="1"/>
    <col min="7184" max="7184" width="25" style="128" customWidth="1"/>
    <col min="7185" max="7185" width="8.28515625" style="128" customWidth="1"/>
    <col min="7186" max="7186" width="4.42578125" style="128" customWidth="1"/>
    <col min="7187" max="7188" width="5.28515625" style="128" customWidth="1"/>
    <col min="7189" max="7189" width="0" style="128" hidden="1" customWidth="1"/>
    <col min="7190" max="7190" width="6.7109375" style="128" customWidth="1"/>
    <col min="7191" max="7191" width="7.42578125" style="128" customWidth="1"/>
    <col min="7192" max="7193" width="7.7109375" style="128" customWidth="1"/>
    <col min="7194" max="7195" width="0" style="128" hidden="1" customWidth="1"/>
    <col min="7196" max="7196" width="10.7109375" style="128" customWidth="1"/>
    <col min="7197" max="7438" width="8.85546875" style="128"/>
    <col min="7439" max="7439" width="5.28515625" style="128" customWidth="1"/>
    <col min="7440" max="7440" width="25" style="128" customWidth="1"/>
    <col min="7441" max="7441" width="8.28515625" style="128" customWidth="1"/>
    <col min="7442" max="7442" width="4.42578125" style="128" customWidth="1"/>
    <col min="7443" max="7444" width="5.28515625" style="128" customWidth="1"/>
    <col min="7445" max="7445" width="0" style="128" hidden="1" customWidth="1"/>
    <col min="7446" max="7446" width="6.7109375" style="128" customWidth="1"/>
    <col min="7447" max="7447" width="7.42578125" style="128" customWidth="1"/>
    <col min="7448" max="7449" width="7.7109375" style="128" customWidth="1"/>
    <col min="7450" max="7451" width="0" style="128" hidden="1" customWidth="1"/>
    <col min="7452" max="7452" width="10.7109375" style="128" customWidth="1"/>
    <col min="7453" max="7694" width="8.85546875" style="128"/>
    <col min="7695" max="7695" width="5.28515625" style="128" customWidth="1"/>
    <col min="7696" max="7696" width="25" style="128" customWidth="1"/>
    <col min="7697" max="7697" width="8.28515625" style="128" customWidth="1"/>
    <col min="7698" max="7698" width="4.42578125" style="128" customWidth="1"/>
    <col min="7699" max="7700" width="5.28515625" style="128" customWidth="1"/>
    <col min="7701" max="7701" width="0" style="128" hidden="1" customWidth="1"/>
    <col min="7702" max="7702" width="6.7109375" style="128" customWidth="1"/>
    <col min="7703" max="7703" width="7.42578125" style="128" customWidth="1"/>
    <col min="7704" max="7705" width="7.7109375" style="128" customWidth="1"/>
    <col min="7706" max="7707" width="0" style="128" hidden="1" customWidth="1"/>
    <col min="7708" max="7708" width="10.7109375" style="128" customWidth="1"/>
    <col min="7709" max="7950" width="8.85546875" style="128"/>
    <col min="7951" max="7951" width="5.28515625" style="128" customWidth="1"/>
    <col min="7952" max="7952" width="25" style="128" customWidth="1"/>
    <col min="7953" max="7953" width="8.28515625" style="128" customWidth="1"/>
    <col min="7954" max="7954" width="4.42578125" style="128" customWidth="1"/>
    <col min="7955" max="7956" width="5.28515625" style="128" customWidth="1"/>
    <col min="7957" max="7957" width="0" style="128" hidden="1" customWidth="1"/>
    <col min="7958" max="7958" width="6.7109375" style="128" customWidth="1"/>
    <col min="7959" max="7959" width="7.42578125" style="128" customWidth="1"/>
    <col min="7960" max="7961" width="7.7109375" style="128" customWidth="1"/>
    <col min="7962" max="7963" width="0" style="128" hidden="1" customWidth="1"/>
    <col min="7964" max="7964" width="10.7109375" style="128" customWidth="1"/>
    <col min="7965" max="8206" width="8.85546875" style="128"/>
    <col min="8207" max="8207" width="5.28515625" style="128" customWidth="1"/>
    <col min="8208" max="8208" width="25" style="128" customWidth="1"/>
    <col min="8209" max="8209" width="8.28515625" style="128" customWidth="1"/>
    <col min="8210" max="8210" width="4.42578125" style="128" customWidth="1"/>
    <col min="8211" max="8212" width="5.28515625" style="128" customWidth="1"/>
    <col min="8213" max="8213" width="0" style="128" hidden="1" customWidth="1"/>
    <col min="8214" max="8214" width="6.7109375" style="128" customWidth="1"/>
    <col min="8215" max="8215" width="7.42578125" style="128" customWidth="1"/>
    <col min="8216" max="8217" width="7.7109375" style="128" customWidth="1"/>
    <col min="8218" max="8219" width="0" style="128" hidden="1" customWidth="1"/>
    <col min="8220" max="8220" width="10.7109375" style="128" customWidth="1"/>
    <col min="8221" max="8462" width="8.85546875" style="128"/>
    <col min="8463" max="8463" width="5.28515625" style="128" customWidth="1"/>
    <col min="8464" max="8464" width="25" style="128" customWidth="1"/>
    <col min="8465" max="8465" width="8.28515625" style="128" customWidth="1"/>
    <col min="8466" max="8466" width="4.42578125" style="128" customWidth="1"/>
    <col min="8467" max="8468" width="5.28515625" style="128" customWidth="1"/>
    <col min="8469" max="8469" width="0" style="128" hidden="1" customWidth="1"/>
    <col min="8470" max="8470" width="6.7109375" style="128" customWidth="1"/>
    <col min="8471" max="8471" width="7.42578125" style="128" customWidth="1"/>
    <col min="8472" max="8473" width="7.7109375" style="128" customWidth="1"/>
    <col min="8474" max="8475" width="0" style="128" hidden="1" customWidth="1"/>
    <col min="8476" max="8476" width="10.7109375" style="128" customWidth="1"/>
    <col min="8477" max="8718" width="8.85546875" style="128"/>
    <col min="8719" max="8719" width="5.28515625" style="128" customWidth="1"/>
    <col min="8720" max="8720" width="25" style="128" customWidth="1"/>
    <col min="8721" max="8721" width="8.28515625" style="128" customWidth="1"/>
    <col min="8722" max="8722" width="4.42578125" style="128" customWidth="1"/>
    <col min="8723" max="8724" width="5.28515625" style="128" customWidth="1"/>
    <col min="8725" max="8725" width="0" style="128" hidden="1" customWidth="1"/>
    <col min="8726" max="8726" width="6.7109375" style="128" customWidth="1"/>
    <col min="8727" max="8727" width="7.42578125" style="128" customWidth="1"/>
    <col min="8728" max="8729" width="7.7109375" style="128" customWidth="1"/>
    <col min="8730" max="8731" width="0" style="128" hidden="1" customWidth="1"/>
    <col min="8732" max="8732" width="10.7109375" style="128" customWidth="1"/>
    <col min="8733" max="8974" width="8.85546875" style="128"/>
    <col min="8975" max="8975" width="5.28515625" style="128" customWidth="1"/>
    <col min="8976" max="8976" width="25" style="128" customWidth="1"/>
    <col min="8977" max="8977" width="8.28515625" style="128" customWidth="1"/>
    <col min="8978" max="8978" width="4.42578125" style="128" customWidth="1"/>
    <col min="8979" max="8980" width="5.28515625" style="128" customWidth="1"/>
    <col min="8981" max="8981" width="0" style="128" hidden="1" customWidth="1"/>
    <col min="8982" max="8982" width="6.7109375" style="128" customWidth="1"/>
    <col min="8983" max="8983" width="7.42578125" style="128" customWidth="1"/>
    <col min="8984" max="8985" width="7.7109375" style="128" customWidth="1"/>
    <col min="8986" max="8987" width="0" style="128" hidden="1" customWidth="1"/>
    <col min="8988" max="8988" width="10.7109375" style="128" customWidth="1"/>
    <col min="8989" max="9230" width="8.85546875" style="128"/>
    <col min="9231" max="9231" width="5.28515625" style="128" customWidth="1"/>
    <col min="9232" max="9232" width="25" style="128" customWidth="1"/>
    <col min="9233" max="9233" width="8.28515625" style="128" customWidth="1"/>
    <col min="9234" max="9234" width="4.42578125" style="128" customWidth="1"/>
    <col min="9235" max="9236" width="5.28515625" style="128" customWidth="1"/>
    <col min="9237" max="9237" width="0" style="128" hidden="1" customWidth="1"/>
    <col min="9238" max="9238" width="6.7109375" style="128" customWidth="1"/>
    <col min="9239" max="9239" width="7.42578125" style="128" customWidth="1"/>
    <col min="9240" max="9241" width="7.7109375" style="128" customWidth="1"/>
    <col min="9242" max="9243" width="0" style="128" hidden="1" customWidth="1"/>
    <col min="9244" max="9244" width="10.7109375" style="128" customWidth="1"/>
    <col min="9245" max="9486" width="8.85546875" style="128"/>
    <col min="9487" max="9487" width="5.28515625" style="128" customWidth="1"/>
    <col min="9488" max="9488" width="25" style="128" customWidth="1"/>
    <col min="9489" max="9489" width="8.28515625" style="128" customWidth="1"/>
    <col min="9490" max="9490" width="4.42578125" style="128" customWidth="1"/>
    <col min="9491" max="9492" width="5.28515625" style="128" customWidth="1"/>
    <col min="9493" max="9493" width="0" style="128" hidden="1" customWidth="1"/>
    <col min="9494" max="9494" width="6.7109375" style="128" customWidth="1"/>
    <col min="9495" max="9495" width="7.42578125" style="128" customWidth="1"/>
    <col min="9496" max="9497" width="7.7109375" style="128" customWidth="1"/>
    <col min="9498" max="9499" width="0" style="128" hidden="1" customWidth="1"/>
    <col min="9500" max="9500" width="10.7109375" style="128" customWidth="1"/>
    <col min="9501" max="9742" width="8.85546875" style="128"/>
    <col min="9743" max="9743" width="5.28515625" style="128" customWidth="1"/>
    <col min="9744" max="9744" width="25" style="128" customWidth="1"/>
    <col min="9745" max="9745" width="8.28515625" style="128" customWidth="1"/>
    <col min="9746" max="9746" width="4.42578125" style="128" customWidth="1"/>
    <col min="9747" max="9748" width="5.28515625" style="128" customWidth="1"/>
    <col min="9749" max="9749" width="0" style="128" hidden="1" customWidth="1"/>
    <col min="9750" max="9750" width="6.7109375" style="128" customWidth="1"/>
    <col min="9751" max="9751" width="7.42578125" style="128" customWidth="1"/>
    <col min="9752" max="9753" width="7.7109375" style="128" customWidth="1"/>
    <col min="9754" max="9755" width="0" style="128" hidden="1" customWidth="1"/>
    <col min="9756" max="9756" width="10.7109375" style="128" customWidth="1"/>
    <col min="9757" max="9998" width="8.85546875" style="128"/>
    <col min="9999" max="9999" width="5.28515625" style="128" customWidth="1"/>
    <col min="10000" max="10000" width="25" style="128" customWidth="1"/>
    <col min="10001" max="10001" width="8.28515625" style="128" customWidth="1"/>
    <col min="10002" max="10002" width="4.42578125" style="128" customWidth="1"/>
    <col min="10003" max="10004" width="5.28515625" style="128" customWidth="1"/>
    <col min="10005" max="10005" width="0" style="128" hidden="1" customWidth="1"/>
    <col min="10006" max="10006" width="6.7109375" style="128" customWidth="1"/>
    <col min="10007" max="10007" width="7.42578125" style="128" customWidth="1"/>
    <col min="10008" max="10009" width="7.7109375" style="128" customWidth="1"/>
    <col min="10010" max="10011" width="0" style="128" hidden="1" customWidth="1"/>
    <col min="10012" max="10012" width="10.7109375" style="128" customWidth="1"/>
    <col min="10013" max="10254" width="8.85546875" style="128"/>
    <col min="10255" max="10255" width="5.28515625" style="128" customWidth="1"/>
    <col min="10256" max="10256" width="25" style="128" customWidth="1"/>
    <col min="10257" max="10257" width="8.28515625" style="128" customWidth="1"/>
    <col min="10258" max="10258" width="4.42578125" style="128" customWidth="1"/>
    <col min="10259" max="10260" width="5.28515625" style="128" customWidth="1"/>
    <col min="10261" max="10261" width="0" style="128" hidden="1" customWidth="1"/>
    <col min="10262" max="10262" width="6.7109375" style="128" customWidth="1"/>
    <col min="10263" max="10263" width="7.42578125" style="128" customWidth="1"/>
    <col min="10264" max="10265" width="7.7109375" style="128" customWidth="1"/>
    <col min="10266" max="10267" width="0" style="128" hidden="1" customWidth="1"/>
    <col min="10268" max="10268" width="10.7109375" style="128" customWidth="1"/>
    <col min="10269" max="10510" width="8.85546875" style="128"/>
    <col min="10511" max="10511" width="5.28515625" style="128" customWidth="1"/>
    <col min="10512" max="10512" width="25" style="128" customWidth="1"/>
    <col min="10513" max="10513" width="8.28515625" style="128" customWidth="1"/>
    <col min="10514" max="10514" width="4.42578125" style="128" customWidth="1"/>
    <col min="10515" max="10516" width="5.28515625" style="128" customWidth="1"/>
    <col min="10517" max="10517" width="0" style="128" hidden="1" customWidth="1"/>
    <col min="10518" max="10518" width="6.7109375" style="128" customWidth="1"/>
    <col min="10519" max="10519" width="7.42578125" style="128" customWidth="1"/>
    <col min="10520" max="10521" width="7.7109375" style="128" customWidth="1"/>
    <col min="10522" max="10523" width="0" style="128" hidden="1" customWidth="1"/>
    <col min="10524" max="10524" width="10.7109375" style="128" customWidth="1"/>
    <col min="10525" max="10766" width="8.85546875" style="128"/>
    <col min="10767" max="10767" width="5.28515625" style="128" customWidth="1"/>
    <col min="10768" max="10768" width="25" style="128" customWidth="1"/>
    <col min="10769" max="10769" width="8.28515625" style="128" customWidth="1"/>
    <col min="10770" max="10770" width="4.42578125" style="128" customWidth="1"/>
    <col min="10771" max="10772" width="5.28515625" style="128" customWidth="1"/>
    <col min="10773" max="10773" width="0" style="128" hidden="1" customWidth="1"/>
    <col min="10774" max="10774" width="6.7109375" style="128" customWidth="1"/>
    <col min="10775" max="10775" width="7.42578125" style="128" customWidth="1"/>
    <col min="10776" max="10777" width="7.7109375" style="128" customWidth="1"/>
    <col min="10778" max="10779" width="0" style="128" hidden="1" customWidth="1"/>
    <col min="10780" max="10780" width="10.7109375" style="128" customWidth="1"/>
    <col min="10781" max="11022" width="8.85546875" style="128"/>
    <col min="11023" max="11023" width="5.28515625" style="128" customWidth="1"/>
    <col min="11024" max="11024" width="25" style="128" customWidth="1"/>
    <col min="11025" max="11025" width="8.28515625" style="128" customWidth="1"/>
    <col min="11026" max="11026" width="4.42578125" style="128" customWidth="1"/>
    <col min="11027" max="11028" width="5.28515625" style="128" customWidth="1"/>
    <col min="11029" max="11029" width="0" style="128" hidden="1" customWidth="1"/>
    <col min="11030" max="11030" width="6.7109375" style="128" customWidth="1"/>
    <col min="11031" max="11031" width="7.42578125" style="128" customWidth="1"/>
    <col min="11032" max="11033" width="7.7109375" style="128" customWidth="1"/>
    <col min="11034" max="11035" width="0" style="128" hidden="1" customWidth="1"/>
    <col min="11036" max="11036" width="10.7109375" style="128" customWidth="1"/>
    <col min="11037" max="11278" width="8.85546875" style="128"/>
    <col min="11279" max="11279" width="5.28515625" style="128" customWidth="1"/>
    <col min="11280" max="11280" width="25" style="128" customWidth="1"/>
    <col min="11281" max="11281" width="8.28515625" style="128" customWidth="1"/>
    <col min="11282" max="11282" width="4.42578125" style="128" customWidth="1"/>
    <col min="11283" max="11284" width="5.28515625" style="128" customWidth="1"/>
    <col min="11285" max="11285" width="0" style="128" hidden="1" customWidth="1"/>
    <col min="11286" max="11286" width="6.7109375" style="128" customWidth="1"/>
    <col min="11287" max="11287" width="7.42578125" style="128" customWidth="1"/>
    <col min="11288" max="11289" width="7.7109375" style="128" customWidth="1"/>
    <col min="11290" max="11291" width="0" style="128" hidden="1" customWidth="1"/>
    <col min="11292" max="11292" width="10.7109375" style="128" customWidth="1"/>
    <col min="11293" max="11534" width="8.85546875" style="128"/>
    <col min="11535" max="11535" width="5.28515625" style="128" customWidth="1"/>
    <col min="11536" max="11536" width="25" style="128" customWidth="1"/>
    <col min="11537" max="11537" width="8.28515625" style="128" customWidth="1"/>
    <col min="11538" max="11538" width="4.42578125" style="128" customWidth="1"/>
    <col min="11539" max="11540" width="5.28515625" style="128" customWidth="1"/>
    <col min="11541" max="11541" width="0" style="128" hidden="1" customWidth="1"/>
    <col min="11542" max="11542" width="6.7109375" style="128" customWidth="1"/>
    <col min="11543" max="11543" width="7.42578125" style="128" customWidth="1"/>
    <col min="11544" max="11545" width="7.7109375" style="128" customWidth="1"/>
    <col min="11546" max="11547" width="0" style="128" hidden="1" customWidth="1"/>
    <col min="11548" max="11548" width="10.7109375" style="128" customWidth="1"/>
    <col min="11549" max="11790" width="8.85546875" style="128"/>
    <col min="11791" max="11791" width="5.28515625" style="128" customWidth="1"/>
    <col min="11792" max="11792" width="25" style="128" customWidth="1"/>
    <col min="11793" max="11793" width="8.28515625" style="128" customWidth="1"/>
    <col min="11794" max="11794" width="4.42578125" style="128" customWidth="1"/>
    <col min="11795" max="11796" width="5.28515625" style="128" customWidth="1"/>
    <col min="11797" max="11797" width="0" style="128" hidden="1" customWidth="1"/>
    <col min="11798" max="11798" width="6.7109375" style="128" customWidth="1"/>
    <col min="11799" max="11799" width="7.42578125" style="128" customWidth="1"/>
    <col min="11800" max="11801" width="7.7109375" style="128" customWidth="1"/>
    <col min="11802" max="11803" width="0" style="128" hidden="1" customWidth="1"/>
    <col min="11804" max="11804" width="10.7109375" style="128" customWidth="1"/>
    <col min="11805" max="12046" width="8.85546875" style="128"/>
    <col min="12047" max="12047" width="5.28515625" style="128" customWidth="1"/>
    <col min="12048" max="12048" width="25" style="128" customWidth="1"/>
    <col min="12049" max="12049" width="8.28515625" style="128" customWidth="1"/>
    <col min="12050" max="12050" width="4.42578125" style="128" customWidth="1"/>
    <col min="12051" max="12052" width="5.28515625" style="128" customWidth="1"/>
    <col min="12053" max="12053" width="0" style="128" hidden="1" customWidth="1"/>
    <col min="12054" max="12054" width="6.7109375" style="128" customWidth="1"/>
    <col min="12055" max="12055" width="7.42578125" style="128" customWidth="1"/>
    <col min="12056" max="12057" width="7.7109375" style="128" customWidth="1"/>
    <col min="12058" max="12059" width="0" style="128" hidden="1" customWidth="1"/>
    <col min="12060" max="12060" width="10.7109375" style="128" customWidth="1"/>
    <col min="12061" max="12302" width="8.85546875" style="128"/>
    <col min="12303" max="12303" width="5.28515625" style="128" customWidth="1"/>
    <col min="12304" max="12304" width="25" style="128" customWidth="1"/>
    <col min="12305" max="12305" width="8.28515625" style="128" customWidth="1"/>
    <col min="12306" max="12306" width="4.42578125" style="128" customWidth="1"/>
    <col min="12307" max="12308" width="5.28515625" style="128" customWidth="1"/>
    <col min="12309" max="12309" width="0" style="128" hidden="1" customWidth="1"/>
    <col min="12310" max="12310" width="6.7109375" style="128" customWidth="1"/>
    <col min="12311" max="12311" width="7.42578125" style="128" customWidth="1"/>
    <col min="12312" max="12313" width="7.7109375" style="128" customWidth="1"/>
    <col min="12314" max="12315" width="0" style="128" hidden="1" customWidth="1"/>
    <col min="12316" max="12316" width="10.7109375" style="128" customWidth="1"/>
    <col min="12317" max="12558" width="8.85546875" style="128"/>
    <col min="12559" max="12559" width="5.28515625" style="128" customWidth="1"/>
    <col min="12560" max="12560" width="25" style="128" customWidth="1"/>
    <col min="12561" max="12561" width="8.28515625" style="128" customWidth="1"/>
    <col min="12562" max="12562" width="4.42578125" style="128" customWidth="1"/>
    <col min="12563" max="12564" width="5.28515625" style="128" customWidth="1"/>
    <col min="12565" max="12565" width="0" style="128" hidden="1" customWidth="1"/>
    <col min="12566" max="12566" width="6.7109375" style="128" customWidth="1"/>
    <col min="12567" max="12567" width="7.42578125" style="128" customWidth="1"/>
    <col min="12568" max="12569" width="7.7109375" style="128" customWidth="1"/>
    <col min="12570" max="12571" width="0" style="128" hidden="1" customWidth="1"/>
    <col min="12572" max="12572" width="10.7109375" style="128" customWidth="1"/>
    <col min="12573" max="12814" width="8.85546875" style="128"/>
    <col min="12815" max="12815" width="5.28515625" style="128" customWidth="1"/>
    <col min="12816" max="12816" width="25" style="128" customWidth="1"/>
    <col min="12817" max="12817" width="8.28515625" style="128" customWidth="1"/>
    <col min="12818" max="12818" width="4.42578125" style="128" customWidth="1"/>
    <col min="12819" max="12820" width="5.28515625" style="128" customWidth="1"/>
    <col min="12821" max="12821" width="0" style="128" hidden="1" customWidth="1"/>
    <col min="12822" max="12822" width="6.7109375" style="128" customWidth="1"/>
    <col min="12823" max="12823" width="7.42578125" style="128" customWidth="1"/>
    <col min="12824" max="12825" width="7.7109375" style="128" customWidth="1"/>
    <col min="12826" max="12827" width="0" style="128" hidden="1" customWidth="1"/>
    <col min="12828" max="12828" width="10.7109375" style="128" customWidth="1"/>
    <col min="12829" max="13070" width="8.85546875" style="128"/>
    <col min="13071" max="13071" width="5.28515625" style="128" customWidth="1"/>
    <col min="13072" max="13072" width="25" style="128" customWidth="1"/>
    <col min="13073" max="13073" width="8.28515625" style="128" customWidth="1"/>
    <col min="13074" max="13074" width="4.42578125" style="128" customWidth="1"/>
    <col min="13075" max="13076" width="5.28515625" style="128" customWidth="1"/>
    <col min="13077" max="13077" width="0" style="128" hidden="1" customWidth="1"/>
    <col min="13078" max="13078" width="6.7109375" style="128" customWidth="1"/>
    <col min="13079" max="13079" width="7.42578125" style="128" customWidth="1"/>
    <col min="13080" max="13081" width="7.7109375" style="128" customWidth="1"/>
    <col min="13082" max="13083" width="0" style="128" hidden="1" customWidth="1"/>
    <col min="13084" max="13084" width="10.7109375" style="128" customWidth="1"/>
    <col min="13085" max="13326" width="8.85546875" style="128"/>
    <col min="13327" max="13327" width="5.28515625" style="128" customWidth="1"/>
    <col min="13328" max="13328" width="25" style="128" customWidth="1"/>
    <col min="13329" max="13329" width="8.28515625" style="128" customWidth="1"/>
    <col min="13330" max="13330" width="4.42578125" style="128" customWidth="1"/>
    <col min="13331" max="13332" width="5.28515625" style="128" customWidth="1"/>
    <col min="13333" max="13333" width="0" style="128" hidden="1" customWidth="1"/>
    <col min="13334" max="13334" width="6.7109375" style="128" customWidth="1"/>
    <col min="13335" max="13335" width="7.42578125" style="128" customWidth="1"/>
    <col min="13336" max="13337" width="7.7109375" style="128" customWidth="1"/>
    <col min="13338" max="13339" width="0" style="128" hidden="1" customWidth="1"/>
    <col min="13340" max="13340" width="10.7109375" style="128" customWidth="1"/>
    <col min="13341" max="13582" width="8.85546875" style="128"/>
    <col min="13583" max="13583" width="5.28515625" style="128" customWidth="1"/>
    <col min="13584" max="13584" width="25" style="128" customWidth="1"/>
    <col min="13585" max="13585" width="8.28515625" style="128" customWidth="1"/>
    <col min="13586" max="13586" width="4.42578125" style="128" customWidth="1"/>
    <col min="13587" max="13588" width="5.28515625" style="128" customWidth="1"/>
    <col min="13589" max="13589" width="0" style="128" hidden="1" customWidth="1"/>
    <col min="13590" max="13590" width="6.7109375" style="128" customWidth="1"/>
    <col min="13591" max="13591" width="7.42578125" style="128" customWidth="1"/>
    <col min="13592" max="13593" width="7.7109375" style="128" customWidth="1"/>
    <col min="13594" max="13595" width="0" style="128" hidden="1" customWidth="1"/>
    <col min="13596" max="13596" width="10.7109375" style="128" customWidth="1"/>
    <col min="13597" max="13838" width="8.85546875" style="128"/>
    <col min="13839" max="13839" width="5.28515625" style="128" customWidth="1"/>
    <col min="13840" max="13840" width="25" style="128" customWidth="1"/>
    <col min="13841" max="13841" width="8.28515625" style="128" customWidth="1"/>
    <col min="13842" max="13842" width="4.42578125" style="128" customWidth="1"/>
    <col min="13843" max="13844" width="5.28515625" style="128" customWidth="1"/>
    <col min="13845" max="13845" width="0" style="128" hidden="1" customWidth="1"/>
    <col min="13846" max="13846" width="6.7109375" style="128" customWidth="1"/>
    <col min="13847" max="13847" width="7.42578125" style="128" customWidth="1"/>
    <col min="13848" max="13849" width="7.7109375" style="128" customWidth="1"/>
    <col min="13850" max="13851" width="0" style="128" hidden="1" customWidth="1"/>
    <col min="13852" max="13852" width="10.7109375" style="128" customWidth="1"/>
    <col min="13853" max="14094" width="8.85546875" style="128"/>
    <col min="14095" max="14095" width="5.28515625" style="128" customWidth="1"/>
    <col min="14096" max="14096" width="25" style="128" customWidth="1"/>
    <col min="14097" max="14097" width="8.28515625" style="128" customWidth="1"/>
    <col min="14098" max="14098" width="4.42578125" style="128" customWidth="1"/>
    <col min="14099" max="14100" width="5.28515625" style="128" customWidth="1"/>
    <col min="14101" max="14101" width="0" style="128" hidden="1" customWidth="1"/>
    <col min="14102" max="14102" width="6.7109375" style="128" customWidth="1"/>
    <col min="14103" max="14103" width="7.42578125" style="128" customWidth="1"/>
    <col min="14104" max="14105" width="7.7109375" style="128" customWidth="1"/>
    <col min="14106" max="14107" width="0" style="128" hidden="1" customWidth="1"/>
    <col min="14108" max="14108" width="10.7109375" style="128" customWidth="1"/>
    <col min="14109" max="14350" width="8.85546875" style="128"/>
    <col min="14351" max="14351" width="5.28515625" style="128" customWidth="1"/>
    <col min="14352" max="14352" width="25" style="128" customWidth="1"/>
    <col min="14353" max="14353" width="8.28515625" style="128" customWidth="1"/>
    <col min="14354" max="14354" width="4.42578125" style="128" customWidth="1"/>
    <col min="14355" max="14356" width="5.28515625" style="128" customWidth="1"/>
    <col min="14357" max="14357" width="0" style="128" hidden="1" customWidth="1"/>
    <col min="14358" max="14358" width="6.7109375" style="128" customWidth="1"/>
    <col min="14359" max="14359" width="7.42578125" style="128" customWidth="1"/>
    <col min="14360" max="14361" width="7.7109375" style="128" customWidth="1"/>
    <col min="14362" max="14363" width="0" style="128" hidden="1" customWidth="1"/>
    <col min="14364" max="14364" width="10.7109375" style="128" customWidth="1"/>
    <col min="14365" max="14606" width="8.85546875" style="128"/>
    <col min="14607" max="14607" width="5.28515625" style="128" customWidth="1"/>
    <col min="14608" max="14608" width="25" style="128" customWidth="1"/>
    <col min="14609" max="14609" width="8.28515625" style="128" customWidth="1"/>
    <col min="14610" max="14610" width="4.42578125" style="128" customWidth="1"/>
    <col min="14611" max="14612" width="5.28515625" style="128" customWidth="1"/>
    <col min="14613" max="14613" width="0" style="128" hidden="1" customWidth="1"/>
    <col min="14614" max="14614" width="6.7109375" style="128" customWidth="1"/>
    <col min="14615" max="14615" width="7.42578125" style="128" customWidth="1"/>
    <col min="14616" max="14617" width="7.7109375" style="128" customWidth="1"/>
    <col min="14618" max="14619" width="0" style="128" hidden="1" customWidth="1"/>
    <col min="14620" max="14620" width="10.7109375" style="128" customWidth="1"/>
    <col min="14621" max="14862" width="8.85546875" style="128"/>
    <col min="14863" max="14863" width="5.28515625" style="128" customWidth="1"/>
    <col min="14864" max="14864" width="25" style="128" customWidth="1"/>
    <col min="14865" max="14865" width="8.28515625" style="128" customWidth="1"/>
    <col min="14866" max="14866" width="4.42578125" style="128" customWidth="1"/>
    <col min="14867" max="14868" width="5.28515625" style="128" customWidth="1"/>
    <col min="14869" max="14869" width="0" style="128" hidden="1" customWidth="1"/>
    <col min="14870" max="14870" width="6.7109375" style="128" customWidth="1"/>
    <col min="14871" max="14871" width="7.42578125" style="128" customWidth="1"/>
    <col min="14872" max="14873" width="7.7109375" style="128" customWidth="1"/>
    <col min="14874" max="14875" width="0" style="128" hidden="1" customWidth="1"/>
    <col min="14876" max="14876" width="10.7109375" style="128" customWidth="1"/>
    <col min="14877" max="15118" width="8.85546875" style="128"/>
    <col min="15119" max="15119" width="5.28515625" style="128" customWidth="1"/>
    <col min="15120" max="15120" width="25" style="128" customWidth="1"/>
    <col min="15121" max="15121" width="8.28515625" style="128" customWidth="1"/>
    <col min="15122" max="15122" width="4.42578125" style="128" customWidth="1"/>
    <col min="15123" max="15124" width="5.28515625" style="128" customWidth="1"/>
    <col min="15125" max="15125" width="0" style="128" hidden="1" customWidth="1"/>
    <col min="15126" max="15126" width="6.7109375" style="128" customWidth="1"/>
    <col min="15127" max="15127" width="7.42578125" style="128" customWidth="1"/>
    <col min="15128" max="15129" width="7.7109375" style="128" customWidth="1"/>
    <col min="15130" max="15131" width="0" style="128" hidden="1" customWidth="1"/>
    <col min="15132" max="15132" width="10.7109375" style="128" customWidth="1"/>
    <col min="15133" max="15374" width="8.85546875" style="128"/>
    <col min="15375" max="15375" width="5.28515625" style="128" customWidth="1"/>
    <col min="15376" max="15376" width="25" style="128" customWidth="1"/>
    <col min="15377" max="15377" width="8.28515625" style="128" customWidth="1"/>
    <col min="15378" max="15378" width="4.42578125" style="128" customWidth="1"/>
    <col min="15379" max="15380" width="5.28515625" style="128" customWidth="1"/>
    <col min="15381" max="15381" width="0" style="128" hidden="1" customWidth="1"/>
    <col min="15382" max="15382" width="6.7109375" style="128" customWidth="1"/>
    <col min="15383" max="15383" width="7.42578125" style="128" customWidth="1"/>
    <col min="15384" max="15385" width="7.7109375" style="128" customWidth="1"/>
    <col min="15386" max="15387" width="0" style="128" hidden="1" customWidth="1"/>
    <col min="15388" max="15388" width="10.7109375" style="128" customWidth="1"/>
    <col min="15389" max="15630" width="8.85546875" style="128"/>
    <col min="15631" max="15631" width="5.28515625" style="128" customWidth="1"/>
    <col min="15632" max="15632" width="25" style="128" customWidth="1"/>
    <col min="15633" max="15633" width="8.28515625" style="128" customWidth="1"/>
    <col min="15634" max="15634" width="4.42578125" style="128" customWidth="1"/>
    <col min="15635" max="15636" width="5.28515625" style="128" customWidth="1"/>
    <col min="15637" max="15637" width="0" style="128" hidden="1" customWidth="1"/>
    <col min="15638" max="15638" width="6.7109375" style="128" customWidth="1"/>
    <col min="15639" max="15639" width="7.42578125" style="128" customWidth="1"/>
    <col min="15640" max="15641" width="7.7109375" style="128" customWidth="1"/>
    <col min="15642" max="15643" width="0" style="128" hidden="1" customWidth="1"/>
    <col min="15644" max="15644" width="10.7109375" style="128" customWidth="1"/>
    <col min="15645" max="15886" width="8.85546875" style="128"/>
    <col min="15887" max="15887" width="5.28515625" style="128" customWidth="1"/>
    <col min="15888" max="15888" width="25" style="128" customWidth="1"/>
    <col min="15889" max="15889" width="8.28515625" style="128" customWidth="1"/>
    <col min="15890" max="15890" width="4.42578125" style="128" customWidth="1"/>
    <col min="15891" max="15892" width="5.28515625" style="128" customWidth="1"/>
    <col min="15893" max="15893" width="0" style="128" hidden="1" customWidth="1"/>
    <col min="15894" max="15894" width="6.7109375" style="128" customWidth="1"/>
    <col min="15895" max="15895" width="7.42578125" style="128" customWidth="1"/>
    <col min="15896" max="15897" width="7.7109375" style="128" customWidth="1"/>
    <col min="15898" max="15899" width="0" style="128" hidden="1" customWidth="1"/>
    <col min="15900" max="15900" width="10.7109375" style="128" customWidth="1"/>
    <col min="15901" max="16142" width="8.85546875" style="128"/>
    <col min="16143" max="16143" width="5.28515625" style="128" customWidth="1"/>
    <col min="16144" max="16144" width="25" style="128" customWidth="1"/>
    <col min="16145" max="16145" width="8.28515625" style="128" customWidth="1"/>
    <col min="16146" max="16146" width="4.42578125" style="128" customWidth="1"/>
    <col min="16147" max="16148" width="5.28515625" style="128" customWidth="1"/>
    <col min="16149" max="16149" width="0" style="128" hidden="1" customWidth="1"/>
    <col min="16150" max="16150" width="6.7109375" style="128" customWidth="1"/>
    <col min="16151" max="16151" width="7.42578125" style="128" customWidth="1"/>
    <col min="16152" max="16153" width="7.7109375" style="128" customWidth="1"/>
    <col min="16154" max="16155" width="0" style="128" hidden="1" customWidth="1"/>
    <col min="16156" max="16156" width="10.7109375" style="128" customWidth="1"/>
    <col min="16157" max="16384" width="8.85546875" style="128"/>
  </cols>
  <sheetData>
    <row r="1" spans="1:31" ht="12.75" customHeight="1" x14ac:dyDescent="0.2">
      <c r="A1" s="369" t="s">
        <v>65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</row>
    <row r="2" spans="1:31" ht="13.5" customHeight="1" thickBot="1" x14ac:dyDescent="0.2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129"/>
      <c r="AD2" s="129"/>
      <c r="AE2" s="129"/>
    </row>
    <row r="3" spans="1:31" s="133" customFormat="1" ht="16.5" thickBot="1" x14ac:dyDescent="0.3">
      <c r="A3" s="371" t="s">
        <v>21</v>
      </c>
      <c r="B3" s="374" t="s">
        <v>22</v>
      </c>
      <c r="C3" s="130"/>
      <c r="D3" s="377">
        <v>1</v>
      </c>
      <c r="E3" s="378"/>
      <c r="F3" s="379"/>
      <c r="G3" s="377">
        <v>2</v>
      </c>
      <c r="H3" s="378"/>
      <c r="I3" s="379"/>
      <c r="J3" s="380">
        <v>3</v>
      </c>
      <c r="K3" s="381"/>
      <c r="L3" s="382"/>
      <c r="M3" s="383" t="s">
        <v>2</v>
      </c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5"/>
      <c r="AA3" s="131">
        <f>SUM(M3:Z3)</f>
        <v>0</v>
      </c>
      <c r="AB3" s="386" t="s">
        <v>23</v>
      </c>
      <c r="AC3" s="132"/>
      <c r="AD3" s="132"/>
      <c r="AE3" s="132"/>
    </row>
    <row r="4" spans="1:31" s="133" customFormat="1" ht="16.5" customHeight="1" thickBot="1" x14ac:dyDescent="0.3">
      <c r="A4" s="372"/>
      <c r="B4" s="375"/>
      <c r="C4" s="388" t="s">
        <v>24</v>
      </c>
      <c r="D4" s="361" t="s">
        <v>30</v>
      </c>
      <c r="E4" s="363" t="s">
        <v>32</v>
      </c>
      <c r="F4" s="365" t="s">
        <v>33</v>
      </c>
      <c r="G4" s="361" t="s">
        <v>30</v>
      </c>
      <c r="H4" s="363" t="s">
        <v>32</v>
      </c>
      <c r="I4" s="365" t="s">
        <v>33</v>
      </c>
      <c r="J4" s="361" t="s">
        <v>30</v>
      </c>
      <c r="K4" s="363" t="s">
        <v>32</v>
      </c>
      <c r="L4" s="365" t="s">
        <v>33</v>
      </c>
      <c r="M4" s="367" t="s">
        <v>31</v>
      </c>
      <c r="N4" s="359">
        <v>1</v>
      </c>
      <c r="O4" s="360"/>
      <c r="P4" s="360"/>
      <c r="Q4" s="360"/>
      <c r="R4" s="359">
        <v>2</v>
      </c>
      <c r="S4" s="360"/>
      <c r="T4" s="360"/>
      <c r="U4" s="360"/>
      <c r="V4" s="359">
        <v>3</v>
      </c>
      <c r="W4" s="360"/>
      <c r="X4" s="360"/>
      <c r="Y4" s="360"/>
      <c r="Z4" s="146"/>
      <c r="AA4" s="131"/>
      <c r="AB4" s="387"/>
      <c r="AC4" s="132"/>
      <c r="AD4" s="132"/>
      <c r="AE4" s="132"/>
    </row>
    <row r="5" spans="1:31" s="135" customFormat="1" ht="33" customHeight="1" thickBot="1" x14ac:dyDescent="0.3">
      <c r="A5" s="373"/>
      <c r="B5" s="376"/>
      <c r="C5" s="389"/>
      <c r="D5" s="362"/>
      <c r="E5" s="364"/>
      <c r="F5" s="366"/>
      <c r="G5" s="362"/>
      <c r="H5" s="364"/>
      <c r="I5" s="366"/>
      <c r="J5" s="362"/>
      <c r="K5" s="364"/>
      <c r="L5" s="366"/>
      <c r="M5" s="368"/>
      <c r="N5" s="150" t="s">
        <v>26</v>
      </c>
      <c r="O5" s="151" t="s">
        <v>27</v>
      </c>
      <c r="P5" s="151" t="s">
        <v>28</v>
      </c>
      <c r="Q5" s="152" t="s">
        <v>29</v>
      </c>
      <c r="R5" s="150" t="s">
        <v>26</v>
      </c>
      <c r="S5" s="151" t="s">
        <v>27</v>
      </c>
      <c r="T5" s="151" t="s">
        <v>28</v>
      </c>
      <c r="U5" s="153" t="s">
        <v>29</v>
      </c>
      <c r="V5" s="150" t="s">
        <v>26</v>
      </c>
      <c r="W5" s="151" t="s">
        <v>27</v>
      </c>
      <c r="X5" s="151" t="s">
        <v>28</v>
      </c>
      <c r="Y5" s="153" t="s">
        <v>29</v>
      </c>
      <c r="Z5" s="147">
        <v>4</v>
      </c>
      <c r="AA5" s="131"/>
      <c r="AB5" s="387"/>
      <c r="AC5" s="134"/>
      <c r="AD5" s="134"/>
      <c r="AE5" s="134"/>
    </row>
    <row r="6" spans="1:31" ht="16.5" thickBot="1" x14ac:dyDescent="0.3">
      <c r="A6" s="157">
        <f ca="1">RANK(AB6,AB$6:OFFSET(AB$6,0,0,COUNTA(B$6:B$31)))</f>
        <v>1</v>
      </c>
      <c r="B6" s="302" t="s">
        <v>48</v>
      </c>
      <c r="C6" s="148"/>
      <c r="D6" s="267">
        <v>1</v>
      </c>
      <c r="E6" s="268">
        <v>12</v>
      </c>
      <c r="F6" s="269">
        <v>6</v>
      </c>
      <c r="G6" s="270">
        <v>1</v>
      </c>
      <c r="H6" s="234">
        <v>12</v>
      </c>
      <c r="I6" s="268">
        <v>6</v>
      </c>
      <c r="J6" s="267">
        <v>1</v>
      </c>
      <c r="K6" s="268">
        <v>12</v>
      </c>
      <c r="L6" s="271">
        <v>6</v>
      </c>
      <c r="M6" s="282">
        <v>2</v>
      </c>
      <c r="N6" s="228">
        <f ca="1">OFFSET(Очки!$A$3,F6,D6+QUOTIENT(MAX($C$32-11,0), 2)*4)</f>
        <v>11.5</v>
      </c>
      <c r="O6" s="196">
        <f ca="1">IF(F6&lt;E6,OFFSET(IF(OR($C$32=11,$C$32=12),Очки!$B$17,Очки!$O$18),2+E6-F6,IF(D6=2,12,13-E6)),0)</f>
        <v>7.4</v>
      </c>
      <c r="P6" s="196">
        <v>2</v>
      </c>
      <c r="Q6" s="272"/>
      <c r="R6" s="228">
        <f ca="1">OFFSET(Очки!$A$3,I6,G6+QUOTIENT(MAX($C$32-11,0), 2)*4)</f>
        <v>11.5</v>
      </c>
      <c r="S6" s="196">
        <f ca="1">IF(I6&lt;H6,OFFSET(IF(OR($C$32=11,$C$32=12),Очки!$B$17,Очки!$O$18),2+H6-I6,IF(G6=2,12,13-H6)),0)</f>
        <v>7.4</v>
      </c>
      <c r="T6" s="196">
        <v>2</v>
      </c>
      <c r="U6" s="272"/>
      <c r="V6" s="228">
        <f ca="1">OFFSET(Очки!$A$3,L6,J6+QUOTIENT(MAX($C$32-11,0), 2)*4)</f>
        <v>11.5</v>
      </c>
      <c r="W6" s="196">
        <f ca="1">IF(L6&lt;K6,OFFSET(IF(OR($C$32=11,$C$32=12),Очки!$B$17,Очки!$O$18),2+K6-L6,IF(J6=2,12,13-K6)),0)</f>
        <v>7.4</v>
      </c>
      <c r="X6" s="196">
        <v>1</v>
      </c>
      <c r="Y6" s="197"/>
      <c r="Z6" s="136"/>
      <c r="AA6" s="137"/>
      <c r="AB6" s="192">
        <f t="shared" ref="AB6:AB27" ca="1" si="0">SUM(M6:Y6)</f>
        <v>63.699999999999996</v>
      </c>
      <c r="AC6" s="129"/>
      <c r="AD6" s="129"/>
      <c r="AE6" s="129"/>
    </row>
    <row r="7" spans="1:31" ht="16.5" thickBot="1" x14ac:dyDescent="0.3">
      <c r="A7" s="158">
        <f ca="1">RANK(AB7,AB$6:OFFSET(AB$6,0,0,COUNTA(B$6:B$31)))</f>
        <v>2</v>
      </c>
      <c r="B7" s="154" t="s">
        <v>51</v>
      </c>
      <c r="C7" s="149">
        <v>5</v>
      </c>
      <c r="D7" s="267">
        <v>1</v>
      </c>
      <c r="E7" s="236">
        <v>8</v>
      </c>
      <c r="F7" s="237">
        <v>13</v>
      </c>
      <c r="G7" s="270">
        <v>1</v>
      </c>
      <c r="H7" s="238">
        <v>13</v>
      </c>
      <c r="I7" s="236">
        <v>5</v>
      </c>
      <c r="J7" s="267">
        <v>1</v>
      </c>
      <c r="K7" s="236">
        <v>13</v>
      </c>
      <c r="L7" s="239">
        <v>8</v>
      </c>
      <c r="M7" s="283"/>
      <c r="N7" s="202">
        <f ca="1">OFFSET(Очки!$A$3,F7,D7+QUOTIENT(MAX($C$32-11,0), 2)*4)</f>
        <v>8</v>
      </c>
      <c r="O7" s="198">
        <f ca="1">IF(F7&lt;E7,OFFSET(IF(OR($C$32=11,$C$32=12),Очки!$B$17,Очки!$O$18),2+E7-F7,IF(D7=2,12,13-E7)),0)</f>
        <v>0</v>
      </c>
      <c r="P7" s="198">
        <v>2.5</v>
      </c>
      <c r="Q7" s="273"/>
      <c r="R7" s="202">
        <f ca="1">OFFSET(Очки!$A$3,I7,G7+QUOTIENT(MAX($C$32-11,0), 2)*4)</f>
        <v>12</v>
      </c>
      <c r="S7" s="198">
        <f ca="1">IF(I7&lt;H7,OFFSET(IF(OR($C$32=11,$C$32=12),Очки!$B$17,Очки!$O$18),2+H7-I7,IF(G7=2,12,13-H7)),0)</f>
        <v>9.8000000000000007</v>
      </c>
      <c r="T7" s="198">
        <v>2.5</v>
      </c>
      <c r="U7" s="273"/>
      <c r="V7" s="202">
        <f ca="1">OFFSET(Очки!$A$3,L7,J7+QUOTIENT(MAX($C$32-11,0), 2)*4)</f>
        <v>10.5</v>
      </c>
      <c r="W7" s="198">
        <f ca="1">IF(L7&lt;K7,OFFSET(IF(OR($C$32=11,$C$32=12),Очки!$B$17,Очки!$O$18),2+K7-L7,IF(J7=2,12,13-K7)),0)</f>
        <v>6.5</v>
      </c>
      <c r="X7" s="198">
        <v>2.5</v>
      </c>
      <c r="Y7" s="199"/>
      <c r="Z7" s="138"/>
      <c r="AA7" s="139"/>
      <c r="AB7" s="193">
        <f t="shared" ca="1" si="0"/>
        <v>54.3</v>
      </c>
      <c r="AC7" s="129"/>
      <c r="AD7" s="129"/>
      <c r="AE7" s="129"/>
    </row>
    <row r="8" spans="1:31" ht="16.5" thickBot="1" x14ac:dyDescent="0.3">
      <c r="A8" s="158">
        <f ca="1">RANK(AB8,AB$6:OFFSET(AB$6,0,0,COUNTA(B$6:B$31)))</f>
        <v>3</v>
      </c>
      <c r="B8" s="154" t="s">
        <v>56</v>
      </c>
      <c r="C8" s="149">
        <v>10</v>
      </c>
      <c r="D8" s="267">
        <v>1</v>
      </c>
      <c r="E8" s="236">
        <v>6</v>
      </c>
      <c r="F8" s="237">
        <v>4</v>
      </c>
      <c r="G8" s="270">
        <v>1</v>
      </c>
      <c r="H8" s="238">
        <v>1</v>
      </c>
      <c r="I8" s="236">
        <v>1</v>
      </c>
      <c r="J8" s="267">
        <v>1</v>
      </c>
      <c r="K8" s="236">
        <v>8</v>
      </c>
      <c r="L8" s="239">
        <v>3</v>
      </c>
      <c r="M8" s="283"/>
      <c r="N8" s="202">
        <f ca="1">OFFSET(Очки!$A$3,F8,D8+QUOTIENT(MAX($C$32-11,0), 2)*4)</f>
        <v>13</v>
      </c>
      <c r="O8" s="198">
        <f ca="1">IF(F8&lt;E8,OFFSET(IF(OR($C$32=11,$C$32=12),Очки!$B$17,Очки!$O$18),2+E8-F8,IF(D8=2,12,13-E8)),0)</f>
        <v>1.9</v>
      </c>
      <c r="P8" s="198"/>
      <c r="Q8" s="273"/>
      <c r="R8" s="202">
        <f ca="1">OFFSET(Очки!$A$3,I8,G8+QUOTIENT(MAX($C$32-11,0), 2)*4)</f>
        <v>16</v>
      </c>
      <c r="S8" s="198">
        <f ca="1">IF(I8&lt;H8,OFFSET(IF(OR($C$32=11,$C$32=12),Очки!$B$17,Очки!$O$18),2+H8-I8,IF(G8=2,12,13-H8)),0)</f>
        <v>0</v>
      </c>
      <c r="T8" s="198"/>
      <c r="U8" s="273"/>
      <c r="V8" s="202">
        <f ca="1">OFFSET(Очки!$A$3,L8,J8+QUOTIENT(MAX($C$32-11,0), 2)*4)</f>
        <v>14</v>
      </c>
      <c r="W8" s="198">
        <f ca="1">IF(L8&lt;K8,OFFSET(IF(OR($C$32=11,$C$32=12),Очки!$B$17,Очки!$O$18),2+K8-L8,IF(J8=2,12,13-K8)),0)</f>
        <v>5</v>
      </c>
      <c r="X8" s="198">
        <v>1.5</v>
      </c>
      <c r="Y8" s="199"/>
      <c r="Z8" s="138"/>
      <c r="AA8" s="139"/>
      <c r="AB8" s="193">
        <f t="shared" ca="1" si="0"/>
        <v>51.4</v>
      </c>
      <c r="AC8" s="129"/>
      <c r="AD8" s="129"/>
      <c r="AE8" s="129"/>
    </row>
    <row r="9" spans="1:31" ht="16.5" thickBot="1" x14ac:dyDescent="0.3">
      <c r="A9" s="158">
        <f ca="1">RANK(AB9,AB$6:OFFSET(AB$6,0,0,COUNTA(B$6:B$31)))</f>
        <v>4</v>
      </c>
      <c r="B9" s="156" t="s">
        <v>45</v>
      </c>
      <c r="C9" s="149" t="s">
        <v>25</v>
      </c>
      <c r="D9" s="267">
        <v>1</v>
      </c>
      <c r="E9" s="236">
        <v>3</v>
      </c>
      <c r="F9" s="237">
        <v>1</v>
      </c>
      <c r="G9" s="270">
        <v>1</v>
      </c>
      <c r="H9" s="238">
        <v>11</v>
      </c>
      <c r="I9" s="236">
        <v>7</v>
      </c>
      <c r="J9" s="267">
        <v>1</v>
      </c>
      <c r="K9" s="236">
        <v>1</v>
      </c>
      <c r="L9" s="239">
        <v>5</v>
      </c>
      <c r="M9" s="283"/>
      <c r="N9" s="202">
        <f ca="1">OFFSET(Очки!$A$3,F9,D9+QUOTIENT(MAX($C$32-11,0), 2)*4)</f>
        <v>16</v>
      </c>
      <c r="O9" s="198">
        <f ca="1">IF(F9&lt;E9,OFFSET(IF(OR($C$32=11,$C$32=12),Очки!$B$17,Очки!$O$18),2+E9-F9,IF(D9=2,12,13-E9)),0)</f>
        <v>1.4</v>
      </c>
      <c r="P9" s="198">
        <v>1.5</v>
      </c>
      <c r="Q9" s="273"/>
      <c r="R9" s="202">
        <f ca="1">OFFSET(Очки!$A$3,I9,G9+QUOTIENT(MAX($C$32-11,0), 2)*4)</f>
        <v>11</v>
      </c>
      <c r="S9" s="198">
        <f ca="1">IF(I9&lt;H9,OFFSET(IF(OR($C$32=11,$C$32=12),Очки!$B$17,Очки!$O$18),2+H9-I9,IF(G9=2,12,13-H9)),0)</f>
        <v>5</v>
      </c>
      <c r="T9" s="198"/>
      <c r="U9" s="273"/>
      <c r="V9" s="202">
        <f ca="1">OFFSET(Очки!$A$3,L9,J9+QUOTIENT(MAX($C$32-11,0), 2)*4)</f>
        <v>12</v>
      </c>
      <c r="W9" s="198">
        <f ca="1">IF(L9&lt;K9,OFFSET(IF(OR($C$32=11,$C$32=12),Очки!$B$17,Очки!$O$18),2+K9-L9,IF(J9=2,12,13-K9)),0)</f>
        <v>0</v>
      </c>
      <c r="X9" s="198"/>
      <c r="Y9" s="199"/>
      <c r="Z9" s="138"/>
      <c r="AA9" s="139"/>
      <c r="AB9" s="193">
        <f t="shared" ca="1" si="0"/>
        <v>46.9</v>
      </c>
      <c r="AC9" s="129"/>
      <c r="AD9" s="129"/>
      <c r="AE9" s="129"/>
    </row>
    <row r="10" spans="1:31" ht="16.5" thickBot="1" x14ac:dyDescent="0.3">
      <c r="A10" s="158">
        <f ca="1">RANK(AB10,AB$6:OFFSET(AB$6,0,0,COUNTA(B$6:B$31)))</f>
        <v>5</v>
      </c>
      <c r="B10" s="295" t="s">
        <v>62</v>
      </c>
      <c r="C10" s="149">
        <v>10</v>
      </c>
      <c r="D10" s="267">
        <v>1</v>
      </c>
      <c r="E10" s="236">
        <v>4</v>
      </c>
      <c r="F10" s="237">
        <v>3</v>
      </c>
      <c r="G10" s="270">
        <v>1</v>
      </c>
      <c r="H10" s="238">
        <v>10</v>
      </c>
      <c r="I10" s="236">
        <v>3</v>
      </c>
      <c r="J10" s="267">
        <v>1</v>
      </c>
      <c r="K10" s="236">
        <v>9</v>
      </c>
      <c r="L10" s="239">
        <v>11</v>
      </c>
      <c r="M10" s="283"/>
      <c r="N10" s="202">
        <f ca="1">OFFSET(Очки!$A$3,F10,D10+QUOTIENT(MAX($C$32-11,0), 2)*4)</f>
        <v>14</v>
      </c>
      <c r="O10" s="198">
        <f ca="1">IF(F10&lt;E10,OFFSET(IF(OR($C$32=11,$C$32=12),Очки!$B$17,Очки!$O$18),2+E10-F10,IF(D10=2,12,13-E10)),0)</f>
        <v>0.8</v>
      </c>
      <c r="P10" s="198">
        <v>1</v>
      </c>
      <c r="Q10" s="273"/>
      <c r="R10" s="202">
        <f ca="1">OFFSET(Очки!$A$3,I10,G10+QUOTIENT(MAX($C$32-11,0), 2)*4)</f>
        <v>14</v>
      </c>
      <c r="S10" s="198">
        <f ca="1">IF(I10&lt;H10,OFFSET(IF(OR($C$32=11,$C$32=12),Очки!$B$17,Очки!$O$18),2+H10-I10,IF(G10=2,12,13-H10)),0)</f>
        <v>7.5000000000000009</v>
      </c>
      <c r="T10" s="198">
        <v>0.5</v>
      </c>
      <c r="U10" s="273"/>
      <c r="V10" s="202">
        <f ca="1">OFFSET(Очки!$A$3,L10,J10+QUOTIENT(MAX($C$32-11,0), 2)*4)</f>
        <v>9</v>
      </c>
      <c r="W10" s="198">
        <f ca="1">IF(L10&lt;K10,OFFSET(IF(OR($C$32=11,$C$32=12),Очки!$B$17,Очки!$O$18),2+K10-L10,IF(J10=2,12,13-K10)),0)</f>
        <v>0</v>
      </c>
      <c r="X10" s="198"/>
      <c r="Y10" s="199"/>
      <c r="Z10" s="138"/>
      <c r="AA10" s="139"/>
      <c r="AB10" s="193">
        <f t="shared" ca="1" si="0"/>
        <v>46.800000000000004</v>
      </c>
      <c r="AC10" s="129"/>
      <c r="AD10" s="129"/>
      <c r="AE10" s="129"/>
    </row>
    <row r="11" spans="1:31" ht="16.5" thickBot="1" x14ac:dyDescent="0.3">
      <c r="A11" s="158">
        <f ca="1">RANK(AB11,AB$6:OFFSET(AB$6,0,0,COUNTA(B$6:B$31)))</f>
        <v>6</v>
      </c>
      <c r="B11" s="154" t="s">
        <v>66</v>
      </c>
      <c r="C11" s="149"/>
      <c r="D11" s="267">
        <v>1</v>
      </c>
      <c r="E11" s="236">
        <v>5</v>
      </c>
      <c r="F11" s="237">
        <v>5</v>
      </c>
      <c r="G11" s="270">
        <v>1</v>
      </c>
      <c r="H11" s="238">
        <v>2</v>
      </c>
      <c r="I11" s="236">
        <v>2</v>
      </c>
      <c r="J11" s="267">
        <v>1</v>
      </c>
      <c r="K11" s="236">
        <v>4</v>
      </c>
      <c r="L11" s="239">
        <v>2</v>
      </c>
      <c r="M11" s="283"/>
      <c r="N11" s="202">
        <f ca="1">OFFSET(Очки!$A$3,F11,D11+QUOTIENT(MAX($C$32-11,0), 2)*4)</f>
        <v>12</v>
      </c>
      <c r="O11" s="198">
        <f ca="1">IF(F11&lt;E11,OFFSET(IF(OR($C$32=11,$C$32=12),Очки!$B$17,Очки!$O$18),2+E11-F11,IF(D11=2,12,13-E11)),0)</f>
        <v>0</v>
      </c>
      <c r="P11" s="198"/>
      <c r="Q11" s="273"/>
      <c r="R11" s="202">
        <f ca="1">OFFSET(Очки!$A$3,I11,G11+QUOTIENT(MAX($C$32-11,0), 2)*4)</f>
        <v>15</v>
      </c>
      <c r="S11" s="198">
        <f ca="1">IF(I11&lt;H11,OFFSET(IF(OR($C$32=11,$C$32=12),Очки!$B$17,Очки!$O$18),2+H11-I11,IF(G11=2,12,13-H11)),0)</f>
        <v>0</v>
      </c>
      <c r="T11" s="198"/>
      <c r="U11" s="273"/>
      <c r="V11" s="202">
        <f ca="1">OFFSET(Очки!$A$3,L11,J11+QUOTIENT(MAX($C$32-11,0), 2)*4)</f>
        <v>15</v>
      </c>
      <c r="W11" s="198">
        <f ca="1">IF(L11&lt;K11,OFFSET(IF(OR($C$32=11,$C$32=12),Очки!$B$17,Очки!$O$18),2+K11-L11,IF(J11=2,12,13-K11)),0)</f>
        <v>1.5</v>
      </c>
      <c r="X11" s="198"/>
      <c r="Y11" s="199"/>
      <c r="Z11" s="138"/>
      <c r="AA11" s="139"/>
      <c r="AB11" s="193">
        <f t="shared" ca="1" si="0"/>
        <v>43.5</v>
      </c>
      <c r="AC11" s="129"/>
      <c r="AD11" s="129"/>
      <c r="AE11" s="129"/>
    </row>
    <row r="12" spans="1:31" ht="16.5" thickBot="1" x14ac:dyDescent="0.3">
      <c r="A12" s="157">
        <f ca="1">RANK(AB12,AB$6:OFFSET(AB$6,0,0,COUNTA(B$6:B$31)))</f>
        <v>7</v>
      </c>
      <c r="B12" s="302" t="s">
        <v>49</v>
      </c>
      <c r="C12" s="148"/>
      <c r="D12" s="267">
        <v>1</v>
      </c>
      <c r="E12" s="268">
        <v>1</v>
      </c>
      <c r="F12" s="269">
        <v>2</v>
      </c>
      <c r="G12" s="270">
        <v>1</v>
      </c>
      <c r="H12" s="234">
        <v>8</v>
      </c>
      <c r="I12" s="268">
        <v>10</v>
      </c>
      <c r="J12" s="267">
        <v>1</v>
      </c>
      <c r="K12" s="268">
        <v>5</v>
      </c>
      <c r="L12" s="271">
        <v>4</v>
      </c>
      <c r="M12" s="282"/>
      <c r="N12" s="228">
        <f ca="1">OFFSET(Очки!$A$3,F12,D12+QUOTIENT(MAX($C$32-11,0), 2)*4)</f>
        <v>15</v>
      </c>
      <c r="O12" s="196">
        <f ca="1">IF(F12&lt;E12,OFFSET(IF(OR($C$32=11,$C$32=12),Очки!$B$17,Очки!$O$18),2+E12-F12,IF(D12=2,12,13-E12)),0)</f>
        <v>0</v>
      </c>
      <c r="P12" s="196"/>
      <c r="Q12" s="272"/>
      <c r="R12" s="228">
        <f ca="1">OFFSET(Очки!$A$3,I12,G12+QUOTIENT(MAX($C$32-11,0), 2)*4)</f>
        <v>9.5</v>
      </c>
      <c r="S12" s="196">
        <f ca="1">IF(I12&lt;H12,OFFSET(IF(OR($C$32=11,$C$32=12),Очки!$B$17,Очки!$O$18),2+H12-I12,IF(G12=2,12,13-H12)),0)</f>
        <v>0</v>
      </c>
      <c r="T12" s="196"/>
      <c r="U12" s="272"/>
      <c r="V12" s="228">
        <f ca="1">OFFSET(Очки!$A$3,L12,J12+QUOTIENT(MAX($C$32-11,0), 2)*4)</f>
        <v>13</v>
      </c>
      <c r="W12" s="196">
        <f ca="1">IF(L12&lt;K12,OFFSET(IF(OR($C$32=11,$C$32=12),Очки!$B$17,Очки!$O$18),2+K12-L12,IF(J12=2,12,13-K12)),0)</f>
        <v>0.9</v>
      </c>
      <c r="X12" s="196">
        <v>0.5</v>
      </c>
      <c r="Y12" s="197"/>
      <c r="Z12" s="136"/>
      <c r="AA12" s="137"/>
      <c r="AB12" s="192">
        <f t="shared" ca="1" si="0"/>
        <v>38.9</v>
      </c>
      <c r="AC12" s="129"/>
      <c r="AD12" s="129"/>
      <c r="AE12" s="129"/>
    </row>
    <row r="13" spans="1:31" ht="16.5" thickBot="1" x14ac:dyDescent="0.3">
      <c r="A13" s="158">
        <f ca="1">RANK(AB13,AB$6:OFFSET(AB$6,0,0,COUNTA(B$6:B$31)))</f>
        <v>8</v>
      </c>
      <c r="B13" s="155" t="s">
        <v>47</v>
      </c>
      <c r="C13" s="149" t="s">
        <v>25</v>
      </c>
      <c r="D13" s="267">
        <v>1</v>
      </c>
      <c r="E13" s="236">
        <v>9</v>
      </c>
      <c r="F13" s="237">
        <v>7</v>
      </c>
      <c r="G13" s="270">
        <v>1</v>
      </c>
      <c r="H13" s="238">
        <v>6</v>
      </c>
      <c r="I13" s="236">
        <v>4</v>
      </c>
      <c r="J13" s="267">
        <v>1</v>
      </c>
      <c r="K13" s="236">
        <v>2</v>
      </c>
      <c r="L13" s="239">
        <v>1</v>
      </c>
      <c r="M13" s="283">
        <v>0.5</v>
      </c>
      <c r="N13" s="202">
        <f ca="1">OFFSET(Очки!$A$3,F13,D13+QUOTIENT(MAX($C$32-11,0), 2)*4)</f>
        <v>11</v>
      </c>
      <c r="O13" s="198">
        <f ca="1">IF(F13&lt;E13,OFFSET(IF(OR($C$32=11,$C$32=12),Очки!$B$17,Очки!$O$18),2+E13-F13,IF(D13=2,12,13-E13)),0)</f>
        <v>2.4</v>
      </c>
      <c r="P13" s="198"/>
      <c r="Q13" s="273">
        <v>-8</v>
      </c>
      <c r="R13" s="202">
        <f ca="1">OFFSET(Очки!$A$3,I13,G13+QUOTIENT(MAX($C$32-11,0), 2)*4)</f>
        <v>13</v>
      </c>
      <c r="S13" s="198">
        <f ca="1">IF(I13&lt;H13,OFFSET(IF(OR($C$32=11,$C$32=12),Очки!$B$17,Очки!$O$18),2+H13-I13,IF(G13=2,12,13-H13)),0)</f>
        <v>1.9</v>
      </c>
      <c r="T13" s="198"/>
      <c r="U13" s="273"/>
      <c r="V13" s="202">
        <f ca="1">OFFSET(Очки!$A$3,L13,J13+QUOTIENT(MAX($C$32-11,0), 2)*4)</f>
        <v>16</v>
      </c>
      <c r="W13" s="198">
        <f ca="1">IF(L13&lt;K13,OFFSET(IF(OR($C$32=11,$C$32=12),Очки!$B$17,Очки!$O$18),2+K13-L13,IF(J13=2,12,13-K13)),0)</f>
        <v>0.7</v>
      </c>
      <c r="X13" s="198"/>
      <c r="Y13" s="199"/>
      <c r="Z13" s="138"/>
      <c r="AA13" s="139"/>
      <c r="AB13" s="193">
        <f t="shared" ca="1" si="0"/>
        <v>37.5</v>
      </c>
      <c r="AC13" s="129"/>
      <c r="AD13" s="129"/>
      <c r="AE13" s="129"/>
    </row>
    <row r="14" spans="1:31" ht="16.5" thickBot="1" x14ac:dyDescent="0.3">
      <c r="A14" s="158">
        <f ca="1">RANK(AB14,AB$6:OFFSET(AB$6,0,0,COUNTA(B$6:B$31)))</f>
        <v>9</v>
      </c>
      <c r="B14" s="155" t="s">
        <v>44</v>
      </c>
      <c r="C14" s="149" t="s">
        <v>25</v>
      </c>
      <c r="D14" s="267">
        <v>1</v>
      </c>
      <c r="E14" s="236">
        <v>13</v>
      </c>
      <c r="F14" s="237">
        <v>11</v>
      </c>
      <c r="G14" s="270">
        <v>1</v>
      </c>
      <c r="H14" s="238">
        <v>9</v>
      </c>
      <c r="I14" s="236">
        <v>13</v>
      </c>
      <c r="J14" s="267">
        <v>1</v>
      </c>
      <c r="K14" s="236">
        <v>7</v>
      </c>
      <c r="L14" s="239">
        <v>7</v>
      </c>
      <c r="M14" s="283">
        <v>2.5</v>
      </c>
      <c r="N14" s="202">
        <f ca="1">OFFSET(Очки!$A$3,F14,D14+QUOTIENT(MAX($C$32-11,0), 2)*4)</f>
        <v>9</v>
      </c>
      <c r="O14" s="198">
        <f ca="1">IF(F14&lt;E14,OFFSET(IF(OR($C$32=11,$C$32=12),Очки!$B$17,Очки!$O$18),2+E14-F14,IF(D14=2,12,13-E14)),0)</f>
        <v>2.7</v>
      </c>
      <c r="P14" s="198">
        <v>0.5</v>
      </c>
      <c r="Q14" s="273"/>
      <c r="R14" s="202">
        <f ca="1">OFFSET(Очки!$A$3,I14,G14+QUOTIENT(MAX($C$32-11,0), 2)*4)</f>
        <v>8</v>
      </c>
      <c r="S14" s="198">
        <f ca="1">IF(I14&lt;H14,OFFSET(IF(OR($C$32=11,$C$32=12),Очки!$B$17,Очки!$O$18),2+H14-I14,IF(G14=2,12,13-H14)),0)</f>
        <v>0</v>
      </c>
      <c r="T14" s="198"/>
      <c r="U14" s="273"/>
      <c r="V14" s="202">
        <f ca="1">OFFSET(Очки!$A$3,L14,J14+QUOTIENT(MAX($C$32-11,0), 2)*4)</f>
        <v>11</v>
      </c>
      <c r="W14" s="198">
        <f ca="1">IF(L14&lt;K14,OFFSET(IF(OR($C$32=11,$C$32=12),Очки!$B$17,Очки!$O$18),2+K14-L14,IF(J14=2,12,13-K14)),0)</f>
        <v>0</v>
      </c>
      <c r="X14" s="198">
        <v>2</v>
      </c>
      <c r="Y14" s="199"/>
      <c r="Z14" s="138"/>
      <c r="AA14" s="139"/>
      <c r="AB14" s="193">
        <f t="shared" ca="1" si="0"/>
        <v>35.700000000000003</v>
      </c>
      <c r="AC14" s="129"/>
      <c r="AD14" s="129"/>
      <c r="AE14" s="129"/>
    </row>
    <row r="15" spans="1:31" ht="16.5" thickBot="1" x14ac:dyDescent="0.3">
      <c r="A15" s="158">
        <f ca="1">RANK(AB15,AB$6:OFFSET(AB$6,0,0,COUNTA(B$6:B$31)))</f>
        <v>10</v>
      </c>
      <c r="B15" s="295" t="s">
        <v>46</v>
      </c>
      <c r="C15" s="149" t="s">
        <v>25</v>
      </c>
      <c r="D15" s="267">
        <v>1</v>
      </c>
      <c r="E15" s="236">
        <v>10</v>
      </c>
      <c r="F15" s="237">
        <v>8</v>
      </c>
      <c r="G15" s="270">
        <v>1</v>
      </c>
      <c r="H15" s="238">
        <v>7</v>
      </c>
      <c r="I15" s="236">
        <v>9</v>
      </c>
      <c r="J15" s="267">
        <v>1</v>
      </c>
      <c r="K15" s="236">
        <v>10</v>
      </c>
      <c r="L15" s="239">
        <v>11</v>
      </c>
      <c r="M15" s="283">
        <v>1</v>
      </c>
      <c r="N15" s="202">
        <f ca="1">OFFSET(Очки!$A$3,F15,D15+QUOTIENT(MAX($C$32-11,0), 2)*4)</f>
        <v>10.5</v>
      </c>
      <c r="O15" s="198">
        <f ca="1">IF(F15&lt;E15,OFFSET(IF(OR($C$32=11,$C$32=12),Очки!$B$17,Очки!$O$18),2+E15-F15,IF(D15=2,12,13-E15)),0)</f>
        <v>2.5</v>
      </c>
      <c r="P15" s="198"/>
      <c r="Q15" s="273"/>
      <c r="R15" s="202">
        <f ca="1">OFFSET(Очки!$A$3,I15,G15+QUOTIENT(MAX($C$32-11,0), 2)*4)</f>
        <v>10</v>
      </c>
      <c r="S15" s="198">
        <f ca="1">IF(I15&lt;H15,OFFSET(IF(OR($C$32=11,$C$32=12),Очки!$B$17,Очки!$O$18),2+H15-I15,IF(G15=2,12,13-H15)),0)</f>
        <v>0</v>
      </c>
      <c r="T15" s="198">
        <v>1</v>
      </c>
      <c r="U15" s="273"/>
      <c r="V15" s="202">
        <f ca="1">OFFSET(Очки!$A$3,L15,J15+QUOTIENT(MAX($C$32-11,0), 2)*4)</f>
        <v>9</v>
      </c>
      <c r="W15" s="198">
        <f ca="1">IF(L15&lt;K15,OFFSET(IF(OR($C$32=11,$C$32=12),Очки!$B$17,Очки!$O$18),2+K15-L15,IF(J15=2,12,13-K15)),0)</f>
        <v>0</v>
      </c>
      <c r="X15" s="198"/>
      <c r="Y15" s="199"/>
      <c r="Z15" s="138"/>
      <c r="AA15" s="139"/>
      <c r="AB15" s="193">
        <f t="shared" ca="1" si="0"/>
        <v>34</v>
      </c>
      <c r="AC15" s="129"/>
      <c r="AD15" s="129"/>
      <c r="AE15" s="129"/>
    </row>
    <row r="16" spans="1:31" ht="15" customHeight="1" thickBot="1" x14ac:dyDescent="0.3">
      <c r="A16" s="158">
        <f ca="1">RANK(AB16,AB$6:OFFSET(AB$6,0,0,COUNTA(B$6:B$31)))</f>
        <v>11</v>
      </c>
      <c r="B16" s="154" t="s">
        <v>58</v>
      </c>
      <c r="C16" s="149"/>
      <c r="D16" s="267">
        <v>1</v>
      </c>
      <c r="E16" s="236">
        <v>2</v>
      </c>
      <c r="F16" s="237">
        <v>9</v>
      </c>
      <c r="G16" s="270">
        <v>1</v>
      </c>
      <c r="H16" s="238">
        <v>3</v>
      </c>
      <c r="I16" s="236">
        <v>11</v>
      </c>
      <c r="J16" s="267">
        <v>1</v>
      </c>
      <c r="K16" s="236">
        <v>6</v>
      </c>
      <c r="L16" s="239">
        <v>9</v>
      </c>
      <c r="M16" s="283"/>
      <c r="N16" s="202">
        <f ca="1">OFFSET(Очки!$A$3,F16,D16+QUOTIENT(MAX($C$32-11,0), 2)*4)</f>
        <v>10</v>
      </c>
      <c r="O16" s="198">
        <f ca="1">IF(F16&lt;E16,OFFSET(IF(OR($C$32=11,$C$32=12),Очки!$B$17,Очки!$O$18),2+E16-F16,IF(D16=2,12,13-E16)),0)</f>
        <v>0</v>
      </c>
      <c r="P16" s="198"/>
      <c r="Q16" s="273"/>
      <c r="R16" s="202">
        <f ca="1">OFFSET(Очки!$A$3,I16,G16+QUOTIENT(MAX($C$32-11,0), 2)*4)</f>
        <v>9</v>
      </c>
      <c r="S16" s="198">
        <f ca="1">IF(I16&lt;H16,OFFSET(IF(OR($C$32=11,$C$32=12),Очки!$B$17,Очки!$O$18),2+H16-I16,IF(G16=2,12,13-H16)),0)</f>
        <v>0</v>
      </c>
      <c r="T16" s="198"/>
      <c r="U16" s="273"/>
      <c r="V16" s="202">
        <f ca="1">OFFSET(Очки!$A$3,L16,J16+QUOTIENT(MAX($C$32-11,0), 2)*4)</f>
        <v>10</v>
      </c>
      <c r="W16" s="198">
        <f ca="1">IF(L16&lt;K16,OFFSET(IF(OR($C$32=11,$C$32=12),Очки!$B$17,Очки!$O$18),2+K16-L16,IF(J16=2,12,13-K16)),0)</f>
        <v>0</v>
      </c>
      <c r="X16" s="198"/>
      <c r="Y16" s="199"/>
      <c r="Z16" s="138"/>
      <c r="AA16" s="139"/>
      <c r="AB16" s="193">
        <f t="shared" ca="1" si="0"/>
        <v>29</v>
      </c>
      <c r="AD16" s="129"/>
    </row>
    <row r="17" spans="1:30" ht="18" customHeight="1" thickBot="1" x14ac:dyDescent="0.3">
      <c r="A17" s="158">
        <f ca="1">RANK(AB17,AB$6:OFFSET(AB$6,0,0,COUNTA(B$6:B$31)))</f>
        <v>12</v>
      </c>
      <c r="B17" s="154" t="s">
        <v>55</v>
      </c>
      <c r="C17" s="149" t="s">
        <v>25</v>
      </c>
      <c r="D17" s="267">
        <v>1</v>
      </c>
      <c r="E17" s="236">
        <v>7</v>
      </c>
      <c r="F17" s="237">
        <v>9</v>
      </c>
      <c r="G17" s="270">
        <v>1</v>
      </c>
      <c r="H17" s="238">
        <v>4</v>
      </c>
      <c r="I17" s="236">
        <v>8</v>
      </c>
      <c r="J17" s="267">
        <v>1</v>
      </c>
      <c r="K17" s="236">
        <v>3</v>
      </c>
      <c r="L17" s="239">
        <v>13</v>
      </c>
      <c r="M17" s="283"/>
      <c r="N17" s="202">
        <f ca="1">OFFSET(Очки!$A$3,F17,D17+QUOTIENT(MAX($C$32-11,0), 2)*4)</f>
        <v>10</v>
      </c>
      <c r="O17" s="198">
        <f ca="1">IF(F17&lt;E17,OFFSET(IF(OR($C$32=11,$C$32=12),Очки!$B$17,Очки!$O$18),2+E17-F17,IF(D17=2,12,13-E17)),0)</f>
        <v>0</v>
      </c>
      <c r="P17" s="198"/>
      <c r="Q17" s="273"/>
      <c r="R17" s="202">
        <f ca="1">OFFSET(Очки!$A$3,I17,G17+QUOTIENT(MAX($C$32-11,0), 2)*4)</f>
        <v>10.5</v>
      </c>
      <c r="S17" s="198">
        <f ca="1">IF(I17&lt;H17,OFFSET(IF(OR($C$32=11,$C$32=12),Очки!$B$17,Очки!$O$18),2+H17-I17,IF(G17=2,12,13-H17)),0)</f>
        <v>0</v>
      </c>
      <c r="T17" s="198"/>
      <c r="U17" s="273"/>
      <c r="V17" s="202">
        <f ca="1">OFFSET(Очки!$A$3,L17,J17+QUOTIENT(MAX($C$32-11,0), 2)*4)</f>
        <v>8</v>
      </c>
      <c r="W17" s="198">
        <f ca="1">IF(L17&lt;K17,OFFSET(IF(OR($C$32=11,$C$32=12),Очки!$B$17,Очки!$O$18),2+K17-L17,IF(J17=2,12,13-K17)),0)</f>
        <v>0</v>
      </c>
      <c r="X17" s="198"/>
      <c r="Y17" s="199"/>
      <c r="Z17" s="138"/>
      <c r="AA17" s="139"/>
      <c r="AB17" s="193">
        <f t="shared" ca="1" si="0"/>
        <v>28.5</v>
      </c>
      <c r="AD17" s="129"/>
    </row>
    <row r="18" spans="1:30" ht="15.75" x14ac:dyDescent="0.25">
      <c r="A18" s="158">
        <f ca="1">RANK(AB18,AB$6:OFFSET(AB$6,0,0,COUNTA(B$6:B$31)))</f>
        <v>13</v>
      </c>
      <c r="B18" s="287" t="s">
        <v>54</v>
      </c>
      <c r="C18" s="149" t="s">
        <v>25</v>
      </c>
      <c r="D18" s="235">
        <v>1</v>
      </c>
      <c r="E18" s="236">
        <v>11</v>
      </c>
      <c r="F18" s="237">
        <v>12</v>
      </c>
      <c r="G18" s="270">
        <v>1</v>
      </c>
      <c r="H18" s="238">
        <v>5</v>
      </c>
      <c r="I18" s="236">
        <v>12</v>
      </c>
      <c r="J18" s="267">
        <v>1</v>
      </c>
      <c r="K18" s="236">
        <v>11</v>
      </c>
      <c r="L18" s="239">
        <v>10</v>
      </c>
      <c r="M18" s="283">
        <v>1.5</v>
      </c>
      <c r="N18" s="202">
        <f ca="1">OFFSET(Очки!$A$3,F18,D18+QUOTIENT(MAX($C$32-11,0), 2)*4)</f>
        <v>8.5</v>
      </c>
      <c r="O18" s="198">
        <f ca="1">IF(F18&lt;E18,OFFSET(IF(OR($C$32=11,$C$32=12),Очки!$B$17,Очки!$O$18),2+E18-F18,IF(D18=2,12,13-E18)),0)</f>
        <v>0</v>
      </c>
      <c r="P18" s="198"/>
      <c r="Q18" s="273"/>
      <c r="R18" s="202">
        <f ca="1">OFFSET(Очки!$A$3,I18,G18+QUOTIENT(MAX($C$32-11,0), 2)*4)</f>
        <v>8.5</v>
      </c>
      <c r="S18" s="198">
        <f ca="1">IF(I18&lt;H18,OFFSET(IF(OR($C$32=11,$C$32=12),Очки!$B$17,Очки!$O$18),2+H18-I18,IF(G18=2,12,13-H18)),0)</f>
        <v>0</v>
      </c>
      <c r="T18" s="198">
        <v>1.5</v>
      </c>
      <c r="U18" s="273"/>
      <c r="V18" s="202">
        <f ca="1">OFFSET(Очки!$A$3,L18,J18+QUOTIENT(MAX($C$32-11,0), 2)*4)</f>
        <v>9.5</v>
      </c>
      <c r="W18" s="198">
        <f ca="1">IF(L18&lt;K18,OFFSET(IF(OR($C$32=11,$C$32=12),Очки!$B$17,Очки!$O$18),2+K18-L18,IF(J18=2,12,13-K18)),0)</f>
        <v>1.3</v>
      </c>
      <c r="X18" s="198"/>
      <c r="Y18" s="199">
        <v>-8</v>
      </c>
      <c r="Z18" s="138"/>
      <c r="AA18" s="139"/>
      <c r="AB18" s="193">
        <f t="shared" ca="1" si="0"/>
        <v>22.8</v>
      </c>
      <c r="AD18" s="129"/>
    </row>
    <row r="19" spans="1:30" ht="15.75" hidden="1" x14ac:dyDescent="0.25">
      <c r="A19" s="158" t="e">
        <f ca="1">RANK(AB19,AB$6:OFFSET(AB$6,0,0,COUNTA(B$6:B$31)))</f>
        <v>#N/A</v>
      </c>
      <c r="B19" s="300"/>
      <c r="C19" s="149"/>
      <c r="D19" s="235"/>
      <c r="E19" s="236"/>
      <c r="F19" s="237"/>
      <c r="G19" s="233"/>
      <c r="H19" s="238"/>
      <c r="I19" s="236"/>
      <c r="J19" s="232"/>
      <c r="K19" s="236"/>
      <c r="L19" s="239"/>
      <c r="M19" s="283"/>
      <c r="N19" s="202" t="str">
        <f ca="1">OFFSET(Очки!$A$3,F19,D19+QUOTIENT(MAX($C$32-11,0), 2)*4)</f>
        <v>Место</v>
      </c>
      <c r="O19" s="198">
        <f ca="1">IF(F19&lt;E19,OFFSET(IF(OR($C$32=11,$C$32=12),Очки!$B$17,Очки!$O$18),2+E19-F19,IF(D19=2,12,13-E19)),0)</f>
        <v>0</v>
      </c>
      <c r="P19" s="198"/>
      <c r="Q19" s="273"/>
      <c r="R19" s="202" t="str">
        <f ca="1">OFFSET(Очки!$A$3,I19,G19+QUOTIENT(MAX($C$32-11,0), 2)*4)</f>
        <v>Место</v>
      </c>
      <c r="S19" s="198">
        <f ca="1">IF(I19&lt;H19,OFFSET(IF(OR($C$32=11,$C$32=12),Очки!$B$17,Очки!$O$18),2+H19-I19,IF(G19=2,12,13-H19)),0)</f>
        <v>0</v>
      </c>
      <c r="T19" s="198"/>
      <c r="U19" s="273"/>
      <c r="V19" s="202" t="str">
        <f ca="1">OFFSET(Очки!$A$3,L19,J19+QUOTIENT(MAX($C$32-11,0), 2)*4)</f>
        <v>Место</v>
      </c>
      <c r="W19" s="198">
        <f ca="1">IF(L19&lt;K19,OFFSET(IF(OR($C$32=11,$C$32=12),Очки!$B$17,Очки!$O$18),2+K19-L19,IF(J19=2,12,13-K19)),0)</f>
        <v>0</v>
      </c>
      <c r="X19" s="198"/>
      <c r="Y19" s="199"/>
      <c r="Z19" s="138"/>
      <c r="AA19" s="139"/>
      <c r="AB19" s="193">
        <f t="shared" ca="1" si="0"/>
        <v>0</v>
      </c>
      <c r="AD19" s="129"/>
    </row>
    <row r="20" spans="1:30" ht="15.75" hidden="1" x14ac:dyDescent="0.25">
      <c r="A20" s="158" t="e">
        <f ca="1">RANK(AB20,AB$6:OFFSET(AB$6,0,0,COUNTA(B$6:B$31)))</f>
        <v>#N/A</v>
      </c>
      <c r="B20" s="296"/>
      <c r="C20" s="149"/>
      <c r="D20" s="235"/>
      <c r="E20" s="236"/>
      <c r="F20" s="237"/>
      <c r="G20" s="233"/>
      <c r="H20" s="238"/>
      <c r="I20" s="236"/>
      <c r="J20" s="235"/>
      <c r="K20" s="236"/>
      <c r="L20" s="239"/>
      <c r="M20" s="283"/>
      <c r="N20" s="202" t="str">
        <f ca="1">OFFSET(Очки!$A$3,F20,D20+QUOTIENT(MAX($C$32-11,0), 2)*4)</f>
        <v>Место</v>
      </c>
      <c r="O20" s="198">
        <f ca="1">IF(F20&lt;E20,OFFSET(IF(OR($C$32=11,$C$32=12),Очки!$B$17,Очки!$O$18),2+E20-F20,IF(D20=2,12,13-E20)),0)</f>
        <v>0</v>
      </c>
      <c r="P20" s="198"/>
      <c r="Q20" s="273"/>
      <c r="R20" s="202" t="str">
        <f ca="1">OFFSET(Очки!$A$3,I20,G20+QUOTIENT(MAX($C$32-11,0), 2)*4)</f>
        <v>Место</v>
      </c>
      <c r="S20" s="198">
        <f ca="1">IF(I20&lt;H20,OFFSET(IF(OR($C$32=11,$C$32=12),Очки!$B$17,Очки!$O$18),2+H20-I20,IF(G20=2,12,13-H20)),0)</f>
        <v>0</v>
      </c>
      <c r="T20" s="198"/>
      <c r="U20" s="273"/>
      <c r="V20" s="202" t="str">
        <f ca="1">OFFSET(Очки!$A$3,L20,J20+QUOTIENT(MAX($C$32-11,0), 2)*4)</f>
        <v>Место</v>
      </c>
      <c r="W20" s="198">
        <f ca="1">IF(L20&lt;K20,OFFSET(IF(OR($C$32=11,$C$32=12),Очки!$B$17,Очки!$O$18),2+K20-L20,IF(J20=2,12,13-K20)),0)</f>
        <v>0</v>
      </c>
      <c r="X20" s="198"/>
      <c r="Y20" s="199"/>
      <c r="Z20" s="138"/>
      <c r="AA20" s="139"/>
      <c r="AB20" s="193">
        <f t="shared" ca="1" si="0"/>
        <v>0</v>
      </c>
      <c r="AD20" s="129"/>
    </row>
    <row r="21" spans="1:30" ht="16.5" hidden="1" thickBot="1" x14ac:dyDescent="0.3">
      <c r="A21" s="158" t="e">
        <f ca="1">RANK(AB21,AB$6:OFFSET(AB$6,0,0,COUNTA(B$6:B$31)))</f>
        <v>#N/A</v>
      </c>
      <c r="B21" s="154"/>
      <c r="C21" s="229"/>
      <c r="D21" s="235"/>
      <c r="E21" s="236"/>
      <c r="F21" s="237"/>
      <c r="G21" s="233"/>
      <c r="H21" s="238"/>
      <c r="I21" s="236"/>
      <c r="J21" s="232"/>
      <c r="K21" s="236"/>
      <c r="L21" s="239"/>
      <c r="M21" s="283"/>
      <c r="N21" s="202" t="str">
        <f ca="1">OFFSET(Очки!$A$3,F21,D21+QUOTIENT(MAX($C$32-11,0), 2)*4)</f>
        <v>Место</v>
      </c>
      <c r="O21" s="198">
        <f ca="1">IF(F21&lt;E21,OFFSET(IF(OR($C$32=11,$C$32=12),Очки!$B$17,Очки!$O$18),2+E21-F21,IF(D21=2,12,13-E21)),0)</f>
        <v>0</v>
      </c>
      <c r="P21" s="198"/>
      <c r="Q21" s="273"/>
      <c r="R21" s="202" t="str">
        <f ca="1">OFFSET(Очки!$A$3,I21,G21+QUOTIENT(MAX($C$32-11,0), 2)*4)</f>
        <v>Место</v>
      </c>
      <c r="S21" s="198">
        <f ca="1">IF(I21&lt;H21,OFFSET(IF(OR($C$32=11,$C$32=12),Очки!$B$17,Очки!$O$18),2+H21-I21,IF(G21=2,12,13-H21)),0)</f>
        <v>0</v>
      </c>
      <c r="T21" s="198"/>
      <c r="U21" s="273"/>
      <c r="V21" s="202" t="str">
        <f ca="1">OFFSET(Очки!$A$3,L21,J21+QUOTIENT(MAX($C$32-11,0), 2)*4)</f>
        <v>Место</v>
      </c>
      <c r="W21" s="198">
        <f ca="1">IF(L21&lt;K21,OFFSET(IF(OR($C$32=11,$C$32=12),Очки!$B$17,Очки!$O$18),2+K21-L21,IF(J21=2,12,13-K21)),0)</f>
        <v>0</v>
      </c>
      <c r="X21" s="198"/>
      <c r="Y21" s="199"/>
      <c r="Z21" s="138"/>
      <c r="AA21" s="139"/>
      <c r="AB21" s="193">
        <f t="shared" ca="1" si="0"/>
        <v>0</v>
      </c>
      <c r="AD21" s="129"/>
    </row>
    <row r="22" spans="1:30" ht="15.75" hidden="1" x14ac:dyDescent="0.25">
      <c r="A22" s="157" t="e">
        <f ca="1">RANK(AB22,AB$6:OFFSET(AB$6,0,0,COUNTA(B$6:B$31)))</f>
        <v>#N/A</v>
      </c>
      <c r="B22" s="286"/>
      <c r="C22" s="148"/>
      <c r="D22" s="267"/>
      <c r="E22" s="268"/>
      <c r="F22" s="269"/>
      <c r="G22" s="270"/>
      <c r="H22" s="234"/>
      <c r="I22" s="268"/>
      <c r="J22" s="267"/>
      <c r="K22" s="268"/>
      <c r="L22" s="271"/>
      <c r="M22" s="282"/>
      <c r="N22" s="228" t="str">
        <f ca="1">OFFSET(Очки!$A$3,F22,D22+QUOTIENT(MAX($C$32-11,0), 2)*4)</f>
        <v>Место</v>
      </c>
      <c r="O22" s="196">
        <f ca="1">IF(F22&lt;E22,OFFSET(IF(OR($C$32=11,$C$32=12),Очки!$B$17,Очки!$O$18),2+E22-F22,IF(D22=2,12,13-E22)),0)</f>
        <v>0</v>
      </c>
      <c r="P22" s="196"/>
      <c r="Q22" s="272"/>
      <c r="R22" s="228" t="str">
        <f ca="1">OFFSET(Очки!$A$3,I22,G22+QUOTIENT(MAX($C$32-11,0), 2)*4)</f>
        <v>Место</v>
      </c>
      <c r="S22" s="196">
        <f ca="1">IF(I22&lt;H22,OFFSET(IF(OR($C$32=11,$C$32=12),Очки!$B$17,Очки!$O$18),2+H22-I22,IF(G22=2,12,13-H22)),0)</f>
        <v>0</v>
      </c>
      <c r="T22" s="196"/>
      <c r="U22" s="272"/>
      <c r="V22" s="228" t="str">
        <f ca="1">OFFSET(Очки!$A$3,L22,J22+QUOTIENT(MAX($C$32-11,0), 2)*4)</f>
        <v>Место</v>
      </c>
      <c r="W22" s="196">
        <f ca="1">IF(L22&lt;K22,OFFSET(IF(OR($C$32=11,$C$32=12),Очки!$B$17,Очки!$O$18),2+K22-L22,IF(J22=2,12,13-K22)),0)</f>
        <v>0</v>
      </c>
      <c r="X22" s="196"/>
      <c r="Y22" s="197"/>
      <c r="Z22" s="136"/>
      <c r="AA22" s="137"/>
      <c r="AB22" s="192">
        <f t="shared" ca="1" si="0"/>
        <v>0</v>
      </c>
      <c r="AD22" s="129"/>
    </row>
    <row r="23" spans="1:30" ht="15.75" hidden="1" x14ac:dyDescent="0.25">
      <c r="A23" s="158" t="e">
        <f ca="1">RANK(AB23,AB$6:OFFSET(AB$6,0,0,COUNTA(B$6:B$31)))</f>
        <v>#N/A</v>
      </c>
      <c r="B23" s="155"/>
      <c r="C23" s="149"/>
      <c r="D23" s="235"/>
      <c r="E23" s="236"/>
      <c r="F23" s="237"/>
      <c r="G23" s="233"/>
      <c r="H23" s="238"/>
      <c r="I23" s="236"/>
      <c r="J23" s="235"/>
      <c r="K23" s="236"/>
      <c r="L23" s="239"/>
      <c r="M23" s="283"/>
      <c r="N23" s="202" t="str">
        <f ca="1">OFFSET(Очки!$A$3,F23,D23+QUOTIENT(MAX($C$32-11,0), 2)*4)</f>
        <v>Место</v>
      </c>
      <c r="O23" s="198">
        <f ca="1">IF(F23&lt;E23,OFFSET(IF(OR($C$32=11,$C$32=12),Очки!$B$17,Очки!$O$18),2+E23-F23,IF(D23=2,12,13-E23)),0)</f>
        <v>0</v>
      </c>
      <c r="P23" s="198"/>
      <c r="Q23" s="273"/>
      <c r="R23" s="202" t="str">
        <f ca="1">OFFSET(Очки!$A$3,I23,G23+QUOTIENT(MAX($C$32-11,0), 2)*4)</f>
        <v>Место</v>
      </c>
      <c r="S23" s="198">
        <f ca="1">IF(I23&lt;H23,OFFSET(IF(OR($C$32=11,$C$32=12),Очки!$B$17,Очки!$O$18),2+H23-I23,IF(G23=2,12,13-H23)),0)</f>
        <v>0</v>
      </c>
      <c r="T23" s="198"/>
      <c r="U23" s="273"/>
      <c r="V23" s="202" t="str">
        <f ca="1">OFFSET(Очки!$A$3,L23,J23+QUOTIENT(MAX($C$32-11,0), 2)*4)</f>
        <v>Место</v>
      </c>
      <c r="W23" s="198">
        <f ca="1">IF(L23&lt;K23,OFFSET(IF(OR($C$32=11,$C$32=12),Очки!$B$17,Очки!$O$18),2+K23-L23,IF(J23=2,12,13-K23)),0)</f>
        <v>0</v>
      </c>
      <c r="X23" s="198"/>
      <c r="Y23" s="199"/>
      <c r="Z23" s="138"/>
      <c r="AA23" s="139"/>
      <c r="AB23" s="193">
        <f t="shared" ca="1" si="0"/>
        <v>0</v>
      </c>
      <c r="AD23" s="129"/>
    </row>
    <row r="24" spans="1:30" ht="15.75" hidden="1" x14ac:dyDescent="0.25">
      <c r="A24" s="158" t="e">
        <f ca="1">RANK(AB24,AB$6:OFFSET(AB$6,0,0,COUNTA(B$6:B$31)))</f>
        <v>#N/A</v>
      </c>
      <c r="B24" s="154"/>
      <c r="C24" s="229"/>
      <c r="D24" s="235"/>
      <c r="E24" s="236"/>
      <c r="F24" s="237"/>
      <c r="G24" s="233"/>
      <c r="H24" s="238"/>
      <c r="I24" s="236"/>
      <c r="J24" s="235"/>
      <c r="K24" s="236"/>
      <c r="L24" s="239"/>
      <c r="M24" s="283"/>
      <c r="N24" s="202" t="str">
        <f ca="1">OFFSET(Очки!$A$3,F24,D24+QUOTIENT(MAX($C$32-11,0), 2)*4)</f>
        <v>Место</v>
      </c>
      <c r="O24" s="198">
        <f ca="1">IF(F24&lt;E24,OFFSET(IF(OR($C$32=11,$C$32=12),Очки!$B$17,Очки!$O$18),2+E24-F24,IF(D24=2,12,13-E24)),0)</f>
        <v>0</v>
      </c>
      <c r="P24" s="198"/>
      <c r="Q24" s="273"/>
      <c r="R24" s="202" t="str">
        <f ca="1">OFFSET(Очки!$A$3,I24,G24+QUOTIENT(MAX($C$32-11,0), 2)*4)</f>
        <v>Место</v>
      </c>
      <c r="S24" s="198">
        <f ca="1">IF(I24&lt;H24,OFFSET(IF(OR($C$32=11,$C$32=12),Очки!$B$17,Очки!$O$18),2+H24-I24,IF(G24=2,12,13-H24)),0)</f>
        <v>0</v>
      </c>
      <c r="T24" s="198"/>
      <c r="U24" s="273"/>
      <c r="V24" s="202" t="str">
        <f ca="1">OFFSET(Очки!$A$3,L24,J24+QUOTIENT(MAX($C$32-11,0), 2)*4)</f>
        <v>Место</v>
      </c>
      <c r="W24" s="198">
        <f ca="1">IF(L24&lt;K24,OFFSET(IF(OR($C$32=11,$C$32=12),Очки!$B$17,Очки!$O$18),2+K24-L24,IF(J24=2,12,13-K24)),0)</f>
        <v>0</v>
      </c>
      <c r="X24" s="198"/>
      <c r="Y24" s="199"/>
      <c r="Z24" s="138"/>
      <c r="AA24" s="139"/>
      <c r="AB24" s="193">
        <f t="shared" ca="1" si="0"/>
        <v>0</v>
      </c>
      <c r="AD24" s="129"/>
    </row>
    <row r="25" spans="1:30" ht="15.95" hidden="1" customHeight="1" x14ac:dyDescent="0.25">
      <c r="A25" s="158" t="e">
        <f ca="1">RANK(AB25,AB$6:OFFSET(AB$6,0,0,COUNTA(B$6:B$31)))</f>
        <v>#N/A</v>
      </c>
      <c r="B25" s="295"/>
      <c r="C25" s="229"/>
      <c r="D25" s="235"/>
      <c r="E25" s="236"/>
      <c r="F25" s="237"/>
      <c r="G25" s="233"/>
      <c r="H25" s="238"/>
      <c r="I25" s="236"/>
      <c r="J25" s="235"/>
      <c r="K25" s="236"/>
      <c r="L25" s="239"/>
      <c r="M25" s="283"/>
      <c r="N25" s="202" t="str">
        <f ca="1">OFFSET(Очки!$A$3,F25,D25+QUOTIENT(MAX($C$32-11,0), 2)*4)</f>
        <v>Место</v>
      </c>
      <c r="O25" s="198">
        <f ca="1">IF(F25&lt;E25,OFFSET(IF(OR($C$32=11,$C$32=12),Очки!$B$17,Очки!$O$18),2+E25-F25,IF(D25=2,12,13-E25)),0)</f>
        <v>0</v>
      </c>
      <c r="P25" s="198"/>
      <c r="Q25" s="273"/>
      <c r="R25" s="202" t="str">
        <f ca="1">OFFSET(Очки!$A$3,I25,G25+QUOTIENT(MAX($C$32-11,0), 2)*4)</f>
        <v>Место</v>
      </c>
      <c r="S25" s="198">
        <f ca="1">IF(I25&lt;H25,OFFSET(IF(OR($C$32=11,$C$32=12),Очки!$B$17,Очки!$O$18),2+H25-I25,IF(G25=2,12,13-H25)),0)</f>
        <v>0</v>
      </c>
      <c r="T25" s="198"/>
      <c r="U25" s="273"/>
      <c r="V25" s="202" t="str">
        <f ca="1">OFFSET(Очки!$A$3,L25,J25+QUOTIENT(MAX($C$32-11,0), 2)*4)</f>
        <v>Место</v>
      </c>
      <c r="W25" s="198">
        <f ca="1">IF(L25&lt;K25,OFFSET(IF(OR($C$32=11,$C$32=12),Очки!$B$17,Очки!$O$18),2+K25-L25,IF(J25=2,12,13-K25)),0)</f>
        <v>0</v>
      </c>
      <c r="X25" s="198"/>
      <c r="Y25" s="199"/>
      <c r="Z25" s="138"/>
      <c r="AA25" s="139"/>
      <c r="AB25" s="193">
        <f t="shared" ca="1" si="0"/>
        <v>0</v>
      </c>
      <c r="AD25" s="129"/>
    </row>
    <row r="26" spans="1:30" ht="15.95" hidden="1" customHeight="1" x14ac:dyDescent="0.25">
      <c r="A26" s="158" t="e">
        <f ca="1">RANK(AB26,AB$6:OFFSET(AB$6,0,0,COUNTA(B$6:B$31)))</f>
        <v>#N/A</v>
      </c>
      <c r="B26" s="156"/>
      <c r="C26" s="229"/>
      <c r="D26" s="235"/>
      <c r="E26" s="236"/>
      <c r="F26" s="237"/>
      <c r="G26" s="233"/>
      <c r="H26" s="238"/>
      <c r="I26" s="236"/>
      <c r="J26" s="235"/>
      <c r="K26" s="236"/>
      <c r="L26" s="239"/>
      <c r="M26" s="283"/>
      <c r="N26" s="202" t="str">
        <f ca="1">OFFSET(Очки!$A$3,F26,D26+QUOTIENT(MAX($C$32-11,0), 2)*4)</f>
        <v>Место</v>
      </c>
      <c r="O26" s="198">
        <f ca="1">IF(F26&lt;E26,OFFSET(IF(OR($C$32=11,$C$32=12),Очки!$B$17,Очки!$O$18),2+E26-F26,IF(D26=2,12,13-E26)),0)</f>
        <v>0</v>
      </c>
      <c r="P26" s="198"/>
      <c r="Q26" s="273"/>
      <c r="R26" s="202" t="str">
        <f ca="1">OFFSET(Очки!$A$3,I26,G26+QUOTIENT(MAX($C$32-11,0), 2)*4)</f>
        <v>Место</v>
      </c>
      <c r="S26" s="198">
        <f ca="1">IF(I26&lt;H26,OFFSET(IF(OR($C$32=11,$C$32=12),Очки!$B$17,Очки!$O$18),2+H26-I26,IF(G26=2,12,13-H26)),0)</f>
        <v>0</v>
      </c>
      <c r="T26" s="198"/>
      <c r="U26" s="273"/>
      <c r="V26" s="202" t="str">
        <f ca="1">OFFSET(Очки!$A$3,L26,J26+QUOTIENT(MAX($C$32-11,0), 2)*4)</f>
        <v>Место</v>
      </c>
      <c r="W26" s="198">
        <f ca="1">IF(L26&lt;K26,OFFSET(IF(OR($C$32=11,$C$32=12),Очки!$B$17,Очки!$O$18),2+K26-L26,IF(J26=2,12,13-K26)),0)</f>
        <v>0</v>
      </c>
      <c r="X26" s="198"/>
      <c r="Y26" s="199"/>
      <c r="Z26" s="138"/>
      <c r="AA26" s="139"/>
      <c r="AB26" s="193">
        <f t="shared" ca="1" si="0"/>
        <v>0</v>
      </c>
      <c r="AD26" s="129"/>
    </row>
    <row r="27" spans="1:30" ht="15.95" hidden="1" customHeight="1" x14ac:dyDescent="0.25">
      <c r="A27" s="158" t="e">
        <f ca="1">RANK(AB27,AB$6:OFFSET(AB$6,0,0,COUNTA(B$6:B$31)))</f>
        <v>#N/A</v>
      </c>
      <c r="B27" s="154"/>
      <c r="C27" s="229"/>
      <c r="D27" s="235"/>
      <c r="E27" s="236"/>
      <c r="F27" s="237"/>
      <c r="G27" s="233"/>
      <c r="H27" s="238"/>
      <c r="I27" s="236"/>
      <c r="J27" s="232"/>
      <c r="K27" s="236"/>
      <c r="L27" s="239"/>
      <c r="M27" s="283"/>
      <c r="N27" s="202" t="str">
        <f ca="1">OFFSET(Очки!$A$3,F27,D27+QUOTIENT(MAX($C$32-11,0), 2)*4)</f>
        <v>Место</v>
      </c>
      <c r="O27" s="198">
        <f ca="1">IF(F27&lt;E27,OFFSET(IF(OR($C$32=11,$C$32=12),Очки!$B$17,Очки!$O$18),2+E27-F27,IF(D27=2,12,13-E27)),0)</f>
        <v>0</v>
      </c>
      <c r="P27" s="198"/>
      <c r="Q27" s="273"/>
      <c r="R27" s="202" t="str">
        <f ca="1">OFFSET(Очки!$A$3,I27,G27+QUOTIENT(MAX($C$32-11,0), 2)*4)</f>
        <v>Место</v>
      </c>
      <c r="S27" s="198">
        <f ca="1">IF(I27&lt;H27,OFFSET(IF(OR($C$32=11,$C$32=12),Очки!$B$17,Очки!$O$18),2+H27-I27,IF(G27=2,12,13-H27)),0)</f>
        <v>0</v>
      </c>
      <c r="T27" s="198"/>
      <c r="U27" s="273"/>
      <c r="V27" s="202" t="str">
        <f ca="1">OFFSET(Очки!$A$3,L27,J27+QUOTIENT(MAX($C$32-11,0), 2)*4)</f>
        <v>Место</v>
      </c>
      <c r="W27" s="198">
        <f ca="1">IF(L27&lt;K27,OFFSET(IF(OR($C$32=11,$C$32=12),Очки!$B$17,Очки!$O$18),2+K27-L27,IF(J27=2,12,13-K27)),0)</f>
        <v>0</v>
      </c>
      <c r="X27" s="198"/>
      <c r="Y27" s="199"/>
      <c r="Z27" s="138"/>
      <c r="AA27" s="139"/>
      <c r="AB27" s="193">
        <f t="shared" ca="1" si="0"/>
        <v>0</v>
      </c>
      <c r="AD27" s="129"/>
    </row>
    <row r="28" spans="1:30" ht="15.95" hidden="1" customHeight="1" x14ac:dyDescent="0.25">
      <c r="A28" s="158" t="e">
        <f ca="1">RANK(AB28,AB$6:OFFSET(AB$6,0,0,COUNTA(B$6:B$31)))</f>
        <v>#N/A</v>
      </c>
      <c r="B28" s="159"/>
      <c r="C28" s="229"/>
      <c r="D28" s="235"/>
      <c r="E28" s="236"/>
      <c r="F28" s="237"/>
      <c r="G28" s="233"/>
      <c r="H28" s="238"/>
      <c r="I28" s="236"/>
      <c r="J28" s="232"/>
      <c r="K28" s="236"/>
      <c r="L28" s="239"/>
      <c r="M28" s="283"/>
      <c r="N28" s="202" t="str">
        <f ca="1">OFFSET(Очки!$A$3,F28,D28+QUOTIENT(MAX($C$32-11,0), 2)*4)</f>
        <v>Место</v>
      </c>
      <c r="O28" s="198">
        <f ca="1">IF(F28&lt;E28,OFFSET(IF(OR($C$32=11,$C$32=12),Очки!$B$17,Очки!$O$18),2+E28-F28,IF(D28=2,12,13-E28)),0)</f>
        <v>0</v>
      </c>
      <c r="P28" s="198"/>
      <c r="Q28" s="273"/>
      <c r="R28" s="202" t="str">
        <f ca="1">OFFSET(Очки!$A$3,I28,G28+QUOTIENT(MAX($C$32-11,0), 2)*4)</f>
        <v>Место</v>
      </c>
      <c r="S28" s="198">
        <f ca="1">IF(I28&lt;H28,OFFSET(IF(OR($C$32=11,$C$32=12),Очки!$B$17,Очки!$O$18),2+H28-I28,IF(G28=2,12,13-H28)),0)</f>
        <v>0</v>
      </c>
      <c r="T28" s="198"/>
      <c r="U28" s="273"/>
      <c r="V28" s="202" t="str">
        <f ca="1">OFFSET(Очки!$A$3,L28,J28+QUOTIENT(MAX($C$32-11,0), 2)*4)</f>
        <v>Место</v>
      </c>
      <c r="W28" s="198">
        <f ca="1">IF(L28&lt;K28,OFFSET(IF(OR($C$32=11,$C$32=12),Очки!$B$17,Очки!$O$18),2+K28-L28,IF(J28=2,12,13-K28)),0)</f>
        <v>0</v>
      </c>
      <c r="X28" s="198"/>
      <c r="Y28" s="199"/>
      <c r="Z28" s="138"/>
      <c r="AA28" s="139"/>
      <c r="AB28" s="193">
        <f ca="1">SUM(M28:Y28)</f>
        <v>0</v>
      </c>
      <c r="AD28" s="129"/>
    </row>
    <row r="29" spans="1:30" ht="15.95" hidden="1" customHeight="1" x14ac:dyDescent="0.25">
      <c r="A29" s="158" t="e">
        <f ca="1">RANK(AB29,AB$6:OFFSET(AB$6,0,0,COUNTA(B$6:B$31)))</f>
        <v>#N/A</v>
      </c>
      <c r="B29" s="161"/>
      <c r="C29" s="229"/>
      <c r="D29" s="235"/>
      <c r="E29" s="236"/>
      <c r="F29" s="237"/>
      <c r="G29" s="233"/>
      <c r="H29" s="238"/>
      <c r="I29" s="236"/>
      <c r="J29" s="235"/>
      <c r="K29" s="236"/>
      <c r="L29" s="239"/>
      <c r="M29" s="283"/>
      <c r="N29" s="202" t="str">
        <f ca="1">OFFSET(Очки!$A$3,F29,D29+QUOTIENT(MAX($C$32-11,0), 2)*4)</f>
        <v>Место</v>
      </c>
      <c r="O29" s="198">
        <f ca="1">IF(F29&lt;E29,OFFSET(IF(OR($C$32=11,$C$32=12),Очки!$B$17,Очки!$O$18),2+E29-F29,IF(D29=2,12,13-E29)),0)</f>
        <v>0</v>
      </c>
      <c r="P29" s="198"/>
      <c r="Q29" s="273"/>
      <c r="R29" s="202" t="str">
        <f ca="1">OFFSET(Очки!$A$3,I29,G29+QUOTIENT(MAX($C$32-11,0), 2)*4)</f>
        <v>Место</v>
      </c>
      <c r="S29" s="198">
        <f ca="1">IF(I29&lt;H29,OFFSET(IF(OR($C$32=11,$C$32=12),Очки!$B$17,Очки!$O$18),2+H29-I29,IF(G29=2,12,13-H29)),0)</f>
        <v>0</v>
      </c>
      <c r="T29" s="198"/>
      <c r="U29" s="273"/>
      <c r="V29" s="202" t="str">
        <f ca="1">OFFSET(Очки!$A$3,L29,J29+QUOTIENT(MAX($C$32-11,0), 2)*4)</f>
        <v>Место</v>
      </c>
      <c r="W29" s="198">
        <f ca="1">IF(L29&lt;K29,OFFSET(IF(OR($C$32=11,$C$32=12),Очки!$B$17,Очки!$O$18),2+K29-L29,IF(J29=2,12,13-K29)),0)</f>
        <v>0</v>
      </c>
      <c r="X29" s="198"/>
      <c r="Y29" s="199"/>
      <c r="Z29" s="138"/>
      <c r="AA29" s="139"/>
      <c r="AB29" s="193">
        <f ca="1">SUM(M29:Y29)</f>
        <v>0</v>
      </c>
      <c r="AD29" s="129"/>
    </row>
    <row r="30" spans="1:30" ht="15.95" hidden="1" customHeight="1" x14ac:dyDescent="0.25">
      <c r="A30" s="158" t="e">
        <f ca="1">RANK(AB30,AB$6:OFFSET(AB$6,0,0,COUNTA(B$6:B$31)))</f>
        <v>#N/A</v>
      </c>
      <c r="B30" s="160"/>
      <c r="C30" s="230"/>
      <c r="D30" s="240"/>
      <c r="E30" s="241"/>
      <c r="F30" s="242"/>
      <c r="G30" s="233"/>
      <c r="H30" s="243"/>
      <c r="I30" s="241"/>
      <c r="J30" s="232"/>
      <c r="K30" s="241"/>
      <c r="L30" s="244"/>
      <c r="M30" s="283"/>
      <c r="N30" s="202" t="str">
        <f ca="1">OFFSET(Очки!$A$3,F30,D30+QUOTIENT(MAX($C$32-11,0), 2)*4)</f>
        <v>Место</v>
      </c>
      <c r="O30" s="198">
        <f ca="1">IF(F30&lt;E30,OFFSET(IF(OR($C$32=11,$C$32=12),Очки!$B$17,Очки!$O$18),2+E30-F30,IF(D30=2,12,13-E30)),0)</f>
        <v>0</v>
      </c>
      <c r="P30" s="198"/>
      <c r="Q30" s="273"/>
      <c r="R30" s="202" t="str">
        <f ca="1">OFFSET(Очки!$A$3,I30,G30+QUOTIENT(MAX($C$32-11,0), 2)*4)</f>
        <v>Место</v>
      </c>
      <c r="S30" s="198">
        <f ca="1">IF(I30&lt;H30,OFFSET(IF(OR($C$32=11,$C$32=12),Очки!$B$17,Очки!$O$18),2+H30-I30,IF(G30=2,12,13-H30)),0)</f>
        <v>0</v>
      </c>
      <c r="T30" s="198"/>
      <c r="U30" s="273"/>
      <c r="V30" s="202" t="str">
        <f ca="1">OFFSET(Очки!$A$3,L30,J30+QUOTIENT(MAX($C$32-11,0), 2)*4)</f>
        <v>Место</v>
      </c>
      <c r="W30" s="198">
        <f ca="1">IF(L30&lt;K30,OFFSET(IF(OR($C$32=11,$C$32=12),Очки!$B$17,Очки!$O$18),2+K30-L30,IF(J30=2,12,13-K30)),0)</f>
        <v>0</v>
      </c>
      <c r="X30" s="198"/>
      <c r="Y30" s="199"/>
      <c r="Z30" s="140"/>
      <c r="AA30" s="141"/>
      <c r="AB30" s="194">
        <f ca="1">SUM(M30:Y30)</f>
        <v>0</v>
      </c>
      <c r="AD30" s="129"/>
    </row>
    <row r="31" spans="1:30" ht="15.95" hidden="1" customHeight="1" thickBot="1" x14ac:dyDescent="0.3">
      <c r="A31" s="162" t="e">
        <f ca="1">RANK(AB31,AB$6:OFFSET(AB$6,0,0,COUNTA(B$6:B$31)))</f>
        <v>#N/A</v>
      </c>
      <c r="B31" s="163"/>
      <c r="C31" s="231"/>
      <c r="D31" s="203"/>
      <c r="E31" s="145"/>
      <c r="F31" s="201"/>
      <c r="G31" s="144"/>
      <c r="H31" s="200"/>
      <c r="I31" s="145"/>
      <c r="J31" s="203"/>
      <c r="K31" s="145"/>
      <c r="L31" s="164"/>
      <c r="M31" s="284"/>
      <c r="N31" s="203" t="str">
        <f ca="1">OFFSET(Очки!$A$3,F31,D31+QUOTIENT(MAX($C$32-11,0), 2)*4)</f>
        <v>Место</v>
      </c>
      <c r="O31" s="200">
        <f ca="1">IF(F31&lt;E31,OFFSET(IF(OR($C$32=11,$C$32=12),Очки!$B$17,Очки!$O$18),2+E31-F31,IF(D31=2,12,13-E31)),0)</f>
        <v>0</v>
      </c>
      <c r="P31" s="200"/>
      <c r="Q31" s="164"/>
      <c r="R31" s="203" t="str">
        <f ca="1">OFFSET(Очки!$A$3,I31,G31+QUOTIENT(MAX($C$32-11,0), 2)*4)</f>
        <v>Место</v>
      </c>
      <c r="S31" s="200">
        <f ca="1">IF(I31&lt;H31,OFFSET(IF(OR($C$32=11,$C$32=12),Очки!$B$17,Очки!$O$18),2+H31-I31,IF(G31=2,12,13-H31)),0)</f>
        <v>0</v>
      </c>
      <c r="T31" s="200"/>
      <c r="U31" s="164"/>
      <c r="V31" s="203" t="str">
        <f ca="1">OFFSET(Очки!$A$3,L31,J31+QUOTIENT(MAX($C$32-11,0), 2)*4)</f>
        <v>Место</v>
      </c>
      <c r="W31" s="200">
        <f ca="1">IF(L31&lt;K31,OFFSET(IF(OR($C$32=11,$C$32=12),Очки!$B$17,Очки!$O$18),2+K31-L31,IF(J31=2,12,13-K31)),0)</f>
        <v>0</v>
      </c>
      <c r="X31" s="200"/>
      <c r="Y31" s="201"/>
      <c r="Z31" s="138"/>
      <c r="AA31" s="139"/>
      <c r="AB31" s="195">
        <f ca="1">SUM(M31:Y31)</f>
        <v>0</v>
      </c>
      <c r="AD31" s="129"/>
    </row>
    <row r="32" spans="1:30" ht="15.95" customHeight="1" x14ac:dyDescent="0.2">
      <c r="B32" s="129" t="s">
        <v>43</v>
      </c>
      <c r="C32" s="129">
        <f>COUNTA(B6:B31)</f>
        <v>13</v>
      </c>
    </row>
    <row r="33" spans="12:28" ht="15.95" customHeight="1" x14ac:dyDescent="0.2"/>
    <row r="34" spans="12:28" ht="15.95" customHeight="1" x14ac:dyDescent="0.25"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12:28" ht="15.95" customHeight="1" x14ac:dyDescent="0.25"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</row>
    <row r="36" spans="12:28" ht="15.95" customHeight="1" x14ac:dyDescent="0.25"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</row>
    <row r="37" spans="12:28" ht="15.95" customHeight="1" x14ac:dyDescent="0.25"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</row>
    <row r="38" spans="12:28" ht="15.75" x14ac:dyDescent="0.25"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</row>
    <row r="39" spans="12:28" ht="15.75" x14ac:dyDescent="0.25"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</row>
    <row r="40" spans="12:28" ht="15.75" x14ac:dyDescent="0.25"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</row>
    <row r="41" spans="12:28" ht="15.75" x14ac:dyDescent="0.25"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</row>
    <row r="42" spans="12:28" ht="15.75" x14ac:dyDescent="0.25"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</row>
    <row r="43" spans="12:28" ht="15.75" x14ac:dyDescent="0.25"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</row>
    <row r="44" spans="12:28" ht="15.75" x14ac:dyDescent="0.25"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</row>
    <row r="45" spans="12:28" ht="15.75" x14ac:dyDescent="0.25"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</row>
    <row r="46" spans="12:28" ht="15.75" x14ac:dyDescent="0.25"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</row>
    <row r="47" spans="12:28" ht="15.75" x14ac:dyDescent="0.25"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</row>
    <row r="48" spans="12:28" ht="15.75" x14ac:dyDescent="0.25"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</row>
    <row r="49" spans="12:28" ht="15.75" x14ac:dyDescent="0.25"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</row>
    <row r="50" spans="12:28" ht="15.75" x14ac:dyDescent="0.25"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</row>
    <row r="51" spans="12:28" ht="15.75" x14ac:dyDescent="0.25"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</row>
    <row r="52" spans="12:28" ht="15.75" x14ac:dyDescent="0.25"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</row>
    <row r="53" spans="12:28" ht="15.75" x14ac:dyDescent="0.25"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</row>
    <row r="54" spans="12:28" ht="15.75" x14ac:dyDescent="0.25"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</row>
    <row r="55" spans="12:28" ht="15.75" x14ac:dyDescent="0.25"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</row>
    <row r="56" spans="12:28" ht="15.75" x14ac:dyDescent="0.25"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</row>
    <row r="57" spans="12:28" ht="15.75" x14ac:dyDescent="0.25"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</row>
    <row r="58" spans="12:28" ht="15.75" x14ac:dyDescent="0.25"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</row>
    <row r="59" spans="12:28" ht="15.75" x14ac:dyDescent="0.25"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</row>
    <row r="60" spans="12:28" ht="15.75" x14ac:dyDescent="0.25"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</row>
    <row r="61" spans="12:28" ht="15.75" x14ac:dyDescent="0.25"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</row>
    <row r="62" spans="12:28" ht="15.75" x14ac:dyDescent="0.25"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</row>
    <row r="63" spans="12:28" ht="15.75" x14ac:dyDescent="0.25"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</row>
    <row r="64" spans="12:28" ht="15.75" x14ac:dyDescent="0.25"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</row>
  </sheetData>
  <sortState ref="B6:AB18">
    <sortCondition descending="1" ref="AB6:AB18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31">
    <cfRule type="expression" dxfId="26" priority="3">
      <formula>AND(E6&gt;F6,O6=0)</formula>
    </cfRule>
  </conditionalFormatting>
  <conditionalFormatting sqref="S6:S31">
    <cfRule type="expression" dxfId="25" priority="2">
      <formula>AND(H6&gt;I6,S6=0)</formula>
    </cfRule>
  </conditionalFormatting>
  <conditionalFormatting sqref="W6:W31">
    <cfRule type="expression" dxfId="24" priority="1">
      <formula>AND(K6&gt;L6,W6=0)</formula>
    </cfRule>
  </conditionalFormatting>
  <pageMargins left="0.25" right="0.25" top="0.75" bottom="0.7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topLeftCell="A4" zoomScale="80" zoomScaleNormal="80" zoomScalePageLayoutView="90" workbookViewId="0">
      <selection activeCell="B7" sqref="B7:C7"/>
    </sheetView>
  </sheetViews>
  <sheetFormatPr defaultColWidth="8.85546875" defaultRowHeight="15" x14ac:dyDescent="0.2"/>
  <cols>
    <col min="1" max="1" width="5.28515625" style="128" customWidth="1"/>
    <col min="2" max="2" width="42.42578125" style="129" customWidth="1"/>
    <col min="3" max="3" width="8.28515625" style="129" customWidth="1"/>
    <col min="4" max="5" width="4.42578125" style="142" customWidth="1"/>
    <col min="6" max="8" width="5.28515625" style="143" customWidth="1"/>
    <col min="9" max="9" width="4.42578125" style="142" customWidth="1"/>
    <col min="10" max="12" width="5.28515625" style="143" customWidth="1"/>
    <col min="13" max="13" width="6.85546875" style="143" customWidth="1"/>
    <col min="14" max="14" width="6.42578125" style="143" customWidth="1"/>
    <col min="15" max="15" width="5.42578125" style="143" customWidth="1"/>
    <col min="16" max="18" width="6.42578125" style="143" customWidth="1"/>
    <col min="19" max="19" width="5.140625" style="143" customWidth="1"/>
    <col min="20" max="22" width="6.42578125" style="143" customWidth="1"/>
    <col min="23" max="23" width="5.85546875" style="143" customWidth="1"/>
    <col min="24" max="25" width="6.42578125" style="143" customWidth="1"/>
    <col min="26" max="26" width="4.7109375" style="143" hidden="1" customWidth="1"/>
    <col min="27" max="27" width="10.7109375" style="143" hidden="1" customWidth="1"/>
    <col min="28" max="28" width="10.7109375" style="143" customWidth="1"/>
    <col min="29" max="270" width="8.85546875" style="128"/>
    <col min="271" max="271" width="5.28515625" style="128" customWidth="1"/>
    <col min="272" max="272" width="25" style="128" customWidth="1"/>
    <col min="273" max="273" width="8.28515625" style="128" customWidth="1"/>
    <col min="274" max="274" width="4.42578125" style="128" customWidth="1"/>
    <col min="275" max="276" width="5.28515625" style="128" customWidth="1"/>
    <col min="277" max="277" width="0" style="128" hidden="1" customWidth="1"/>
    <col min="278" max="278" width="6.7109375" style="128" customWidth="1"/>
    <col min="279" max="279" width="7.42578125" style="128" customWidth="1"/>
    <col min="280" max="281" width="7.7109375" style="128" customWidth="1"/>
    <col min="282" max="283" width="0" style="128" hidden="1" customWidth="1"/>
    <col min="284" max="284" width="10.7109375" style="128" customWidth="1"/>
    <col min="285" max="526" width="8.85546875" style="128"/>
    <col min="527" max="527" width="5.28515625" style="128" customWidth="1"/>
    <col min="528" max="528" width="25" style="128" customWidth="1"/>
    <col min="529" max="529" width="8.28515625" style="128" customWidth="1"/>
    <col min="530" max="530" width="4.42578125" style="128" customWidth="1"/>
    <col min="531" max="532" width="5.28515625" style="128" customWidth="1"/>
    <col min="533" max="533" width="0" style="128" hidden="1" customWidth="1"/>
    <col min="534" max="534" width="6.7109375" style="128" customWidth="1"/>
    <col min="535" max="535" width="7.42578125" style="128" customWidth="1"/>
    <col min="536" max="537" width="7.7109375" style="128" customWidth="1"/>
    <col min="538" max="539" width="0" style="128" hidden="1" customWidth="1"/>
    <col min="540" max="540" width="10.7109375" style="128" customWidth="1"/>
    <col min="541" max="782" width="8.85546875" style="128"/>
    <col min="783" max="783" width="5.28515625" style="128" customWidth="1"/>
    <col min="784" max="784" width="25" style="128" customWidth="1"/>
    <col min="785" max="785" width="8.28515625" style="128" customWidth="1"/>
    <col min="786" max="786" width="4.42578125" style="128" customWidth="1"/>
    <col min="787" max="788" width="5.28515625" style="128" customWidth="1"/>
    <col min="789" max="789" width="0" style="128" hidden="1" customWidth="1"/>
    <col min="790" max="790" width="6.7109375" style="128" customWidth="1"/>
    <col min="791" max="791" width="7.42578125" style="128" customWidth="1"/>
    <col min="792" max="793" width="7.7109375" style="128" customWidth="1"/>
    <col min="794" max="795" width="0" style="128" hidden="1" customWidth="1"/>
    <col min="796" max="796" width="10.7109375" style="128" customWidth="1"/>
    <col min="797" max="1038" width="8.85546875" style="128"/>
    <col min="1039" max="1039" width="5.28515625" style="128" customWidth="1"/>
    <col min="1040" max="1040" width="25" style="128" customWidth="1"/>
    <col min="1041" max="1041" width="8.28515625" style="128" customWidth="1"/>
    <col min="1042" max="1042" width="4.42578125" style="128" customWidth="1"/>
    <col min="1043" max="1044" width="5.28515625" style="128" customWidth="1"/>
    <col min="1045" max="1045" width="0" style="128" hidden="1" customWidth="1"/>
    <col min="1046" max="1046" width="6.7109375" style="128" customWidth="1"/>
    <col min="1047" max="1047" width="7.42578125" style="128" customWidth="1"/>
    <col min="1048" max="1049" width="7.7109375" style="128" customWidth="1"/>
    <col min="1050" max="1051" width="0" style="128" hidden="1" customWidth="1"/>
    <col min="1052" max="1052" width="10.7109375" style="128" customWidth="1"/>
    <col min="1053" max="1294" width="8.85546875" style="128"/>
    <col min="1295" max="1295" width="5.28515625" style="128" customWidth="1"/>
    <col min="1296" max="1296" width="25" style="128" customWidth="1"/>
    <col min="1297" max="1297" width="8.28515625" style="128" customWidth="1"/>
    <col min="1298" max="1298" width="4.42578125" style="128" customWidth="1"/>
    <col min="1299" max="1300" width="5.28515625" style="128" customWidth="1"/>
    <col min="1301" max="1301" width="0" style="128" hidden="1" customWidth="1"/>
    <col min="1302" max="1302" width="6.7109375" style="128" customWidth="1"/>
    <col min="1303" max="1303" width="7.42578125" style="128" customWidth="1"/>
    <col min="1304" max="1305" width="7.7109375" style="128" customWidth="1"/>
    <col min="1306" max="1307" width="0" style="128" hidden="1" customWidth="1"/>
    <col min="1308" max="1308" width="10.7109375" style="128" customWidth="1"/>
    <col min="1309" max="1550" width="8.85546875" style="128"/>
    <col min="1551" max="1551" width="5.28515625" style="128" customWidth="1"/>
    <col min="1552" max="1552" width="25" style="128" customWidth="1"/>
    <col min="1553" max="1553" width="8.28515625" style="128" customWidth="1"/>
    <col min="1554" max="1554" width="4.42578125" style="128" customWidth="1"/>
    <col min="1555" max="1556" width="5.28515625" style="128" customWidth="1"/>
    <col min="1557" max="1557" width="0" style="128" hidden="1" customWidth="1"/>
    <col min="1558" max="1558" width="6.7109375" style="128" customWidth="1"/>
    <col min="1559" max="1559" width="7.42578125" style="128" customWidth="1"/>
    <col min="1560" max="1561" width="7.7109375" style="128" customWidth="1"/>
    <col min="1562" max="1563" width="0" style="128" hidden="1" customWidth="1"/>
    <col min="1564" max="1564" width="10.7109375" style="128" customWidth="1"/>
    <col min="1565" max="1806" width="8.85546875" style="128"/>
    <col min="1807" max="1807" width="5.28515625" style="128" customWidth="1"/>
    <col min="1808" max="1808" width="25" style="128" customWidth="1"/>
    <col min="1809" max="1809" width="8.28515625" style="128" customWidth="1"/>
    <col min="1810" max="1810" width="4.42578125" style="128" customWidth="1"/>
    <col min="1811" max="1812" width="5.28515625" style="128" customWidth="1"/>
    <col min="1813" max="1813" width="0" style="128" hidden="1" customWidth="1"/>
    <col min="1814" max="1814" width="6.7109375" style="128" customWidth="1"/>
    <col min="1815" max="1815" width="7.42578125" style="128" customWidth="1"/>
    <col min="1816" max="1817" width="7.7109375" style="128" customWidth="1"/>
    <col min="1818" max="1819" width="0" style="128" hidden="1" customWidth="1"/>
    <col min="1820" max="1820" width="10.7109375" style="128" customWidth="1"/>
    <col min="1821" max="2062" width="8.85546875" style="128"/>
    <col min="2063" max="2063" width="5.28515625" style="128" customWidth="1"/>
    <col min="2064" max="2064" width="25" style="128" customWidth="1"/>
    <col min="2065" max="2065" width="8.28515625" style="128" customWidth="1"/>
    <col min="2066" max="2066" width="4.42578125" style="128" customWidth="1"/>
    <col min="2067" max="2068" width="5.28515625" style="128" customWidth="1"/>
    <col min="2069" max="2069" width="0" style="128" hidden="1" customWidth="1"/>
    <col min="2070" max="2070" width="6.7109375" style="128" customWidth="1"/>
    <col min="2071" max="2071" width="7.42578125" style="128" customWidth="1"/>
    <col min="2072" max="2073" width="7.7109375" style="128" customWidth="1"/>
    <col min="2074" max="2075" width="0" style="128" hidden="1" customWidth="1"/>
    <col min="2076" max="2076" width="10.7109375" style="128" customWidth="1"/>
    <col min="2077" max="2318" width="8.85546875" style="128"/>
    <col min="2319" max="2319" width="5.28515625" style="128" customWidth="1"/>
    <col min="2320" max="2320" width="25" style="128" customWidth="1"/>
    <col min="2321" max="2321" width="8.28515625" style="128" customWidth="1"/>
    <col min="2322" max="2322" width="4.42578125" style="128" customWidth="1"/>
    <col min="2323" max="2324" width="5.28515625" style="128" customWidth="1"/>
    <col min="2325" max="2325" width="0" style="128" hidden="1" customWidth="1"/>
    <col min="2326" max="2326" width="6.7109375" style="128" customWidth="1"/>
    <col min="2327" max="2327" width="7.42578125" style="128" customWidth="1"/>
    <col min="2328" max="2329" width="7.7109375" style="128" customWidth="1"/>
    <col min="2330" max="2331" width="0" style="128" hidden="1" customWidth="1"/>
    <col min="2332" max="2332" width="10.7109375" style="128" customWidth="1"/>
    <col min="2333" max="2574" width="8.85546875" style="128"/>
    <col min="2575" max="2575" width="5.28515625" style="128" customWidth="1"/>
    <col min="2576" max="2576" width="25" style="128" customWidth="1"/>
    <col min="2577" max="2577" width="8.28515625" style="128" customWidth="1"/>
    <col min="2578" max="2578" width="4.42578125" style="128" customWidth="1"/>
    <col min="2579" max="2580" width="5.28515625" style="128" customWidth="1"/>
    <col min="2581" max="2581" width="0" style="128" hidden="1" customWidth="1"/>
    <col min="2582" max="2582" width="6.7109375" style="128" customWidth="1"/>
    <col min="2583" max="2583" width="7.42578125" style="128" customWidth="1"/>
    <col min="2584" max="2585" width="7.7109375" style="128" customWidth="1"/>
    <col min="2586" max="2587" width="0" style="128" hidden="1" customWidth="1"/>
    <col min="2588" max="2588" width="10.7109375" style="128" customWidth="1"/>
    <col min="2589" max="2830" width="8.85546875" style="128"/>
    <col min="2831" max="2831" width="5.28515625" style="128" customWidth="1"/>
    <col min="2832" max="2832" width="25" style="128" customWidth="1"/>
    <col min="2833" max="2833" width="8.28515625" style="128" customWidth="1"/>
    <col min="2834" max="2834" width="4.42578125" style="128" customWidth="1"/>
    <col min="2835" max="2836" width="5.28515625" style="128" customWidth="1"/>
    <col min="2837" max="2837" width="0" style="128" hidden="1" customWidth="1"/>
    <col min="2838" max="2838" width="6.7109375" style="128" customWidth="1"/>
    <col min="2839" max="2839" width="7.42578125" style="128" customWidth="1"/>
    <col min="2840" max="2841" width="7.7109375" style="128" customWidth="1"/>
    <col min="2842" max="2843" width="0" style="128" hidden="1" customWidth="1"/>
    <col min="2844" max="2844" width="10.7109375" style="128" customWidth="1"/>
    <col min="2845" max="3086" width="8.85546875" style="128"/>
    <col min="3087" max="3087" width="5.28515625" style="128" customWidth="1"/>
    <col min="3088" max="3088" width="25" style="128" customWidth="1"/>
    <col min="3089" max="3089" width="8.28515625" style="128" customWidth="1"/>
    <col min="3090" max="3090" width="4.42578125" style="128" customWidth="1"/>
    <col min="3091" max="3092" width="5.28515625" style="128" customWidth="1"/>
    <col min="3093" max="3093" width="0" style="128" hidden="1" customWidth="1"/>
    <col min="3094" max="3094" width="6.7109375" style="128" customWidth="1"/>
    <col min="3095" max="3095" width="7.42578125" style="128" customWidth="1"/>
    <col min="3096" max="3097" width="7.7109375" style="128" customWidth="1"/>
    <col min="3098" max="3099" width="0" style="128" hidden="1" customWidth="1"/>
    <col min="3100" max="3100" width="10.7109375" style="128" customWidth="1"/>
    <col min="3101" max="3342" width="8.85546875" style="128"/>
    <col min="3343" max="3343" width="5.28515625" style="128" customWidth="1"/>
    <col min="3344" max="3344" width="25" style="128" customWidth="1"/>
    <col min="3345" max="3345" width="8.28515625" style="128" customWidth="1"/>
    <col min="3346" max="3346" width="4.42578125" style="128" customWidth="1"/>
    <col min="3347" max="3348" width="5.28515625" style="128" customWidth="1"/>
    <col min="3349" max="3349" width="0" style="128" hidden="1" customWidth="1"/>
    <col min="3350" max="3350" width="6.7109375" style="128" customWidth="1"/>
    <col min="3351" max="3351" width="7.42578125" style="128" customWidth="1"/>
    <col min="3352" max="3353" width="7.7109375" style="128" customWidth="1"/>
    <col min="3354" max="3355" width="0" style="128" hidden="1" customWidth="1"/>
    <col min="3356" max="3356" width="10.7109375" style="128" customWidth="1"/>
    <col min="3357" max="3598" width="8.85546875" style="128"/>
    <col min="3599" max="3599" width="5.28515625" style="128" customWidth="1"/>
    <col min="3600" max="3600" width="25" style="128" customWidth="1"/>
    <col min="3601" max="3601" width="8.28515625" style="128" customWidth="1"/>
    <col min="3602" max="3602" width="4.42578125" style="128" customWidth="1"/>
    <col min="3603" max="3604" width="5.28515625" style="128" customWidth="1"/>
    <col min="3605" max="3605" width="0" style="128" hidden="1" customWidth="1"/>
    <col min="3606" max="3606" width="6.7109375" style="128" customWidth="1"/>
    <col min="3607" max="3607" width="7.42578125" style="128" customWidth="1"/>
    <col min="3608" max="3609" width="7.7109375" style="128" customWidth="1"/>
    <col min="3610" max="3611" width="0" style="128" hidden="1" customWidth="1"/>
    <col min="3612" max="3612" width="10.7109375" style="128" customWidth="1"/>
    <col min="3613" max="3854" width="8.85546875" style="128"/>
    <col min="3855" max="3855" width="5.28515625" style="128" customWidth="1"/>
    <col min="3856" max="3856" width="25" style="128" customWidth="1"/>
    <col min="3857" max="3857" width="8.28515625" style="128" customWidth="1"/>
    <col min="3858" max="3858" width="4.42578125" style="128" customWidth="1"/>
    <col min="3859" max="3860" width="5.28515625" style="128" customWidth="1"/>
    <col min="3861" max="3861" width="0" style="128" hidden="1" customWidth="1"/>
    <col min="3862" max="3862" width="6.7109375" style="128" customWidth="1"/>
    <col min="3863" max="3863" width="7.42578125" style="128" customWidth="1"/>
    <col min="3864" max="3865" width="7.7109375" style="128" customWidth="1"/>
    <col min="3866" max="3867" width="0" style="128" hidden="1" customWidth="1"/>
    <col min="3868" max="3868" width="10.7109375" style="128" customWidth="1"/>
    <col min="3869" max="4110" width="8.85546875" style="128"/>
    <col min="4111" max="4111" width="5.28515625" style="128" customWidth="1"/>
    <col min="4112" max="4112" width="25" style="128" customWidth="1"/>
    <col min="4113" max="4113" width="8.28515625" style="128" customWidth="1"/>
    <col min="4114" max="4114" width="4.42578125" style="128" customWidth="1"/>
    <col min="4115" max="4116" width="5.28515625" style="128" customWidth="1"/>
    <col min="4117" max="4117" width="0" style="128" hidden="1" customWidth="1"/>
    <col min="4118" max="4118" width="6.7109375" style="128" customWidth="1"/>
    <col min="4119" max="4119" width="7.42578125" style="128" customWidth="1"/>
    <col min="4120" max="4121" width="7.7109375" style="128" customWidth="1"/>
    <col min="4122" max="4123" width="0" style="128" hidden="1" customWidth="1"/>
    <col min="4124" max="4124" width="10.7109375" style="128" customWidth="1"/>
    <col min="4125" max="4366" width="8.85546875" style="128"/>
    <col min="4367" max="4367" width="5.28515625" style="128" customWidth="1"/>
    <col min="4368" max="4368" width="25" style="128" customWidth="1"/>
    <col min="4369" max="4369" width="8.28515625" style="128" customWidth="1"/>
    <col min="4370" max="4370" width="4.42578125" style="128" customWidth="1"/>
    <col min="4371" max="4372" width="5.28515625" style="128" customWidth="1"/>
    <col min="4373" max="4373" width="0" style="128" hidden="1" customWidth="1"/>
    <col min="4374" max="4374" width="6.7109375" style="128" customWidth="1"/>
    <col min="4375" max="4375" width="7.42578125" style="128" customWidth="1"/>
    <col min="4376" max="4377" width="7.7109375" style="128" customWidth="1"/>
    <col min="4378" max="4379" width="0" style="128" hidden="1" customWidth="1"/>
    <col min="4380" max="4380" width="10.7109375" style="128" customWidth="1"/>
    <col min="4381" max="4622" width="8.85546875" style="128"/>
    <col min="4623" max="4623" width="5.28515625" style="128" customWidth="1"/>
    <col min="4624" max="4624" width="25" style="128" customWidth="1"/>
    <col min="4625" max="4625" width="8.28515625" style="128" customWidth="1"/>
    <col min="4626" max="4626" width="4.42578125" style="128" customWidth="1"/>
    <col min="4627" max="4628" width="5.28515625" style="128" customWidth="1"/>
    <col min="4629" max="4629" width="0" style="128" hidden="1" customWidth="1"/>
    <col min="4630" max="4630" width="6.7109375" style="128" customWidth="1"/>
    <col min="4631" max="4631" width="7.42578125" style="128" customWidth="1"/>
    <col min="4632" max="4633" width="7.7109375" style="128" customWidth="1"/>
    <col min="4634" max="4635" width="0" style="128" hidden="1" customWidth="1"/>
    <col min="4636" max="4636" width="10.7109375" style="128" customWidth="1"/>
    <col min="4637" max="4878" width="8.85546875" style="128"/>
    <col min="4879" max="4879" width="5.28515625" style="128" customWidth="1"/>
    <col min="4880" max="4880" width="25" style="128" customWidth="1"/>
    <col min="4881" max="4881" width="8.28515625" style="128" customWidth="1"/>
    <col min="4882" max="4882" width="4.42578125" style="128" customWidth="1"/>
    <col min="4883" max="4884" width="5.28515625" style="128" customWidth="1"/>
    <col min="4885" max="4885" width="0" style="128" hidden="1" customWidth="1"/>
    <col min="4886" max="4886" width="6.7109375" style="128" customWidth="1"/>
    <col min="4887" max="4887" width="7.42578125" style="128" customWidth="1"/>
    <col min="4888" max="4889" width="7.7109375" style="128" customWidth="1"/>
    <col min="4890" max="4891" width="0" style="128" hidden="1" customWidth="1"/>
    <col min="4892" max="4892" width="10.7109375" style="128" customWidth="1"/>
    <col min="4893" max="5134" width="8.85546875" style="128"/>
    <col min="5135" max="5135" width="5.28515625" style="128" customWidth="1"/>
    <col min="5136" max="5136" width="25" style="128" customWidth="1"/>
    <col min="5137" max="5137" width="8.28515625" style="128" customWidth="1"/>
    <col min="5138" max="5138" width="4.42578125" style="128" customWidth="1"/>
    <col min="5139" max="5140" width="5.28515625" style="128" customWidth="1"/>
    <col min="5141" max="5141" width="0" style="128" hidden="1" customWidth="1"/>
    <col min="5142" max="5142" width="6.7109375" style="128" customWidth="1"/>
    <col min="5143" max="5143" width="7.42578125" style="128" customWidth="1"/>
    <col min="5144" max="5145" width="7.7109375" style="128" customWidth="1"/>
    <col min="5146" max="5147" width="0" style="128" hidden="1" customWidth="1"/>
    <col min="5148" max="5148" width="10.7109375" style="128" customWidth="1"/>
    <col min="5149" max="5390" width="8.85546875" style="128"/>
    <col min="5391" max="5391" width="5.28515625" style="128" customWidth="1"/>
    <col min="5392" max="5392" width="25" style="128" customWidth="1"/>
    <col min="5393" max="5393" width="8.28515625" style="128" customWidth="1"/>
    <col min="5394" max="5394" width="4.42578125" style="128" customWidth="1"/>
    <col min="5395" max="5396" width="5.28515625" style="128" customWidth="1"/>
    <col min="5397" max="5397" width="0" style="128" hidden="1" customWidth="1"/>
    <col min="5398" max="5398" width="6.7109375" style="128" customWidth="1"/>
    <col min="5399" max="5399" width="7.42578125" style="128" customWidth="1"/>
    <col min="5400" max="5401" width="7.7109375" style="128" customWidth="1"/>
    <col min="5402" max="5403" width="0" style="128" hidden="1" customWidth="1"/>
    <col min="5404" max="5404" width="10.7109375" style="128" customWidth="1"/>
    <col min="5405" max="5646" width="8.85546875" style="128"/>
    <col min="5647" max="5647" width="5.28515625" style="128" customWidth="1"/>
    <col min="5648" max="5648" width="25" style="128" customWidth="1"/>
    <col min="5649" max="5649" width="8.28515625" style="128" customWidth="1"/>
    <col min="5650" max="5650" width="4.42578125" style="128" customWidth="1"/>
    <col min="5651" max="5652" width="5.28515625" style="128" customWidth="1"/>
    <col min="5653" max="5653" width="0" style="128" hidden="1" customWidth="1"/>
    <col min="5654" max="5654" width="6.7109375" style="128" customWidth="1"/>
    <col min="5655" max="5655" width="7.42578125" style="128" customWidth="1"/>
    <col min="5656" max="5657" width="7.7109375" style="128" customWidth="1"/>
    <col min="5658" max="5659" width="0" style="128" hidden="1" customWidth="1"/>
    <col min="5660" max="5660" width="10.7109375" style="128" customWidth="1"/>
    <col min="5661" max="5902" width="8.85546875" style="128"/>
    <col min="5903" max="5903" width="5.28515625" style="128" customWidth="1"/>
    <col min="5904" max="5904" width="25" style="128" customWidth="1"/>
    <col min="5905" max="5905" width="8.28515625" style="128" customWidth="1"/>
    <col min="5906" max="5906" width="4.42578125" style="128" customWidth="1"/>
    <col min="5907" max="5908" width="5.28515625" style="128" customWidth="1"/>
    <col min="5909" max="5909" width="0" style="128" hidden="1" customWidth="1"/>
    <col min="5910" max="5910" width="6.7109375" style="128" customWidth="1"/>
    <col min="5911" max="5911" width="7.42578125" style="128" customWidth="1"/>
    <col min="5912" max="5913" width="7.7109375" style="128" customWidth="1"/>
    <col min="5914" max="5915" width="0" style="128" hidden="1" customWidth="1"/>
    <col min="5916" max="5916" width="10.7109375" style="128" customWidth="1"/>
    <col min="5917" max="6158" width="8.85546875" style="128"/>
    <col min="6159" max="6159" width="5.28515625" style="128" customWidth="1"/>
    <col min="6160" max="6160" width="25" style="128" customWidth="1"/>
    <col min="6161" max="6161" width="8.28515625" style="128" customWidth="1"/>
    <col min="6162" max="6162" width="4.42578125" style="128" customWidth="1"/>
    <col min="6163" max="6164" width="5.28515625" style="128" customWidth="1"/>
    <col min="6165" max="6165" width="0" style="128" hidden="1" customWidth="1"/>
    <col min="6166" max="6166" width="6.7109375" style="128" customWidth="1"/>
    <col min="6167" max="6167" width="7.42578125" style="128" customWidth="1"/>
    <col min="6168" max="6169" width="7.7109375" style="128" customWidth="1"/>
    <col min="6170" max="6171" width="0" style="128" hidden="1" customWidth="1"/>
    <col min="6172" max="6172" width="10.7109375" style="128" customWidth="1"/>
    <col min="6173" max="6414" width="8.85546875" style="128"/>
    <col min="6415" max="6415" width="5.28515625" style="128" customWidth="1"/>
    <col min="6416" max="6416" width="25" style="128" customWidth="1"/>
    <col min="6417" max="6417" width="8.28515625" style="128" customWidth="1"/>
    <col min="6418" max="6418" width="4.42578125" style="128" customWidth="1"/>
    <col min="6419" max="6420" width="5.28515625" style="128" customWidth="1"/>
    <col min="6421" max="6421" width="0" style="128" hidden="1" customWidth="1"/>
    <col min="6422" max="6422" width="6.7109375" style="128" customWidth="1"/>
    <col min="6423" max="6423" width="7.42578125" style="128" customWidth="1"/>
    <col min="6424" max="6425" width="7.7109375" style="128" customWidth="1"/>
    <col min="6426" max="6427" width="0" style="128" hidden="1" customWidth="1"/>
    <col min="6428" max="6428" width="10.7109375" style="128" customWidth="1"/>
    <col min="6429" max="6670" width="8.85546875" style="128"/>
    <col min="6671" max="6671" width="5.28515625" style="128" customWidth="1"/>
    <col min="6672" max="6672" width="25" style="128" customWidth="1"/>
    <col min="6673" max="6673" width="8.28515625" style="128" customWidth="1"/>
    <col min="6674" max="6674" width="4.42578125" style="128" customWidth="1"/>
    <col min="6675" max="6676" width="5.28515625" style="128" customWidth="1"/>
    <col min="6677" max="6677" width="0" style="128" hidden="1" customWidth="1"/>
    <col min="6678" max="6678" width="6.7109375" style="128" customWidth="1"/>
    <col min="6679" max="6679" width="7.42578125" style="128" customWidth="1"/>
    <col min="6680" max="6681" width="7.7109375" style="128" customWidth="1"/>
    <col min="6682" max="6683" width="0" style="128" hidden="1" customWidth="1"/>
    <col min="6684" max="6684" width="10.7109375" style="128" customWidth="1"/>
    <col min="6685" max="6926" width="8.85546875" style="128"/>
    <col min="6927" max="6927" width="5.28515625" style="128" customWidth="1"/>
    <col min="6928" max="6928" width="25" style="128" customWidth="1"/>
    <col min="6929" max="6929" width="8.28515625" style="128" customWidth="1"/>
    <col min="6930" max="6930" width="4.42578125" style="128" customWidth="1"/>
    <col min="6931" max="6932" width="5.28515625" style="128" customWidth="1"/>
    <col min="6933" max="6933" width="0" style="128" hidden="1" customWidth="1"/>
    <col min="6934" max="6934" width="6.7109375" style="128" customWidth="1"/>
    <col min="6935" max="6935" width="7.42578125" style="128" customWidth="1"/>
    <col min="6936" max="6937" width="7.7109375" style="128" customWidth="1"/>
    <col min="6938" max="6939" width="0" style="128" hidden="1" customWidth="1"/>
    <col min="6940" max="6940" width="10.7109375" style="128" customWidth="1"/>
    <col min="6941" max="7182" width="8.85546875" style="128"/>
    <col min="7183" max="7183" width="5.28515625" style="128" customWidth="1"/>
    <col min="7184" max="7184" width="25" style="128" customWidth="1"/>
    <col min="7185" max="7185" width="8.28515625" style="128" customWidth="1"/>
    <col min="7186" max="7186" width="4.42578125" style="128" customWidth="1"/>
    <col min="7187" max="7188" width="5.28515625" style="128" customWidth="1"/>
    <col min="7189" max="7189" width="0" style="128" hidden="1" customWidth="1"/>
    <col min="7190" max="7190" width="6.7109375" style="128" customWidth="1"/>
    <col min="7191" max="7191" width="7.42578125" style="128" customWidth="1"/>
    <col min="7192" max="7193" width="7.7109375" style="128" customWidth="1"/>
    <col min="7194" max="7195" width="0" style="128" hidden="1" customWidth="1"/>
    <col min="7196" max="7196" width="10.7109375" style="128" customWidth="1"/>
    <col min="7197" max="7438" width="8.85546875" style="128"/>
    <col min="7439" max="7439" width="5.28515625" style="128" customWidth="1"/>
    <col min="7440" max="7440" width="25" style="128" customWidth="1"/>
    <col min="7441" max="7441" width="8.28515625" style="128" customWidth="1"/>
    <col min="7442" max="7442" width="4.42578125" style="128" customWidth="1"/>
    <col min="7443" max="7444" width="5.28515625" style="128" customWidth="1"/>
    <col min="7445" max="7445" width="0" style="128" hidden="1" customWidth="1"/>
    <col min="7446" max="7446" width="6.7109375" style="128" customWidth="1"/>
    <col min="7447" max="7447" width="7.42578125" style="128" customWidth="1"/>
    <col min="7448" max="7449" width="7.7109375" style="128" customWidth="1"/>
    <col min="7450" max="7451" width="0" style="128" hidden="1" customWidth="1"/>
    <col min="7452" max="7452" width="10.7109375" style="128" customWidth="1"/>
    <col min="7453" max="7694" width="8.85546875" style="128"/>
    <col min="7695" max="7695" width="5.28515625" style="128" customWidth="1"/>
    <col min="7696" max="7696" width="25" style="128" customWidth="1"/>
    <col min="7697" max="7697" width="8.28515625" style="128" customWidth="1"/>
    <col min="7698" max="7698" width="4.42578125" style="128" customWidth="1"/>
    <col min="7699" max="7700" width="5.28515625" style="128" customWidth="1"/>
    <col min="7701" max="7701" width="0" style="128" hidden="1" customWidth="1"/>
    <col min="7702" max="7702" width="6.7109375" style="128" customWidth="1"/>
    <col min="7703" max="7703" width="7.42578125" style="128" customWidth="1"/>
    <col min="7704" max="7705" width="7.7109375" style="128" customWidth="1"/>
    <col min="7706" max="7707" width="0" style="128" hidden="1" customWidth="1"/>
    <col min="7708" max="7708" width="10.7109375" style="128" customWidth="1"/>
    <col min="7709" max="7950" width="8.85546875" style="128"/>
    <col min="7951" max="7951" width="5.28515625" style="128" customWidth="1"/>
    <col min="7952" max="7952" width="25" style="128" customWidth="1"/>
    <col min="7953" max="7953" width="8.28515625" style="128" customWidth="1"/>
    <col min="7954" max="7954" width="4.42578125" style="128" customWidth="1"/>
    <col min="7955" max="7956" width="5.28515625" style="128" customWidth="1"/>
    <col min="7957" max="7957" width="0" style="128" hidden="1" customWidth="1"/>
    <col min="7958" max="7958" width="6.7109375" style="128" customWidth="1"/>
    <col min="7959" max="7959" width="7.42578125" style="128" customWidth="1"/>
    <col min="7960" max="7961" width="7.7109375" style="128" customWidth="1"/>
    <col min="7962" max="7963" width="0" style="128" hidden="1" customWidth="1"/>
    <col min="7964" max="7964" width="10.7109375" style="128" customWidth="1"/>
    <col min="7965" max="8206" width="8.85546875" style="128"/>
    <col min="8207" max="8207" width="5.28515625" style="128" customWidth="1"/>
    <col min="8208" max="8208" width="25" style="128" customWidth="1"/>
    <col min="8209" max="8209" width="8.28515625" style="128" customWidth="1"/>
    <col min="8210" max="8210" width="4.42578125" style="128" customWidth="1"/>
    <col min="8211" max="8212" width="5.28515625" style="128" customWidth="1"/>
    <col min="8213" max="8213" width="0" style="128" hidden="1" customWidth="1"/>
    <col min="8214" max="8214" width="6.7109375" style="128" customWidth="1"/>
    <col min="8215" max="8215" width="7.42578125" style="128" customWidth="1"/>
    <col min="8216" max="8217" width="7.7109375" style="128" customWidth="1"/>
    <col min="8218" max="8219" width="0" style="128" hidden="1" customWidth="1"/>
    <col min="8220" max="8220" width="10.7109375" style="128" customWidth="1"/>
    <col min="8221" max="8462" width="8.85546875" style="128"/>
    <col min="8463" max="8463" width="5.28515625" style="128" customWidth="1"/>
    <col min="8464" max="8464" width="25" style="128" customWidth="1"/>
    <col min="8465" max="8465" width="8.28515625" style="128" customWidth="1"/>
    <col min="8466" max="8466" width="4.42578125" style="128" customWidth="1"/>
    <col min="8467" max="8468" width="5.28515625" style="128" customWidth="1"/>
    <col min="8469" max="8469" width="0" style="128" hidden="1" customWidth="1"/>
    <col min="8470" max="8470" width="6.7109375" style="128" customWidth="1"/>
    <col min="8471" max="8471" width="7.42578125" style="128" customWidth="1"/>
    <col min="8472" max="8473" width="7.7109375" style="128" customWidth="1"/>
    <col min="8474" max="8475" width="0" style="128" hidden="1" customWidth="1"/>
    <col min="8476" max="8476" width="10.7109375" style="128" customWidth="1"/>
    <col min="8477" max="8718" width="8.85546875" style="128"/>
    <col min="8719" max="8719" width="5.28515625" style="128" customWidth="1"/>
    <col min="8720" max="8720" width="25" style="128" customWidth="1"/>
    <col min="8721" max="8721" width="8.28515625" style="128" customWidth="1"/>
    <col min="8722" max="8722" width="4.42578125" style="128" customWidth="1"/>
    <col min="8723" max="8724" width="5.28515625" style="128" customWidth="1"/>
    <col min="8725" max="8725" width="0" style="128" hidden="1" customWidth="1"/>
    <col min="8726" max="8726" width="6.7109375" style="128" customWidth="1"/>
    <col min="8727" max="8727" width="7.42578125" style="128" customWidth="1"/>
    <col min="8728" max="8729" width="7.7109375" style="128" customWidth="1"/>
    <col min="8730" max="8731" width="0" style="128" hidden="1" customWidth="1"/>
    <col min="8732" max="8732" width="10.7109375" style="128" customWidth="1"/>
    <col min="8733" max="8974" width="8.85546875" style="128"/>
    <col min="8975" max="8975" width="5.28515625" style="128" customWidth="1"/>
    <col min="8976" max="8976" width="25" style="128" customWidth="1"/>
    <col min="8977" max="8977" width="8.28515625" style="128" customWidth="1"/>
    <col min="8978" max="8978" width="4.42578125" style="128" customWidth="1"/>
    <col min="8979" max="8980" width="5.28515625" style="128" customWidth="1"/>
    <col min="8981" max="8981" width="0" style="128" hidden="1" customWidth="1"/>
    <col min="8982" max="8982" width="6.7109375" style="128" customWidth="1"/>
    <col min="8983" max="8983" width="7.42578125" style="128" customWidth="1"/>
    <col min="8984" max="8985" width="7.7109375" style="128" customWidth="1"/>
    <col min="8986" max="8987" width="0" style="128" hidden="1" customWidth="1"/>
    <col min="8988" max="8988" width="10.7109375" style="128" customWidth="1"/>
    <col min="8989" max="9230" width="8.85546875" style="128"/>
    <col min="9231" max="9231" width="5.28515625" style="128" customWidth="1"/>
    <col min="9232" max="9232" width="25" style="128" customWidth="1"/>
    <col min="9233" max="9233" width="8.28515625" style="128" customWidth="1"/>
    <col min="9234" max="9234" width="4.42578125" style="128" customWidth="1"/>
    <col min="9235" max="9236" width="5.28515625" style="128" customWidth="1"/>
    <col min="9237" max="9237" width="0" style="128" hidden="1" customWidth="1"/>
    <col min="9238" max="9238" width="6.7109375" style="128" customWidth="1"/>
    <col min="9239" max="9239" width="7.42578125" style="128" customWidth="1"/>
    <col min="9240" max="9241" width="7.7109375" style="128" customWidth="1"/>
    <col min="9242" max="9243" width="0" style="128" hidden="1" customWidth="1"/>
    <col min="9244" max="9244" width="10.7109375" style="128" customWidth="1"/>
    <col min="9245" max="9486" width="8.85546875" style="128"/>
    <col min="9487" max="9487" width="5.28515625" style="128" customWidth="1"/>
    <col min="9488" max="9488" width="25" style="128" customWidth="1"/>
    <col min="9489" max="9489" width="8.28515625" style="128" customWidth="1"/>
    <col min="9490" max="9490" width="4.42578125" style="128" customWidth="1"/>
    <col min="9491" max="9492" width="5.28515625" style="128" customWidth="1"/>
    <col min="9493" max="9493" width="0" style="128" hidden="1" customWidth="1"/>
    <col min="9494" max="9494" width="6.7109375" style="128" customWidth="1"/>
    <col min="9495" max="9495" width="7.42578125" style="128" customWidth="1"/>
    <col min="9496" max="9497" width="7.7109375" style="128" customWidth="1"/>
    <col min="9498" max="9499" width="0" style="128" hidden="1" customWidth="1"/>
    <col min="9500" max="9500" width="10.7109375" style="128" customWidth="1"/>
    <col min="9501" max="9742" width="8.85546875" style="128"/>
    <col min="9743" max="9743" width="5.28515625" style="128" customWidth="1"/>
    <col min="9744" max="9744" width="25" style="128" customWidth="1"/>
    <col min="9745" max="9745" width="8.28515625" style="128" customWidth="1"/>
    <col min="9746" max="9746" width="4.42578125" style="128" customWidth="1"/>
    <col min="9747" max="9748" width="5.28515625" style="128" customWidth="1"/>
    <col min="9749" max="9749" width="0" style="128" hidden="1" customWidth="1"/>
    <col min="9750" max="9750" width="6.7109375" style="128" customWidth="1"/>
    <col min="9751" max="9751" width="7.42578125" style="128" customWidth="1"/>
    <col min="9752" max="9753" width="7.7109375" style="128" customWidth="1"/>
    <col min="9754" max="9755" width="0" style="128" hidden="1" customWidth="1"/>
    <col min="9756" max="9756" width="10.7109375" style="128" customWidth="1"/>
    <col min="9757" max="9998" width="8.85546875" style="128"/>
    <col min="9999" max="9999" width="5.28515625" style="128" customWidth="1"/>
    <col min="10000" max="10000" width="25" style="128" customWidth="1"/>
    <col min="10001" max="10001" width="8.28515625" style="128" customWidth="1"/>
    <col min="10002" max="10002" width="4.42578125" style="128" customWidth="1"/>
    <col min="10003" max="10004" width="5.28515625" style="128" customWidth="1"/>
    <col min="10005" max="10005" width="0" style="128" hidden="1" customWidth="1"/>
    <col min="10006" max="10006" width="6.7109375" style="128" customWidth="1"/>
    <col min="10007" max="10007" width="7.42578125" style="128" customWidth="1"/>
    <col min="10008" max="10009" width="7.7109375" style="128" customWidth="1"/>
    <col min="10010" max="10011" width="0" style="128" hidden="1" customWidth="1"/>
    <col min="10012" max="10012" width="10.7109375" style="128" customWidth="1"/>
    <col min="10013" max="10254" width="8.85546875" style="128"/>
    <col min="10255" max="10255" width="5.28515625" style="128" customWidth="1"/>
    <col min="10256" max="10256" width="25" style="128" customWidth="1"/>
    <col min="10257" max="10257" width="8.28515625" style="128" customWidth="1"/>
    <col min="10258" max="10258" width="4.42578125" style="128" customWidth="1"/>
    <col min="10259" max="10260" width="5.28515625" style="128" customWidth="1"/>
    <col min="10261" max="10261" width="0" style="128" hidden="1" customWidth="1"/>
    <col min="10262" max="10262" width="6.7109375" style="128" customWidth="1"/>
    <col min="10263" max="10263" width="7.42578125" style="128" customWidth="1"/>
    <col min="10264" max="10265" width="7.7109375" style="128" customWidth="1"/>
    <col min="10266" max="10267" width="0" style="128" hidden="1" customWidth="1"/>
    <col min="10268" max="10268" width="10.7109375" style="128" customWidth="1"/>
    <col min="10269" max="10510" width="8.85546875" style="128"/>
    <col min="10511" max="10511" width="5.28515625" style="128" customWidth="1"/>
    <col min="10512" max="10512" width="25" style="128" customWidth="1"/>
    <col min="10513" max="10513" width="8.28515625" style="128" customWidth="1"/>
    <col min="10514" max="10514" width="4.42578125" style="128" customWidth="1"/>
    <col min="10515" max="10516" width="5.28515625" style="128" customWidth="1"/>
    <col min="10517" max="10517" width="0" style="128" hidden="1" customWidth="1"/>
    <col min="10518" max="10518" width="6.7109375" style="128" customWidth="1"/>
    <col min="10519" max="10519" width="7.42578125" style="128" customWidth="1"/>
    <col min="10520" max="10521" width="7.7109375" style="128" customWidth="1"/>
    <col min="10522" max="10523" width="0" style="128" hidden="1" customWidth="1"/>
    <col min="10524" max="10524" width="10.7109375" style="128" customWidth="1"/>
    <col min="10525" max="10766" width="8.85546875" style="128"/>
    <col min="10767" max="10767" width="5.28515625" style="128" customWidth="1"/>
    <col min="10768" max="10768" width="25" style="128" customWidth="1"/>
    <col min="10769" max="10769" width="8.28515625" style="128" customWidth="1"/>
    <col min="10770" max="10770" width="4.42578125" style="128" customWidth="1"/>
    <col min="10771" max="10772" width="5.28515625" style="128" customWidth="1"/>
    <col min="10773" max="10773" width="0" style="128" hidden="1" customWidth="1"/>
    <col min="10774" max="10774" width="6.7109375" style="128" customWidth="1"/>
    <col min="10775" max="10775" width="7.42578125" style="128" customWidth="1"/>
    <col min="10776" max="10777" width="7.7109375" style="128" customWidth="1"/>
    <col min="10778" max="10779" width="0" style="128" hidden="1" customWidth="1"/>
    <col min="10780" max="10780" width="10.7109375" style="128" customWidth="1"/>
    <col min="10781" max="11022" width="8.85546875" style="128"/>
    <col min="11023" max="11023" width="5.28515625" style="128" customWidth="1"/>
    <col min="11024" max="11024" width="25" style="128" customWidth="1"/>
    <col min="11025" max="11025" width="8.28515625" style="128" customWidth="1"/>
    <col min="11026" max="11026" width="4.42578125" style="128" customWidth="1"/>
    <col min="11027" max="11028" width="5.28515625" style="128" customWidth="1"/>
    <col min="11029" max="11029" width="0" style="128" hidden="1" customWidth="1"/>
    <col min="11030" max="11030" width="6.7109375" style="128" customWidth="1"/>
    <col min="11031" max="11031" width="7.42578125" style="128" customWidth="1"/>
    <col min="11032" max="11033" width="7.7109375" style="128" customWidth="1"/>
    <col min="11034" max="11035" width="0" style="128" hidden="1" customWidth="1"/>
    <col min="11036" max="11036" width="10.7109375" style="128" customWidth="1"/>
    <col min="11037" max="11278" width="8.85546875" style="128"/>
    <col min="11279" max="11279" width="5.28515625" style="128" customWidth="1"/>
    <col min="11280" max="11280" width="25" style="128" customWidth="1"/>
    <col min="11281" max="11281" width="8.28515625" style="128" customWidth="1"/>
    <col min="11282" max="11282" width="4.42578125" style="128" customWidth="1"/>
    <col min="11283" max="11284" width="5.28515625" style="128" customWidth="1"/>
    <col min="11285" max="11285" width="0" style="128" hidden="1" customWidth="1"/>
    <col min="11286" max="11286" width="6.7109375" style="128" customWidth="1"/>
    <col min="11287" max="11287" width="7.42578125" style="128" customWidth="1"/>
    <col min="11288" max="11289" width="7.7109375" style="128" customWidth="1"/>
    <col min="11290" max="11291" width="0" style="128" hidden="1" customWidth="1"/>
    <col min="11292" max="11292" width="10.7109375" style="128" customWidth="1"/>
    <col min="11293" max="11534" width="8.85546875" style="128"/>
    <col min="11535" max="11535" width="5.28515625" style="128" customWidth="1"/>
    <col min="11536" max="11536" width="25" style="128" customWidth="1"/>
    <col min="11537" max="11537" width="8.28515625" style="128" customWidth="1"/>
    <col min="11538" max="11538" width="4.42578125" style="128" customWidth="1"/>
    <col min="11539" max="11540" width="5.28515625" style="128" customWidth="1"/>
    <col min="11541" max="11541" width="0" style="128" hidden="1" customWidth="1"/>
    <col min="11542" max="11542" width="6.7109375" style="128" customWidth="1"/>
    <col min="11543" max="11543" width="7.42578125" style="128" customWidth="1"/>
    <col min="11544" max="11545" width="7.7109375" style="128" customWidth="1"/>
    <col min="11546" max="11547" width="0" style="128" hidden="1" customWidth="1"/>
    <col min="11548" max="11548" width="10.7109375" style="128" customWidth="1"/>
    <col min="11549" max="11790" width="8.85546875" style="128"/>
    <col min="11791" max="11791" width="5.28515625" style="128" customWidth="1"/>
    <col min="11792" max="11792" width="25" style="128" customWidth="1"/>
    <col min="11793" max="11793" width="8.28515625" style="128" customWidth="1"/>
    <col min="11794" max="11794" width="4.42578125" style="128" customWidth="1"/>
    <col min="11795" max="11796" width="5.28515625" style="128" customWidth="1"/>
    <col min="11797" max="11797" width="0" style="128" hidden="1" customWidth="1"/>
    <col min="11798" max="11798" width="6.7109375" style="128" customWidth="1"/>
    <col min="11799" max="11799" width="7.42578125" style="128" customWidth="1"/>
    <col min="11800" max="11801" width="7.7109375" style="128" customWidth="1"/>
    <col min="11802" max="11803" width="0" style="128" hidden="1" customWidth="1"/>
    <col min="11804" max="11804" width="10.7109375" style="128" customWidth="1"/>
    <col min="11805" max="12046" width="8.85546875" style="128"/>
    <col min="12047" max="12047" width="5.28515625" style="128" customWidth="1"/>
    <col min="12048" max="12048" width="25" style="128" customWidth="1"/>
    <col min="12049" max="12049" width="8.28515625" style="128" customWidth="1"/>
    <col min="12050" max="12050" width="4.42578125" style="128" customWidth="1"/>
    <col min="12051" max="12052" width="5.28515625" style="128" customWidth="1"/>
    <col min="12053" max="12053" width="0" style="128" hidden="1" customWidth="1"/>
    <col min="12054" max="12054" width="6.7109375" style="128" customWidth="1"/>
    <col min="12055" max="12055" width="7.42578125" style="128" customWidth="1"/>
    <col min="12056" max="12057" width="7.7109375" style="128" customWidth="1"/>
    <col min="12058" max="12059" width="0" style="128" hidden="1" customWidth="1"/>
    <col min="12060" max="12060" width="10.7109375" style="128" customWidth="1"/>
    <col min="12061" max="12302" width="8.85546875" style="128"/>
    <col min="12303" max="12303" width="5.28515625" style="128" customWidth="1"/>
    <col min="12304" max="12304" width="25" style="128" customWidth="1"/>
    <col min="12305" max="12305" width="8.28515625" style="128" customWidth="1"/>
    <col min="12306" max="12306" width="4.42578125" style="128" customWidth="1"/>
    <col min="12307" max="12308" width="5.28515625" style="128" customWidth="1"/>
    <col min="12309" max="12309" width="0" style="128" hidden="1" customWidth="1"/>
    <col min="12310" max="12310" width="6.7109375" style="128" customWidth="1"/>
    <col min="12311" max="12311" width="7.42578125" style="128" customWidth="1"/>
    <col min="12312" max="12313" width="7.7109375" style="128" customWidth="1"/>
    <col min="12314" max="12315" width="0" style="128" hidden="1" customWidth="1"/>
    <col min="12316" max="12316" width="10.7109375" style="128" customWidth="1"/>
    <col min="12317" max="12558" width="8.85546875" style="128"/>
    <col min="12559" max="12559" width="5.28515625" style="128" customWidth="1"/>
    <col min="12560" max="12560" width="25" style="128" customWidth="1"/>
    <col min="12561" max="12561" width="8.28515625" style="128" customWidth="1"/>
    <col min="12562" max="12562" width="4.42578125" style="128" customWidth="1"/>
    <col min="12563" max="12564" width="5.28515625" style="128" customWidth="1"/>
    <col min="12565" max="12565" width="0" style="128" hidden="1" customWidth="1"/>
    <col min="12566" max="12566" width="6.7109375" style="128" customWidth="1"/>
    <col min="12567" max="12567" width="7.42578125" style="128" customWidth="1"/>
    <col min="12568" max="12569" width="7.7109375" style="128" customWidth="1"/>
    <col min="12570" max="12571" width="0" style="128" hidden="1" customWidth="1"/>
    <col min="12572" max="12572" width="10.7109375" style="128" customWidth="1"/>
    <col min="12573" max="12814" width="8.85546875" style="128"/>
    <col min="12815" max="12815" width="5.28515625" style="128" customWidth="1"/>
    <col min="12816" max="12816" width="25" style="128" customWidth="1"/>
    <col min="12817" max="12817" width="8.28515625" style="128" customWidth="1"/>
    <col min="12818" max="12818" width="4.42578125" style="128" customWidth="1"/>
    <col min="12819" max="12820" width="5.28515625" style="128" customWidth="1"/>
    <col min="12821" max="12821" width="0" style="128" hidden="1" customWidth="1"/>
    <col min="12822" max="12822" width="6.7109375" style="128" customWidth="1"/>
    <col min="12823" max="12823" width="7.42578125" style="128" customWidth="1"/>
    <col min="12824" max="12825" width="7.7109375" style="128" customWidth="1"/>
    <col min="12826" max="12827" width="0" style="128" hidden="1" customWidth="1"/>
    <col min="12828" max="12828" width="10.7109375" style="128" customWidth="1"/>
    <col min="12829" max="13070" width="8.85546875" style="128"/>
    <col min="13071" max="13071" width="5.28515625" style="128" customWidth="1"/>
    <col min="13072" max="13072" width="25" style="128" customWidth="1"/>
    <col min="13073" max="13073" width="8.28515625" style="128" customWidth="1"/>
    <col min="13074" max="13074" width="4.42578125" style="128" customWidth="1"/>
    <col min="13075" max="13076" width="5.28515625" style="128" customWidth="1"/>
    <col min="13077" max="13077" width="0" style="128" hidden="1" customWidth="1"/>
    <col min="13078" max="13078" width="6.7109375" style="128" customWidth="1"/>
    <col min="13079" max="13079" width="7.42578125" style="128" customWidth="1"/>
    <col min="13080" max="13081" width="7.7109375" style="128" customWidth="1"/>
    <col min="13082" max="13083" width="0" style="128" hidden="1" customWidth="1"/>
    <col min="13084" max="13084" width="10.7109375" style="128" customWidth="1"/>
    <col min="13085" max="13326" width="8.85546875" style="128"/>
    <col min="13327" max="13327" width="5.28515625" style="128" customWidth="1"/>
    <col min="13328" max="13328" width="25" style="128" customWidth="1"/>
    <col min="13329" max="13329" width="8.28515625" style="128" customWidth="1"/>
    <col min="13330" max="13330" width="4.42578125" style="128" customWidth="1"/>
    <col min="13331" max="13332" width="5.28515625" style="128" customWidth="1"/>
    <col min="13333" max="13333" width="0" style="128" hidden="1" customWidth="1"/>
    <col min="13334" max="13334" width="6.7109375" style="128" customWidth="1"/>
    <col min="13335" max="13335" width="7.42578125" style="128" customWidth="1"/>
    <col min="13336" max="13337" width="7.7109375" style="128" customWidth="1"/>
    <col min="13338" max="13339" width="0" style="128" hidden="1" customWidth="1"/>
    <col min="13340" max="13340" width="10.7109375" style="128" customWidth="1"/>
    <col min="13341" max="13582" width="8.85546875" style="128"/>
    <col min="13583" max="13583" width="5.28515625" style="128" customWidth="1"/>
    <col min="13584" max="13584" width="25" style="128" customWidth="1"/>
    <col min="13585" max="13585" width="8.28515625" style="128" customWidth="1"/>
    <col min="13586" max="13586" width="4.42578125" style="128" customWidth="1"/>
    <col min="13587" max="13588" width="5.28515625" style="128" customWidth="1"/>
    <col min="13589" max="13589" width="0" style="128" hidden="1" customWidth="1"/>
    <col min="13590" max="13590" width="6.7109375" style="128" customWidth="1"/>
    <col min="13591" max="13591" width="7.42578125" style="128" customWidth="1"/>
    <col min="13592" max="13593" width="7.7109375" style="128" customWidth="1"/>
    <col min="13594" max="13595" width="0" style="128" hidden="1" customWidth="1"/>
    <col min="13596" max="13596" width="10.7109375" style="128" customWidth="1"/>
    <col min="13597" max="13838" width="8.85546875" style="128"/>
    <col min="13839" max="13839" width="5.28515625" style="128" customWidth="1"/>
    <col min="13840" max="13840" width="25" style="128" customWidth="1"/>
    <col min="13841" max="13841" width="8.28515625" style="128" customWidth="1"/>
    <col min="13842" max="13842" width="4.42578125" style="128" customWidth="1"/>
    <col min="13843" max="13844" width="5.28515625" style="128" customWidth="1"/>
    <col min="13845" max="13845" width="0" style="128" hidden="1" customWidth="1"/>
    <col min="13846" max="13846" width="6.7109375" style="128" customWidth="1"/>
    <col min="13847" max="13847" width="7.42578125" style="128" customWidth="1"/>
    <col min="13848" max="13849" width="7.7109375" style="128" customWidth="1"/>
    <col min="13850" max="13851" width="0" style="128" hidden="1" customWidth="1"/>
    <col min="13852" max="13852" width="10.7109375" style="128" customWidth="1"/>
    <col min="13853" max="14094" width="8.85546875" style="128"/>
    <col min="14095" max="14095" width="5.28515625" style="128" customWidth="1"/>
    <col min="14096" max="14096" width="25" style="128" customWidth="1"/>
    <col min="14097" max="14097" width="8.28515625" style="128" customWidth="1"/>
    <col min="14098" max="14098" width="4.42578125" style="128" customWidth="1"/>
    <col min="14099" max="14100" width="5.28515625" style="128" customWidth="1"/>
    <col min="14101" max="14101" width="0" style="128" hidden="1" customWidth="1"/>
    <col min="14102" max="14102" width="6.7109375" style="128" customWidth="1"/>
    <col min="14103" max="14103" width="7.42578125" style="128" customWidth="1"/>
    <col min="14104" max="14105" width="7.7109375" style="128" customWidth="1"/>
    <col min="14106" max="14107" width="0" style="128" hidden="1" customWidth="1"/>
    <col min="14108" max="14108" width="10.7109375" style="128" customWidth="1"/>
    <col min="14109" max="14350" width="8.85546875" style="128"/>
    <col min="14351" max="14351" width="5.28515625" style="128" customWidth="1"/>
    <col min="14352" max="14352" width="25" style="128" customWidth="1"/>
    <col min="14353" max="14353" width="8.28515625" style="128" customWidth="1"/>
    <col min="14354" max="14354" width="4.42578125" style="128" customWidth="1"/>
    <col min="14355" max="14356" width="5.28515625" style="128" customWidth="1"/>
    <col min="14357" max="14357" width="0" style="128" hidden="1" customWidth="1"/>
    <col min="14358" max="14358" width="6.7109375" style="128" customWidth="1"/>
    <col min="14359" max="14359" width="7.42578125" style="128" customWidth="1"/>
    <col min="14360" max="14361" width="7.7109375" style="128" customWidth="1"/>
    <col min="14362" max="14363" width="0" style="128" hidden="1" customWidth="1"/>
    <col min="14364" max="14364" width="10.7109375" style="128" customWidth="1"/>
    <col min="14365" max="14606" width="8.85546875" style="128"/>
    <col min="14607" max="14607" width="5.28515625" style="128" customWidth="1"/>
    <col min="14608" max="14608" width="25" style="128" customWidth="1"/>
    <col min="14609" max="14609" width="8.28515625" style="128" customWidth="1"/>
    <col min="14610" max="14610" width="4.42578125" style="128" customWidth="1"/>
    <col min="14611" max="14612" width="5.28515625" style="128" customWidth="1"/>
    <col min="14613" max="14613" width="0" style="128" hidden="1" customWidth="1"/>
    <col min="14614" max="14614" width="6.7109375" style="128" customWidth="1"/>
    <col min="14615" max="14615" width="7.42578125" style="128" customWidth="1"/>
    <col min="14616" max="14617" width="7.7109375" style="128" customWidth="1"/>
    <col min="14618" max="14619" width="0" style="128" hidden="1" customWidth="1"/>
    <col min="14620" max="14620" width="10.7109375" style="128" customWidth="1"/>
    <col min="14621" max="14862" width="8.85546875" style="128"/>
    <col min="14863" max="14863" width="5.28515625" style="128" customWidth="1"/>
    <col min="14864" max="14864" width="25" style="128" customWidth="1"/>
    <col min="14865" max="14865" width="8.28515625" style="128" customWidth="1"/>
    <col min="14866" max="14866" width="4.42578125" style="128" customWidth="1"/>
    <col min="14867" max="14868" width="5.28515625" style="128" customWidth="1"/>
    <col min="14869" max="14869" width="0" style="128" hidden="1" customWidth="1"/>
    <col min="14870" max="14870" width="6.7109375" style="128" customWidth="1"/>
    <col min="14871" max="14871" width="7.42578125" style="128" customWidth="1"/>
    <col min="14872" max="14873" width="7.7109375" style="128" customWidth="1"/>
    <col min="14874" max="14875" width="0" style="128" hidden="1" customWidth="1"/>
    <col min="14876" max="14876" width="10.7109375" style="128" customWidth="1"/>
    <col min="14877" max="15118" width="8.85546875" style="128"/>
    <col min="15119" max="15119" width="5.28515625" style="128" customWidth="1"/>
    <col min="15120" max="15120" width="25" style="128" customWidth="1"/>
    <col min="15121" max="15121" width="8.28515625" style="128" customWidth="1"/>
    <col min="15122" max="15122" width="4.42578125" style="128" customWidth="1"/>
    <col min="15123" max="15124" width="5.28515625" style="128" customWidth="1"/>
    <col min="15125" max="15125" width="0" style="128" hidden="1" customWidth="1"/>
    <col min="15126" max="15126" width="6.7109375" style="128" customWidth="1"/>
    <col min="15127" max="15127" width="7.42578125" style="128" customWidth="1"/>
    <col min="15128" max="15129" width="7.7109375" style="128" customWidth="1"/>
    <col min="15130" max="15131" width="0" style="128" hidden="1" customWidth="1"/>
    <col min="15132" max="15132" width="10.7109375" style="128" customWidth="1"/>
    <col min="15133" max="15374" width="8.85546875" style="128"/>
    <col min="15375" max="15375" width="5.28515625" style="128" customWidth="1"/>
    <col min="15376" max="15376" width="25" style="128" customWidth="1"/>
    <col min="15377" max="15377" width="8.28515625" style="128" customWidth="1"/>
    <col min="15378" max="15378" width="4.42578125" style="128" customWidth="1"/>
    <col min="15379" max="15380" width="5.28515625" style="128" customWidth="1"/>
    <col min="15381" max="15381" width="0" style="128" hidden="1" customWidth="1"/>
    <col min="15382" max="15382" width="6.7109375" style="128" customWidth="1"/>
    <col min="15383" max="15383" width="7.42578125" style="128" customWidth="1"/>
    <col min="15384" max="15385" width="7.7109375" style="128" customWidth="1"/>
    <col min="15386" max="15387" width="0" style="128" hidden="1" customWidth="1"/>
    <col min="15388" max="15388" width="10.7109375" style="128" customWidth="1"/>
    <col min="15389" max="15630" width="8.85546875" style="128"/>
    <col min="15631" max="15631" width="5.28515625" style="128" customWidth="1"/>
    <col min="15632" max="15632" width="25" style="128" customWidth="1"/>
    <col min="15633" max="15633" width="8.28515625" style="128" customWidth="1"/>
    <col min="15634" max="15634" width="4.42578125" style="128" customWidth="1"/>
    <col min="15635" max="15636" width="5.28515625" style="128" customWidth="1"/>
    <col min="15637" max="15637" width="0" style="128" hidden="1" customWidth="1"/>
    <col min="15638" max="15638" width="6.7109375" style="128" customWidth="1"/>
    <col min="15639" max="15639" width="7.42578125" style="128" customWidth="1"/>
    <col min="15640" max="15641" width="7.7109375" style="128" customWidth="1"/>
    <col min="15642" max="15643" width="0" style="128" hidden="1" customWidth="1"/>
    <col min="15644" max="15644" width="10.7109375" style="128" customWidth="1"/>
    <col min="15645" max="15886" width="8.85546875" style="128"/>
    <col min="15887" max="15887" width="5.28515625" style="128" customWidth="1"/>
    <col min="15888" max="15888" width="25" style="128" customWidth="1"/>
    <col min="15889" max="15889" width="8.28515625" style="128" customWidth="1"/>
    <col min="15890" max="15890" width="4.42578125" style="128" customWidth="1"/>
    <col min="15891" max="15892" width="5.28515625" style="128" customWidth="1"/>
    <col min="15893" max="15893" width="0" style="128" hidden="1" customWidth="1"/>
    <col min="15894" max="15894" width="6.7109375" style="128" customWidth="1"/>
    <col min="15895" max="15895" width="7.42578125" style="128" customWidth="1"/>
    <col min="15896" max="15897" width="7.7109375" style="128" customWidth="1"/>
    <col min="15898" max="15899" width="0" style="128" hidden="1" customWidth="1"/>
    <col min="15900" max="15900" width="10.7109375" style="128" customWidth="1"/>
    <col min="15901" max="16142" width="8.85546875" style="128"/>
    <col min="16143" max="16143" width="5.28515625" style="128" customWidth="1"/>
    <col min="16144" max="16144" width="25" style="128" customWidth="1"/>
    <col min="16145" max="16145" width="8.28515625" style="128" customWidth="1"/>
    <col min="16146" max="16146" width="4.42578125" style="128" customWidth="1"/>
    <col min="16147" max="16148" width="5.28515625" style="128" customWidth="1"/>
    <col min="16149" max="16149" width="0" style="128" hidden="1" customWidth="1"/>
    <col min="16150" max="16150" width="6.7109375" style="128" customWidth="1"/>
    <col min="16151" max="16151" width="7.42578125" style="128" customWidth="1"/>
    <col min="16152" max="16153" width="7.7109375" style="128" customWidth="1"/>
    <col min="16154" max="16155" width="0" style="128" hidden="1" customWidth="1"/>
    <col min="16156" max="16156" width="10.7109375" style="128" customWidth="1"/>
    <col min="16157" max="16384" width="8.85546875" style="128"/>
  </cols>
  <sheetData>
    <row r="1" spans="1:31" ht="12.75" customHeight="1" x14ac:dyDescent="0.2">
      <c r="A1" s="369" t="s">
        <v>67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</row>
    <row r="2" spans="1:31" ht="13.5" customHeight="1" thickBot="1" x14ac:dyDescent="0.2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129"/>
      <c r="AD2" s="129"/>
      <c r="AE2" s="129"/>
    </row>
    <row r="3" spans="1:31" s="133" customFormat="1" ht="16.5" thickBot="1" x14ac:dyDescent="0.3">
      <c r="A3" s="371" t="s">
        <v>21</v>
      </c>
      <c r="B3" s="374" t="s">
        <v>22</v>
      </c>
      <c r="C3" s="130"/>
      <c r="D3" s="377">
        <v>1</v>
      </c>
      <c r="E3" s="378"/>
      <c r="F3" s="379"/>
      <c r="G3" s="377">
        <v>2</v>
      </c>
      <c r="H3" s="378"/>
      <c r="I3" s="379"/>
      <c r="J3" s="380">
        <v>3</v>
      </c>
      <c r="K3" s="381"/>
      <c r="L3" s="382"/>
      <c r="M3" s="383" t="s">
        <v>2</v>
      </c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5"/>
      <c r="AA3" s="131">
        <f>SUM(M3:Z3)</f>
        <v>0</v>
      </c>
      <c r="AB3" s="386" t="s">
        <v>23</v>
      </c>
      <c r="AC3" s="132"/>
      <c r="AD3" s="132"/>
      <c r="AE3" s="132"/>
    </row>
    <row r="4" spans="1:31" s="133" customFormat="1" ht="16.5" customHeight="1" thickBot="1" x14ac:dyDescent="0.3">
      <c r="A4" s="372"/>
      <c r="B4" s="375"/>
      <c r="C4" s="388" t="s">
        <v>24</v>
      </c>
      <c r="D4" s="361" t="s">
        <v>30</v>
      </c>
      <c r="E4" s="363" t="s">
        <v>32</v>
      </c>
      <c r="F4" s="365" t="s">
        <v>33</v>
      </c>
      <c r="G4" s="361" t="s">
        <v>30</v>
      </c>
      <c r="H4" s="363" t="s">
        <v>32</v>
      </c>
      <c r="I4" s="365" t="s">
        <v>33</v>
      </c>
      <c r="J4" s="361" t="s">
        <v>30</v>
      </c>
      <c r="K4" s="363" t="s">
        <v>32</v>
      </c>
      <c r="L4" s="365" t="s">
        <v>33</v>
      </c>
      <c r="M4" s="367" t="s">
        <v>31</v>
      </c>
      <c r="N4" s="359">
        <v>1</v>
      </c>
      <c r="O4" s="360"/>
      <c r="P4" s="360"/>
      <c r="Q4" s="360"/>
      <c r="R4" s="359">
        <v>2</v>
      </c>
      <c r="S4" s="360"/>
      <c r="T4" s="360"/>
      <c r="U4" s="360"/>
      <c r="V4" s="359">
        <v>3</v>
      </c>
      <c r="W4" s="360"/>
      <c r="X4" s="360"/>
      <c r="Y4" s="360"/>
      <c r="Z4" s="146"/>
      <c r="AA4" s="131"/>
      <c r="AB4" s="387"/>
      <c r="AC4" s="132"/>
      <c r="AD4" s="132"/>
      <c r="AE4" s="132"/>
    </row>
    <row r="5" spans="1:31" s="135" customFormat="1" ht="33" customHeight="1" thickBot="1" x14ac:dyDescent="0.3">
      <c r="A5" s="373"/>
      <c r="B5" s="376"/>
      <c r="C5" s="389"/>
      <c r="D5" s="362"/>
      <c r="E5" s="364"/>
      <c r="F5" s="366"/>
      <c r="G5" s="362"/>
      <c r="H5" s="364"/>
      <c r="I5" s="366"/>
      <c r="J5" s="362"/>
      <c r="K5" s="364"/>
      <c r="L5" s="366"/>
      <c r="M5" s="368"/>
      <c r="N5" s="150" t="s">
        <v>26</v>
      </c>
      <c r="O5" s="151" t="s">
        <v>27</v>
      </c>
      <c r="P5" s="151" t="s">
        <v>28</v>
      </c>
      <c r="Q5" s="152" t="s">
        <v>29</v>
      </c>
      <c r="R5" s="150" t="s">
        <v>26</v>
      </c>
      <c r="S5" s="151" t="s">
        <v>27</v>
      </c>
      <c r="T5" s="151" t="s">
        <v>28</v>
      </c>
      <c r="U5" s="153" t="s">
        <v>29</v>
      </c>
      <c r="V5" s="150" t="s">
        <v>26</v>
      </c>
      <c r="W5" s="151" t="s">
        <v>27</v>
      </c>
      <c r="X5" s="151" t="s">
        <v>28</v>
      </c>
      <c r="Y5" s="153" t="s">
        <v>29</v>
      </c>
      <c r="Z5" s="147">
        <v>4</v>
      </c>
      <c r="AA5" s="131"/>
      <c r="AB5" s="387"/>
      <c r="AC5" s="134"/>
      <c r="AD5" s="134"/>
      <c r="AE5" s="134"/>
    </row>
    <row r="6" spans="1:31" ht="15.75" x14ac:dyDescent="0.25">
      <c r="A6" s="329">
        <f ca="1">RANK(AB6,AB$6:OFFSET(AB$6,0,0,COUNTA(B$6:B$28)))</f>
        <v>1</v>
      </c>
      <c r="B6" s="304" t="s">
        <v>50</v>
      </c>
      <c r="C6" s="335" t="s">
        <v>25</v>
      </c>
      <c r="D6" s="267">
        <v>1</v>
      </c>
      <c r="E6" s="234">
        <v>9</v>
      </c>
      <c r="F6" s="269">
        <v>6</v>
      </c>
      <c r="G6" s="270">
        <v>1</v>
      </c>
      <c r="H6" s="234">
        <v>11</v>
      </c>
      <c r="I6" s="271">
        <v>5</v>
      </c>
      <c r="J6" s="267">
        <v>1</v>
      </c>
      <c r="K6" s="234">
        <v>11</v>
      </c>
      <c r="L6" s="269">
        <v>4</v>
      </c>
      <c r="M6" s="268">
        <v>1</v>
      </c>
      <c r="N6" s="228">
        <f ca="1">OFFSET(Очки!$A$3,F6,D6+QUOTIENT(MAX($C$29-11,0), 2)*4)</f>
        <v>11.5</v>
      </c>
      <c r="O6" s="196">
        <f ca="1">IF(F6&lt;E6,OFFSET(IF(OR($C$29=11,$C$29=12),Очки!$B$17,Очки!$O$18),2+E6-F6,IF(D6=2,12,13-E6)),0)</f>
        <v>2.7</v>
      </c>
      <c r="P6" s="196">
        <v>2</v>
      </c>
      <c r="Q6" s="197"/>
      <c r="R6" s="332">
        <f ca="1">OFFSET(Очки!$A$3,I6,G6+QUOTIENT(MAX($C$29-11,0), 2)*4)</f>
        <v>12</v>
      </c>
      <c r="S6" s="196">
        <f ca="1">IF(I6&lt;H6,OFFSET(IF(OR($C$29=11,$C$29=12),Очки!$B$17,Очки!$O$18),2+H6-I6,IF(G6=2,12,13-H6)),0)</f>
        <v>5.7</v>
      </c>
      <c r="T6" s="196">
        <v>2</v>
      </c>
      <c r="U6" s="272"/>
      <c r="V6" s="228">
        <f ca="1">OFFSET(Очки!$A$3,L6,J6+QUOTIENT(MAX($C$29-11,0), 2)*4)</f>
        <v>13</v>
      </c>
      <c r="W6" s="196">
        <f ca="1">IF(L6&lt;K6,OFFSET(IF(OR($C$29=11,$C$29=12),Очки!$B$17,Очки!$O$18),2+K6-L6,IF(J6=2,12,13-K6)),0)</f>
        <v>6.3</v>
      </c>
      <c r="X6" s="196">
        <v>1</v>
      </c>
      <c r="Y6" s="197"/>
      <c r="Z6" s="136"/>
      <c r="AA6" s="323"/>
      <c r="AB6" s="324">
        <f t="shared" ref="AB6:AB28" ca="1" si="0">SUM(M6:Y6)</f>
        <v>57.199999999999996</v>
      </c>
      <c r="AC6" s="129"/>
      <c r="AD6" s="129"/>
      <c r="AE6" s="129"/>
    </row>
    <row r="7" spans="1:31" ht="15.75" x14ac:dyDescent="0.25">
      <c r="A7" s="330">
        <f ca="1">RANK(AB7,AB$6:OFFSET(AB$6,0,0,COUNTA(B$6:B$28)))</f>
        <v>2</v>
      </c>
      <c r="B7" s="154" t="s">
        <v>56</v>
      </c>
      <c r="C7" s="336">
        <v>10</v>
      </c>
      <c r="D7" s="235">
        <v>1</v>
      </c>
      <c r="E7" s="238">
        <v>8</v>
      </c>
      <c r="F7" s="237">
        <v>2</v>
      </c>
      <c r="G7" s="233">
        <v>1</v>
      </c>
      <c r="H7" s="238">
        <v>10</v>
      </c>
      <c r="I7" s="239">
        <v>5</v>
      </c>
      <c r="J7" s="235">
        <v>1</v>
      </c>
      <c r="K7" s="238">
        <v>10</v>
      </c>
      <c r="L7" s="237">
        <v>7</v>
      </c>
      <c r="M7" s="236">
        <v>0.5</v>
      </c>
      <c r="N7" s="202">
        <f ca="1">OFFSET(Очки!$A$3,F7,D7+QUOTIENT(MAX($C$29-11,0), 2)*4)</f>
        <v>15</v>
      </c>
      <c r="O7" s="198">
        <f ca="1">IF(F7&lt;E7,OFFSET(IF(OR($C$29=11,$C$29=12),Очки!$B$17,Очки!$O$18),2+E7-F7,IF(D7=2,12,13-E7)),0)</f>
        <v>4.1000000000000005</v>
      </c>
      <c r="P7" s="198">
        <v>1.5</v>
      </c>
      <c r="Q7" s="199"/>
      <c r="R7" s="333">
        <f ca="1">OFFSET(Очки!$A$3,I7,G7+QUOTIENT(MAX($C$29-11,0), 2)*4)</f>
        <v>12</v>
      </c>
      <c r="S7" s="198">
        <f ca="1">IF(I7&lt;H7,OFFSET(IF(OR($C$29=11,$C$29=12),Очки!$B$17,Очки!$O$18),2+H7-I7,IF(G7=2,12,13-H7)),0)</f>
        <v>4.5</v>
      </c>
      <c r="T7" s="198">
        <v>1.5</v>
      </c>
      <c r="U7" s="273"/>
      <c r="V7" s="202">
        <f ca="1">OFFSET(Очки!$A$3,L7,J7+QUOTIENT(MAX($C$29-11,0), 2)*4)</f>
        <v>11</v>
      </c>
      <c r="W7" s="198">
        <f ca="1">IF(L7&lt;K7,OFFSET(IF(OR($C$29=11,$C$29=12),Очки!$B$17,Очки!$O$18),2+K7-L7,IF(J7=2,12,13-K7)),0)</f>
        <v>3</v>
      </c>
      <c r="X7" s="198">
        <v>2.5</v>
      </c>
      <c r="Y7" s="199"/>
      <c r="Z7" s="138"/>
      <c r="AA7" s="307"/>
      <c r="AB7" s="325">
        <f t="shared" ca="1" si="0"/>
        <v>55.6</v>
      </c>
      <c r="AC7" s="129"/>
      <c r="AD7" s="129"/>
      <c r="AE7" s="129"/>
    </row>
    <row r="8" spans="1:31" ht="15.75" x14ac:dyDescent="0.25">
      <c r="A8" s="330">
        <f ca="1">RANK(AB8,AB$6:OFFSET(AB$6,0,0,COUNTA(B$6:B$28)))</f>
        <v>3</v>
      </c>
      <c r="B8" s="295" t="s">
        <v>51</v>
      </c>
      <c r="C8" s="336">
        <v>5</v>
      </c>
      <c r="D8" s="235">
        <v>1</v>
      </c>
      <c r="E8" s="238">
        <v>12</v>
      </c>
      <c r="F8" s="237">
        <v>7</v>
      </c>
      <c r="G8" s="233">
        <v>1</v>
      </c>
      <c r="H8" s="238">
        <v>12</v>
      </c>
      <c r="I8" s="239">
        <v>10</v>
      </c>
      <c r="J8" s="235">
        <v>1</v>
      </c>
      <c r="K8" s="238">
        <v>12</v>
      </c>
      <c r="L8" s="237">
        <v>5</v>
      </c>
      <c r="M8" s="236">
        <v>2.5</v>
      </c>
      <c r="N8" s="202">
        <f ca="1">OFFSET(Очки!$A$3,F8,D8+QUOTIENT(MAX($C$29-11,0), 2)*4)</f>
        <v>11</v>
      </c>
      <c r="O8" s="198">
        <f ca="1">IF(F8&lt;E8,OFFSET(IF(OR($C$29=11,$C$29=12),Очки!$B$17,Очки!$O$18),2+E8-F8,IF(D8=2,12,13-E8)),0)</f>
        <v>5.5</v>
      </c>
      <c r="P8" s="198">
        <v>2.5</v>
      </c>
      <c r="Q8" s="199"/>
      <c r="R8" s="333">
        <f ca="1">OFFSET(Очки!$A$3,I8,G8+QUOTIENT(MAX($C$29-11,0), 2)*4)</f>
        <v>9.5</v>
      </c>
      <c r="S8" s="198">
        <f ca="1">IF(I8&lt;H8,OFFSET(IF(OR($C$29=11,$C$29=12),Очки!$B$17,Очки!$O$18),2+H8-I8,IF(G8=2,12,13-H8)),0)</f>
        <v>2.5</v>
      </c>
      <c r="T8" s="198">
        <v>2.5</v>
      </c>
      <c r="U8" s="273">
        <v>-5</v>
      </c>
      <c r="V8" s="202">
        <f ca="1">OFFSET(Очки!$A$3,L8,J8+QUOTIENT(MAX($C$29-11,0), 2)*4)</f>
        <v>12</v>
      </c>
      <c r="W8" s="198">
        <f ca="1">IF(L8&lt;K8,OFFSET(IF(OR($C$29=11,$C$29=12),Очки!$B$17,Очки!$O$18),2+K8-L8,IF(J8=2,12,13-K8)),0)</f>
        <v>7</v>
      </c>
      <c r="X8" s="198">
        <v>1.5</v>
      </c>
      <c r="Y8" s="199"/>
      <c r="Z8" s="138"/>
      <c r="AA8" s="307"/>
      <c r="AB8" s="325">
        <f t="shared" ca="1" si="0"/>
        <v>51.5</v>
      </c>
      <c r="AC8" s="129"/>
      <c r="AD8" s="129"/>
      <c r="AE8" s="129"/>
    </row>
    <row r="9" spans="1:31" ht="15.75" x14ac:dyDescent="0.25">
      <c r="A9" s="330">
        <f ca="1">RANK(AB9,AB$6:OFFSET(AB$6,0,0,COUNTA(B$6:B$28)))</f>
        <v>4</v>
      </c>
      <c r="B9" s="155" t="s">
        <v>49</v>
      </c>
      <c r="C9" s="336" t="s">
        <v>25</v>
      </c>
      <c r="D9" s="235">
        <v>1</v>
      </c>
      <c r="E9" s="238">
        <v>6</v>
      </c>
      <c r="F9" s="237">
        <v>4</v>
      </c>
      <c r="G9" s="233">
        <v>1</v>
      </c>
      <c r="H9" s="238">
        <v>6</v>
      </c>
      <c r="I9" s="239">
        <v>1</v>
      </c>
      <c r="J9" s="235">
        <v>1</v>
      </c>
      <c r="K9" s="238">
        <v>6</v>
      </c>
      <c r="L9" s="237">
        <v>3</v>
      </c>
      <c r="M9" s="236"/>
      <c r="N9" s="202">
        <f ca="1">OFFSET(Очки!$A$3,F9,D9+QUOTIENT(MAX($C$29-11,0), 2)*4)</f>
        <v>13</v>
      </c>
      <c r="O9" s="198">
        <f ca="1">IF(F9&lt;E9,OFFSET(IF(OR($C$29=11,$C$29=12),Очки!$B$17,Очки!$O$18),2+E9-F9,IF(D9=2,12,13-E9)),0)</f>
        <v>1.2999999999999998</v>
      </c>
      <c r="P9" s="198"/>
      <c r="Q9" s="199"/>
      <c r="R9" s="333">
        <f ca="1">OFFSET(Очки!$A$3,I9,G9+QUOTIENT(MAX($C$29-11,0), 2)*4)</f>
        <v>16</v>
      </c>
      <c r="S9" s="198">
        <f ca="1">IF(I9&lt;H9,OFFSET(IF(OR($C$29=11,$C$29=12),Очки!$B$17,Очки!$O$18),2+H9-I9,IF(G9=2,12,13-H9)),0)</f>
        <v>2.9</v>
      </c>
      <c r="T9" s="198"/>
      <c r="U9" s="273"/>
      <c r="V9" s="202">
        <f ca="1">OFFSET(Очки!$A$3,L9,J9+QUOTIENT(MAX($C$29-11,0), 2)*4)</f>
        <v>14</v>
      </c>
      <c r="W9" s="198">
        <f ca="1">IF(L9&lt;K9,OFFSET(IF(OR($C$29=11,$C$29=12),Очки!$B$17,Очки!$O$18),2+K9-L9,IF(J9=2,12,13-K9)),0)</f>
        <v>1.9</v>
      </c>
      <c r="X9" s="198">
        <v>0.5</v>
      </c>
      <c r="Y9" s="199"/>
      <c r="Z9" s="138"/>
      <c r="AA9" s="307"/>
      <c r="AB9" s="325">
        <f t="shared" ca="1" si="0"/>
        <v>49.6</v>
      </c>
      <c r="AC9" s="129"/>
      <c r="AD9" s="129"/>
      <c r="AE9" s="129"/>
    </row>
    <row r="10" spans="1:31" ht="15.75" x14ac:dyDescent="0.25">
      <c r="A10" s="330">
        <f ca="1">RANK(AB10,AB$6:OFFSET(AB$6,0,0,COUNTA(B$6:B$28)))</f>
        <v>5</v>
      </c>
      <c r="B10" s="154" t="s">
        <v>45</v>
      </c>
      <c r="C10" s="336" t="s">
        <v>25</v>
      </c>
      <c r="D10" s="235">
        <v>1</v>
      </c>
      <c r="E10" s="238">
        <v>3</v>
      </c>
      <c r="F10" s="237">
        <v>5</v>
      </c>
      <c r="G10" s="233">
        <v>1</v>
      </c>
      <c r="H10" s="238">
        <v>7</v>
      </c>
      <c r="I10" s="239">
        <v>8</v>
      </c>
      <c r="J10" s="235">
        <v>1</v>
      </c>
      <c r="K10" s="238">
        <v>4</v>
      </c>
      <c r="L10" s="237">
        <v>1</v>
      </c>
      <c r="M10" s="236"/>
      <c r="N10" s="202">
        <f ca="1">OFFSET(Очки!$A$3,F10,D10+QUOTIENT(MAX($C$29-11,0), 2)*4)</f>
        <v>12</v>
      </c>
      <c r="O10" s="198">
        <f ca="1">IF(F10&lt;E10,OFFSET(IF(OR($C$29=11,$C$29=12),Очки!$B$17,Очки!$O$18),2+E10-F10,IF(D10=2,12,13-E10)),0)</f>
        <v>0</v>
      </c>
      <c r="P10" s="198"/>
      <c r="Q10" s="199"/>
      <c r="R10" s="333">
        <f ca="1">OFFSET(Очки!$A$3,I10,G10+QUOTIENT(MAX($C$29-11,0), 2)*4)</f>
        <v>10.5</v>
      </c>
      <c r="S10" s="198">
        <f ca="1">IF(I10&lt;H10,OFFSET(IF(OR($C$29=11,$C$29=12),Очки!$B$17,Очки!$O$18),2+H10-I10,IF(G10=2,12,13-H10)),0)</f>
        <v>0</v>
      </c>
      <c r="T10" s="198"/>
      <c r="U10" s="273"/>
      <c r="V10" s="202">
        <f ca="1">OFFSET(Очки!$A$3,L10,J10+QUOTIENT(MAX($C$29-11,0), 2)*4)</f>
        <v>16</v>
      </c>
      <c r="W10" s="198">
        <f ca="1">IF(L10&lt;K10,OFFSET(IF(OR($C$29=11,$C$29=12),Очки!$B$17,Очки!$O$18),2+K10-L10,IF(J10=2,12,13-K10)),0)</f>
        <v>1.6</v>
      </c>
      <c r="X10" s="198"/>
      <c r="Y10" s="199"/>
      <c r="Z10" s="138"/>
      <c r="AA10" s="307"/>
      <c r="AB10" s="325">
        <f t="shared" ca="1" si="0"/>
        <v>40.1</v>
      </c>
      <c r="AC10" s="129"/>
      <c r="AD10" s="129"/>
      <c r="AE10" s="129"/>
    </row>
    <row r="11" spans="1:31" ht="15.75" x14ac:dyDescent="0.25">
      <c r="A11" s="330">
        <f ca="1">RANK(AB11,AB$6:OFFSET(AB$6,0,0,COUNTA(B$6:B$28)))</f>
        <v>6</v>
      </c>
      <c r="B11" s="155" t="s">
        <v>59</v>
      </c>
      <c r="C11" s="336" t="s">
        <v>25</v>
      </c>
      <c r="D11" s="235">
        <v>1</v>
      </c>
      <c r="E11" s="238">
        <v>4</v>
      </c>
      <c r="F11" s="237">
        <v>1</v>
      </c>
      <c r="G11" s="233">
        <v>1</v>
      </c>
      <c r="H11" s="238">
        <v>8</v>
      </c>
      <c r="I11" s="239">
        <v>11</v>
      </c>
      <c r="J11" s="235">
        <v>1</v>
      </c>
      <c r="K11" s="238">
        <v>5</v>
      </c>
      <c r="L11" s="237">
        <v>10</v>
      </c>
      <c r="M11" s="236"/>
      <c r="N11" s="202">
        <f ca="1">OFFSET(Очки!$A$3,F11,D11+QUOTIENT(MAX($C$29-11,0), 2)*4)</f>
        <v>16</v>
      </c>
      <c r="O11" s="198">
        <f ca="1">IF(F11&lt;E11,OFFSET(IF(OR($C$29=11,$C$29=12),Очки!$B$17,Очки!$O$18),2+E11-F11,IF(D11=2,12,13-E11)),0)</f>
        <v>1.6</v>
      </c>
      <c r="P11" s="198">
        <v>0.5</v>
      </c>
      <c r="Q11" s="199"/>
      <c r="R11" s="333">
        <f ca="1">OFFSET(Очки!$A$3,I11,G11+QUOTIENT(MAX($C$29-11,0), 2)*4)</f>
        <v>9</v>
      </c>
      <c r="S11" s="198">
        <f ca="1">IF(I11&lt;H11,OFFSET(IF(OR($C$29=11,$C$29=12),Очки!$B$17,Очки!$O$18),2+H11-I11,IF(G11=2,12,13-H11)),0)</f>
        <v>0</v>
      </c>
      <c r="T11" s="198"/>
      <c r="U11" s="273"/>
      <c r="V11" s="202">
        <f ca="1">OFFSET(Очки!$A$3,L11,J11+QUOTIENT(MAX($C$29-11,0), 2)*4)</f>
        <v>9.5</v>
      </c>
      <c r="W11" s="198">
        <f ca="1">IF(L11&lt;K11,OFFSET(IF(OR($C$29=11,$C$29=12),Очки!$B$17,Очки!$O$18),2+K11-L11,IF(J11=2,12,13-K11)),0)</f>
        <v>0</v>
      </c>
      <c r="X11" s="198"/>
      <c r="Y11" s="199"/>
      <c r="Z11" s="138"/>
      <c r="AA11" s="307"/>
      <c r="AB11" s="325">
        <f t="shared" ca="1" si="0"/>
        <v>36.6</v>
      </c>
      <c r="AC11" s="129"/>
      <c r="AD11" s="129"/>
      <c r="AE11" s="129"/>
    </row>
    <row r="12" spans="1:31" ht="15.75" x14ac:dyDescent="0.25">
      <c r="A12" s="330">
        <f ca="1">RANK(AB12,AB$6:OFFSET(AB$6,0,0,COUNTA(B$6:B$28)))</f>
        <v>7</v>
      </c>
      <c r="B12" s="154" t="s">
        <v>69</v>
      </c>
      <c r="C12" s="336" t="s">
        <v>25</v>
      </c>
      <c r="D12" s="235">
        <v>1</v>
      </c>
      <c r="E12" s="238">
        <v>7</v>
      </c>
      <c r="F12" s="237">
        <v>10</v>
      </c>
      <c r="G12" s="233">
        <v>1</v>
      </c>
      <c r="H12" s="238">
        <v>9</v>
      </c>
      <c r="I12" s="239">
        <v>9</v>
      </c>
      <c r="J12" s="235">
        <v>1</v>
      </c>
      <c r="K12" s="238">
        <v>2</v>
      </c>
      <c r="L12" s="237">
        <v>2</v>
      </c>
      <c r="M12" s="236"/>
      <c r="N12" s="202">
        <f ca="1">OFFSET(Очки!$A$3,F12,D12+QUOTIENT(MAX($C$29-11,0), 2)*4)</f>
        <v>9.5</v>
      </c>
      <c r="O12" s="198">
        <f ca="1">IF(F12&lt;E12,OFFSET(IF(OR($C$29=11,$C$29=12),Очки!$B$17,Очки!$O$18),2+E12-F12,IF(D12=2,12,13-E12)),0)</f>
        <v>0</v>
      </c>
      <c r="P12" s="198">
        <v>1</v>
      </c>
      <c r="Q12" s="199"/>
      <c r="R12" s="333">
        <f ca="1">OFFSET(Очки!$A$3,I12,G12+QUOTIENT(MAX($C$29-11,0), 2)*4)</f>
        <v>10</v>
      </c>
      <c r="S12" s="198">
        <f ca="1">IF(I12&lt;H12,OFFSET(IF(OR($C$29=11,$C$29=12),Очки!$B$17,Очки!$O$18),2+H12-I12,IF(G12=2,12,13-H12)),0)</f>
        <v>0</v>
      </c>
      <c r="T12" s="198"/>
      <c r="U12" s="273"/>
      <c r="V12" s="202">
        <f ca="1">OFFSET(Очки!$A$3,L12,J12+QUOTIENT(MAX($C$29-11,0), 2)*4)</f>
        <v>15</v>
      </c>
      <c r="W12" s="198">
        <f ca="1">IF(L12&lt;K12,OFFSET(IF(OR($C$29=11,$C$29=12),Очки!$B$17,Очки!$O$18),2+K12-L12,IF(J12=2,12,13-K12)),0)</f>
        <v>0</v>
      </c>
      <c r="X12" s="198"/>
      <c r="Y12" s="199"/>
      <c r="Z12" s="138"/>
      <c r="AA12" s="307"/>
      <c r="AB12" s="325">
        <f t="shared" ca="1" si="0"/>
        <v>35.5</v>
      </c>
      <c r="AC12" s="129"/>
      <c r="AD12" s="129"/>
      <c r="AE12" s="129"/>
    </row>
    <row r="13" spans="1:31" ht="15.75" x14ac:dyDescent="0.25">
      <c r="A13" s="330">
        <f ca="1">RANK(AB13,AB$6:OFFSET(AB$6,0,0,COUNTA(B$6:B$28)))</f>
        <v>8</v>
      </c>
      <c r="B13" s="156" t="s">
        <v>58</v>
      </c>
      <c r="C13" s="336">
        <v>15</v>
      </c>
      <c r="D13" s="235">
        <v>1</v>
      </c>
      <c r="E13" s="238">
        <v>2</v>
      </c>
      <c r="F13" s="237">
        <v>8</v>
      </c>
      <c r="G13" s="233">
        <v>1</v>
      </c>
      <c r="H13" s="238">
        <v>2</v>
      </c>
      <c r="I13" s="239">
        <v>3</v>
      </c>
      <c r="J13" s="235">
        <v>1</v>
      </c>
      <c r="K13" s="238">
        <v>3</v>
      </c>
      <c r="L13" s="237">
        <v>8</v>
      </c>
      <c r="M13" s="236"/>
      <c r="N13" s="202">
        <f ca="1">OFFSET(Очки!$A$3,F13,D13+QUOTIENT(MAX($C$29-11,0), 2)*4)</f>
        <v>10.5</v>
      </c>
      <c r="O13" s="198">
        <f ca="1">IF(F13&lt;E13,OFFSET(IF(OR($C$29=11,$C$29=12),Очки!$B$17,Очки!$O$18),2+E13-F13,IF(D13=2,12,13-E13)),0)</f>
        <v>0</v>
      </c>
      <c r="P13" s="198"/>
      <c r="Q13" s="199"/>
      <c r="R13" s="333">
        <f ca="1">OFFSET(Очки!$A$3,I13,G13+QUOTIENT(MAX($C$29-11,0), 2)*4)</f>
        <v>14</v>
      </c>
      <c r="S13" s="198">
        <f ca="1">IF(I13&lt;H13,OFFSET(IF(OR($C$29=11,$C$29=12),Очки!$B$17,Очки!$O$18),2+H13-I13,IF(G13=2,12,13-H13)),0)</f>
        <v>0</v>
      </c>
      <c r="T13" s="198"/>
      <c r="U13" s="273"/>
      <c r="V13" s="202">
        <f ca="1">OFFSET(Очки!$A$3,L13,J13+QUOTIENT(MAX($C$29-11,0), 2)*4)</f>
        <v>10.5</v>
      </c>
      <c r="W13" s="198">
        <f ca="1">IF(L13&lt;K13,OFFSET(IF(OR($C$29=11,$C$29=12),Очки!$B$17,Очки!$O$18),2+K13-L13,IF(J13=2,12,13-K13)),0)</f>
        <v>0</v>
      </c>
      <c r="X13" s="198"/>
      <c r="Y13" s="199"/>
      <c r="Z13" s="138"/>
      <c r="AA13" s="307"/>
      <c r="AB13" s="325">
        <f t="shared" ca="1" si="0"/>
        <v>35</v>
      </c>
      <c r="AC13" s="129"/>
      <c r="AD13" s="129"/>
      <c r="AE13" s="129"/>
    </row>
    <row r="14" spans="1:31" ht="15.75" x14ac:dyDescent="0.25">
      <c r="A14" s="330">
        <f ca="1">RANK(AB14,AB$6:OFFSET(AB$6,0,0,COUNTA(B$6:B$28)))</f>
        <v>9</v>
      </c>
      <c r="B14" s="296" t="s">
        <v>68</v>
      </c>
      <c r="C14" s="336">
        <v>7.5</v>
      </c>
      <c r="D14" s="235">
        <v>1</v>
      </c>
      <c r="E14" s="238">
        <v>1</v>
      </c>
      <c r="F14" s="237">
        <v>3</v>
      </c>
      <c r="G14" s="233">
        <v>1</v>
      </c>
      <c r="H14" s="238">
        <v>3</v>
      </c>
      <c r="I14" s="239">
        <v>2</v>
      </c>
      <c r="J14" s="235">
        <v>1</v>
      </c>
      <c r="K14" s="238">
        <v>8</v>
      </c>
      <c r="L14" s="237">
        <v>11</v>
      </c>
      <c r="M14" s="236"/>
      <c r="N14" s="202">
        <f ca="1">OFFSET(Очки!$A$3,F14,D14+QUOTIENT(MAX($C$29-11,0), 2)*4)</f>
        <v>14</v>
      </c>
      <c r="O14" s="198">
        <f ca="1">IF(F14&lt;E14,OFFSET(IF(OR($C$29=11,$C$29=12),Очки!$B$17,Очки!$O$18),2+E14-F14,IF(D14=2,12,13-E14)),0)</f>
        <v>0</v>
      </c>
      <c r="P14" s="198"/>
      <c r="Q14" s="199"/>
      <c r="R14" s="333">
        <f ca="1">OFFSET(Очки!$A$3,I14,G14+QUOTIENT(MAX($C$29-11,0), 2)*4)</f>
        <v>15</v>
      </c>
      <c r="S14" s="198">
        <f ca="1">IF(I14&lt;H14,OFFSET(IF(OR($C$29=11,$C$29=12),Очки!$B$17,Очки!$O$18),2+H14-I14,IF(G14=2,12,13-H14)),0)</f>
        <v>0.5</v>
      </c>
      <c r="T14" s="198">
        <v>0.5</v>
      </c>
      <c r="U14" s="273">
        <v>-5</v>
      </c>
      <c r="V14" s="202">
        <f ca="1">OFFSET(Очки!$A$3,L14,J14+QUOTIENT(MAX($C$29-11,0), 2)*4)</f>
        <v>9</v>
      </c>
      <c r="W14" s="198">
        <f ca="1">IF(L14&lt;K14,OFFSET(IF(OR($C$29=11,$C$29=12),Очки!$B$17,Очки!$O$18),2+K14-L14,IF(J14=2,12,13-K14)),0)</f>
        <v>0</v>
      </c>
      <c r="X14" s="198"/>
      <c r="Y14" s="199"/>
      <c r="Z14" s="138"/>
      <c r="AA14" s="307"/>
      <c r="AB14" s="325">
        <f t="shared" ca="1" si="0"/>
        <v>34</v>
      </c>
      <c r="AC14" s="129"/>
      <c r="AD14" s="129"/>
      <c r="AE14" s="129"/>
    </row>
    <row r="15" spans="1:31" ht="15.75" x14ac:dyDescent="0.25">
      <c r="A15" s="330">
        <f ca="1">RANK(AB15,AB$6:OFFSET(AB$6,0,0,COUNTA(B$6:B$28)))</f>
        <v>10</v>
      </c>
      <c r="B15" s="154" t="s">
        <v>54</v>
      </c>
      <c r="C15" s="336" t="s">
        <v>25</v>
      </c>
      <c r="D15" s="235">
        <v>1</v>
      </c>
      <c r="E15" s="238">
        <v>11</v>
      </c>
      <c r="F15" s="237">
        <v>12</v>
      </c>
      <c r="G15" s="233">
        <v>1</v>
      </c>
      <c r="H15" s="238">
        <v>5</v>
      </c>
      <c r="I15" s="239">
        <v>4</v>
      </c>
      <c r="J15" s="235">
        <v>1</v>
      </c>
      <c r="K15" s="238">
        <v>9</v>
      </c>
      <c r="L15" s="237">
        <v>6</v>
      </c>
      <c r="M15" s="236">
        <v>2</v>
      </c>
      <c r="N15" s="202">
        <f ca="1">OFFSET(Очки!$A$3,F15,D15+QUOTIENT(MAX($C$29-11,0), 2)*4)</f>
        <v>8.5</v>
      </c>
      <c r="O15" s="198">
        <f ca="1">IF(F15&lt;E15,OFFSET(IF(OR($C$29=11,$C$29=12),Очки!$B$17,Очки!$O$18),2+E15-F15,IF(D15=2,12,13-E15)),0)</f>
        <v>0</v>
      </c>
      <c r="P15" s="198"/>
      <c r="Q15" s="199"/>
      <c r="R15" s="333">
        <f ca="1">OFFSET(Очки!$A$3,I15,G15+QUOTIENT(MAX($C$29-11,0), 2)*4)</f>
        <v>13</v>
      </c>
      <c r="S15" s="198">
        <f ca="1">IF(I15&lt;H15,OFFSET(IF(OR($C$29=11,$C$29=12),Очки!$B$17,Очки!$O$18),2+H15-I15,IF(G15=2,12,13-H15)),0)</f>
        <v>0.6</v>
      </c>
      <c r="T15" s="198">
        <v>1</v>
      </c>
      <c r="U15" s="273"/>
      <c r="V15" s="202">
        <f ca="1">OFFSET(Очки!$A$3,L15,J15+QUOTIENT(MAX($C$29-11,0), 2)*4)</f>
        <v>11.5</v>
      </c>
      <c r="W15" s="198">
        <f ca="1">IF(L15&lt;K15,OFFSET(IF(OR($C$29=11,$C$29=12),Очки!$B$17,Очки!$O$18),2+K15-L15,IF(J15=2,12,13-K15)),0)</f>
        <v>2.7</v>
      </c>
      <c r="X15" s="198">
        <v>2</v>
      </c>
      <c r="Y15" s="199">
        <v>-8</v>
      </c>
      <c r="Z15" s="138"/>
      <c r="AA15" s="307"/>
      <c r="AB15" s="325">
        <f t="shared" ca="1" si="0"/>
        <v>33.300000000000004</v>
      </c>
      <c r="AC15" s="129"/>
      <c r="AD15" s="129"/>
      <c r="AE15" s="129"/>
    </row>
    <row r="16" spans="1:31" ht="15" customHeight="1" x14ac:dyDescent="0.25">
      <c r="A16" s="330">
        <f ca="1">RANK(AB16,AB$6:OFFSET(AB$6,0,0,COUNTA(B$6:B$28)))</f>
        <v>11</v>
      </c>
      <c r="B16" s="154" t="s">
        <v>70</v>
      </c>
      <c r="C16" s="336">
        <v>7.5</v>
      </c>
      <c r="D16" s="235">
        <v>1</v>
      </c>
      <c r="E16" s="238">
        <v>5</v>
      </c>
      <c r="F16" s="237">
        <v>11</v>
      </c>
      <c r="G16" s="233">
        <v>1</v>
      </c>
      <c r="H16" s="238">
        <v>1</v>
      </c>
      <c r="I16" s="239">
        <v>7</v>
      </c>
      <c r="J16" s="235">
        <v>1</v>
      </c>
      <c r="K16" s="238">
        <v>1</v>
      </c>
      <c r="L16" s="237">
        <v>8</v>
      </c>
      <c r="M16" s="236"/>
      <c r="N16" s="202">
        <f ca="1">OFFSET(Очки!$A$3,F16,D16+QUOTIENT(MAX($C$29-11,0), 2)*4)</f>
        <v>9</v>
      </c>
      <c r="O16" s="198">
        <f ca="1">IF(F16&lt;E16,OFFSET(IF(OR($C$29=11,$C$29=12),Очки!$B$17,Очки!$O$18),2+E16-F16,IF(D16=2,12,13-E16)),0)</f>
        <v>0</v>
      </c>
      <c r="P16" s="198"/>
      <c r="Q16" s="199"/>
      <c r="R16" s="333">
        <f ca="1">OFFSET(Очки!$A$3,I16,G16+QUOTIENT(MAX($C$29-11,0), 2)*4)</f>
        <v>11</v>
      </c>
      <c r="S16" s="198">
        <f ca="1">IF(I16&lt;H16,OFFSET(IF(OR($C$29=11,$C$29=12),Очки!$B$17,Очки!$O$18),2+H16-I16,IF(G16=2,12,13-H16)),0)</f>
        <v>0</v>
      </c>
      <c r="T16" s="198"/>
      <c r="U16" s="273"/>
      <c r="V16" s="202">
        <f ca="1">OFFSET(Очки!$A$3,L16,J16+QUOTIENT(MAX($C$29-11,0), 2)*4)</f>
        <v>10.5</v>
      </c>
      <c r="W16" s="198">
        <f ca="1">IF(L16&lt;K16,OFFSET(IF(OR($C$29=11,$C$29=12),Очки!$B$17,Очки!$O$18),2+K16-L16,IF(J16=2,12,13-K16)),0)</f>
        <v>0</v>
      </c>
      <c r="X16" s="198"/>
      <c r="Y16" s="199"/>
      <c r="Z16" s="138"/>
      <c r="AA16" s="307"/>
      <c r="AB16" s="325">
        <f t="shared" ca="1" si="0"/>
        <v>30.5</v>
      </c>
      <c r="AD16" s="129"/>
    </row>
    <row r="17" spans="1:30" ht="16.5" thickBot="1" x14ac:dyDescent="0.3">
      <c r="A17" s="331">
        <f ca="1">RANK(AB17,AB$6:OFFSET(AB$6,0,0,COUNTA(B$6:B$28)))</f>
        <v>12</v>
      </c>
      <c r="B17" s="334" t="s">
        <v>71</v>
      </c>
      <c r="C17" s="145">
        <v>12.5</v>
      </c>
      <c r="D17" s="338">
        <v>1</v>
      </c>
      <c r="E17" s="326">
        <v>10</v>
      </c>
      <c r="F17" s="339">
        <v>9</v>
      </c>
      <c r="G17" s="337">
        <v>1</v>
      </c>
      <c r="H17" s="326">
        <v>4</v>
      </c>
      <c r="I17" s="340">
        <v>12</v>
      </c>
      <c r="J17" s="338">
        <v>1</v>
      </c>
      <c r="K17" s="326">
        <v>7</v>
      </c>
      <c r="L17" s="339">
        <v>12</v>
      </c>
      <c r="M17" s="341">
        <v>1.5</v>
      </c>
      <c r="N17" s="203">
        <f ca="1">OFFSET(Очки!$A$3,F17,D17+QUOTIENT(MAX($C$29-11,0), 2)*4)</f>
        <v>10</v>
      </c>
      <c r="O17" s="200">
        <f ca="1">IF(F17&lt;E17,OFFSET(IF(OR($C$29=11,$C$29=12),Очки!$B$17,Очки!$O$18),2+E17-F17,IF(D17=2,12,13-E17)),0)</f>
        <v>1.1000000000000001</v>
      </c>
      <c r="P17" s="200"/>
      <c r="Q17" s="201"/>
      <c r="R17" s="144">
        <f ca="1">OFFSET(Очки!$A$3,I17,G17+QUOTIENT(MAX($C$29-11,0), 2)*4)</f>
        <v>8.5</v>
      </c>
      <c r="S17" s="200">
        <f ca="1">IF(I17&lt;H17,OFFSET(IF(OR($C$29=11,$C$29=12),Очки!$B$17,Очки!$O$18),2+H17-I17,IF(G17=2,12,13-H17)),0)</f>
        <v>0</v>
      </c>
      <c r="T17" s="200"/>
      <c r="U17" s="164"/>
      <c r="V17" s="203">
        <f ca="1">OFFSET(Очки!$A$3,L17,J17+QUOTIENT(MAX($C$29-11,0), 2)*4)</f>
        <v>8.5</v>
      </c>
      <c r="W17" s="200">
        <f ca="1">IF(L17&lt;K17,OFFSET(IF(OR($C$29=11,$C$29=12),Очки!$B$17,Очки!$O$18),2+K17-L17,IF(J17=2,12,13-K17)),0)</f>
        <v>0</v>
      </c>
      <c r="X17" s="200"/>
      <c r="Y17" s="201"/>
      <c r="Z17" s="342"/>
      <c r="AA17" s="327"/>
      <c r="AB17" s="328">
        <f t="shared" ca="1" si="0"/>
        <v>29.6</v>
      </c>
      <c r="AD17" s="129"/>
    </row>
    <row r="18" spans="1:30" ht="15.75" hidden="1" x14ac:dyDescent="0.25">
      <c r="A18" s="308" t="e">
        <f ca="1">RANK(AB18,AB$6:OFFSET(AB$6,0,0,COUNTA(B$6:B$28)))</f>
        <v>#N/A</v>
      </c>
      <c r="B18" s="300"/>
      <c r="C18" s="309"/>
      <c r="D18" s="232"/>
      <c r="E18" s="310"/>
      <c r="F18" s="311"/>
      <c r="G18" s="312"/>
      <c r="H18" s="313"/>
      <c r="I18" s="310"/>
      <c r="J18" s="232"/>
      <c r="K18" s="310"/>
      <c r="L18" s="314"/>
      <c r="M18" s="315"/>
      <c r="N18" s="316" t="str">
        <f ca="1">OFFSET(Очки!$A$3,F18,D18+QUOTIENT(MAX($C$29-11,0), 2)*4)</f>
        <v>Место</v>
      </c>
      <c r="O18" s="317">
        <f ca="1">IF(F18&lt;E18,OFFSET(IF(OR($C$29=11,$C$29=12),Очки!$B$17,Очки!$O$18),2+E18-F18,IF(D18=2,12,13-E18)),0)</f>
        <v>0</v>
      </c>
      <c r="P18" s="317"/>
      <c r="Q18" s="318"/>
      <c r="R18" s="316" t="str">
        <f ca="1">OFFSET(Очки!$A$3,I18,G18+QUOTIENT(MAX($C$29-11,0), 2)*4)</f>
        <v>Место</v>
      </c>
      <c r="S18" s="317">
        <f ca="1">IF(I18&lt;H18,OFFSET(IF(OR($C$29=11,$C$29=12),Очки!$B$17,Очки!$O$18),2+H18-I18,IF(G18=2,12,13-H18)),0)</f>
        <v>0</v>
      </c>
      <c r="T18" s="317"/>
      <c r="U18" s="318"/>
      <c r="V18" s="316" t="str">
        <f ca="1">OFFSET(Очки!$A$3,L18,J18+QUOTIENT(MAX($C$29-11,0), 2)*4)</f>
        <v>Место</v>
      </c>
      <c r="W18" s="317">
        <f ca="1">IF(L18&lt;K18,OFFSET(IF(OR($C$29=11,$C$29=12),Очки!$B$17,Очки!$O$18),2+K18-L18,IF(J18=2,12,13-K18)),0)</f>
        <v>0</v>
      </c>
      <c r="X18" s="317"/>
      <c r="Y18" s="319"/>
      <c r="Z18" s="320"/>
      <c r="AA18" s="321"/>
      <c r="AB18" s="322">
        <f t="shared" ca="1" si="0"/>
        <v>0</v>
      </c>
      <c r="AD18" s="129"/>
    </row>
    <row r="19" spans="1:30" ht="15.75" hidden="1" x14ac:dyDescent="0.25">
      <c r="A19" s="158" t="e">
        <f ca="1">RANK(AB19,AB$6:OFFSET(AB$6,0,0,COUNTA(B$6:B$28)))</f>
        <v>#N/A</v>
      </c>
      <c r="B19" s="285"/>
      <c r="C19" s="149"/>
      <c r="D19" s="235"/>
      <c r="E19" s="236"/>
      <c r="F19" s="237"/>
      <c r="G19" s="233"/>
      <c r="H19" s="238"/>
      <c r="I19" s="236"/>
      <c r="J19" s="232"/>
      <c r="K19" s="236"/>
      <c r="L19" s="239"/>
      <c r="M19" s="283"/>
      <c r="N19" s="202" t="str">
        <f ca="1">OFFSET(Очки!$A$3,F19,D19+QUOTIENT(MAX($C$29-11,0), 2)*4)</f>
        <v>Место</v>
      </c>
      <c r="O19" s="198">
        <f ca="1">IF(F19&lt;E19,OFFSET(IF(OR($C$29=11,$C$29=12),Очки!$B$17,Очки!$O$18),2+E19-F19,IF(D19=2,12,13-E19)),0)</f>
        <v>0</v>
      </c>
      <c r="P19" s="198"/>
      <c r="Q19" s="273"/>
      <c r="R19" s="202" t="str">
        <f ca="1">OFFSET(Очки!$A$3,I19,G19+QUOTIENT(MAX($C$29-11,0), 2)*4)</f>
        <v>Место</v>
      </c>
      <c r="S19" s="198">
        <f ca="1">IF(I19&lt;H19,OFFSET(IF(OR($C$29=11,$C$29=12),Очки!$B$17,Очки!$O$18),2+H19-I19,IF(G19=2,12,13-H19)),0)</f>
        <v>0</v>
      </c>
      <c r="T19" s="198"/>
      <c r="U19" s="273"/>
      <c r="V19" s="202" t="str">
        <f ca="1">OFFSET(Очки!$A$3,L19,J19+QUOTIENT(MAX($C$29-11,0), 2)*4)</f>
        <v>Место</v>
      </c>
      <c r="W19" s="198">
        <f ca="1">IF(L19&lt;K19,OFFSET(IF(OR($C$29=11,$C$29=12),Очки!$B$17,Очки!$O$18),2+K19-L19,IF(J19=2,12,13-K19)),0)</f>
        <v>0</v>
      </c>
      <c r="X19" s="198"/>
      <c r="Y19" s="199"/>
      <c r="Z19" s="138"/>
      <c r="AA19" s="139"/>
      <c r="AB19" s="193">
        <f t="shared" ca="1" si="0"/>
        <v>0</v>
      </c>
      <c r="AD19" s="129"/>
    </row>
    <row r="20" spans="1:30" ht="15.75" hidden="1" x14ac:dyDescent="0.25">
      <c r="A20" s="158" t="e">
        <f ca="1">RANK(AB20,AB$6:OFFSET(AB$6,0,0,COUNTA(B$6:B$28)))</f>
        <v>#N/A</v>
      </c>
      <c r="B20" s="155"/>
      <c r="C20" s="149"/>
      <c r="D20" s="235"/>
      <c r="E20" s="236"/>
      <c r="F20" s="237"/>
      <c r="G20" s="233"/>
      <c r="H20" s="238"/>
      <c r="I20" s="236"/>
      <c r="J20" s="235"/>
      <c r="K20" s="236"/>
      <c r="L20" s="239"/>
      <c r="M20" s="283"/>
      <c r="N20" s="202" t="str">
        <f ca="1">OFFSET(Очки!$A$3,F20,D20+QUOTIENT(MAX($C$29-11,0), 2)*4)</f>
        <v>Место</v>
      </c>
      <c r="O20" s="198">
        <f ca="1">IF(F20&lt;E20,OFFSET(IF(OR($C$29=11,$C$29=12),Очки!$B$17,Очки!$O$18),2+E20-F20,IF(D20=2,12,13-E20)),0)</f>
        <v>0</v>
      </c>
      <c r="P20" s="198"/>
      <c r="Q20" s="273"/>
      <c r="R20" s="202" t="str">
        <f ca="1">OFFSET(Очки!$A$3,I20,G20+QUOTIENT(MAX($C$29-11,0), 2)*4)</f>
        <v>Место</v>
      </c>
      <c r="S20" s="198">
        <f ca="1">IF(I20&lt;H20,OFFSET(IF(OR($C$29=11,$C$29=12),Очки!$B$17,Очки!$O$18),2+H20-I20,IF(G20=2,12,13-H20)),0)</f>
        <v>0</v>
      </c>
      <c r="T20" s="198"/>
      <c r="U20" s="273"/>
      <c r="V20" s="202" t="str">
        <f ca="1">OFFSET(Очки!$A$3,L20,J20+QUOTIENT(MAX($C$29-11,0), 2)*4)</f>
        <v>Место</v>
      </c>
      <c r="W20" s="198">
        <f ca="1">IF(L20&lt;K20,OFFSET(IF(OR($C$29=11,$C$29=12),Очки!$B$17,Очки!$O$18),2+K20-L20,IF(J20=2,12,13-K20)),0)</f>
        <v>0</v>
      </c>
      <c r="X20" s="198"/>
      <c r="Y20" s="199"/>
      <c r="Z20" s="138"/>
      <c r="AA20" s="139"/>
      <c r="AB20" s="193">
        <f t="shared" ca="1" si="0"/>
        <v>0</v>
      </c>
      <c r="AD20" s="129"/>
    </row>
    <row r="21" spans="1:30" ht="15.75" hidden="1" x14ac:dyDescent="0.25">
      <c r="A21" s="158" t="e">
        <f ca="1">RANK(AB21,AB$6:OFFSET(AB$6,0,0,COUNTA(B$6:B$28)))</f>
        <v>#N/A</v>
      </c>
      <c r="B21" s="154"/>
      <c r="C21" s="229"/>
      <c r="D21" s="235"/>
      <c r="E21" s="236"/>
      <c r="F21" s="237"/>
      <c r="G21" s="233"/>
      <c r="H21" s="238"/>
      <c r="I21" s="236"/>
      <c r="J21" s="232"/>
      <c r="K21" s="236"/>
      <c r="L21" s="239"/>
      <c r="M21" s="283"/>
      <c r="N21" s="202" t="str">
        <f ca="1">OFFSET(Очки!$A$3,F21,D21+QUOTIENT(MAX($C$29-11,0), 2)*4)</f>
        <v>Место</v>
      </c>
      <c r="O21" s="198">
        <f ca="1">IF(F21&lt;E21,OFFSET(IF(OR($C$29=11,$C$29=12),Очки!$B$17,Очки!$O$18),2+E21-F21,IF(D21=2,12,13-E21)),0)</f>
        <v>0</v>
      </c>
      <c r="P21" s="198"/>
      <c r="Q21" s="273"/>
      <c r="R21" s="202" t="str">
        <f ca="1">OFFSET(Очки!$A$3,I21,G21+QUOTIENT(MAX($C$29-11,0), 2)*4)</f>
        <v>Место</v>
      </c>
      <c r="S21" s="198">
        <f ca="1">IF(I21&lt;H21,OFFSET(IF(OR($C$29=11,$C$29=12),Очки!$B$17,Очки!$O$18),2+H21-I21,IF(G21=2,12,13-H21)),0)</f>
        <v>0</v>
      </c>
      <c r="T21" s="198"/>
      <c r="U21" s="273"/>
      <c r="V21" s="202" t="str">
        <f ca="1">OFFSET(Очки!$A$3,L21,J21+QUOTIENT(MAX($C$29-11,0), 2)*4)</f>
        <v>Место</v>
      </c>
      <c r="W21" s="198">
        <f ca="1">IF(L21&lt;K21,OFFSET(IF(OR($C$29=11,$C$29=12),Очки!$B$17,Очки!$O$18),2+K21-L21,IF(J21=2,12,13-K21)),0)</f>
        <v>0</v>
      </c>
      <c r="X21" s="198"/>
      <c r="Y21" s="199"/>
      <c r="Z21" s="138"/>
      <c r="AA21" s="139"/>
      <c r="AB21" s="193">
        <f t="shared" ca="1" si="0"/>
        <v>0</v>
      </c>
      <c r="AD21" s="129"/>
    </row>
    <row r="22" spans="1:30" ht="15.75" hidden="1" x14ac:dyDescent="0.25">
      <c r="A22" s="158" t="e">
        <f ca="1">RANK(AB22,AB$6:OFFSET(AB$6,0,0,COUNTA(B$6:B$28)))</f>
        <v>#N/A</v>
      </c>
      <c r="B22" s="156"/>
      <c r="C22" s="229"/>
      <c r="D22" s="235"/>
      <c r="E22" s="236"/>
      <c r="F22" s="237"/>
      <c r="G22" s="233"/>
      <c r="H22" s="238"/>
      <c r="I22" s="236"/>
      <c r="J22" s="235"/>
      <c r="K22" s="236"/>
      <c r="L22" s="239"/>
      <c r="M22" s="283"/>
      <c r="N22" s="202" t="str">
        <f ca="1">OFFSET(Очки!$A$3,F22,D22+QUOTIENT(MAX($C$29-11,0), 2)*4)</f>
        <v>Место</v>
      </c>
      <c r="O22" s="198">
        <f ca="1">IF(F22&lt;E22,OFFSET(IF(OR($C$29=11,$C$29=12),Очки!$B$17,Очки!$O$18),2+E22-F22,IF(D22=2,12,13-E22)),0)</f>
        <v>0</v>
      </c>
      <c r="P22" s="198"/>
      <c r="Q22" s="273"/>
      <c r="R22" s="202" t="str">
        <f ca="1">OFFSET(Очки!$A$3,I22,G22+QUOTIENT(MAX($C$29-11,0), 2)*4)</f>
        <v>Место</v>
      </c>
      <c r="S22" s="198">
        <f ca="1">IF(I22&lt;H22,OFFSET(IF(OR($C$29=11,$C$29=12),Очки!$B$17,Очки!$O$18),2+H22-I22,IF(G22=2,12,13-H22)),0)</f>
        <v>0</v>
      </c>
      <c r="T22" s="198"/>
      <c r="U22" s="273"/>
      <c r="V22" s="202" t="str">
        <f ca="1">OFFSET(Очки!$A$3,L22,J22+QUOTIENT(MAX($C$29-11,0), 2)*4)</f>
        <v>Место</v>
      </c>
      <c r="W22" s="198">
        <f ca="1">IF(L22&lt;K22,OFFSET(IF(OR($C$29=11,$C$29=12),Очки!$B$17,Очки!$O$18),2+K22-L22,IF(J22=2,12,13-K22)),0)</f>
        <v>0</v>
      </c>
      <c r="X22" s="198"/>
      <c r="Y22" s="199"/>
      <c r="Z22" s="138"/>
      <c r="AA22" s="139"/>
      <c r="AB22" s="193">
        <f t="shared" ca="1" si="0"/>
        <v>0</v>
      </c>
      <c r="AD22" s="129"/>
    </row>
    <row r="23" spans="1:30" ht="15.95" hidden="1" customHeight="1" x14ac:dyDescent="0.25">
      <c r="A23" s="158" t="e">
        <f ca="1">RANK(AB23,AB$6:OFFSET(AB$6,0,0,COUNTA(B$6:B$28)))</f>
        <v>#N/A</v>
      </c>
      <c r="B23" s="295"/>
      <c r="C23" s="229"/>
      <c r="D23" s="235"/>
      <c r="E23" s="236"/>
      <c r="F23" s="237"/>
      <c r="G23" s="233"/>
      <c r="H23" s="238"/>
      <c r="I23" s="236"/>
      <c r="J23" s="235"/>
      <c r="K23" s="236"/>
      <c r="L23" s="239"/>
      <c r="M23" s="283"/>
      <c r="N23" s="202" t="str">
        <f ca="1">OFFSET(Очки!$A$3,F23,D23+QUOTIENT(MAX($C$29-11,0), 2)*4)</f>
        <v>Место</v>
      </c>
      <c r="O23" s="198">
        <f ca="1">IF(F23&lt;E23,OFFSET(IF(OR($C$29=11,$C$29=12),Очки!$B$17,Очки!$O$18),2+E23-F23,IF(D23=2,12,13-E23)),0)</f>
        <v>0</v>
      </c>
      <c r="P23" s="198"/>
      <c r="Q23" s="273"/>
      <c r="R23" s="202" t="str">
        <f ca="1">OFFSET(Очки!$A$3,I23,G23+QUOTIENT(MAX($C$29-11,0), 2)*4)</f>
        <v>Место</v>
      </c>
      <c r="S23" s="198">
        <f ca="1">IF(I23&lt;H23,OFFSET(IF(OR($C$29=11,$C$29=12),Очки!$B$17,Очки!$O$18),2+H23-I23,IF(G23=2,12,13-H23)),0)</f>
        <v>0</v>
      </c>
      <c r="T23" s="198"/>
      <c r="U23" s="273"/>
      <c r="V23" s="202" t="str">
        <f ca="1">OFFSET(Очки!$A$3,L23,J23+QUOTIENT(MAX($C$29-11,0), 2)*4)</f>
        <v>Место</v>
      </c>
      <c r="W23" s="198">
        <f ca="1">IF(L23&lt;K23,OFFSET(IF(OR($C$29=11,$C$29=12),Очки!$B$17,Очки!$O$18),2+K23-L23,IF(J23=2,12,13-K23)),0)</f>
        <v>0</v>
      </c>
      <c r="X23" s="198"/>
      <c r="Y23" s="199"/>
      <c r="Z23" s="138"/>
      <c r="AA23" s="139"/>
      <c r="AB23" s="193">
        <f t="shared" ca="1" si="0"/>
        <v>0</v>
      </c>
      <c r="AD23" s="129"/>
    </row>
    <row r="24" spans="1:30" ht="15.95" hidden="1" customHeight="1" x14ac:dyDescent="0.25">
      <c r="A24" s="158" t="e">
        <f ca="1">RANK(AB24,AB$6:OFFSET(AB$6,0,0,COUNTA(B$6:B$28)))</f>
        <v>#N/A</v>
      </c>
      <c r="B24" s="155"/>
      <c r="C24" s="229"/>
      <c r="D24" s="235"/>
      <c r="E24" s="236"/>
      <c r="F24" s="237"/>
      <c r="G24" s="233"/>
      <c r="H24" s="238"/>
      <c r="I24" s="236"/>
      <c r="J24" s="232"/>
      <c r="K24" s="236"/>
      <c r="L24" s="239"/>
      <c r="M24" s="283"/>
      <c r="N24" s="202" t="str">
        <f ca="1">OFFSET(Очки!$A$3,F24,D24+QUOTIENT(MAX($C$29-11,0), 2)*4)</f>
        <v>Место</v>
      </c>
      <c r="O24" s="198">
        <f ca="1">IF(F24&lt;E24,OFFSET(IF(OR($C$29=11,$C$29=12),Очки!$B$17,Очки!$O$18),2+E24-F24,IF(D24=2,12,13-E24)),0)</f>
        <v>0</v>
      </c>
      <c r="P24" s="198"/>
      <c r="Q24" s="273"/>
      <c r="R24" s="202" t="str">
        <f ca="1">OFFSET(Очки!$A$3,I24,G24+QUOTIENT(MAX($C$29-11,0), 2)*4)</f>
        <v>Место</v>
      </c>
      <c r="S24" s="198">
        <f ca="1">IF(I24&lt;H24,OFFSET(IF(OR($C$29=11,$C$29=12),Очки!$B$17,Очки!$O$18),2+H24-I24,IF(G24=2,12,13-H24)),0)</f>
        <v>0</v>
      </c>
      <c r="T24" s="198"/>
      <c r="U24" s="273"/>
      <c r="V24" s="202" t="str">
        <f ca="1">OFFSET(Очки!$A$3,L24,J24+QUOTIENT(MAX($C$29-11,0), 2)*4)</f>
        <v>Место</v>
      </c>
      <c r="W24" s="198">
        <f ca="1">IF(L24&lt;K24,OFFSET(IF(OR($C$29=11,$C$29=12),Очки!$B$17,Очки!$O$18),2+K24-L24,IF(J24=2,12,13-K24)),0)</f>
        <v>0</v>
      </c>
      <c r="X24" s="198"/>
      <c r="Y24" s="199"/>
      <c r="Z24" s="138"/>
      <c r="AA24" s="139"/>
      <c r="AB24" s="193">
        <f t="shared" ca="1" si="0"/>
        <v>0</v>
      </c>
      <c r="AD24" s="129"/>
    </row>
    <row r="25" spans="1:30" ht="15.95" hidden="1" customHeight="1" x14ac:dyDescent="0.25">
      <c r="A25" s="158" t="e">
        <f ca="1">RANK(AB25,AB$6:OFFSET(AB$6,0,0,COUNTA(B$6:B$28)))</f>
        <v>#N/A</v>
      </c>
      <c r="B25" s="159"/>
      <c r="C25" s="229"/>
      <c r="D25" s="235"/>
      <c r="E25" s="236"/>
      <c r="F25" s="237"/>
      <c r="G25" s="233"/>
      <c r="H25" s="238"/>
      <c r="I25" s="236"/>
      <c r="J25" s="232"/>
      <c r="K25" s="236"/>
      <c r="L25" s="239"/>
      <c r="M25" s="283"/>
      <c r="N25" s="202" t="str">
        <f ca="1">OFFSET(Очки!$A$3,F25,D25+QUOTIENT(MAX($C$29-11,0), 2)*4)</f>
        <v>Место</v>
      </c>
      <c r="O25" s="198">
        <f ca="1">IF(F25&lt;E25,OFFSET(IF(OR($C$29=11,$C$29=12),Очки!$B$17,Очки!$O$18),2+E25-F25,IF(D25=2,12,13-E25)),0)</f>
        <v>0</v>
      </c>
      <c r="P25" s="198"/>
      <c r="Q25" s="273"/>
      <c r="R25" s="202" t="str">
        <f ca="1">OFFSET(Очки!$A$3,I25,G25+QUOTIENT(MAX($C$29-11,0), 2)*4)</f>
        <v>Место</v>
      </c>
      <c r="S25" s="198">
        <f ca="1">IF(I25&lt;H25,OFFSET(IF(OR($C$29=11,$C$29=12),Очки!$B$17,Очки!$O$18),2+H25-I25,IF(G25=2,12,13-H25)),0)</f>
        <v>0</v>
      </c>
      <c r="T25" s="198"/>
      <c r="U25" s="273"/>
      <c r="V25" s="202" t="str">
        <f ca="1">OFFSET(Очки!$A$3,L25,J25+QUOTIENT(MAX($C$29-11,0), 2)*4)</f>
        <v>Место</v>
      </c>
      <c r="W25" s="198">
        <f ca="1">IF(L25&lt;K25,OFFSET(IF(OR($C$29=11,$C$29=12),Очки!$B$17,Очки!$O$18),2+K25-L25,IF(J25=2,12,13-K25)),0)</f>
        <v>0</v>
      </c>
      <c r="X25" s="198"/>
      <c r="Y25" s="199"/>
      <c r="Z25" s="138"/>
      <c r="AA25" s="139"/>
      <c r="AB25" s="193">
        <f t="shared" ca="1" si="0"/>
        <v>0</v>
      </c>
      <c r="AD25" s="129"/>
    </row>
    <row r="26" spans="1:30" ht="15.95" hidden="1" customHeight="1" x14ac:dyDescent="0.25">
      <c r="A26" s="158" t="e">
        <f ca="1">RANK(AB26,AB$6:OFFSET(AB$6,0,0,COUNTA(B$6:B$28)))</f>
        <v>#N/A</v>
      </c>
      <c r="B26" s="161"/>
      <c r="C26" s="229"/>
      <c r="D26" s="235"/>
      <c r="E26" s="236"/>
      <c r="F26" s="237"/>
      <c r="G26" s="233"/>
      <c r="H26" s="238"/>
      <c r="I26" s="236"/>
      <c r="J26" s="235"/>
      <c r="K26" s="236"/>
      <c r="L26" s="239"/>
      <c r="M26" s="283"/>
      <c r="N26" s="202" t="str">
        <f ca="1">OFFSET(Очки!$A$3,F26,D26+QUOTIENT(MAX($C$29-11,0), 2)*4)</f>
        <v>Место</v>
      </c>
      <c r="O26" s="198">
        <f ca="1">IF(F26&lt;E26,OFFSET(IF(OR($C$29=11,$C$29=12),Очки!$B$17,Очки!$O$18),2+E26-F26,IF(D26=2,12,13-E26)),0)</f>
        <v>0</v>
      </c>
      <c r="P26" s="198"/>
      <c r="Q26" s="273"/>
      <c r="R26" s="202" t="str">
        <f ca="1">OFFSET(Очки!$A$3,I26,G26+QUOTIENT(MAX($C$29-11,0), 2)*4)</f>
        <v>Место</v>
      </c>
      <c r="S26" s="198">
        <f ca="1">IF(I26&lt;H26,OFFSET(IF(OR($C$29=11,$C$29=12),Очки!$B$17,Очки!$O$18),2+H26-I26,IF(G26=2,12,13-H26)),0)</f>
        <v>0</v>
      </c>
      <c r="T26" s="198"/>
      <c r="U26" s="273"/>
      <c r="V26" s="202" t="str">
        <f ca="1">OFFSET(Очки!$A$3,L26,J26+QUOTIENT(MAX($C$29-11,0), 2)*4)</f>
        <v>Место</v>
      </c>
      <c r="W26" s="198">
        <f ca="1">IF(L26&lt;K26,OFFSET(IF(OR($C$29=11,$C$29=12),Очки!$B$17,Очки!$O$18),2+K26-L26,IF(J26=2,12,13-K26)),0)</f>
        <v>0</v>
      </c>
      <c r="X26" s="198"/>
      <c r="Y26" s="199"/>
      <c r="Z26" s="138"/>
      <c r="AA26" s="139"/>
      <c r="AB26" s="193">
        <f t="shared" ca="1" si="0"/>
        <v>0</v>
      </c>
      <c r="AD26" s="129"/>
    </row>
    <row r="27" spans="1:30" ht="15.95" hidden="1" customHeight="1" x14ac:dyDescent="0.25">
      <c r="A27" s="158" t="e">
        <f ca="1">RANK(AB27,AB$6:OFFSET(AB$6,0,0,COUNTA(B$6:B$28)))</f>
        <v>#N/A</v>
      </c>
      <c r="B27" s="160"/>
      <c r="C27" s="230"/>
      <c r="D27" s="240"/>
      <c r="E27" s="241"/>
      <c r="F27" s="242"/>
      <c r="G27" s="233"/>
      <c r="H27" s="243"/>
      <c r="I27" s="241"/>
      <c r="J27" s="232"/>
      <c r="K27" s="241"/>
      <c r="L27" s="244"/>
      <c r="M27" s="283"/>
      <c r="N27" s="202" t="str">
        <f ca="1">OFFSET(Очки!$A$3,F27,D27+QUOTIENT(MAX($C$29-11,0), 2)*4)</f>
        <v>Место</v>
      </c>
      <c r="O27" s="198">
        <f ca="1">IF(F27&lt;E27,OFFSET(IF(OR($C$29=11,$C$29=12),Очки!$B$17,Очки!$O$18),2+E27-F27,IF(D27=2,12,13-E27)),0)</f>
        <v>0</v>
      </c>
      <c r="P27" s="198"/>
      <c r="Q27" s="273"/>
      <c r="R27" s="202" t="str">
        <f ca="1">OFFSET(Очки!$A$3,I27,G27+QUOTIENT(MAX($C$29-11,0), 2)*4)</f>
        <v>Место</v>
      </c>
      <c r="S27" s="198">
        <f ca="1">IF(I27&lt;H27,OFFSET(IF(OR($C$29=11,$C$29=12),Очки!$B$17,Очки!$O$18),2+H27-I27,IF(G27=2,12,13-H27)),0)</f>
        <v>0</v>
      </c>
      <c r="T27" s="198"/>
      <c r="U27" s="273"/>
      <c r="V27" s="202" t="str">
        <f ca="1">OFFSET(Очки!$A$3,L27,J27+QUOTIENT(MAX($C$29-11,0), 2)*4)</f>
        <v>Место</v>
      </c>
      <c r="W27" s="198">
        <f ca="1">IF(L27&lt;K27,OFFSET(IF(OR($C$29=11,$C$29=12),Очки!$B$17,Очки!$O$18),2+K27-L27,IF(J27=2,12,13-K27)),0)</f>
        <v>0</v>
      </c>
      <c r="X27" s="198"/>
      <c r="Y27" s="199"/>
      <c r="Z27" s="140"/>
      <c r="AA27" s="141"/>
      <c r="AB27" s="194">
        <f t="shared" ca="1" si="0"/>
        <v>0</v>
      </c>
      <c r="AD27" s="129"/>
    </row>
    <row r="28" spans="1:30" ht="15.95" hidden="1" customHeight="1" thickBot="1" x14ac:dyDescent="0.3">
      <c r="A28" s="162" t="e">
        <f ca="1">RANK(AB28,AB$6:OFFSET(AB$6,0,0,COUNTA(B$6:B$28)))</f>
        <v>#N/A</v>
      </c>
      <c r="B28" s="163"/>
      <c r="C28" s="231"/>
      <c r="D28" s="203"/>
      <c r="E28" s="145"/>
      <c r="F28" s="201"/>
      <c r="G28" s="144"/>
      <c r="H28" s="200"/>
      <c r="I28" s="145"/>
      <c r="J28" s="203"/>
      <c r="K28" s="145"/>
      <c r="L28" s="164"/>
      <c r="M28" s="284"/>
      <c r="N28" s="203" t="str">
        <f ca="1">OFFSET(Очки!$A$3,F28,D28+QUOTIENT(MAX($C$29-11,0), 2)*4)</f>
        <v>Место</v>
      </c>
      <c r="O28" s="200">
        <f ca="1">IF(F28&lt;E28,OFFSET(IF(OR($C$29=11,$C$29=12),Очки!$B$17,Очки!$O$18),2+E28-F28,IF(D28=2,12,13-E28)),0)</f>
        <v>0</v>
      </c>
      <c r="P28" s="200"/>
      <c r="Q28" s="164"/>
      <c r="R28" s="203" t="str">
        <f ca="1">OFFSET(Очки!$A$3,I28,G28+QUOTIENT(MAX($C$29-11,0), 2)*4)</f>
        <v>Место</v>
      </c>
      <c r="S28" s="200">
        <f ca="1">IF(I28&lt;H28,OFFSET(IF(OR($C$29=11,$C$29=12),Очки!$B$17,Очки!$O$18),2+H28-I28,IF(G28=2,12,13-H28)),0)</f>
        <v>0</v>
      </c>
      <c r="T28" s="200"/>
      <c r="U28" s="164"/>
      <c r="V28" s="203" t="str">
        <f ca="1">OFFSET(Очки!$A$3,L28,J28+QUOTIENT(MAX($C$29-11,0), 2)*4)</f>
        <v>Место</v>
      </c>
      <c r="W28" s="200">
        <f ca="1">IF(L28&lt;K28,OFFSET(IF(OR($C$29=11,$C$29=12),Очки!$B$17,Очки!$O$18),2+K28-L28,IF(J28=2,12,13-K28)),0)</f>
        <v>0</v>
      </c>
      <c r="X28" s="200"/>
      <c r="Y28" s="201"/>
      <c r="Z28" s="138"/>
      <c r="AA28" s="139"/>
      <c r="AB28" s="195">
        <f t="shared" ca="1" si="0"/>
        <v>0</v>
      </c>
      <c r="AD28" s="129"/>
    </row>
    <row r="29" spans="1:30" ht="15.95" customHeight="1" x14ac:dyDescent="0.2">
      <c r="B29" s="129" t="s">
        <v>43</v>
      </c>
      <c r="C29" s="129">
        <f>COUNTA(B6:B28)</f>
        <v>12</v>
      </c>
    </row>
    <row r="30" spans="1:30" ht="15.95" customHeight="1" x14ac:dyDescent="0.2"/>
    <row r="31" spans="1:30" ht="15.95" customHeight="1" x14ac:dyDescent="0.25"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</row>
    <row r="32" spans="1:30" ht="15.95" customHeight="1" x14ac:dyDescent="0.25"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</row>
    <row r="33" spans="12:28" ht="15.95" customHeight="1" x14ac:dyDescent="0.25"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spans="12:28" ht="15.95" customHeight="1" x14ac:dyDescent="0.25"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12:28" ht="15.75" x14ac:dyDescent="0.25"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</row>
    <row r="36" spans="12:28" ht="15.75" x14ac:dyDescent="0.25"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</row>
    <row r="37" spans="12:28" ht="15.75" x14ac:dyDescent="0.25"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</row>
    <row r="38" spans="12:28" ht="15.75" x14ac:dyDescent="0.25"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</row>
    <row r="39" spans="12:28" ht="15.75" x14ac:dyDescent="0.25"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</row>
    <row r="40" spans="12:28" ht="15.75" x14ac:dyDescent="0.25"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</row>
    <row r="41" spans="12:28" ht="15.75" x14ac:dyDescent="0.25"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</row>
    <row r="42" spans="12:28" ht="15.75" x14ac:dyDescent="0.25"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</row>
    <row r="43" spans="12:28" ht="15.75" x14ac:dyDescent="0.25"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</row>
    <row r="44" spans="12:28" ht="15.75" x14ac:dyDescent="0.25"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</row>
    <row r="45" spans="12:28" ht="15.75" x14ac:dyDescent="0.25"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</row>
    <row r="46" spans="12:28" ht="15.75" x14ac:dyDescent="0.25"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</row>
    <row r="47" spans="12:28" ht="15.75" x14ac:dyDescent="0.25"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</row>
    <row r="48" spans="12:28" ht="15.75" x14ac:dyDescent="0.25"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</row>
    <row r="49" spans="12:28" ht="15.75" x14ac:dyDescent="0.25"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</row>
    <row r="50" spans="12:28" ht="15.75" x14ac:dyDescent="0.25"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</row>
    <row r="51" spans="12:28" ht="15.75" x14ac:dyDescent="0.25"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</row>
    <row r="52" spans="12:28" ht="15.75" x14ac:dyDescent="0.25"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</row>
    <row r="53" spans="12:28" ht="15.75" x14ac:dyDescent="0.25"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</row>
    <row r="54" spans="12:28" ht="15.75" x14ac:dyDescent="0.25"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</row>
    <row r="55" spans="12:28" ht="15.75" x14ac:dyDescent="0.25"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</row>
    <row r="56" spans="12:28" ht="15.75" x14ac:dyDescent="0.25"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</row>
    <row r="57" spans="12:28" ht="15.75" x14ac:dyDescent="0.25"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</row>
    <row r="58" spans="12:28" ht="15.75" x14ac:dyDescent="0.25"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</row>
    <row r="59" spans="12:28" ht="15.75" x14ac:dyDescent="0.25"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</row>
    <row r="60" spans="12:28" ht="15.75" x14ac:dyDescent="0.25"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</row>
    <row r="61" spans="12:28" ht="15.75" x14ac:dyDescent="0.25"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</row>
  </sheetData>
  <sortState ref="B6:AB17">
    <sortCondition descending="1" ref="AB6:AB17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28">
    <cfRule type="expression" dxfId="23" priority="3">
      <formula>AND(E6&gt;F6,O6=0)</formula>
    </cfRule>
  </conditionalFormatting>
  <conditionalFormatting sqref="S6:S28">
    <cfRule type="expression" dxfId="22" priority="2">
      <formula>AND(H6&gt;I6,S6=0)</formula>
    </cfRule>
  </conditionalFormatting>
  <conditionalFormatting sqref="W6:W28">
    <cfRule type="expression" dxfId="21" priority="1">
      <formula>AND(K6&gt;L6,W6=0)</formula>
    </cfRule>
  </conditionalFormatting>
  <pageMargins left="0.25" right="0.25" top="0.75" bottom="0.75" header="0.3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topLeftCell="A2" zoomScale="80" zoomScaleNormal="80" zoomScalePageLayoutView="90" workbookViewId="0">
      <selection activeCell="C14" sqref="C14"/>
    </sheetView>
  </sheetViews>
  <sheetFormatPr defaultColWidth="8.85546875" defaultRowHeight="15" x14ac:dyDescent="0.2"/>
  <cols>
    <col min="1" max="1" width="5.28515625" style="128" customWidth="1"/>
    <col min="2" max="2" width="42.42578125" style="129" customWidth="1"/>
    <col min="3" max="3" width="8.28515625" style="129" customWidth="1"/>
    <col min="4" max="5" width="4.42578125" style="142" customWidth="1"/>
    <col min="6" max="8" width="5.28515625" style="143" customWidth="1"/>
    <col min="9" max="9" width="4.42578125" style="142" customWidth="1"/>
    <col min="10" max="12" width="5.28515625" style="143" customWidth="1"/>
    <col min="13" max="13" width="6.85546875" style="143" customWidth="1"/>
    <col min="14" max="14" width="6.42578125" style="143" customWidth="1"/>
    <col min="15" max="15" width="5.42578125" style="143" customWidth="1"/>
    <col min="16" max="18" width="6.42578125" style="143" customWidth="1"/>
    <col min="19" max="19" width="5.140625" style="143" customWidth="1"/>
    <col min="20" max="22" width="6.42578125" style="143" customWidth="1"/>
    <col min="23" max="23" width="5.85546875" style="143" customWidth="1"/>
    <col min="24" max="25" width="6.42578125" style="143" customWidth="1"/>
    <col min="26" max="26" width="4.7109375" style="143" hidden="1" customWidth="1"/>
    <col min="27" max="27" width="10.7109375" style="143" hidden="1" customWidth="1"/>
    <col min="28" max="28" width="10.7109375" style="143" customWidth="1"/>
    <col min="29" max="270" width="8.85546875" style="128"/>
    <col min="271" max="271" width="5.28515625" style="128" customWidth="1"/>
    <col min="272" max="272" width="25" style="128" customWidth="1"/>
    <col min="273" max="273" width="8.28515625" style="128" customWidth="1"/>
    <col min="274" max="274" width="4.42578125" style="128" customWidth="1"/>
    <col min="275" max="276" width="5.28515625" style="128" customWidth="1"/>
    <col min="277" max="277" width="0" style="128" hidden="1" customWidth="1"/>
    <col min="278" max="278" width="6.7109375" style="128" customWidth="1"/>
    <col min="279" max="279" width="7.42578125" style="128" customWidth="1"/>
    <col min="280" max="281" width="7.7109375" style="128" customWidth="1"/>
    <col min="282" max="283" width="0" style="128" hidden="1" customWidth="1"/>
    <col min="284" max="284" width="10.7109375" style="128" customWidth="1"/>
    <col min="285" max="526" width="8.85546875" style="128"/>
    <col min="527" max="527" width="5.28515625" style="128" customWidth="1"/>
    <col min="528" max="528" width="25" style="128" customWidth="1"/>
    <col min="529" max="529" width="8.28515625" style="128" customWidth="1"/>
    <col min="530" max="530" width="4.42578125" style="128" customWidth="1"/>
    <col min="531" max="532" width="5.28515625" style="128" customWidth="1"/>
    <col min="533" max="533" width="0" style="128" hidden="1" customWidth="1"/>
    <col min="534" max="534" width="6.7109375" style="128" customWidth="1"/>
    <col min="535" max="535" width="7.42578125" style="128" customWidth="1"/>
    <col min="536" max="537" width="7.7109375" style="128" customWidth="1"/>
    <col min="538" max="539" width="0" style="128" hidden="1" customWidth="1"/>
    <col min="540" max="540" width="10.7109375" style="128" customWidth="1"/>
    <col min="541" max="782" width="8.85546875" style="128"/>
    <col min="783" max="783" width="5.28515625" style="128" customWidth="1"/>
    <col min="784" max="784" width="25" style="128" customWidth="1"/>
    <col min="785" max="785" width="8.28515625" style="128" customWidth="1"/>
    <col min="786" max="786" width="4.42578125" style="128" customWidth="1"/>
    <col min="787" max="788" width="5.28515625" style="128" customWidth="1"/>
    <col min="789" max="789" width="0" style="128" hidden="1" customWidth="1"/>
    <col min="790" max="790" width="6.7109375" style="128" customWidth="1"/>
    <col min="791" max="791" width="7.42578125" style="128" customWidth="1"/>
    <col min="792" max="793" width="7.7109375" style="128" customWidth="1"/>
    <col min="794" max="795" width="0" style="128" hidden="1" customWidth="1"/>
    <col min="796" max="796" width="10.7109375" style="128" customWidth="1"/>
    <col min="797" max="1038" width="8.85546875" style="128"/>
    <col min="1039" max="1039" width="5.28515625" style="128" customWidth="1"/>
    <col min="1040" max="1040" width="25" style="128" customWidth="1"/>
    <col min="1041" max="1041" width="8.28515625" style="128" customWidth="1"/>
    <col min="1042" max="1042" width="4.42578125" style="128" customWidth="1"/>
    <col min="1043" max="1044" width="5.28515625" style="128" customWidth="1"/>
    <col min="1045" max="1045" width="0" style="128" hidden="1" customWidth="1"/>
    <col min="1046" max="1046" width="6.7109375" style="128" customWidth="1"/>
    <col min="1047" max="1047" width="7.42578125" style="128" customWidth="1"/>
    <col min="1048" max="1049" width="7.7109375" style="128" customWidth="1"/>
    <col min="1050" max="1051" width="0" style="128" hidden="1" customWidth="1"/>
    <col min="1052" max="1052" width="10.7109375" style="128" customWidth="1"/>
    <col min="1053" max="1294" width="8.85546875" style="128"/>
    <col min="1295" max="1295" width="5.28515625" style="128" customWidth="1"/>
    <col min="1296" max="1296" width="25" style="128" customWidth="1"/>
    <col min="1297" max="1297" width="8.28515625" style="128" customWidth="1"/>
    <col min="1298" max="1298" width="4.42578125" style="128" customWidth="1"/>
    <col min="1299" max="1300" width="5.28515625" style="128" customWidth="1"/>
    <col min="1301" max="1301" width="0" style="128" hidden="1" customWidth="1"/>
    <col min="1302" max="1302" width="6.7109375" style="128" customWidth="1"/>
    <col min="1303" max="1303" width="7.42578125" style="128" customWidth="1"/>
    <col min="1304" max="1305" width="7.7109375" style="128" customWidth="1"/>
    <col min="1306" max="1307" width="0" style="128" hidden="1" customWidth="1"/>
    <col min="1308" max="1308" width="10.7109375" style="128" customWidth="1"/>
    <col min="1309" max="1550" width="8.85546875" style="128"/>
    <col min="1551" max="1551" width="5.28515625" style="128" customWidth="1"/>
    <col min="1552" max="1552" width="25" style="128" customWidth="1"/>
    <col min="1553" max="1553" width="8.28515625" style="128" customWidth="1"/>
    <col min="1554" max="1554" width="4.42578125" style="128" customWidth="1"/>
    <col min="1555" max="1556" width="5.28515625" style="128" customWidth="1"/>
    <col min="1557" max="1557" width="0" style="128" hidden="1" customWidth="1"/>
    <col min="1558" max="1558" width="6.7109375" style="128" customWidth="1"/>
    <col min="1559" max="1559" width="7.42578125" style="128" customWidth="1"/>
    <col min="1560" max="1561" width="7.7109375" style="128" customWidth="1"/>
    <col min="1562" max="1563" width="0" style="128" hidden="1" customWidth="1"/>
    <col min="1564" max="1564" width="10.7109375" style="128" customWidth="1"/>
    <col min="1565" max="1806" width="8.85546875" style="128"/>
    <col min="1807" max="1807" width="5.28515625" style="128" customWidth="1"/>
    <col min="1808" max="1808" width="25" style="128" customWidth="1"/>
    <col min="1809" max="1809" width="8.28515625" style="128" customWidth="1"/>
    <col min="1810" max="1810" width="4.42578125" style="128" customWidth="1"/>
    <col min="1811" max="1812" width="5.28515625" style="128" customWidth="1"/>
    <col min="1813" max="1813" width="0" style="128" hidden="1" customWidth="1"/>
    <col min="1814" max="1814" width="6.7109375" style="128" customWidth="1"/>
    <col min="1815" max="1815" width="7.42578125" style="128" customWidth="1"/>
    <col min="1816" max="1817" width="7.7109375" style="128" customWidth="1"/>
    <col min="1818" max="1819" width="0" style="128" hidden="1" customWidth="1"/>
    <col min="1820" max="1820" width="10.7109375" style="128" customWidth="1"/>
    <col min="1821" max="2062" width="8.85546875" style="128"/>
    <col min="2063" max="2063" width="5.28515625" style="128" customWidth="1"/>
    <col min="2064" max="2064" width="25" style="128" customWidth="1"/>
    <col min="2065" max="2065" width="8.28515625" style="128" customWidth="1"/>
    <col min="2066" max="2066" width="4.42578125" style="128" customWidth="1"/>
    <col min="2067" max="2068" width="5.28515625" style="128" customWidth="1"/>
    <col min="2069" max="2069" width="0" style="128" hidden="1" customWidth="1"/>
    <col min="2070" max="2070" width="6.7109375" style="128" customWidth="1"/>
    <col min="2071" max="2071" width="7.42578125" style="128" customWidth="1"/>
    <col min="2072" max="2073" width="7.7109375" style="128" customWidth="1"/>
    <col min="2074" max="2075" width="0" style="128" hidden="1" customWidth="1"/>
    <col min="2076" max="2076" width="10.7109375" style="128" customWidth="1"/>
    <col min="2077" max="2318" width="8.85546875" style="128"/>
    <col min="2319" max="2319" width="5.28515625" style="128" customWidth="1"/>
    <col min="2320" max="2320" width="25" style="128" customWidth="1"/>
    <col min="2321" max="2321" width="8.28515625" style="128" customWidth="1"/>
    <col min="2322" max="2322" width="4.42578125" style="128" customWidth="1"/>
    <col min="2323" max="2324" width="5.28515625" style="128" customWidth="1"/>
    <col min="2325" max="2325" width="0" style="128" hidden="1" customWidth="1"/>
    <col min="2326" max="2326" width="6.7109375" style="128" customWidth="1"/>
    <col min="2327" max="2327" width="7.42578125" style="128" customWidth="1"/>
    <col min="2328" max="2329" width="7.7109375" style="128" customWidth="1"/>
    <col min="2330" max="2331" width="0" style="128" hidden="1" customWidth="1"/>
    <col min="2332" max="2332" width="10.7109375" style="128" customWidth="1"/>
    <col min="2333" max="2574" width="8.85546875" style="128"/>
    <col min="2575" max="2575" width="5.28515625" style="128" customWidth="1"/>
    <col min="2576" max="2576" width="25" style="128" customWidth="1"/>
    <col min="2577" max="2577" width="8.28515625" style="128" customWidth="1"/>
    <col min="2578" max="2578" width="4.42578125" style="128" customWidth="1"/>
    <col min="2579" max="2580" width="5.28515625" style="128" customWidth="1"/>
    <col min="2581" max="2581" width="0" style="128" hidden="1" customWidth="1"/>
    <col min="2582" max="2582" width="6.7109375" style="128" customWidth="1"/>
    <col min="2583" max="2583" width="7.42578125" style="128" customWidth="1"/>
    <col min="2584" max="2585" width="7.7109375" style="128" customWidth="1"/>
    <col min="2586" max="2587" width="0" style="128" hidden="1" customWidth="1"/>
    <col min="2588" max="2588" width="10.7109375" style="128" customWidth="1"/>
    <col min="2589" max="2830" width="8.85546875" style="128"/>
    <col min="2831" max="2831" width="5.28515625" style="128" customWidth="1"/>
    <col min="2832" max="2832" width="25" style="128" customWidth="1"/>
    <col min="2833" max="2833" width="8.28515625" style="128" customWidth="1"/>
    <col min="2834" max="2834" width="4.42578125" style="128" customWidth="1"/>
    <col min="2835" max="2836" width="5.28515625" style="128" customWidth="1"/>
    <col min="2837" max="2837" width="0" style="128" hidden="1" customWidth="1"/>
    <col min="2838" max="2838" width="6.7109375" style="128" customWidth="1"/>
    <col min="2839" max="2839" width="7.42578125" style="128" customWidth="1"/>
    <col min="2840" max="2841" width="7.7109375" style="128" customWidth="1"/>
    <col min="2842" max="2843" width="0" style="128" hidden="1" customWidth="1"/>
    <col min="2844" max="2844" width="10.7109375" style="128" customWidth="1"/>
    <col min="2845" max="3086" width="8.85546875" style="128"/>
    <col min="3087" max="3087" width="5.28515625" style="128" customWidth="1"/>
    <col min="3088" max="3088" width="25" style="128" customWidth="1"/>
    <col min="3089" max="3089" width="8.28515625" style="128" customWidth="1"/>
    <col min="3090" max="3090" width="4.42578125" style="128" customWidth="1"/>
    <col min="3091" max="3092" width="5.28515625" style="128" customWidth="1"/>
    <col min="3093" max="3093" width="0" style="128" hidden="1" customWidth="1"/>
    <col min="3094" max="3094" width="6.7109375" style="128" customWidth="1"/>
    <col min="3095" max="3095" width="7.42578125" style="128" customWidth="1"/>
    <col min="3096" max="3097" width="7.7109375" style="128" customWidth="1"/>
    <col min="3098" max="3099" width="0" style="128" hidden="1" customWidth="1"/>
    <col min="3100" max="3100" width="10.7109375" style="128" customWidth="1"/>
    <col min="3101" max="3342" width="8.85546875" style="128"/>
    <col min="3343" max="3343" width="5.28515625" style="128" customWidth="1"/>
    <col min="3344" max="3344" width="25" style="128" customWidth="1"/>
    <col min="3345" max="3345" width="8.28515625" style="128" customWidth="1"/>
    <col min="3346" max="3346" width="4.42578125" style="128" customWidth="1"/>
    <col min="3347" max="3348" width="5.28515625" style="128" customWidth="1"/>
    <col min="3349" max="3349" width="0" style="128" hidden="1" customWidth="1"/>
    <col min="3350" max="3350" width="6.7109375" style="128" customWidth="1"/>
    <col min="3351" max="3351" width="7.42578125" style="128" customWidth="1"/>
    <col min="3352" max="3353" width="7.7109375" style="128" customWidth="1"/>
    <col min="3354" max="3355" width="0" style="128" hidden="1" customWidth="1"/>
    <col min="3356" max="3356" width="10.7109375" style="128" customWidth="1"/>
    <col min="3357" max="3598" width="8.85546875" style="128"/>
    <col min="3599" max="3599" width="5.28515625" style="128" customWidth="1"/>
    <col min="3600" max="3600" width="25" style="128" customWidth="1"/>
    <col min="3601" max="3601" width="8.28515625" style="128" customWidth="1"/>
    <col min="3602" max="3602" width="4.42578125" style="128" customWidth="1"/>
    <col min="3603" max="3604" width="5.28515625" style="128" customWidth="1"/>
    <col min="3605" max="3605" width="0" style="128" hidden="1" customWidth="1"/>
    <col min="3606" max="3606" width="6.7109375" style="128" customWidth="1"/>
    <col min="3607" max="3607" width="7.42578125" style="128" customWidth="1"/>
    <col min="3608" max="3609" width="7.7109375" style="128" customWidth="1"/>
    <col min="3610" max="3611" width="0" style="128" hidden="1" customWidth="1"/>
    <col min="3612" max="3612" width="10.7109375" style="128" customWidth="1"/>
    <col min="3613" max="3854" width="8.85546875" style="128"/>
    <col min="3855" max="3855" width="5.28515625" style="128" customWidth="1"/>
    <col min="3856" max="3856" width="25" style="128" customWidth="1"/>
    <col min="3857" max="3857" width="8.28515625" style="128" customWidth="1"/>
    <col min="3858" max="3858" width="4.42578125" style="128" customWidth="1"/>
    <col min="3859" max="3860" width="5.28515625" style="128" customWidth="1"/>
    <col min="3861" max="3861" width="0" style="128" hidden="1" customWidth="1"/>
    <col min="3862" max="3862" width="6.7109375" style="128" customWidth="1"/>
    <col min="3863" max="3863" width="7.42578125" style="128" customWidth="1"/>
    <col min="3864" max="3865" width="7.7109375" style="128" customWidth="1"/>
    <col min="3866" max="3867" width="0" style="128" hidden="1" customWidth="1"/>
    <col min="3868" max="3868" width="10.7109375" style="128" customWidth="1"/>
    <col min="3869" max="4110" width="8.85546875" style="128"/>
    <col min="4111" max="4111" width="5.28515625" style="128" customWidth="1"/>
    <col min="4112" max="4112" width="25" style="128" customWidth="1"/>
    <col min="4113" max="4113" width="8.28515625" style="128" customWidth="1"/>
    <col min="4114" max="4114" width="4.42578125" style="128" customWidth="1"/>
    <col min="4115" max="4116" width="5.28515625" style="128" customWidth="1"/>
    <col min="4117" max="4117" width="0" style="128" hidden="1" customWidth="1"/>
    <col min="4118" max="4118" width="6.7109375" style="128" customWidth="1"/>
    <col min="4119" max="4119" width="7.42578125" style="128" customWidth="1"/>
    <col min="4120" max="4121" width="7.7109375" style="128" customWidth="1"/>
    <col min="4122" max="4123" width="0" style="128" hidden="1" customWidth="1"/>
    <col min="4124" max="4124" width="10.7109375" style="128" customWidth="1"/>
    <col min="4125" max="4366" width="8.85546875" style="128"/>
    <col min="4367" max="4367" width="5.28515625" style="128" customWidth="1"/>
    <col min="4368" max="4368" width="25" style="128" customWidth="1"/>
    <col min="4369" max="4369" width="8.28515625" style="128" customWidth="1"/>
    <col min="4370" max="4370" width="4.42578125" style="128" customWidth="1"/>
    <col min="4371" max="4372" width="5.28515625" style="128" customWidth="1"/>
    <col min="4373" max="4373" width="0" style="128" hidden="1" customWidth="1"/>
    <col min="4374" max="4374" width="6.7109375" style="128" customWidth="1"/>
    <col min="4375" max="4375" width="7.42578125" style="128" customWidth="1"/>
    <col min="4376" max="4377" width="7.7109375" style="128" customWidth="1"/>
    <col min="4378" max="4379" width="0" style="128" hidden="1" customWidth="1"/>
    <col min="4380" max="4380" width="10.7109375" style="128" customWidth="1"/>
    <col min="4381" max="4622" width="8.85546875" style="128"/>
    <col min="4623" max="4623" width="5.28515625" style="128" customWidth="1"/>
    <col min="4624" max="4624" width="25" style="128" customWidth="1"/>
    <col min="4625" max="4625" width="8.28515625" style="128" customWidth="1"/>
    <col min="4626" max="4626" width="4.42578125" style="128" customWidth="1"/>
    <col min="4627" max="4628" width="5.28515625" style="128" customWidth="1"/>
    <col min="4629" max="4629" width="0" style="128" hidden="1" customWidth="1"/>
    <col min="4630" max="4630" width="6.7109375" style="128" customWidth="1"/>
    <col min="4631" max="4631" width="7.42578125" style="128" customWidth="1"/>
    <col min="4632" max="4633" width="7.7109375" style="128" customWidth="1"/>
    <col min="4634" max="4635" width="0" style="128" hidden="1" customWidth="1"/>
    <col min="4636" max="4636" width="10.7109375" style="128" customWidth="1"/>
    <col min="4637" max="4878" width="8.85546875" style="128"/>
    <col min="4879" max="4879" width="5.28515625" style="128" customWidth="1"/>
    <col min="4880" max="4880" width="25" style="128" customWidth="1"/>
    <col min="4881" max="4881" width="8.28515625" style="128" customWidth="1"/>
    <col min="4882" max="4882" width="4.42578125" style="128" customWidth="1"/>
    <col min="4883" max="4884" width="5.28515625" style="128" customWidth="1"/>
    <col min="4885" max="4885" width="0" style="128" hidden="1" customWidth="1"/>
    <col min="4886" max="4886" width="6.7109375" style="128" customWidth="1"/>
    <col min="4887" max="4887" width="7.42578125" style="128" customWidth="1"/>
    <col min="4888" max="4889" width="7.7109375" style="128" customWidth="1"/>
    <col min="4890" max="4891" width="0" style="128" hidden="1" customWidth="1"/>
    <col min="4892" max="4892" width="10.7109375" style="128" customWidth="1"/>
    <col min="4893" max="5134" width="8.85546875" style="128"/>
    <col min="5135" max="5135" width="5.28515625" style="128" customWidth="1"/>
    <col min="5136" max="5136" width="25" style="128" customWidth="1"/>
    <col min="5137" max="5137" width="8.28515625" style="128" customWidth="1"/>
    <col min="5138" max="5138" width="4.42578125" style="128" customWidth="1"/>
    <col min="5139" max="5140" width="5.28515625" style="128" customWidth="1"/>
    <col min="5141" max="5141" width="0" style="128" hidden="1" customWidth="1"/>
    <col min="5142" max="5142" width="6.7109375" style="128" customWidth="1"/>
    <col min="5143" max="5143" width="7.42578125" style="128" customWidth="1"/>
    <col min="5144" max="5145" width="7.7109375" style="128" customWidth="1"/>
    <col min="5146" max="5147" width="0" style="128" hidden="1" customWidth="1"/>
    <col min="5148" max="5148" width="10.7109375" style="128" customWidth="1"/>
    <col min="5149" max="5390" width="8.85546875" style="128"/>
    <col min="5391" max="5391" width="5.28515625" style="128" customWidth="1"/>
    <col min="5392" max="5392" width="25" style="128" customWidth="1"/>
    <col min="5393" max="5393" width="8.28515625" style="128" customWidth="1"/>
    <col min="5394" max="5394" width="4.42578125" style="128" customWidth="1"/>
    <col min="5395" max="5396" width="5.28515625" style="128" customWidth="1"/>
    <col min="5397" max="5397" width="0" style="128" hidden="1" customWidth="1"/>
    <col min="5398" max="5398" width="6.7109375" style="128" customWidth="1"/>
    <col min="5399" max="5399" width="7.42578125" style="128" customWidth="1"/>
    <col min="5400" max="5401" width="7.7109375" style="128" customWidth="1"/>
    <col min="5402" max="5403" width="0" style="128" hidden="1" customWidth="1"/>
    <col min="5404" max="5404" width="10.7109375" style="128" customWidth="1"/>
    <col min="5405" max="5646" width="8.85546875" style="128"/>
    <col min="5647" max="5647" width="5.28515625" style="128" customWidth="1"/>
    <col min="5648" max="5648" width="25" style="128" customWidth="1"/>
    <col min="5649" max="5649" width="8.28515625" style="128" customWidth="1"/>
    <col min="5650" max="5650" width="4.42578125" style="128" customWidth="1"/>
    <col min="5651" max="5652" width="5.28515625" style="128" customWidth="1"/>
    <col min="5653" max="5653" width="0" style="128" hidden="1" customWidth="1"/>
    <col min="5654" max="5654" width="6.7109375" style="128" customWidth="1"/>
    <col min="5655" max="5655" width="7.42578125" style="128" customWidth="1"/>
    <col min="5656" max="5657" width="7.7109375" style="128" customWidth="1"/>
    <col min="5658" max="5659" width="0" style="128" hidden="1" customWidth="1"/>
    <col min="5660" max="5660" width="10.7109375" style="128" customWidth="1"/>
    <col min="5661" max="5902" width="8.85546875" style="128"/>
    <col min="5903" max="5903" width="5.28515625" style="128" customWidth="1"/>
    <col min="5904" max="5904" width="25" style="128" customWidth="1"/>
    <col min="5905" max="5905" width="8.28515625" style="128" customWidth="1"/>
    <col min="5906" max="5906" width="4.42578125" style="128" customWidth="1"/>
    <col min="5907" max="5908" width="5.28515625" style="128" customWidth="1"/>
    <col min="5909" max="5909" width="0" style="128" hidden="1" customWidth="1"/>
    <col min="5910" max="5910" width="6.7109375" style="128" customWidth="1"/>
    <col min="5911" max="5911" width="7.42578125" style="128" customWidth="1"/>
    <col min="5912" max="5913" width="7.7109375" style="128" customWidth="1"/>
    <col min="5914" max="5915" width="0" style="128" hidden="1" customWidth="1"/>
    <col min="5916" max="5916" width="10.7109375" style="128" customWidth="1"/>
    <col min="5917" max="6158" width="8.85546875" style="128"/>
    <col min="6159" max="6159" width="5.28515625" style="128" customWidth="1"/>
    <col min="6160" max="6160" width="25" style="128" customWidth="1"/>
    <col min="6161" max="6161" width="8.28515625" style="128" customWidth="1"/>
    <col min="6162" max="6162" width="4.42578125" style="128" customWidth="1"/>
    <col min="6163" max="6164" width="5.28515625" style="128" customWidth="1"/>
    <col min="6165" max="6165" width="0" style="128" hidden="1" customWidth="1"/>
    <col min="6166" max="6166" width="6.7109375" style="128" customWidth="1"/>
    <col min="6167" max="6167" width="7.42578125" style="128" customWidth="1"/>
    <col min="6168" max="6169" width="7.7109375" style="128" customWidth="1"/>
    <col min="6170" max="6171" width="0" style="128" hidden="1" customWidth="1"/>
    <col min="6172" max="6172" width="10.7109375" style="128" customWidth="1"/>
    <col min="6173" max="6414" width="8.85546875" style="128"/>
    <col min="6415" max="6415" width="5.28515625" style="128" customWidth="1"/>
    <col min="6416" max="6416" width="25" style="128" customWidth="1"/>
    <col min="6417" max="6417" width="8.28515625" style="128" customWidth="1"/>
    <col min="6418" max="6418" width="4.42578125" style="128" customWidth="1"/>
    <col min="6419" max="6420" width="5.28515625" style="128" customWidth="1"/>
    <col min="6421" max="6421" width="0" style="128" hidden="1" customWidth="1"/>
    <col min="6422" max="6422" width="6.7109375" style="128" customWidth="1"/>
    <col min="6423" max="6423" width="7.42578125" style="128" customWidth="1"/>
    <col min="6424" max="6425" width="7.7109375" style="128" customWidth="1"/>
    <col min="6426" max="6427" width="0" style="128" hidden="1" customWidth="1"/>
    <col min="6428" max="6428" width="10.7109375" style="128" customWidth="1"/>
    <col min="6429" max="6670" width="8.85546875" style="128"/>
    <col min="6671" max="6671" width="5.28515625" style="128" customWidth="1"/>
    <col min="6672" max="6672" width="25" style="128" customWidth="1"/>
    <col min="6673" max="6673" width="8.28515625" style="128" customWidth="1"/>
    <col min="6674" max="6674" width="4.42578125" style="128" customWidth="1"/>
    <col min="6675" max="6676" width="5.28515625" style="128" customWidth="1"/>
    <col min="6677" max="6677" width="0" style="128" hidden="1" customWidth="1"/>
    <col min="6678" max="6678" width="6.7109375" style="128" customWidth="1"/>
    <col min="6679" max="6679" width="7.42578125" style="128" customWidth="1"/>
    <col min="6680" max="6681" width="7.7109375" style="128" customWidth="1"/>
    <col min="6682" max="6683" width="0" style="128" hidden="1" customWidth="1"/>
    <col min="6684" max="6684" width="10.7109375" style="128" customWidth="1"/>
    <col min="6685" max="6926" width="8.85546875" style="128"/>
    <col min="6927" max="6927" width="5.28515625" style="128" customWidth="1"/>
    <col min="6928" max="6928" width="25" style="128" customWidth="1"/>
    <col min="6929" max="6929" width="8.28515625" style="128" customWidth="1"/>
    <col min="6930" max="6930" width="4.42578125" style="128" customWidth="1"/>
    <col min="6931" max="6932" width="5.28515625" style="128" customWidth="1"/>
    <col min="6933" max="6933" width="0" style="128" hidden="1" customWidth="1"/>
    <col min="6934" max="6934" width="6.7109375" style="128" customWidth="1"/>
    <col min="6935" max="6935" width="7.42578125" style="128" customWidth="1"/>
    <col min="6936" max="6937" width="7.7109375" style="128" customWidth="1"/>
    <col min="6938" max="6939" width="0" style="128" hidden="1" customWidth="1"/>
    <col min="6940" max="6940" width="10.7109375" style="128" customWidth="1"/>
    <col min="6941" max="7182" width="8.85546875" style="128"/>
    <col min="7183" max="7183" width="5.28515625" style="128" customWidth="1"/>
    <col min="7184" max="7184" width="25" style="128" customWidth="1"/>
    <col min="7185" max="7185" width="8.28515625" style="128" customWidth="1"/>
    <col min="7186" max="7186" width="4.42578125" style="128" customWidth="1"/>
    <col min="7187" max="7188" width="5.28515625" style="128" customWidth="1"/>
    <col min="7189" max="7189" width="0" style="128" hidden="1" customWidth="1"/>
    <col min="7190" max="7190" width="6.7109375" style="128" customWidth="1"/>
    <col min="7191" max="7191" width="7.42578125" style="128" customWidth="1"/>
    <col min="7192" max="7193" width="7.7109375" style="128" customWidth="1"/>
    <col min="7194" max="7195" width="0" style="128" hidden="1" customWidth="1"/>
    <col min="7196" max="7196" width="10.7109375" style="128" customWidth="1"/>
    <col min="7197" max="7438" width="8.85546875" style="128"/>
    <col min="7439" max="7439" width="5.28515625" style="128" customWidth="1"/>
    <col min="7440" max="7440" width="25" style="128" customWidth="1"/>
    <col min="7441" max="7441" width="8.28515625" style="128" customWidth="1"/>
    <col min="7442" max="7442" width="4.42578125" style="128" customWidth="1"/>
    <col min="7443" max="7444" width="5.28515625" style="128" customWidth="1"/>
    <col min="7445" max="7445" width="0" style="128" hidden="1" customWidth="1"/>
    <col min="7446" max="7446" width="6.7109375" style="128" customWidth="1"/>
    <col min="7447" max="7447" width="7.42578125" style="128" customWidth="1"/>
    <col min="7448" max="7449" width="7.7109375" style="128" customWidth="1"/>
    <col min="7450" max="7451" width="0" style="128" hidden="1" customWidth="1"/>
    <col min="7452" max="7452" width="10.7109375" style="128" customWidth="1"/>
    <col min="7453" max="7694" width="8.85546875" style="128"/>
    <col min="7695" max="7695" width="5.28515625" style="128" customWidth="1"/>
    <col min="7696" max="7696" width="25" style="128" customWidth="1"/>
    <col min="7697" max="7697" width="8.28515625" style="128" customWidth="1"/>
    <col min="7698" max="7698" width="4.42578125" style="128" customWidth="1"/>
    <col min="7699" max="7700" width="5.28515625" style="128" customWidth="1"/>
    <col min="7701" max="7701" width="0" style="128" hidden="1" customWidth="1"/>
    <col min="7702" max="7702" width="6.7109375" style="128" customWidth="1"/>
    <col min="7703" max="7703" width="7.42578125" style="128" customWidth="1"/>
    <col min="7704" max="7705" width="7.7109375" style="128" customWidth="1"/>
    <col min="7706" max="7707" width="0" style="128" hidden="1" customWidth="1"/>
    <col min="7708" max="7708" width="10.7109375" style="128" customWidth="1"/>
    <col min="7709" max="7950" width="8.85546875" style="128"/>
    <col min="7951" max="7951" width="5.28515625" style="128" customWidth="1"/>
    <col min="7952" max="7952" width="25" style="128" customWidth="1"/>
    <col min="7953" max="7953" width="8.28515625" style="128" customWidth="1"/>
    <col min="7954" max="7954" width="4.42578125" style="128" customWidth="1"/>
    <col min="7955" max="7956" width="5.28515625" style="128" customWidth="1"/>
    <col min="7957" max="7957" width="0" style="128" hidden="1" customWidth="1"/>
    <col min="7958" max="7958" width="6.7109375" style="128" customWidth="1"/>
    <col min="7959" max="7959" width="7.42578125" style="128" customWidth="1"/>
    <col min="7960" max="7961" width="7.7109375" style="128" customWidth="1"/>
    <col min="7962" max="7963" width="0" style="128" hidden="1" customWidth="1"/>
    <col min="7964" max="7964" width="10.7109375" style="128" customWidth="1"/>
    <col min="7965" max="8206" width="8.85546875" style="128"/>
    <col min="8207" max="8207" width="5.28515625" style="128" customWidth="1"/>
    <col min="8208" max="8208" width="25" style="128" customWidth="1"/>
    <col min="8209" max="8209" width="8.28515625" style="128" customWidth="1"/>
    <col min="8210" max="8210" width="4.42578125" style="128" customWidth="1"/>
    <col min="8211" max="8212" width="5.28515625" style="128" customWidth="1"/>
    <col min="8213" max="8213" width="0" style="128" hidden="1" customWidth="1"/>
    <col min="8214" max="8214" width="6.7109375" style="128" customWidth="1"/>
    <col min="8215" max="8215" width="7.42578125" style="128" customWidth="1"/>
    <col min="8216" max="8217" width="7.7109375" style="128" customWidth="1"/>
    <col min="8218" max="8219" width="0" style="128" hidden="1" customWidth="1"/>
    <col min="8220" max="8220" width="10.7109375" style="128" customWidth="1"/>
    <col min="8221" max="8462" width="8.85546875" style="128"/>
    <col min="8463" max="8463" width="5.28515625" style="128" customWidth="1"/>
    <col min="8464" max="8464" width="25" style="128" customWidth="1"/>
    <col min="8465" max="8465" width="8.28515625" style="128" customWidth="1"/>
    <col min="8466" max="8466" width="4.42578125" style="128" customWidth="1"/>
    <col min="8467" max="8468" width="5.28515625" style="128" customWidth="1"/>
    <col min="8469" max="8469" width="0" style="128" hidden="1" customWidth="1"/>
    <col min="8470" max="8470" width="6.7109375" style="128" customWidth="1"/>
    <col min="8471" max="8471" width="7.42578125" style="128" customWidth="1"/>
    <col min="8472" max="8473" width="7.7109375" style="128" customWidth="1"/>
    <col min="8474" max="8475" width="0" style="128" hidden="1" customWidth="1"/>
    <col min="8476" max="8476" width="10.7109375" style="128" customWidth="1"/>
    <col min="8477" max="8718" width="8.85546875" style="128"/>
    <col min="8719" max="8719" width="5.28515625" style="128" customWidth="1"/>
    <col min="8720" max="8720" width="25" style="128" customWidth="1"/>
    <col min="8721" max="8721" width="8.28515625" style="128" customWidth="1"/>
    <col min="8722" max="8722" width="4.42578125" style="128" customWidth="1"/>
    <col min="8723" max="8724" width="5.28515625" style="128" customWidth="1"/>
    <col min="8725" max="8725" width="0" style="128" hidden="1" customWidth="1"/>
    <col min="8726" max="8726" width="6.7109375" style="128" customWidth="1"/>
    <col min="8727" max="8727" width="7.42578125" style="128" customWidth="1"/>
    <col min="8728" max="8729" width="7.7109375" style="128" customWidth="1"/>
    <col min="8730" max="8731" width="0" style="128" hidden="1" customWidth="1"/>
    <col min="8732" max="8732" width="10.7109375" style="128" customWidth="1"/>
    <col min="8733" max="8974" width="8.85546875" style="128"/>
    <col min="8975" max="8975" width="5.28515625" style="128" customWidth="1"/>
    <col min="8976" max="8976" width="25" style="128" customWidth="1"/>
    <col min="8977" max="8977" width="8.28515625" style="128" customWidth="1"/>
    <col min="8978" max="8978" width="4.42578125" style="128" customWidth="1"/>
    <col min="8979" max="8980" width="5.28515625" style="128" customWidth="1"/>
    <col min="8981" max="8981" width="0" style="128" hidden="1" customWidth="1"/>
    <col min="8982" max="8982" width="6.7109375" style="128" customWidth="1"/>
    <col min="8983" max="8983" width="7.42578125" style="128" customWidth="1"/>
    <col min="8984" max="8985" width="7.7109375" style="128" customWidth="1"/>
    <col min="8986" max="8987" width="0" style="128" hidden="1" customWidth="1"/>
    <col min="8988" max="8988" width="10.7109375" style="128" customWidth="1"/>
    <col min="8989" max="9230" width="8.85546875" style="128"/>
    <col min="9231" max="9231" width="5.28515625" style="128" customWidth="1"/>
    <col min="9232" max="9232" width="25" style="128" customWidth="1"/>
    <col min="9233" max="9233" width="8.28515625" style="128" customWidth="1"/>
    <col min="9234" max="9234" width="4.42578125" style="128" customWidth="1"/>
    <col min="9235" max="9236" width="5.28515625" style="128" customWidth="1"/>
    <col min="9237" max="9237" width="0" style="128" hidden="1" customWidth="1"/>
    <col min="9238" max="9238" width="6.7109375" style="128" customWidth="1"/>
    <col min="9239" max="9239" width="7.42578125" style="128" customWidth="1"/>
    <col min="9240" max="9241" width="7.7109375" style="128" customWidth="1"/>
    <col min="9242" max="9243" width="0" style="128" hidden="1" customWidth="1"/>
    <col min="9244" max="9244" width="10.7109375" style="128" customWidth="1"/>
    <col min="9245" max="9486" width="8.85546875" style="128"/>
    <col min="9487" max="9487" width="5.28515625" style="128" customWidth="1"/>
    <col min="9488" max="9488" width="25" style="128" customWidth="1"/>
    <col min="9489" max="9489" width="8.28515625" style="128" customWidth="1"/>
    <col min="9490" max="9490" width="4.42578125" style="128" customWidth="1"/>
    <col min="9491" max="9492" width="5.28515625" style="128" customWidth="1"/>
    <col min="9493" max="9493" width="0" style="128" hidden="1" customWidth="1"/>
    <col min="9494" max="9494" width="6.7109375" style="128" customWidth="1"/>
    <col min="9495" max="9495" width="7.42578125" style="128" customWidth="1"/>
    <col min="9496" max="9497" width="7.7109375" style="128" customWidth="1"/>
    <col min="9498" max="9499" width="0" style="128" hidden="1" customWidth="1"/>
    <col min="9500" max="9500" width="10.7109375" style="128" customWidth="1"/>
    <col min="9501" max="9742" width="8.85546875" style="128"/>
    <col min="9743" max="9743" width="5.28515625" style="128" customWidth="1"/>
    <col min="9744" max="9744" width="25" style="128" customWidth="1"/>
    <col min="9745" max="9745" width="8.28515625" style="128" customWidth="1"/>
    <col min="9746" max="9746" width="4.42578125" style="128" customWidth="1"/>
    <col min="9747" max="9748" width="5.28515625" style="128" customWidth="1"/>
    <col min="9749" max="9749" width="0" style="128" hidden="1" customWidth="1"/>
    <col min="9750" max="9750" width="6.7109375" style="128" customWidth="1"/>
    <col min="9751" max="9751" width="7.42578125" style="128" customWidth="1"/>
    <col min="9752" max="9753" width="7.7109375" style="128" customWidth="1"/>
    <col min="9754" max="9755" width="0" style="128" hidden="1" customWidth="1"/>
    <col min="9756" max="9756" width="10.7109375" style="128" customWidth="1"/>
    <col min="9757" max="9998" width="8.85546875" style="128"/>
    <col min="9999" max="9999" width="5.28515625" style="128" customWidth="1"/>
    <col min="10000" max="10000" width="25" style="128" customWidth="1"/>
    <col min="10001" max="10001" width="8.28515625" style="128" customWidth="1"/>
    <col min="10002" max="10002" width="4.42578125" style="128" customWidth="1"/>
    <col min="10003" max="10004" width="5.28515625" style="128" customWidth="1"/>
    <col min="10005" max="10005" width="0" style="128" hidden="1" customWidth="1"/>
    <col min="10006" max="10006" width="6.7109375" style="128" customWidth="1"/>
    <col min="10007" max="10007" width="7.42578125" style="128" customWidth="1"/>
    <col min="10008" max="10009" width="7.7109375" style="128" customWidth="1"/>
    <col min="10010" max="10011" width="0" style="128" hidden="1" customWidth="1"/>
    <col min="10012" max="10012" width="10.7109375" style="128" customWidth="1"/>
    <col min="10013" max="10254" width="8.85546875" style="128"/>
    <col min="10255" max="10255" width="5.28515625" style="128" customWidth="1"/>
    <col min="10256" max="10256" width="25" style="128" customWidth="1"/>
    <col min="10257" max="10257" width="8.28515625" style="128" customWidth="1"/>
    <col min="10258" max="10258" width="4.42578125" style="128" customWidth="1"/>
    <col min="10259" max="10260" width="5.28515625" style="128" customWidth="1"/>
    <col min="10261" max="10261" width="0" style="128" hidden="1" customWidth="1"/>
    <col min="10262" max="10262" width="6.7109375" style="128" customWidth="1"/>
    <col min="10263" max="10263" width="7.42578125" style="128" customWidth="1"/>
    <col min="10264" max="10265" width="7.7109375" style="128" customWidth="1"/>
    <col min="10266" max="10267" width="0" style="128" hidden="1" customWidth="1"/>
    <col min="10268" max="10268" width="10.7109375" style="128" customWidth="1"/>
    <col min="10269" max="10510" width="8.85546875" style="128"/>
    <col min="10511" max="10511" width="5.28515625" style="128" customWidth="1"/>
    <col min="10512" max="10512" width="25" style="128" customWidth="1"/>
    <col min="10513" max="10513" width="8.28515625" style="128" customWidth="1"/>
    <col min="10514" max="10514" width="4.42578125" style="128" customWidth="1"/>
    <col min="10515" max="10516" width="5.28515625" style="128" customWidth="1"/>
    <col min="10517" max="10517" width="0" style="128" hidden="1" customWidth="1"/>
    <col min="10518" max="10518" width="6.7109375" style="128" customWidth="1"/>
    <col min="10519" max="10519" width="7.42578125" style="128" customWidth="1"/>
    <col min="10520" max="10521" width="7.7109375" style="128" customWidth="1"/>
    <col min="10522" max="10523" width="0" style="128" hidden="1" customWidth="1"/>
    <col min="10524" max="10524" width="10.7109375" style="128" customWidth="1"/>
    <col min="10525" max="10766" width="8.85546875" style="128"/>
    <col min="10767" max="10767" width="5.28515625" style="128" customWidth="1"/>
    <col min="10768" max="10768" width="25" style="128" customWidth="1"/>
    <col min="10769" max="10769" width="8.28515625" style="128" customWidth="1"/>
    <col min="10770" max="10770" width="4.42578125" style="128" customWidth="1"/>
    <col min="10771" max="10772" width="5.28515625" style="128" customWidth="1"/>
    <col min="10773" max="10773" width="0" style="128" hidden="1" customWidth="1"/>
    <col min="10774" max="10774" width="6.7109375" style="128" customWidth="1"/>
    <col min="10775" max="10775" width="7.42578125" style="128" customWidth="1"/>
    <col min="10776" max="10777" width="7.7109375" style="128" customWidth="1"/>
    <col min="10778" max="10779" width="0" style="128" hidden="1" customWidth="1"/>
    <col min="10780" max="10780" width="10.7109375" style="128" customWidth="1"/>
    <col min="10781" max="11022" width="8.85546875" style="128"/>
    <col min="11023" max="11023" width="5.28515625" style="128" customWidth="1"/>
    <col min="11024" max="11024" width="25" style="128" customWidth="1"/>
    <col min="11025" max="11025" width="8.28515625" style="128" customWidth="1"/>
    <col min="11026" max="11026" width="4.42578125" style="128" customWidth="1"/>
    <col min="11027" max="11028" width="5.28515625" style="128" customWidth="1"/>
    <col min="11029" max="11029" width="0" style="128" hidden="1" customWidth="1"/>
    <col min="11030" max="11030" width="6.7109375" style="128" customWidth="1"/>
    <col min="11031" max="11031" width="7.42578125" style="128" customWidth="1"/>
    <col min="11032" max="11033" width="7.7109375" style="128" customWidth="1"/>
    <col min="11034" max="11035" width="0" style="128" hidden="1" customWidth="1"/>
    <col min="11036" max="11036" width="10.7109375" style="128" customWidth="1"/>
    <col min="11037" max="11278" width="8.85546875" style="128"/>
    <col min="11279" max="11279" width="5.28515625" style="128" customWidth="1"/>
    <col min="11280" max="11280" width="25" style="128" customWidth="1"/>
    <col min="11281" max="11281" width="8.28515625" style="128" customWidth="1"/>
    <col min="11282" max="11282" width="4.42578125" style="128" customWidth="1"/>
    <col min="11283" max="11284" width="5.28515625" style="128" customWidth="1"/>
    <col min="11285" max="11285" width="0" style="128" hidden="1" customWidth="1"/>
    <col min="11286" max="11286" width="6.7109375" style="128" customWidth="1"/>
    <col min="11287" max="11287" width="7.42578125" style="128" customWidth="1"/>
    <col min="11288" max="11289" width="7.7109375" style="128" customWidth="1"/>
    <col min="11290" max="11291" width="0" style="128" hidden="1" customWidth="1"/>
    <col min="11292" max="11292" width="10.7109375" style="128" customWidth="1"/>
    <col min="11293" max="11534" width="8.85546875" style="128"/>
    <col min="11535" max="11535" width="5.28515625" style="128" customWidth="1"/>
    <col min="11536" max="11536" width="25" style="128" customWidth="1"/>
    <col min="11537" max="11537" width="8.28515625" style="128" customWidth="1"/>
    <col min="11538" max="11538" width="4.42578125" style="128" customWidth="1"/>
    <col min="11539" max="11540" width="5.28515625" style="128" customWidth="1"/>
    <col min="11541" max="11541" width="0" style="128" hidden="1" customWidth="1"/>
    <col min="11542" max="11542" width="6.7109375" style="128" customWidth="1"/>
    <col min="11543" max="11543" width="7.42578125" style="128" customWidth="1"/>
    <col min="11544" max="11545" width="7.7109375" style="128" customWidth="1"/>
    <col min="11546" max="11547" width="0" style="128" hidden="1" customWidth="1"/>
    <col min="11548" max="11548" width="10.7109375" style="128" customWidth="1"/>
    <col min="11549" max="11790" width="8.85546875" style="128"/>
    <col min="11791" max="11791" width="5.28515625" style="128" customWidth="1"/>
    <col min="11792" max="11792" width="25" style="128" customWidth="1"/>
    <col min="11793" max="11793" width="8.28515625" style="128" customWidth="1"/>
    <col min="11794" max="11794" width="4.42578125" style="128" customWidth="1"/>
    <col min="11795" max="11796" width="5.28515625" style="128" customWidth="1"/>
    <col min="11797" max="11797" width="0" style="128" hidden="1" customWidth="1"/>
    <col min="11798" max="11798" width="6.7109375" style="128" customWidth="1"/>
    <col min="11799" max="11799" width="7.42578125" style="128" customWidth="1"/>
    <col min="11800" max="11801" width="7.7109375" style="128" customWidth="1"/>
    <col min="11802" max="11803" width="0" style="128" hidden="1" customWidth="1"/>
    <col min="11804" max="11804" width="10.7109375" style="128" customWidth="1"/>
    <col min="11805" max="12046" width="8.85546875" style="128"/>
    <col min="12047" max="12047" width="5.28515625" style="128" customWidth="1"/>
    <col min="12048" max="12048" width="25" style="128" customWidth="1"/>
    <col min="12049" max="12049" width="8.28515625" style="128" customWidth="1"/>
    <col min="12050" max="12050" width="4.42578125" style="128" customWidth="1"/>
    <col min="12051" max="12052" width="5.28515625" style="128" customWidth="1"/>
    <col min="12053" max="12053" width="0" style="128" hidden="1" customWidth="1"/>
    <col min="12054" max="12054" width="6.7109375" style="128" customWidth="1"/>
    <col min="12055" max="12055" width="7.42578125" style="128" customWidth="1"/>
    <col min="12056" max="12057" width="7.7109375" style="128" customWidth="1"/>
    <col min="12058" max="12059" width="0" style="128" hidden="1" customWidth="1"/>
    <col min="12060" max="12060" width="10.7109375" style="128" customWidth="1"/>
    <col min="12061" max="12302" width="8.85546875" style="128"/>
    <col min="12303" max="12303" width="5.28515625" style="128" customWidth="1"/>
    <col min="12304" max="12304" width="25" style="128" customWidth="1"/>
    <col min="12305" max="12305" width="8.28515625" style="128" customWidth="1"/>
    <col min="12306" max="12306" width="4.42578125" style="128" customWidth="1"/>
    <col min="12307" max="12308" width="5.28515625" style="128" customWidth="1"/>
    <col min="12309" max="12309" width="0" style="128" hidden="1" customWidth="1"/>
    <col min="12310" max="12310" width="6.7109375" style="128" customWidth="1"/>
    <col min="12311" max="12311" width="7.42578125" style="128" customWidth="1"/>
    <col min="12312" max="12313" width="7.7109375" style="128" customWidth="1"/>
    <col min="12314" max="12315" width="0" style="128" hidden="1" customWidth="1"/>
    <col min="12316" max="12316" width="10.7109375" style="128" customWidth="1"/>
    <col min="12317" max="12558" width="8.85546875" style="128"/>
    <col min="12559" max="12559" width="5.28515625" style="128" customWidth="1"/>
    <col min="12560" max="12560" width="25" style="128" customWidth="1"/>
    <col min="12561" max="12561" width="8.28515625" style="128" customWidth="1"/>
    <col min="12562" max="12562" width="4.42578125" style="128" customWidth="1"/>
    <col min="12563" max="12564" width="5.28515625" style="128" customWidth="1"/>
    <col min="12565" max="12565" width="0" style="128" hidden="1" customWidth="1"/>
    <col min="12566" max="12566" width="6.7109375" style="128" customWidth="1"/>
    <col min="12567" max="12567" width="7.42578125" style="128" customWidth="1"/>
    <col min="12568" max="12569" width="7.7109375" style="128" customWidth="1"/>
    <col min="12570" max="12571" width="0" style="128" hidden="1" customWidth="1"/>
    <col min="12572" max="12572" width="10.7109375" style="128" customWidth="1"/>
    <col min="12573" max="12814" width="8.85546875" style="128"/>
    <col min="12815" max="12815" width="5.28515625" style="128" customWidth="1"/>
    <col min="12816" max="12816" width="25" style="128" customWidth="1"/>
    <col min="12817" max="12817" width="8.28515625" style="128" customWidth="1"/>
    <col min="12818" max="12818" width="4.42578125" style="128" customWidth="1"/>
    <col min="12819" max="12820" width="5.28515625" style="128" customWidth="1"/>
    <col min="12821" max="12821" width="0" style="128" hidden="1" customWidth="1"/>
    <col min="12822" max="12822" width="6.7109375" style="128" customWidth="1"/>
    <col min="12823" max="12823" width="7.42578125" style="128" customWidth="1"/>
    <col min="12824" max="12825" width="7.7109375" style="128" customWidth="1"/>
    <col min="12826" max="12827" width="0" style="128" hidden="1" customWidth="1"/>
    <col min="12828" max="12828" width="10.7109375" style="128" customWidth="1"/>
    <col min="12829" max="13070" width="8.85546875" style="128"/>
    <col min="13071" max="13071" width="5.28515625" style="128" customWidth="1"/>
    <col min="13072" max="13072" width="25" style="128" customWidth="1"/>
    <col min="13073" max="13073" width="8.28515625" style="128" customWidth="1"/>
    <col min="13074" max="13074" width="4.42578125" style="128" customWidth="1"/>
    <col min="13075" max="13076" width="5.28515625" style="128" customWidth="1"/>
    <col min="13077" max="13077" width="0" style="128" hidden="1" customWidth="1"/>
    <col min="13078" max="13078" width="6.7109375" style="128" customWidth="1"/>
    <col min="13079" max="13079" width="7.42578125" style="128" customWidth="1"/>
    <col min="13080" max="13081" width="7.7109375" style="128" customWidth="1"/>
    <col min="13082" max="13083" width="0" style="128" hidden="1" customWidth="1"/>
    <col min="13084" max="13084" width="10.7109375" style="128" customWidth="1"/>
    <col min="13085" max="13326" width="8.85546875" style="128"/>
    <col min="13327" max="13327" width="5.28515625" style="128" customWidth="1"/>
    <col min="13328" max="13328" width="25" style="128" customWidth="1"/>
    <col min="13329" max="13329" width="8.28515625" style="128" customWidth="1"/>
    <col min="13330" max="13330" width="4.42578125" style="128" customWidth="1"/>
    <col min="13331" max="13332" width="5.28515625" style="128" customWidth="1"/>
    <col min="13333" max="13333" width="0" style="128" hidden="1" customWidth="1"/>
    <col min="13334" max="13334" width="6.7109375" style="128" customWidth="1"/>
    <col min="13335" max="13335" width="7.42578125" style="128" customWidth="1"/>
    <col min="13336" max="13337" width="7.7109375" style="128" customWidth="1"/>
    <col min="13338" max="13339" width="0" style="128" hidden="1" customWidth="1"/>
    <col min="13340" max="13340" width="10.7109375" style="128" customWidth="1"/>
    <col min="13341" max="13582" width="8.85546875" style="128"/>
    <col min="13583" max="13583" width="5.28515625" style="128" customWidth="1"/>
    <col min="13584" max="13584" width="25" style="128" customWidth="1"/>
    <col min="13585" max="13585" width="8.28515625" style="128" customWidth="1"/>
    <col min="13586" max="13586" width="4.42578125" style="128" customWidth="1"/>
    <col min="13587" max="13588" width="5.28515625" style="128" customWidth="1"/>
    <col min="13589" max="13589" width="0" style="128" hidden="1" customWidth="1"/>
    <col min="13590" max="13590" width="6.7109375" style="128" customWidth="1"/>
    <col min="13591" max="13591" width="7.42578125" style="128" customWidth="1"/>
    <col min="13592" max="13593" width="7.7109375" style="128" customWidth="1"/>
    <col min="13594" max="13595" width="0" style="128" hidden="1" customWidth="1"/>
    <col min="13596" max="13596" width="10.7109375" style="128" customWidth="1"/>
    <col min="13597" max="13838" width="8.85546875" style="128"/>
    <col min="13839" max="13839" width="5.28515625" style="128" customWidth="1"/>
    <col min="13840" max="13840" width="25" style="128" customWidth="1"/>
    <col min="13841" max="13841" width="8.28515625" style="128" customWidth="1"/>
    <col min="13842" max="13842" width="4.42578125" style="128" customWidth="1"/>
    <col min="13843" max="13844" width="5.28515625" style="128" customWidth="1"/>
    <col min="13845" max="13845" width="0" style="128" hidden="1" customWidth="1"/>
    <col min="13846" max="13846" width="6.7109375" style="128" customWidth="1"/>
    <col min="13847" max="13847" width="7.42578125" style="128" customWidth="1"/>
    <col min="13848" max="13849" width="7.7109375" style="128" customWidth="1"/>
    <col min="13850" max="13851" width="0" style="128" hidden="1" customWidth="1"/>
    <col min="13852" max="13852" width="10.7109375" style="128" customWidth="1"/>
    <col min="13853" max="14094" width="8.85546875" style="128"/>
    <col min="14095" max="14095" width="5.28515625" style="128" customWidth="1"/>
    <col min="14096" max="14096" width="25" style="128" customWidth="1"/>
    <col min="14097" max="14097" width="8.28515625" style="128" customWidth="1"/>
    <col min="14098" max="14098" width="4.42578125" style="128" customWidth="1"/>
    <col min="14099" max="14100" width="5.28515625" style="128" customWidth="1"/>
    <col min="14101" max="14101" width="0" style="128" hidden="1" customWidth="1"/>
    <col min="14102" max="14102" width="6.7109375" style="128" customWidth="1"/>
    <col min="14103" max="14103" width="7.42578125" style="128" customWidth="1"/>
    <col min="14104" max="14105" width="7.7109375" style="128" customWidth="1"/>
    <col min="14106" max="14107" width="0" style="128" hidden="1" customWidth="1"/>
    <col min="14108" max="14108" width="10.7109375" style="128" customWidth="1"/>
    <col min="14109" max="14350" width="8.85546875" style="128"/>
    <col min="14351" max="14351" width="5.28515625" style="128" customWidth="1"/>
    <col min="14352" max="14352" width="25" style="128" customWidth="1"/>
    <col min="14353" max="14353" width="8.28515625" style="128" customWidth="1"/>
    <col min="14354" max="14354" width="4.42578125" style="128" customWidth="1"/>
    <col min="14355" max="14356" width="5.28515625" style="128" customWidth="1"/>
    <col min="14357" max="14357" width="0" style="128" hidden="1" customWidth="1"/>
    <col min="14358" max="14358" width="6.7109375" style="128" customWidth="1"/>
    <col min="14359" max="14359" width="7.42578125" style="128" customWidth="1"/>
    <col min="14360" max="14361" width="7.7109375" style="128" customWidth="1"/>
    <col min="14362" max="14363" width="0" style="128" hidden="1" customWidth="1"/>
    <col min="14364" max="14364" width="10.7109375" style="128" customWidth="1"/>
    <col min="14365" max="14606" width="8.85546875" style="128"/>
    <col min="14607" max="14607" width="5.28515625" style="128" customWidth="1"/>
    <col min="14608" max="14608" width="25" style="128" customWidth="1"/>
    <col min="14609" max="14609" width="8.28515625" style="128" customWidth="1"/>
    <col min="14610" max="14610" width="4.42578125" style="128" customWidth="1"/>
    <col min="14611" max="14612" width="5.28515625" style="128" customWidth="1"/>
    <col min="14613" max="14613" width="0" style="128" hidden="1" customWidth="1"/>
    <col min="14614" max="14614" width="6.7109375" style="128" customWidth="1"/>
    <col min="14615" max="14615" width="7.42578125" style="128" customWidth="1"/>
    <col min="14616" max="14617" width="7.7109375" style="128" customWidth="1"/>
    <col min="14618" max="14619" width="0" style="128" hidden="1" customWidth="1"/>
    <col min="14620" max="14620" width="10.7109375" style="128" customWidth="1"/>
    <col min="14621" max="14862" width="8.85546875" style="128"/>
    <col min="14863" max="14863" width="5.28515625" style="128" customWidth="1"/>
    <col min="14864" max="14864" width="25" style="128" customWidth="1"/>
    <col min="14865" max="14865" width="8.28515625" style="128" customWidth="1"/>
    <col min="14866" max="14866" width="4.42578125" style="128" customWidth="1"/>
    <col min="14867" max="14868" width="5.28515625" style="128" customWidth="1"/>
    <col min="14869" max="14869" width="0" style="128" hidden="1" customWidth="1"/>
    <col min="14870" max="14870" width="6.7109375" style="128" customWidth="1"/>
    <col min="14871" max="14871" width="7.42578125" style="128" customWidth="1"/>
    <col min="14872" max="14873" width="7.7109375" style="128" customWidth="1"/>
    <col min="14874" max="14875" width="0" style="128" hidden="1" customWidth="1"/>
    <col min="14876" max="14876" width="10.7109375" style="128" customWidth="1"/>
    <col min="14877" max="15118" width="8.85546875" style="128"/>
    <col min="15119" max="15119" width="5.28515625" style="128" customWidth="1"/>
    <col min="15120" max="15120" width="25" style="128" customWidth="1"/>
    <col min="15121" max="15121" width="8.28515625" style="128" customWidth="1"/>
    <col min="15122" max="15122" width="4.42578125" style="128" customWidth="1"/>
    <col min="15123" max="15124" width="5.28515625" style="128" customWidth="1"/>
    <col min="15125" max="15125" width="0" style="128" hidden="1" customWidth="1"/>
    <col min="15126" max="15126" width="6.7109375" style="128" customWidth="1"/>
    <col min="15127" max="15127" width="7.42578125" style="128" customWidth="1"/>
    <col min="15128" max="15129" width="7.7109375" style="128" customWidth="1"/>
    <col min="15130" max="15131" width="0" style="128" hidden="1" customWidth="1"/>
    <col min="15132" max="15132" width="10.7109375" style="128" customWidth="1"/>
    <col min="15133" max="15374" width="8.85546875" style="128"/>
    <col min="15375" max="15375" width="5.28515625" style="128" customWidth="1"/>
    <col min="15376" max="15376" width="25" style="128" customWidth="1"/>
    <col min="15377" max="15377" width="8.28515625" style="128" customWidth="1"/>
    <col min="15378" max="15378" width="4.42578125" style="128" customWidth="1"/>
    <col min="15379" max="15380" width="5.28515625" style="128" customWidth="1"/>
    <col min="15381" max="15381" width="0" style="128" hidden="1" customWidth="1"/>
    <col min="15382" max="15382" width="6.7109375" style="128" customWidth="1"/>
    <col min="15383" max="15383" width="7.42578125" style="128" customWidth="1"/>
    <col min="15384" max="15385" width="7.7109375" style="128" customWidth="1"/>
    <col min="15386" max="15387" width="0" style="128" hidden="1" customWidth="1"/>
    <col min="15388" max="15388" width="10.7109375" style="128" customWidth="1"/>
    <col min="15389" max="15630" width="8.85546875" style="128"/>
    <col min="15631" max="15631" width="5.28515625" style="128" customWidth="1"/>
    <col min="15632" max="15632" width="25" style="128" customWidth="1"/>
    <col min="15633" max="15633" width="8.28515625" style="128" customWidth="1"/>
    <col min="15634" max="15634" width="4.42578125" style="128" customWidth="1"/>
    <col min="15635" max="15636" width="5.28515625" style="128" customWidth="1"/>
    <col min="15637" max="15637" width="0" style="128" hidden="1" customWidth="1"/>
    <col min="15638" max="15638" width="6.7109375" style="128" customWidth="1"/>
    <col min="15639" max="15639" width="7.42578125" style="128" customWidth="1"/>
    <col min="15640" max="15641" width="7.7109375" style="128" customWidth="1"/>
    <col min="15642" max="15643" width="0" style="128" hidden="1" customWidth="1"/>
    <col min="15644" max="15644" width="10.7109375" style="128" customWidth="1"/>
    <col min="15645" max="15886" width="8.85546875" style="128"/>
    <col min="15887" max="15887" width="5.28515625" style="128" customWidth="1"/>
    <col min="15888" max="15888" width="25" style="128" customWidth="1"/>
    <col min="15889" max="15889" width="8.28515625" style="128" customWidth="1"/>
    <col min="15890" max="15890" width="4.42578125" style="128" customWidth="1"/>
    <col min="15891" max="15892" width="5.28515625" style="128" customWidth="1"/>
    <col min="15893" max="15893" width="0" style="128" hidden="1" customWidth="1"/>
    <col min="15894" max="15894" width="6.7109375" style="128" customWidth="1"/>
    <col min="15895" max="15895" width="7.42578125" style="128" customWidth="1"/>
    <col min="15896" max="15897" width="7.7109375" style="128" customWidth="1"/>
    <col min="15898" max="15899" width="0" style="128" hidden="1" customWidth="1"/>
    <col min="15900" max="15900" width="10.7109375" style="128" customWidth="1"/>
    <col min="15901" max="16142" width="8.85546875" style="128"/>
    <col min="16143" max="16143" width="5.28515625" style="128" customWidth="1"/>
    <col min="16144" max="16144" width="25" style="128" customWidth="1"/>
    <col min="16145" max="16145" width="8.28515625" style="128" customWidth="1"/>
    <col min="16146" max="16146" width="4.42578125" style="128" customWidth="1"/>
    <col min="16147" max="16148" width="5.28515625" style="128" customWidth="1"/>
    <col min="16149" max="16149" width="0" style="128" hidden="1" customWidth="1"/>
    <col min="16150" max="16150" width="6.7109375" style="128" customWidth="1"/>
    <col min="16151" max="16151" width="7.42578125" style="128" customWidth="1"/>
    <col min="16152" max="16153" width="7.7109375" style="128" customWidth="1"/>
    <col min="16154" max="16155" width="0" style="128" hidden="1" customWidth="1"/>
    <col min="16156" max="16156" width="10.7109375" style="128" customWidth="1"/>
    <col min="16157" max="16384" width="8.85546875" style="128"/>
  </cols>
  <sheetData>
    <row r="1" spans="1:31" ht="12.75" customHeight="1" x14ac:dyDescent="0.2">
      <c r="A1" s="369" t="s">
        <v>72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</row>
    <row r="2" spans="1:31" ht="13.5" customHeight="1" thickBot="1" x14ac:dyDescent="0.2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129"/>
      <c r="AD2" s="129"/>
      <c r="AE2" s="129"/>
    </row>
    <row r="3" spans="1:31" s="133" customFormat="1" ht="16.5" thickBot="1" x14ac:dyDescent="0.3">
      <c r="A3" s="371" t="s">
        <v>21</v>
      </c>
      <c r="B3" s="374" t="s">
        <v>22</v>
      </c>
      <c r="C3" s="130"/>
      <c r="D3" s="377">
        <v>1</v>
      </c>
      <c r="E3" s="378"/>
      <c r="F3" s="379"/>
      <c r="G3" s="377">
        <v>2</v>
      </c>
      <c r="H3" s="378"/>
      <c r="I3" s="379"/>
      <c r="J3" s="380">
        <v>3</v>
      </c>
      <c r="K3" s="381"/>
      <c r="L3" s="382"/>
      <c r="M3" s="383" t="s">
        <v>2</v>
      </c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5"/>
      <c r="AA3" s="131">
        <f>SUM(M3:Z3)</f>
        <v>0</v>
      </c>
      <c r="AB3" s="386" t="s">
        <v>23</v>
      </c>
      <c r="AC3" s="132"/>
      <c r="AD3" s="132"/>
      <c r="AE3" s="132"/>
    </row>
    <row r="4" spans="1:31" s="133" customFormat="1" ht="16.5" customHeight="1" thickBot="1" x14ac:dyDescent="0.3">
      <c r="A4" s="372"/>
      <c r="B4" s="375"/>
      <c r="C4" s="388" t="s">
        <v>24</v>
      </c>
      <c r="D4" s="361" t="s">
        <v>30</v>
      </c>
      <c r="E4" s="363" t="s">
        <v>32</v>
      </c>
      <c r="F4" s="365" t="s">
        <v>33</v>
      </c>
      <c r="G4" s="361" t="s">
        <v>30</v>
      </c>
      <c r="H4" s="363" t="s">
        <v>32</v>
      </c>
      <c r="I4" s="365" t="s">
        <v>33</v>
      </c>
      <c r="J4" s="361" t="s">
        <v>30</v>
      </c>
      <c r="K4" s="363" t="s">
        <v>32</v>
      </c>
      <c r="L4" s="365" t="s">
        <v>33</v>
      </c>
      <c r="M4" s="367" t="s">
        <v>31</v>
      </c>
      <c r="N4" s="359">
        <v>1</v>
      </c>
      <c r="O4" s="360"/>
      <c r="P4" s="360"/>
      <c r="Q4" s="360"/>
      <c r="R4" s="359">
        <v>2</v>
      </c>
      <c r="S4" s="360"/>
      <c r="T4" s="360"/>
      <c r="U4" s="360"/>
      <c r="V4" s="359">
        <v>3</v>
      </c>
      <c r="W4" s="360"/>
      <c r="X4" s="360"/>
      <c r="Y4" s="360"/>
      <c r="Z4" s="146"/>
      <c r="AA4" s="131"/>
      <c r="AB4" s="387"/>
      <c r="AC4" s="132"/>
      <c r="AD4" s="132"/>
      <c r="AE4" s="132"/>
    </row>
    <row r="5" spans="1:31" s="135" customFormat="1" ht="33" customHeight="1" thickBot="1" x14ac:dyDescent="0.3">
      <c r="A5" s="373"/>
      <c r="B5" s="376"/>
      <c r="C5" s="389"/>
      <c r="D5" s="362"/>
      <c r="E5" s="364"/>
      <c r="F5" s="366"/>
      <c r="G5" s="362"/>
      <c r="H5" s="364"/>
      <c r="I5" s="366"/>
      <c r="J5" s="362"/>
      <c r="K5" s="364"/>
      <c r="L5" s="366"/>
      <c r="M5" s="368"/>
      <c r="N5" s="150" t="s">
        <v>26</v>
      </c>
      <c r="O5" s="151" t="s">
        <v>27</v>
      </c>
      <c r="P5" s="151" t="s">
        <v>28</v>
      </c>
      <c r="Q5" s="152" t="s">
        <v>29</v>
      </c>
      <c r="R5" s="150" t="s">
        <v>26</v>
      </c>
      <c r="S5" s="151" t="s">
        <v>27</v>
      </c>
      <c r="T5" s="151" t="s">
        <v>28</v>
      </c>
      <c r="U5" s="153" t="s">
        <v>29</v>
      </c>
      <c r="V5" s="150" t="s">
        <v>26</v>
      </c>
      <c r="W5" s="151" t="s">
        <v>27</v>
      </c>
      <c r="X5" s="151" t="s">
        <v>28</v>
      </c>
      <c r="Y5" s="153" t="s">
        <v>29</v>
      </c>
      <c r="Z5" s="147">
        <v>4</v>
      </c>
      <c r="AA5" s="131"/>
      <c r="AB5" s="387"/>
      <c r="AC5" s="134"/>
      <c r="AD5" s="134"/>
      <c r="AE5" s="134"/>
    </row>
    <row r="6" spans="1:31" ht="16.5" thickBot="1" x14ac:dyDescent="0.3">
      <c r="A6" s="157">
        <f ca="1">RANK(AB6,AB$6:OFFSET(AB$6,0,0,COUNTA(B$6:B$28)))</f>
        <v>1</v>
      </c>
      <c r="B6" s="286" t="s">
        <v>51</v>
      </c>
      <c r="C6" s="148">
        <v>5</v>
      </c>
      <c r="D6" s="267">
        <v>1</v>
      </c>
      <c r="E6" s="268">
        <v>10</v>
      </c>
      <c r="F6" s="269">
        <v>3</v>
      </c>
      <c r="G6" s="270">
        <v>1</v>
      </c>
      <c r="H6" s="234">
        <v>9</v>
      </c>
      <c r="I6" s="268">
        <v>5</v>
      </c>
      <c r="J6" s="267">
        <v>1</v>
      </c>
      <c r="K6" s="268">
        <v>10</v>
      </c>
      <c r="L6" s="271">
        <v>6</v>
      </c>
      <c r="M6" s="282">
        <v>2.5</v>
      </c>
      <c r="N6" s="228">
        <f ca="1">OFFSET(Очки!$A$3,F6,D6+QUOTIENT(MAX($C$29-11,0), 2)*4)</f>
        <v>14</v>
      </c>
      <c r="O6" s="196">
        <f ca="1">IF(F6&lt;E6,OFFSET(IF(OR($C$29=11,$C$29=12),Очки!$B$17,Очки!$O$18),2+E6-F6,IF(D6=2,12,13-E6)),0)</f>
        <v>7.5000000000000009</v>
      </c>
      <c r="P6" s="196">
        <v>2</v>
      </c>
      <c r="Q6" s="272">
        <v>-5</v>
      </c>
      <c r="R6" s="228">
        <f ca="1">OFFSET(Очки!$A$3,I6,G6+QUOTIENT(MAX($C$29-11,0), 2)*4)</f>
        <v>12</v>
      </c>
      <c r="S6" s="196">
        <f ca="1">IF(I6&lt;H6,OFFSET(IF(OR($C$29=11,$C$29=12),Очки!$B$17,Очки!$O$18),2+H6-I6,IF(G6=2,12,13-H6)),0)</f>
        <v>4.5</v>
      </c>
      <c r="T6" s="196">
        <v>2.5</v>
      </c>
      <c r="U6" s="272"/>
      <c r="V6" s="228">
        <f ca="1">OFFSET(Очки!$A$3,L6,J6+QUOTIENT(MAX($C$29-11,0), 2)*4)</f>
        <v>11.5</v>
      </c>
      <c r="W6" s="196">
        <f ca="1">IF(L6&lt;K6,OFFSET(IF(OR($C$29=11,$C$29=12),Очки!$B$17,Очки!$O$18),2+K6-L6,IF(J6=2,12,13-K6)),0)</f>
        <v>4.8000000000000007</v>
      </c>
      <c r="X6" s="196">
        <v>2</v>
      </c>
      <c r="Y6" s="197"/>
      <c r="Z6" s="136"/>
      <c r="AA6" s="137"/>
      <c r="AB6" s="192">
        <f t="shared" ref="AB6:AB24" ca="1" si="0">SUM(M6:Y6)</f>
        <v>58.3</v>
      </c>
      <c r="AC6" s="129"/>
      <c r="AD6" s="129"/>
      <c r="AE6" s="129"/>
    </row>
    <row r="7" spans="1:31" ht="16.5" thickBot="1" x14ac:dyDescent="0.3">
      <c r="A7" s="158">
        <f ca="1">RANK(AB7,AB$6:OFFSET(AB$6,0,0,COUNTA(B$6:B$28)))</f>
        <v>2</v>
      </c>
      <c r="B7" s="154" t="s">
        <v>50</v>
      </c>
      <c r="C7" s="149" t="s">
        <v>25</v>
      </c>
      <c r="D7" s="267">
        <v>1</v>
      </c>
      <c r="E7" s="236">
        <v>9</v>
      </c>
      <c r="F7" s="237">
        <v>8</v>
      </c>
      <c r="G7" s="270">
        <v>1</v>
      </c>
      <c r="H7" s="238">
        <v>6</v>
      </c>
      <c r="I7" s="236">
        <v>3</v>
      </c>
      <c r="J7" s="267">
        <v>1</v>
      </c>
      <c r="K7" s="236">
        <v>9</v>
      </c>
      <c r="L7" s="239">
        <v>1</v>
      </c>
      <c r="M7" s="283">
        <v>2</v>
      </c>
      <c r="N7" s="202">
        <f ca="1">OFFSET(Очки!$A$3,F7,D7+QUOTIENT(MAX($C$29-11,0), 2)*4)</f>
        <v>10.5</v>
      </c>
      <c r="O7" s="198">
        <f ca="1">IF(F7&lt;E7,OFFSET(IF(OR($C$29=11,$C$29=12),Очки!$B$17,Очки!$O$18),2+E7-F7,IF(D7=2,12,13-E7)),0)</f>
        <v>1.2</v>
      </c>
      <c r="P7" s="198">
        <v>0.5</v>
      </c>
      <c r="Q7" s="273"/>
      <c r="R7" s="202">
        <f ca="1">OFFSET(Очки!$A$3,I7,G7+QUOTIENT(MAX($C$29-11,0), 2)*4)</f>
        <v>14</v>
      </c>
      <c r="S7" s="198">
        <f ca="1">IF(I7&lt;H7,OFFSET(IF(OR($C$29=11,$C$29=12),Очки!$B$17,Очки!$O$18),2+H7-I7,IF(G7=2,12,13-H7)),0)</f>
        <v>2.7</v>
      </c>
      <c r="T7" s="198">
        <v>2</v>
      </c>
      <c r="U7" s="273"/>
      <c r="V7" s="202">
        <f ca="1">OFFSET(Очки!$A$3,L7,J7+QUOTIENT(MAX($C$29-11,0), 2)*4)</f>
        <v>16</v>
      </c>
      <c r="W7" s="198">
        <f ca="1">IF(L7&lt;K7,OFFSET(IF(OR($C$29=11,$C$29=12),Очки!$B$17,Очки!$O$18),2+K7-L7,IF(J7=2,12,13-K7)),0)</f>
        <v>7.6000000000000005</v>
      </c>
      <c r="X7" s="198">
        <v>1</v>
      </c>
      <c r="Y7" s="199"/>
      <c r="Z7" s="138"/>
      <c r="AA7" s="139"/>
      <c r="AB7" s="193">
        <f t="shared" ca="1" si="0"/>
        <v>57.5</v>
      </c>
      <c r="AC7" s="129"/>
      <c r="AD7" s="129"/>
      <c r="AE7" s="129"/>
    </row>
    <row r="8" spans="1:31" ht="16.5" thickBot="1" x14ac:dyDescent="0.3">
      <c r="A8" s="158">
        <f ca="1">RANK(AB8,AB$6:OFFSET(AB$6,0,0,COUNTA(B$6:B$28)))</f>
        <v>3</v>
      </c>
      <c r="B8" s="154" t="s">
        <v>48</v>
      </c>
      <c r="C8" s="149">
        <v>5</v>
      </c>
      <c r="D8" s="267">
        <v>1</v>
      </c>
      <c r="E8" s="236">
        <v>8</v>
      </c>
      <c r="F8" s="237">
        <v>5</v>
      </c>
      <c r="G8" s="270">
        <v>1</v>
      </c>
      <c r="H8" s="238">
        <v>8</v>
      </c>
      <c r="I8" s="236">
        <v>4</v>
      </c>
      <c r="J8" s="267">
        <v>1</v>
      </c>
      <c r="K8" s="236">
        <v>8</v>
      </c>
      <c r="L8" s="239">
        <v>7</v>
      </c>
      <c r="M8" s="283">
        <v>1.5</v>
      </c>
      <c r="N8" s="202">
        <f ca="1">OFFSET(Очки!$A$3,F8,D8+QUOTIENT(MAX($C$29-11,0), 2)*4)</f>
        <v>12</v>
      </c>
      <c r="O8" s="198">
        <f ca="1">IF(F8&lt;E8,OFFSET(IF(OR($C$29=11,$C$29=12),Очки!$B$17,Очки!$O$18),2+E8-F8,IF(D8=2,12,13-E8)),0)</f>
        <v>3.3</v>
      </c>
      <c r="P8" s="198">
        <v>1.5</v>
      </c>
      <c r="Q8" s="273"/>
      <c r="R8" s="202">
        <f ca="1">OFFSET(Очки!$A$3,I8,G8+QUOTIENT(MAX($C$29-11,0), 2)*4)</f>
        <v>13</v>
      </c>
      <c r="S8" s="198">
        <f ca="1">IF(I8&lt;H8,OFFSET(IF(OR($C$29=11,$C$29=12),Очки!$B$17,Очки!$O$18),2+H8-I8,IF(G8=2,12,13-H8)),0)</f>
        <v>4.2</v>
      </c>
      <c r="T8" s="198">
        <v>1.5</v>
      </c>
      <c r="U8" s="273"/>
      <c r="V8" s="202">
        <f ca="1">OFFSET(Очки!$A$3,L8,J8+QUOTIENT(MAX($C$29-11,0), 2)*4)</f>
        <v>11</v>
      </c>
      <c r="W8" s="198">
        <f ca="1">IF(L8&lt;K8,OFFSET(IF(OR($C$29=11,$C$29=12),Очки!$B$17,Очки!$O$18),2+K8-L8,IF(J8=2,12,13-K8)),0)</f>
        <v>1.2</v>
      </c>
      <c r="X8" s="198">
        <v>1.5</v>
      </c>
      <c r="Y8" s="199"/>
      <c r="Z8" s="138"/>
      <c r="AA8" s="139"/>
      <c r="AB8" s="193">
        <f t="shared" ca="1" si="0"/>
        <v>50.7</v>
      </c>
      <c r="AC8" s="129"/>
      <c r="AD8" s="129"/>
      <c r="AE8" s="129"/>
    </row>
    <row r="9" spans="1:31" ht="16.5" thickBot="1" x14ac:dyDescent="0.3">
      <c r="A9" s="158">
        <f ca="1">RANK(AB9,AB$6:OFFSET(AB$6,0,0,COUNTA(B$6:B$28)))</f>
        <v>4</v>
      </c>
      <c r="B9" s="296" t="s">
        <v>45</v>
      </c>
      <c r="C9" s="149" t="s">
        <v>25</v>
      </c>
      <c r="D9" s="267">
        <v>1</v>
      </c>
      <c r="E9" s="236">
        <v>1</v>
      </c>
      <c r="F9" s="237">
        <v>2</v>
      </c>
      <c r="G9" s="270">
        <v>1</v>
      </c>
      <c r="H9" s="238">
        <v>1</v>
      </c>
      <c r="I9" s="236">
        <v>1</v>
      </c>
      <c r="J9" s="267">
        <v>1</v>
      </c>
      <c r="K9" s="236">
        <v>4</v>
      </c>
      <c r="L9" s="239">
        <v>1</v>
      </c>
      <c r="M9" s="283"/>
      <c r="N9" s="202">
        <f ca="1">OFFSET(Очки!$A$3,F9,D9+QUOTIENT(MAX($C$29-11,0), 2)*4)</f>
        <v>15</v>
      </c>
      <c r="O9" s="198">
        <f ca="1">IF(F9&lt;E9,OFFSET(IF(OR($C$29=11,$C$29=12),Очки!$B$17,Очки!$O$18),2+E9-F9,IF(D9=2,12,13-E9)),0)</f>
        <v>0</v>
      </c>
      <c r="P9" s="198"/>
      <c r="Q9" s="273"/>
      <c r="R9" s="202">
        <f ca="1">OFFSET(Очки!$A$3,I9,G9+QUOTIENT(MAX($C$29-11,0), 2)*4)</f>
        <v>16</v>
      </c>
      <c r="S9" s="198">
        <f ca="1">IF(I9&lt;H9,OFFSET(IF(OR($C$29=11,$C$29=12),Очки!$B$17,Очки!$O$18),2+H9-I9,IF(G9=2,12,13-H9)),0)</f>
        <v>0</v>
      </c>
      <c r="T9" s="198"/>
      <c r="U9" s="273"/>
      <c r="V9" s="202">
        <f ca="1">OFFSET(Очки!$A$3,L9,J9+QUOTIENT(MAX($C$29-11,0), 2)*4)</f>
        <v>16</v>
      </c>
      <c r="W9" s="198">
        <f ca="1">IF(L9&lt;K9,OFFSET(IF(OR($C$29=11,$C$29=12),Очки!$B$17,Очки!$O$18),2+K9-L9,IF(J9=2,12,13-K9)),0)</f>
        <v>2.2000000000000002</v>
      </c>
      <c r="X9" s="198"/>
      <c r="Y9" s="199"/>
      <c r="Z9" s="138"/>
      <c r="AA9" s="139"/>
      <c r="AB9" s="193">
        <f t="shared" ca="1" si="0"/>
        <v>49.2</v>
      </c>
      <c r="AC9" s="129"/>
      <c r="AD9" s="129"/>
      <c r="AE9" s="129"/>
    </row>
    <row r="10" spans="1:31" ht="16.5" thickBot="1" x14ac:dyDescent="0.3">
      <c r="A10" s="158">
        <f ca="1">RANK(AB10,AB$6:OFFSET(AB$6,0,0,COUNTA(B$6:B$28)))</f>
        <v>5</v>
      </c>
      <c r="B10" s="155" t="s">
        <v>62</v>
      </c>
      <c r="C10" s="149">
        <v>10</v>
      </c>
      <c r="D10" s="267">
        <v>1</v>
      </c>
      <c r="E10" s="236">
        <v>4</v>
      </c>
      <c r="F10" s="237">
        <v>1</v>
      </c>
      <c r="G10" s="270">
        <v>1</v>
      </c>
      <c r="H10" s="238">
        <v>7</v>
      </c>
      <c r="I10" s="236">
        <v>7</v>
      </c>
      <c r="J10" s="267">
        <v>1</v>
      </c>
      <c r="K10" s="236">
        <v>5</v>
      </c>
      <c r="L10" s="239">
        <v>4</v>
      </c>
      <c r="M10" s="283"/>
      <c r="N10" s="202">
        <f ca="1">OFFSET(Очки!$A$3,F10,D10+QUOTIENT(MAX($C$29-11,0), 2)*4)</f>
        <v>16</v>
      </c>
      <c r="O10" s="198">
        <f ca="1">IF(F10&lt;E10,OFFSET(IF(OR($C$29=11,$C$29=12),Очки!$B$17,Очки!$O$18),2+E10-F10,IF(D10=2,12,13-E10)),0)</f>
        <v>2.2000000000000002</v>
      </c>
      <c r="P10" s="198">
        <v>1</v>
      </c>
      <c r="Q10" s="273"/>
      <c r="R10" s="202">
        <f ca="1">OFFSET(Очки!$A$3,I10,G10+QUOTIENT(MAX($C$29-11,0), 2)*4)</f>
        <v>11</v>
      </c>
      <c r="S10" s="198">
        <f ca="1">IF(I10&lt;H10,OFFSET(IF(OR($C$29=11,$C$29=12),Очки!$B$17,Очки!$O$18),2+H10-I10,IF(G10=2,12,13-H10)),0)</f>
        <v>0</v>
      </c>
      <c r="T10" s="198"/>
      <c r="U10" s="273"/>
      <c r="V10" s="202">
        <f ca="1">OFFSET(Очки!$A$3,L10,J10+QUOTIENT(MAX($C$29-11,0), 2)*4)</f>
        <v>13</v>
      </c>
      <c r="W10" s="198">
        <f ca="1">IF(L10&lt;K10,OFFSET(IF(OR($C$29=11,$C$29=12),Очки!$B$17,Очки!$O$18),2+K10-L10,IF(J10=2,12,13-K10)),0)</f>
        <v>0.9</v>
      </c>
      <c r="X10" s="198">
        <v>0.5</v>
      </c>
      <c r="Y10" s="199"/>
      <c r="Z10" s="138"/>
      <c r="AA10" s="139"/>
      <c r="AB10" s="193">
        <f t="shared" ca="1" si="0"/>
        <v>44.6</v>
      </c>
      <c r="AC10" s="129"/>
      <c r="AD10" s="129"/>
      <c r="AE10" s="129"/>
    </row>
    <row r="11" spans="1:31" ht="16.5" thickBot="1" x14ac:dyDescent="0.3">
      <c r="A11" s="158">
        <f ca="1">RANK(AB11,AB$6:OFFSET(AB$6,0,0,COUNTA(B$6:B$28)))</f>
        <v>6</v>
      </c>
      <c r="B11" s="156" t="s">
        <v>49</v>
      </c>
      <c r="C11" s="149" t="s">
        <v>25</v>
      </c>
      <c r="D11" s="267">
        <v>1</v>
      </c>
      <c r="E11" s="236">
        <v>6</v>
      </c>
      <c r="F11" s="237">
        <v>6</v>
      </c>
      <c r="G11" s="270">
        <v>1</v>
      </c>
      <c r="H11" s="238">
        <v>10</v>
      </c>
      <c r="I11" s="236">
        <v>6</v>
      </c>
      <c r="J11" s="267">
        <v>1</v>
      </c>
      <c r="K11" s="236">
        <v>7</v>
      </c>
      <c r="L11" s="239">
        <v>5</v>
      </c>
      <c r="M11" s="283">
        <v>0.5</v>
      </c>
      <c r="N11" s="202">
        <f ca="1">OFFSET(Очки!$A$3,F11,D11+QUOTIENT(MAX($C$29-11,0), 2)*4)</f>
        <v>11.5</v>
      </c>
      <c r="O11" s="198">
        <f ca="1">IF(F11&lt;E11,OFFSET(IF(OR($C$29=11,$C$29=12),Очки!$B$17,Очки!$O$18),2+E11-F11,IF(D11=2,12,13-E11)),0)</f>
        <v>0</v>
      </c>
      <c r="P11" s="198">
        <v>2.5</v>
      </c>
      <c r="Q11" s="273"/>
      <c r="R11" s="202">
        <f ca="1">OFFSET(Очки!$A$3,I11,G11+QUOTIENT(MAX($C$29-11,0), 2)*4)</f>
        <v>11.5</v>
      </c>
      <c r="S11" s="198">
        <f ca="1">IF(I11&lt;H11,OFFSET(IF(OR($C$29=11,$C$29=12),Очки!$B$17,Очки!$O$18),2+H11-I11,IF(G11=2,12,13-H11)),0)</f>
        <v>4.8000000000000007</v>
      </c>
      <c r="T11" s="198">
        <v>1</v>
      </c>
      <c r="U11" s="273"/>
      <c r="V11" s="202">
        <f ca="1">OFFSET(Очки!$A$3,L11,J11+QUOTIENT(MAX($C$29-11,0), 2)*4)</f>
        <v>12</v>
      </c>
      <c r="W11" s="198">
        <f ca="1">IF(L11&lt;K11,OFFSET(IF(OR($C$29=11,$C$29=12),Очки!$B$17,Очки!$O$18),2+K11-L11,IF(J11=2,12,13-K11)),0)</f>
        <v>2.1</v>
      </c>
      <c r="X11" s="198">
        <v>2.5</v>
      </c>
      <c r="Y11" s="199">
        <v>-5</v>
      </c>
      <c r="Z11" s="138"/>
      <c r="AA11" s="139"/>
      <c r="AB11" s="193">
        <f t="shared" ca="1" si="0"/>
        <v>43.4</v>
      </c>
      <c r="AC11" s="129"/>
      <c r="AD11" s="129"/>
      <c r="AE11" s="129"/>
    </row>
    <row r="12" spans="1:31" ht="16.5" thickBot="1" x14ac:dyDescent="0.3">
      <c r="A12" s="157">
        <f ca="1">RANK(AB12,AB$6:OFFSET(AB$6,0,0,COUNTA(B$6:B$28)))</f>
        <v>7</v>
      </c>
      <c r="B12" s="304" t="s">
        <v>58</v>
      </c>
      <c r="C12" s="148">
        <v>17.5</v>
      </c>
      <c r="D12" s="267">
        <v>1</v>
      </c>
      <c r="E12" s="268">
        <v>3</v>
      </c>
      <c r="F12" s="269">
        <v>4</v>
      </c>
      <c r="G12" s="270">
        <v>1</v>
      </c>
      <c r="H12" s="234">
        <v>3</v>
      </c>
      <c r="I12" s="268">
        <v>8</v>
      </c>
      <c r="J12" s="267">
        <v>1</v>
      </c>
      <c r="K12" s="268">
        <v>2</v>
      </c>
      <c r="L12" s="271">
        <v>3</v>
      </c>
      <c r="M12" s="282"/>
      <c r="N12" s="228">
        <f ca="1">OFFSET(Очки!$A$3,F12,D12+QUOTIENT(MAX($C$29-11,0), 2)*4)</f>
        <v>13</v>
      </c>
      <c r="O12" s="196">
        <f ca="1">IF(F12&lt;E12,OFFSET(IF(OR($C$29=11,$C$29=12),Очки!$B$17,Очки!$O$18),2+E12-F12,IF(D12=2,12,13-E12)),0)</f>
        <v>0</v>
      </c>
      <c r="P12" s="196"/>
      <c r="Q12" s="272"/>
      <c r="R12" s="228">
        <f ca="1">OFFSET(Очки!$A$3,I12,G12+QUOTIENT(MAX($C$29-11,0), 2)*4)</f>
        <v>10.5</v>
      </c>
      <c r="S12" s="196">
        <f ca="1">IF(I12&lt;H12,OFFSET(IF(OR($C$29=11,$C$29=12),Очки!$B$17,Очки!$O$18),2+H12-I12,IF(G12=2,12,13-H12)),0)</f>
        <v>0</v>
      </c>
      <c r="T12" s="196"/>
      <c r="U12" s="272"/>
      <c r="V12" s="228">
        <f ca="1">OFFSET(Очки!$A$3,L12,J12+QUOTIENT(MAX($C$29-11,0), 2)*4)</f>
        <v>14</v>
      </c>
      <c r="W12" s="196">
        <f ca="1">IF(L12&lt;K12,OFFSET(IF(OR($C$29=11,$C$29=12),Очки!$B$17,Очки!$O$18),2+K12-L12,IF(J12=2,12,13-K12)),0)</f>
        <v>0</v>
      </c>
      <c r="X12" s="196"/>
      <c r="Y12" s="197"/>
      <c r="Z12" s="136"/>
      <c r="AA12" s="137"/>
      <c r="AB12" s="192">
        <f t="shared" ca="1" si="0"/>
        <v>37.5</v>
      </c>
      <c r="AC12" s="129"/>
      <c r="AD12" s="129"/>
      <c r="AE12" s="129"/>
    </row>
    <row r="13" spans="1:31" ht="16.5" thickBot="1" x14ac:dyDescent="0.3">
      <c r="A13" s="158">
        <f ca="1">RANK(AB13,AB$6:OFFSET(AB$6,0,0,COUNTA(B$6:B$28)))</f>
        <v>8</v>
      </c>
      <c r="B13" s="295" t="s">
        <v>74</v>
      </c>
      <c r="C13" s="149">
        <v>10</v>
      </c>
      <c r="D13" s="267">
        <v>1</v>
      </c>
      <c r="E13" s="236">
        <v>5</v>
      </c>
      <c r="F13" s="237">
        <v>8</v>
      </c>
      <c r="G13" s="270">
        <v>1</v>
      </c>
      <c r="H13" s="238">
        <v>4</v>
      </c>
      <c r="I13" s="236">
        <v>10</v>
      </c>
      <c r="J13" s="267">
        <v>1</v>
      </c>
      <c r="K13" s="236">
        <v>1</v>
      </c>
      <c r="L13" s="239">
        <v>7</v>
      </c>
      <c r="M13" s="283"/>
      <c r="N13" s="202">
        <f ca="1">OFFSET(Очки!$A$3,F13,D13+QUOTIENT(MAX($C$29-11,0), 2)*4)</f>
        <v>10.5</v>
      </c>
      <c r="O13" s="198">
        <f ca="1">IF(F13&lt;E13,OFFSET(IF(OR($C$29=11,$C$29=12),Очки!$B$17,Очки!$O$18),2+E13-F13,IF(D13=2,12,13-E13)),0)</f>
        <v>0</v>
      </c>
      <c r="P13" s="198"/>
      <c r="Q13" s="273"/>
      <c r="R13" s="202">
        <f ca="1">OFFSET(Очки!$A$3,I13,G13+QUOTIENT(MAX($C$29-11,0), 2)*4)</f>
        <v>9.5</v>
      </c>
      <c r="S13" s="198">
        <f ca="1">IF(I13&lt;H13,OFFSET(IF(OR($C$29=11,$C$29=12),Очки!$B$17,Очки!$O$18),2+H13-I13,IF(G13=2,12,13-H13)),0)</f>
        <v>0</v>
      </c>
      <c r="T13" s="198"/>
      <c r="U13" s="273"/>
      <c r="V13" s="202">
        <f ca="1">OFFSET(Очки!$A$3,L13,J13+QUOTIENT(MAX($C$29-11,0), 2)*4)</f>
        <v>11</v>
      </c>
      <c r="W13" s="198">
        <f ca="1">IF(L13&lt;K13,OFFSET(IF(OR($C$29=11,$C$29=12),Очки!$B$17,Очки!$O$18),2+K13-L13,IF(J13=2,12,13-K13)),0)</f>
        <v>0</v>
      </c>
      <c r="X13" s="198"/>
      <c r="Y13" s="199"/>
      <c r="Z13" s="138"/>
      <c r="AA13" s="139"/>
      <c r="AB13" s="193">
        <f t="shared" ca="1" si="0"/>
        <v>31</v>
      </c>
      <c r="AC13" s="129"/>
      <c r="AD13" s="129"/>
      <c r="AE13" s="129"/>
    </row>
    <row r="14" spans="1:31" ht="15.75" x14ac:dyDescent="0.25">
      <c r="A14" s="158">
        <f ca="1">RANK(AB14,AB$6:OFFSET(AB$6,0,0,COUNTA(B$6:B$28)))</f>
        <v>9</v>
      </c>
      <c r="B14" s="155" t="s">
        <v>73</v>
      </c>
      <c r="C14" s="149">
        <v>7.5</v>
      </c>
      <c r="D14" s="267">
        <v>1</v>
      </c>
      <c r="E14" s="236">
        <v>7</v>
      </c>
      <c r="F14" s="237">
        <v>7</v>
      </c>
      <c r="G14" s="270">
        <v>1</v>
      </c>
      <c r="H14" s="238">
        <v>2</v>
      </c>
      <c r="I14" s="236">
        <v>2</v>
      </c>
      <c r="J14" s="267">
        <v>1</v>
      </c>
      <c r="K14" s="236">
        <v>6</v>
      </c>
      <c r="L14" s="239">
        <v>10</v>
      </c>
      <c r="M14" s="283">
        <v>1</v>
      </c>
      <c r="N14" s="202">
        <f ca="1">OFFSET(Очки!$A$3,F14,D14+QUOTIENT(MAX($C$29-11,0), 2)*4)</f>
        <v>11</v>
      </c>
      <c r="O14" s="198">
        <f ca="1">IF(F14&lt;E14,OFFSET(IF(OR($C$29=11,$C$29=12),Очки!$B$17,Очки!$O$18),2+E14-F14,IF(D14=2,12,13-E14)),0)</f>
        <v>0</v>
      </c>
      <c r="P14" s="198"/>
      <c r="Q14" s="273"/>
      <c r="R14" s="202">
        <f ca="1">OFFSET(Очки!$A$3,I14,G14+QUOTIENT(MAX($C$29-11,0), 2)*4)</f>
        <v>15</v>
      </c>
      <c r="S14" s="198">
        <f ca="1">IF(I14&lt;H14,OFFSET(IF(OR($C$29=11,$C$29=12),Очки!$B$17,Очки!$O$18),2+H14-I14,IF(G14=2,12,13-H14)),0)</f>
        <v>0</v>
      </c>
      <c r="T14" s="198">
        <v>0.5</v>
      </c>
      <c r="U14" s="273"/>
      <c r="V14" s="202">
        <f ca="1">OFFSET(Очки!$A$3,L14,J14+QUOTIENT(MAX($C$29-11,0), 2)*4)</f>
        <v>9.5</v>
      </c>
      <c r="W14" s="198">
        <f ca="1">IF(L14&lt;K14,OFFSET(IF(OR($C$29=11,$C$29=12),Очки!$B$17,Очки!$O$18),2+K14-L14,IF(J14=2,12,13-K14)),0)</f>
        <v>0</v>
      </c>
      <c r="X14" s="198"/>
      <c r="Y14" s="199">
        <v>-8</v>
      </c>
      <c r="Z14" s="138"/>
      <c r="AA14" s="139"/>
      <c r="AB14" s="193">
        <f t="shared" ca="1" si="0"/>
        <v>29</v>
      </c>
      <c r="AC14" s="129"/>
      <c r="AD14" s="129"/>
      <c r="AE14" s="129"/>
    </row>
    <row r="15" spans="1:31" ht="15.75" x14ac:dyDescent="0.25">
      <c r="A15" s="158">
        <f ca="1">RANK(AB15,AB$6:OFFSET(AB$6,0,0,COUNTA(B$6:B$28)))</f>
        <v>10</v>
      </c>
      <c r="B15" s="154" t="s">
        <v>57</v>
      </c>
      <c r="C15" s="149" t="s">
        <v>25</v>
      </c>
      <c r="D15" s="235">
        <v>1</v>
      </c>
      <c r="E15" s="236">
        <v>2</v>
      </c>
      <c r="F15" s="237">
        <v>10</v>
      </c>
      <c r="G15" s="233">
        <v>1</v>
      </c>
      <c r="H15" s="238">
        <v>5</v>
      </c>
      <c r="I15" s="236">
        <v>9</v>
      </c>
      <c r="J15" s="235">
        <v>1</v>
      </c>
      <c r="K15" s="236">
        <v>3</v>
      </c>
      <c r="L15" s="239">
        <v>8</v>
      </c>
      <c r="M15" s="283"/>
      <c r="N15" s="202">
        <f ca="1">OFFSET(Очки!$A$3,F15,D15+QUOTIENT(MAX($C$29-11,0), 2)*4)</f>
        <v>9.5</v>
      </c>
      <c r="O15" s="198">
        <f ca="1">IF(F15&lt;E15,OFFSET(IF(OR($C$29=11,$C$29=12),Очки!$B$17,Очки!$O$18),2+E15-F15,IF(D15=2,12,13-E15)),0)</f>
        <v>0</v>
      </c>
      <c r="P15" s="198"/>
      <c r="Q15" s="273"/>
      <c r="R15" s="202">
        <f ca="1">OFFSET(Очки!$A$3,I15,G15+QUOTIENT(MAX($C$29-11,0), 2)*4)</f>
        <v>10</v>
      </c>
      <c r="S15" s="198">
        <f ca="1">IF(I15&lt;H15,OFFSET(IF(OR($C$29=11,$C$29=12),Очки!$B$17,Очки!$O$18),2+H15-I15,IF(G15=2,12,13-H15)),0)</f>
        <v>0</v>
      </c>
      <c r="T15" s="198"/>
      <c r="U15" s="273">
        <v>-1</v>
      </c>
      <c r="V15" s="202">
        <f ca="1">OFFSET(Очки!$A$3,L15,J15+QUOTIENT(MAX($C$29-11,0), 2)*4)</f>
        <v>10.5</v>
      </c>
      <c r="W15" s="198">
        <f ca="1">IF(L15&lt;K15,OFFSET(IF(OR($C$29=11,$C$29=12),Очки!$B$17,Очки!$O$18),2+K15-L15,IF(J15=2,12,13-K15)),0)</f>
        <v>0</v>
      </c>
      <c r="X15" s="198"/>
      <c r="Y15" s="199">
        <v>-5</v>
      </c>
      <c r="Z15" s="138"/>
      <c r="AA15" s="139"/>
      <c r="AB15" s="193">
        <f t="shared" ca="1" si="0"/>
        <v>24</v>
      </c>
      <c r="AC15" s="129"/>
      <c r="AD15" s="129"/>
      <c r="AE15" s="129"/>
    </row>
    <row r="16" spans="1:31" ht="15" hidden="1" customHeight="1" x14ac:dyDescent="0.25">
      <c r="A16" s="158" t="e">
        <f ca="1">RANK(AB16,AB$6:OFFSET(AB$6,0,0,COUNTA(B$6:B$28)))</f>
        <v>#N/A</v>
      </c>
      <c r="B16" s="154"/>
      <c r="C16" s="149"/>
      <c r="D16" s="235"/>
      <c r="E16" s="236"/>
      <c r="F16" s="237"/>
      <c r="G16" s="233"/>
      <c r="H16" s="238"/>
      <c r="I16" s="236"/>
      <c r="J16" s="232"/>
      <c r="K16" s="236"/>
      <c r="L16" s="239"/>
      <c r="M16" s="283"/>
      <c r="N16" s="202" t="str">
        <f ca="1">OFFSET(Очки!$A$3,F16,D16+QUOTIENT(MAX($C$29-11,0), 2)*4)</f>
        <v>Место</v>
      </c>
      <c r="O16" s="198">
        <f ca="1">IF(F16&lt;E16,OFFSET(IF(OR($C$29=11,$C$29=12),Очки!$B$17,Очки!$O$18),2+E16-F16,IF(D16=2,12,13-E16)),0)</f>
        <v>0</v>
      </c>
      <c r="P16" s="198"/>
      <c r="Q16" s="273"/>
      <c r="R16" s="202" t="str">
        <f ca="1">OFFSET(Очки!$A$3,I16,G16+QUOTIENT(MAX($C$29-11,0), 2)*4)</f>
        <v>Место</v>
      </c>
      <c r="S16" s="198">
        <f ca="1">IF(I16&lt;H16,OFFSET(IF(OR($C$29=11,$C$29=12),Очки!$B$17,Очки!$O$18),2+H16-I16,IF(G16=2,12,13-H16)),0)</f>
        <v>0</v>
      </c>
      <c r="T16" s="198"/>
      <c r="U16" s="273"/>
      <c r="V16" s="202" t="str">
        <f ca="1">OFFSET(Очки!$A$3,L16,J16+QUOTIENT(MAX($C$29-11,0), 2)*4)</f>
        <v>Место</v>
      </c>
      <c r="W16" s="198">
        <f ca="1">IF(L16&lt;K16,OFFSET(IF(OR($C$29=11,$C$29=12),Очки!$B$17,Очки!$O$18),2+K16-L16,IF(J16=2,12,13-K16)),0)</f>
        <v>0</v>
      </c>
      <c r="X16" s="198"/>
      <c r="Y16" s="199"/>
      <c r="Z16" s="138"/>
      <c r="AA16" s="139"/>
      <c r="AB16" s="193">
        <f t="shared" ca="1" si="0"/>
        <v>0</v>
      </c>
      <c r="AD16" s="129"/>
    </row>
    <row r="17" spans="1:30" ht="15.75" hidden="1" x14ac:dyDescent="0.25">
      <c r="A17" s="158" t="e">
        <f ca="1">RANK(AB17,AB$6:OFFSET(AB$6,0,0,COUNTA(B$6:B$28)))</f>
        <v>#N/A</v>
      </c>
      <c r="B17" s="287"/>
      <c r="C17" s="149"/>
      <c r="D17" s="235"/>
      <c r="E17" s="236"/>
      <c r="F17" s="237"/>
      <c r="G17" s="233"/>
      <c r="H17" s="238"/>
      <c r="I17" s="236"/>
      <c r="J17" s="232"/>
      <c r="K17" s="236"/>
      <c r="L17" s="239"/>
      <c r="M17" s="283"/>
      <c r="N17" s="202" t="str">
        <f ca="1">OFFSET(Очки!$A$3,F17,D17+QUOTIENT(MAX($C$29-11,0), 2)*4)</f>
        <v>Место</v>
      </c>
      <c r="O17" s="198">
        <f ca="1">IF(F17&lt;E17,OFFSET(IF(OR($C$29=11,$C$29=12),Очки!$B$17,Очки!$O$18),2+E17-F17,IF(D17=2,12,13-E17)),0)</f>
        <v>0</v>
      </c>
      <c r="P17" s="198"/>
      <c r="Q17" s="273"/>
      <c r="R17" s="202" t="str">
        <f ca="1">OFFSET(Очки!$A$3,I17,G17+QUOTIENT(MAX($C$29-11,0), 2)*4)</f>
        <v>Место</v>
      </c>
      <c r="S17" s="198">
        <f ca="1">IF(I17&lt;H17,OFFSET(IF(OR($C$29=11,$C$29=12),Очки!$B$17,Очки!$O$18),2+H17-I17,IF(G17=2,12,13-H17)),0)</f>
        <v>0</v>
      </c>
      <c r="T17" s="198"/>
      <c r="U17" s="273"/>
      <c r="V17" s="202" t="str">
        <f ca="1">OFFSET(Очки!$A$3,L17,J17+QUOTIENT(MAX($C$29-11,0), 2)*4)</f>
        <v>Место</v>
      </c>
      <c r="W17" s="198">
        <f ca="1">IF(L17&lt;K17,OFFSET(IF(OR($C$29=11,$C$29=12),Очки!$B$17,Очки!$O$18),2+K17-L17,IF(J17=2,12,13-K17)),0)</f>
        <v>0</v>
      </c>
      <c r="X17" s="198"/>
      <c r="Y17" s="199"/>
      <c r="Z17" s="138"/>
      <c r="AA17" s="139"/>
      <c r="AB17" s="193">
        <f t="shared" ca="1" si="0"/>
        <v>0</v>
      </c>
      <c r="AD17" s="129"/>
    </row>
    <row r="18" spans="1:30" ht="15.75" hidden="1" x14ac:dyDescent="0.25">
      <c r="A18" s="158" t="e">
        <f ca="1">RANK(AB18,AB$6:OFFSET(AB$6,0,0,COUNTA(B$6:B$28)))</f>
        <v>#N/A</v>
      </c>
      <c r="B18" s="155"/>
      <c r="C18" s="149"/>
      <c r="D18" s="235"/>
      <c r="E18" s="236"/>
      <c r="F18" s="237"/>
      <c r="G18" s="233"/>
      <c r="H18" s="238"/>
      <c r="I18" s="236"/>
      <c r="J18" s="235"/>
      <c r="K18" s="236"/>
      <c r="L18" s="239"/>
      <c r="M18" s="283"/>
      <c r="N18" s="202" t="str">
        <f ca="1">OFFSET(Очки!$A$3,F18,D18+QUOTIENT(MAX($C$29-11,0), 2)*4)</f>
        <v>Место</v>
      </c>
      <c r="O18" s="198">
        <f ca="1">IF(F18&lt;E18,OFFSET(IF(OR($C$29=11,$C$29=12),Очки!$B$17,Очки!$O$18),2+E18-F18,IF(D18=2,12,13-E18)),0)</f>
        <v>0</v>
      </c>
      <c r="P18" s="198"/>
      <c r="Q18" s="273"/>
      <c r="R18" s="202" t="str">
        <f ca="1">OFFSET(Очки!$A$3,I18,G18+QUOTIENT(MAX($C$29-11,0), 2)*4)</f>
        <v>Место</v>
      </c>
      <c r="S18" s="198">
        <f ca="1">IF(I18&lt;H18,OFFSET(IF(OR($C$29=11,$C$29=12),Очки!$B$17,Очки!$O$18),2+H18-I18,IF(G18=2,12,13-H18)),0)</f>
        <v>0</v>
      </c>
      <c r="T18" s="198"/>
      <c r="U18" s="273"/>
      <c r="V18" s="202" t="str">
        <f ca="1">OFFSET(Очки!$A$3,L18,J18+QUOTIENT(MAX($C$29-11,0), 2)*4)</f>
        <v>Место</v>
      </c>
      <c r="W18" s="198">
        <f ca="1">IF(L18&lt;K18,OFFSET(IF(OR($C$29=11,$C$29=12),Очки!$B$17,Очки!$O$18),2+K18-L18,IF(J18=2,12,13-K18)),0)</f>
        <v>0</v>
      </c>
      <c r="X18" s="198"/>
      <c r="Y18" s="199"/>
      <c r="Z18" s="138"/>
      <c r="AA18" s="139"/>
      <c r="AB18" s="193">
        <f t="shared" ca="1" si="0"/>
        <v>0</v>
      </c>
      <c r="AD18" s="129"/>
    </row>
    <row r="19" spans="1:30" ht="15.75" hidden="1" x14ac:dyDescent="0.25">
      <c r="A19" s="158" t="e">
        <f ca="1">RANK(AB19,AB$6:OFFSET(AB$6,0,0,COUNTA(B$6:B$28)))</f>
        <v>#N/A</v>
      </c>
      <c r="B19" s="285"/>
      <c r="C19" s="149"/>
      <c r="D19" s="235"/>
      <c r="E19" s="236"/>
      <c r="F19" s="237"/>
      <c r="G19" s="233"/>
      <c r="H19" s="238"/>
      <c r="I19" s="236"/>
      <c r="J19" s="232"/>
      <c r="K19" s="236"/>
      <c r="L19" s="239"/>
      <c r="M19" s="283"/>
      <c r="N19" s="202" t="str">
        <f ca="1">OFFSET(Очки!$A$3,F19,D19+QUOTIENT(MAX($C$29-11,0), 2)*4)</f>
        <v>Место</v>
      </c>
      <c r="O19" s="198">
        <f ca="1">IF(F19&lt;E19,OFFSET(IF(OR($C$29=11,$C$29=12),Очки!$B$17,Очки!$O$18),2+E19-F19,IF(D19=2,12,13-E19)),0)</f>
        <v>0</v>
      </c>
      <c r="P19" s="198"/>
      <c r="Q19" s="273"/>
      <c r="R19" s="202" t="str">
        <f ca="1">OFFSET(Очки!$A$3,I19,G19+QUOTIENT(MAX($C$29-11,0), 2)*4)</f>
        <v>Место</v>
      </c>
      <c r="S19" s="198">
        <f ca="1">IF(I19&lt;H19,OFFSET(IF(OR($C$29=11,$C$29=12),Очки!$B$17,Очки!$O$18),2+H19-I19,IF(G19=2,12,13-H19)),0)</f>
        <v>0</v>
      </c>
      <c r="T19" s="198"/>
      <c r="U19" s="273"/>
      <c r="V19" s="202" t="str">
        <f ca="1">OFFSET(Очки!$A$3,L19,J19+QUOTIENT(MAX($C$29-11,0), 2)*4)</f>
        <v>Место</v>
      </c>
      <c r="W19" s="198">
        <f ca="1">IF(L19&lt;K19,OFFSET(IF(OR($C$29=11,$C$29=12),Очки!$B$17,Очки!$O$18),2+K19-L19,IF(J19=2,12,13-K19)),0)</f>
        <v>0</v>
      </c>
      <c r="X19" s="198"/>
      <c r="Y19" s="199"/>
      <c r="Z19" s="138"/>
      <c r="AA19" s="139"/>
      <c r="AB19" s="193">
        <f t="shared" ca="1" si="0"/>
        <v>0</v>
      </c>
      <c r="AD19" s="129"/>
    </row>
    <row r="20" spans="1:30" ht="15.75" hidden="1" x14ac:dyDescent="0.25">
      <c r="A20" s="158" t="e">
        <f ca="1">RANK(AB20,AB$6:OFFSET(AB$6,0,0,COUNTA(B$6:B$28)))</f>
        <v>#N/A</v>
      </c>
      <c r="B20" s="155"/>
      <c r="C20" s="149"/>
      <c r="D20" s="235"/>
      <c r="E20" s="236"/>
      <c r="F20" s="237"/>
      <c r="G20" s="233"/>
      <c r="H20" s="238"/>
      <c r="I20" s="236"/>
      <c r="J20" s="235"/>
      <c r="K20" s="236"/>
      <c r="L20" s="239"/>
      <c r="M20" s="283"/>
      <c r="N20" s="202" t="str">
        <f ca="1">OFFSET(Очки!$A$3,F20,D20+QUOTIENT(MAX($C$29-11,0), 2)*4)</f>
        <v>Место</v>
      </c>
      <c r="O20" s="198">
        <f ca="1">IF(F20&lt;E20,OFFSET(IF(OR($C$29=11,$C$29=12),Очки!$B$17,Очки!$O$18),2+E20-F20,IF(D20=2,12,13-E20)),0)</f>
        <v>0</v>
      </c>
      <c r="P20" s="198"/>
      <c r="Q20" s="273"/>
      <c r="R20" s="202" t="str">
        <f ca="1">OFFSET(Очки!$A$3,I20,G20+QUOTIENT(MAX($C$29-11,0), 2)*4)</f>
        <v>Место</v>
      </c>
      <c r="S20" s="198">
        <f ca="1">IF(I20&lt;H20,OFFSET(IF(OR($C$29=11,$C$29=12),Очки!$B$17,Очки!$O$18),2+H20-I20,IF(G20=2,12,13-H20)),0)</f>
        <v>0</v>
      </c>
      <c r="T20" s="198"/>
      <c r="U20" s="273"/>
      <c r="V20" s="202" t="str">
        <f ca="1">OFFSET(Очки!$A$3,L20,J20+QUOTIENT(MAX($C$29-11,0), 2)*4)</f>
        <v>Место</v>
      </c>
      <c r="W20" s="198">
        <f ca="1">IF(L20&lt;K20,OFFSET(IF(OR($C$29=11,$C$29=12),Очки!$B$17,Очки!$O$18),2+K20-L20,IF(J20=2,12,13-K20)),0)</f>
        <v>0</v>
      </c>
      <c r="X20" s="198"/>
      <c r="Y20" s="199"/>
      <c r="Z20" s="138"/>
      <c r="AA20" s="139"/>
      <c r="AB20" s="193">
        <f t="shared" ca="1" si="0"/>
        <v>0</v>
      </c>
      <c r="AD20" s="129"/>
    </row>
    <row r="21" spans="1:30" ht="15.75" hidden="1" x14ac:dyDescent="0.25">
      <c r="A21" s="158" t="e">
        <f ca="1">RANK(AB21,AB$6:OFFSET(AB$6,0,0,COUNTA(B$6:B$28)))</f>
        <v>#N/A</v>
      </c>
      <c r="B21" s="154"/>
      <c r="C21" s="229"/>
      <c r="D21" s="235"/>
      <c r="E21" s="236"/>
      <c r="F21" s="237"/>
      <c r="G21" s="233"/>
      <c r="H21" s="238"/>
      <c r="I21" s="236"/>
      <c r="J21" s="232"/>
      <c r="K21" s="236"/>
      <c r="L21" s="239"/>
      <c r="M21" s="283"/>
      <c r="N21" s="202" t="str">
        <f ca="1">OFFSET(Очки!$A$3,F21,D21+QUOTIENT(MAX($C$29-11,0), 2)*4)</f>
        <v>Место</v>
      </c>
      <c r="O21" s="198">
        <f ca="1">IF(F21&lt;E21,OFFSET(IF(OR($C$29=11,$C$29=12),Очки!$B$17,Очки!$O$18),2+E21-F21,IF(D21=2,12,13-E21)),0)</f>
        <v>0</v>
      </c>
      <c r="P21" s="198"/>
      <c r="Q21" s="273"/>
      <c r="R21" s="202" t="str">
        <f ca="1">OFFSET(Очки!$A$3,I21,G21+QUOTIENT(MAX($C$29-11,0), 2)*4)</f>
        <v>Место</v>
      </c>
      <c r="S21" s="198">
        <f ca="1">IF(I21&lt;H21,OFFSET(IF(OR($C$29=11,$C$29=12),Очки!$B$17,Очки!$O$18),2+H21-I21,IF(G21=2,12,13-H21)),0)</f>
        <v>0</v>
      </c>
      <c r="T21" s="198"/>
      <c r="U21" s="273"/>
      <c r="V21" s="202" t="str">
        <f ca="1">OFFSET(Очки!$A$3,L21,J21+QUOTIENT(MAX($C$29-11,0), 2)*4)</f>
        <v>Место</v>
      </c>
      <c r="W21" s="198">
        <f ca="1">IF(L21&lt;K21,OFFSET(IF(OR($C$29=11,$C$29=12),Очки!$B$17,Очки!$O$18),2+K21-L21,IF(J21=2,12,13-K21)),0)</f>
        <v>0</v>
      </c>
      <c r="X21" s="198"/>
      <c r="Y21" s="199"/>
      <c r="Z21" s="138"/>
      <c r="AA21" s="139"/>
      <c r="AB21" s="193">
        <f t="shared" ca="1" si="0"/>
        <v>0</v>
      </c>
      <c r="AD21" s="129"/>
    </row>
    <row r="22" spans="1:30" ht="15.75" hidden="1" x14ac:dyDescent="0.25">
      <c r="A22" s="158" t="e">
        <f ca="1">RANK(AB22,AB$6:OFFSET(AB$6,0,0,COUNTA(B$6:B$28)))</f>
        <v>#N/A</v>
      </c>
      <c r="B22" s="156"/>
      <c r="C22" s="229"/>
      <c r="D22" s="235"/>
      <c r="E22" s="236"/>
      <c r="F22" s="237"/>
      <c r="G22" s="233"/>
      <c r="H22" s="238"/>
      <c r="I22" s="236"/>
      <c r="J22" s="235"/>
      <c r="K22" s="236"/>
      <c r="L22" s="239"/>
      <c r="M22" s="283"/>
      <c r="N22" s="202" t="str">
        <f ca="1">OFFSET(Очки!$A$3,F22,D22+QUOTIENT(MAX($C$29-11,0), 2)*4)</f>
        <v>Место</v>
      </c>
      <c r="O22" s="198">
        <f ca="1">IF(F22&lt;E22,OFFSET(IF(OR($C$29=11,$C$29=12),Очки!$B$17,Очки!$O$18),2+E22-F22,IF(D22=2,12,13-E22)),0)</f>
        <v>0</v>
      </c>
      <c r="P22" s="198"/>
      <c r="Q22" s="273"/>
      <c r="R22" s="202" t="str">
        <f ca="1">OFFSET(Очки!$A$3,I22,G22+QUOTIENT(MAX($C$29-11,0), 2)*4)</f>
        <v>Место</v>
      </c>
      <c r="S22" s="198">
        <f ca="1">IF(I22&lt;H22,OFFSET(IF(OR($C$29=11,$C$29=12),Очки!$B$17,Очки!$O$18),2+H22-I22,IF(G22=2,12,13-H22)),0)</f>
        <v>0</v>
      </c>
      <c r="T22" s="198"/>
      <c r="U22" s="273"/>
      <c r="V22" s="202" t="str">
        <f ca="1">OFFSET(Очки!$A$3,L22,J22+QUOTIENT(MAX($C$29-11,0), 2)*4)</f>
        <v>Место</v>
      </c>
      <c r="W22" s="198">
        <f ca="1">IF(L22&lt;K22,OFFSET(IF(OR($C$29=11,$C$29=12),Очки!$B$17,Очки!$O$18),2+K22-L22,IF(J22=2,12,13-K22)),0)</f>
        <v>0</v>
      </c>
      <c r="X22" s="198"/>
      <c r="Y22" s="199"/>
      <c r="Z22" s="138"/>
      <c r="AA22" s="139"/>
      <c r="AB22" s="193">
        <f t="shared" ca="1" si="0"/>
        <v>0</v>
      </c>
      <c r="AD22" s="129"/>
    </row>
    <row r="23" spans="1:30" ht="15.95" hidden="1" customHeight="1" x14ac:dyDescent="0.25">
      <c r="A23" s="158" t="e">
        <f ca="1">RANK(AB23,AB$6:OFFSET(AB$6,0,0,COUNTA(B$6:B$28)))</f>
        <v>#N/A</v>
      </c>
      <c r="B23" s="295"/>
      <c r="C23" s="229"/>
      <c r="D23" s="235"/>
      <c r="E23" s="236"/>
      <c r="F23" s="237"/>
      <c r="G23" s="233"/>
      <c r="H23" s="238"/>
      <c r="I23" s="236"/>
      <c r="J23" s="235"/>
      <c r="K23" s="236"/>
      <c r="L23" s="239"/>
      <c r="M23" s="283"/>
      <c r="N23" s="202" t="str">
        <f ca="1">OFFSET(Очки!$A$3,F23,D23+QUOTIENT(MAX($C$29-11,0), 2)*4)</f>
        <v>Место</v>
      </c>
      <c r="O23" s="198">
        <f ca="1">IF(F23&lt;E23,OFFSET(IF(OR($C$29=11,$C$29=12),Очки!$B$17,Очки!$O$18),2+E23-F23,IF(D23=2,12,13-E23)),0)</f>
        <v>0</v>
      </c>
      <c r="P23" s="198"/>
      <c r="Q23" s="273"/>
      <c r="R23" s="202" t="str">
        <f ca="1">OFFSET(Очки!$A$3,I23,G23+QUOTIENT(MAX($C$29-11,0), 2)*4)</f>
        <v>Место</v>
      </c>
      <c r="S23" s="198">
        <f ca="1">IF(I23&lt;H23,OFFSET(IF(OR($C$29=11,$C$29=12),Очки!$B$17,Очки!$O$18),2+H23-I23,IF(G23=2,12,13-H23)),0)</f>
        <v>0</v>
      </c>
      <c r="T23" s="198"/>
      <c r="U23" s="273"/>
      <c r="V23" s="202" t="str">
        <f ca="1">OFFSET(Очки!$A$3,L23,J23+QUOTIENT(MAX($C$29-11,0), 2)*4)</f>
        <v>Место</v>
      </c>
      <c r="W23" s="198">
        <f ca="1">IF(L23&lt;K23,OFFSET(IF(OR($C$29=11,$C$29=12),Очки!$B$17,Очки!$O$18),2+K23-L23,IF(J23=2,12,13-K23)),0)</f>
        <v>0</v>
      </c>
      <c r="X23" s="198"/>
      <c r="Y23" s="199"/>
      <c r="Z23" s="138"/>
      <c r="AA23" s="139"/>
      <c r="AB23" s="193">
        <f t="shared" ca="1" si="0"/>
        <v>0</v>
      </c>
      <c r="AD23" s="129"/>
    </row>
    <row r="24" spans="1:30" ht="15.95" hidden="1" customHeight="1" x14ac:dyDescent="0.25">
      <c r="A24" s="158" t="e">
        <f ca="1">RANK(AB24,AB$6:OFFSET(AB$6,0,0,COUNTA(B$6:B$28)))</f>
        <v>#N/A</v>
      </c>
      <c r="B24" s="155"/>
      <c r="C24" s="229"/>
      <c r="D24" s="235"/>
      <c r="E24" s="236"/>
      <c r="F24" s="237"/>
      <c r="G24" s="233"/>
      <c r="H24" s="238"/>
      <c r="I24" s="236"/>
      <c r="J24" s="232"/>
      <c r="K24" s="236"/>
      <c r="L24" s="239"/>
      <c r="M24" s="283"/>
      <c r="N24" s="202" t="str">
        <f ca="1">OFFSET(Очки!$A$3,F24,D24+QUOTIENT(MAX($C$29-11,0), 2)*4)</f>
        <v>Место</v>
      </c>
      <c r="O24" s="198">
        <f ca="1">IF(F24&lt;E24,OFFSET(IF(OR($C$29=11,$C$29=12),Очки!$B$17,Очки!$O$18),2+E24-F24,IF(D24=2,12,13-E24)),0)</f>
        <v>0</v>
      </c>
      <c r="P24" s="198"/>
      <c r="Q24" s="273"/>
      <c r="R24" s="202" t="str">
        <f ca="1">OFFSET(Очки!$A$3,I24,G24+QUOTIENT(MAX($C$29-11,0), 2)*4)</f>
        <v>Место</v>
      </c>
      <c r="S24" s="198">
        <f ca="1">IF(I24&lt;H24,OFFSET(IF(OR($C$29=11,$C$29=12),Очки!$B$17,Очки!$O$18),2+H24-I24,IF(G24=2,12,13-H24)),0)</f>
        <v>0</v>
      </c>
      <c r="T24" s="198"/>
      <c r="U24" s="273"/>
      <c r="V24" s="202" t="str">
        <f ca="1">OFFSET(Очки!$A$3,L24,J24+QUOTIENT(MAX($C$29-11,0), 2)*4)</f>
        <v>Место</v>
      </c>
      <c r="W24" s="198">
        <f ca="1">IF(L24&lt;K24,OFFSET(IF(OR($C$29=11,$C$29=12),Очки!$B$17,Очки!$O$18),2+K24-L24,IF(J24=2,12,13-K24)),0)</f>
        <v>0</v>
      </c>
      <c r="X24" s="198"/>
      <c r="Y24" s="199"/>
      <c r="Z24" s="138"/>
      <c r="AA24" s="139"/>
      <c r="AB24" s="193">
        <f t="shared" ca="1" si="0"/>
        <v>0</v>
      </c>
      <c r="AD24" s="129"/>
    </row>
    <row r="25" spans="1:30" ht="15.95" hidden="1" customHeight="1" x14ac:dyDescent="0.25">
      <c r="A25" s="158" t="e">
        <f ca="1">RANK(AB25,AB$6:OFFSET(AB$6,0,0,COUNTA(B$6:B$28)))</f>
        <v>#N/A</v>
      </c>
      <c r="B25" s="159"/>
      <c r="C25" s="229"/>
      <c r="D25" s="235"/>
      <c r="E25" s="236"/>
      <c r="F25" s="237"/>
      <c r="G25" s="233"/>
      <c r="H25" s="238"/>
      <c r="I25" s="236"/>
      <c r="J25" s="232"/>
      <c r="K25" s="236"/>
      <c r="L25" s="239"/>
      <c r="M25" s="283"/>
      <c r="N25" s="202" t="str">
        <f ca="1">OFFSET(Очки!$A$3,F25,D25+QUOTIENT(MAX($C$29-11,0), 2)*4)</f>
        <v>Место</v>
      </c>
      <c r="O25" s="198">
        <f ca="1">IF(F25&lt;E25,OFFSET(IF(OR($C$29=11,$C$29=12),Очки!$B$17,Очки!$O$18),2+E25-F25,IF(D25=2,12,13-E25)),0)</f>
        <v>0</v>
      </c>
      <c r="P25" s="198"/>
      <c r="Q25" s="273"/>
      <c r="R25" s="202" t="str">
        <f ca="1">OFFSET(Очки!$A$3,I25,G25+QUOTIENT(MAX($C$29-11,0), 2)*4)</f>
        <v>Место</v>
      </c>
      <c r="S25" s="198">
        <f ca="1">IF(I25&lt;H25,OFFSET(IF(OR($C$29=11,$C$29=12),Очки!$B$17,Очки!$O$18),2+H25-I25,IF(G25=2,12,13-H25)),0)</f>
        <v>0</v>
      </c>
      <c r="T25" s="198"/>
      <c r="U25" s="273"/>
      <c r="V25" s="202" t="str">
        <f ca="1">OFFSET(Очки!$A$3,L25,J25+QUOTIENT(MAX($C$29-11,0), 2)*4)</f>
        <v>Место</v>
      </c>
      <c r="W25" s="198">
        <f ca="1">IF(L25&lt;K25,OFFSET(IF(OR($C$29=11,$C$29=12),Очки!$B$17,Очки!$O$18),2+K25-L25,IF(J25=2,12,13-K25)),0)</f>
        <v>0</v>
      </c>
      <c r="X25" s="198"/>
      <c r="Y25" s="199"/>
      <c r="Z25" s="138"/>
      <c r="AA25" s="139"/>
      <c r="AB25" s="193">
        <f t="shared" ref="AB25:AB28" ca="1" si="1">SUM(M25:Y25)</f>
        <v>0</v>
      </c>
      <c r="AD25" s="129"/>
    </row>
    <row r="26" spans="1:30" ht="15.95" hidden="1" customHeight="1" x14ac:dyDescent="0.25">
      <c r="A26" s="158" t="e">
        <f ca="1">RANK(AB26,AB$6:OFFSET(AB$6,0,0,COUNTA(B$6:B$28)))</f>
        <v>#N/A</v>
      </c>
      <c r="B26" s="161"/>
      <c r="C26" s="229"/>
      <c r="D26" s="235"/>
      <c r="E26" s="236"/>
      <c r="F26" s="237"/>
      <c r="G26" s="233"/>
      <c r="H26" s="238"/>
      <c r="I26" s="236"/>
      <c r="J26" s="235"/>
      <c r="K26" s="236"/>
      <c r="L26" s="239"/>
      <c r="M26" s="283"/>
      <c r="N26" s="202" t="str">
        <f ca="1">OFFSET(Очки!$A$3,F26,D26+QUOTIENT(MAX($C$29-11,0), 2)*4)</f>
        <v>Место</v>
      </c>
      <c r="O26" s="198">
        <f ca="1">IF(F26&lt;E26,OFFSET(IF(OR($C$29=11,$C$29=12),Очки!$B$17,Очки!$O$18),2+E26-F26,IF(D26=2,12,13-E26)),0)</f>
        <v>0</v>
      </c>
      <c r="P26" s="198"/>
      <c r="Q26" s="273"/>
      <c r="R26" s="202" t="str">
        <f ca="1">OFFSET(Очки!$A$3,I26,G26+QUOTIENT(MAX($C$29-11,0), 2)*4)</f>
        <v>Место</v>
      </c>
      <c r="S26" s="198">
        <f ca="1">IF(I26&lt;H26,OFFSET(IF(OR($C$29=11,$C$29=12),Очки!$B$17,Очки!$O$18),2+H26-I26,IF(G26=2,12,13-H26)),0)</f>
        <v>0</v>
      </c>
      <c r="T26" s="198"/>
      <c r="U26" s="273"/>
      <c r="V26" s="202" t="str">
        <f ca="1">OFFSET(Очки!$A$3,L26,J26+QUOTIENT(MAX($C$29-11,0), 2)*4)</f>
        <v>Место</v>
      </c>
      <c r="W26" s="198">
        <f ca="1">IF(L26&lt;K26,OFFSET(IF(OR($C$29=11,$C$29=12),Очки!$B$17,Очки!$O$18),2+K26-L26,IF(J26=2,12,13-K26)),0)</f>
        <v>0</v>
      </c>
      <c r="X26" s="198"/>
      <c r="Y26" s="199"/>
      <c r="Z26" s="138"/>
      <c r="AA26" s="139"/>
      <c r="AB26" s="193">
        <f t="shared" ca="1" si="1"/>
        <v>0</v>
      </c>
      <c r="AD26" s="129"/>
    </row>
    <row r="27" spans="1:30" ht="15.95" hidden="1" customHeight="1" x14ac:dyDescent="0.25">
      <c r="A27" s="158" t="e">
        <f ca="1">RANK(AB27,AB$6:OFFSET(AB$6,0,0,COUNTA(B$6:B$28)))</f>
        <v>#N/A</v>
      </c>
      <c r="B27" s="160"/>
      <c r="C27" s="230"/>
      <c r="D27" s="240"/>
      <c r="E27" s="241"/>
      <c r="F27" s="242"/>
      <c r="G27" s="233"/>
      <c r="H27" s="243"/>
      <c r="I27" s="241"/>
      <c r="J27" s="232"/>
      <c r="K27" s="241"/>
      <c r="L27" s="244"/>
      <c r="M27" s="283"/>
      <c r="N27" s="202" t="str">
        <f ca="1">OFFSET(Очки!$A$3,F27,D27+QUOTIENT(MAX($C$29-11,0), 2)*4)</f>
        <v>Место</v>
      </c>
      <c r="O27" s="198">
        <f ca="1">IF(F27&lt;E27,OFFSET(IF(OR($C$29=11,$C$29=12),Очки!$B$17,Очки!$O$18),2+E27-F27,IF(D27=2,12,13-E27)),0)</f>
        <v>0</v>
      </c>
      <c r="P27" s="198"/>
      <c r="Q27" s="273"/>
      <c r="R27" s="202" t="str">
        <f ca="1">OFFSET(Очки!$A$3,I27,G27+QUOTIENT(MAX($C$29-11,0), 2)*4)</f>
        <v>Место</v>
      </c>
      <c r="S27" s="198">
        <f ca="1">IF(I27&lt;H27,OFFSET(IF(OR($C$29=11,$C$29=12),Очки!$B$17,Очки!$O$18),2+H27-I27,IF(G27=2,12,13-H27)),0)</f>
        <v>0</v>
      </c>
      <c r="T27" s="198"/>
      <c r="U27" s="273"/>
      <c r="V27" s="202" t="str">
        <f ca="1">OFFSET(Очки!$A$3,L27,J27+QUOTIENT(MAX($C$29-11,0), 2)*4)</f>
        <v>Место</v>
      </c>
      <c r="W27" s="198">
        <f ca="1">IF(L27&lt;K27,OFFSET(IF(OR($C$29=11,$C$29=12),Очки!$B$17,Очки!$O$18),2+K27-L27,IF(J27=2,12,13-K27)),0)</f>
        <v>0</v>
      </c>
      <c r="X27" s="198"/>
      <c r="Y27" s="199"/>
      <c r="Z27" s="140"/>
      <c r="AA27" s="141"/>
      <c r="AB27" s="194">
        <f t="shared" ca="1" si="1"/>
        <v>0</v>
      </c>
      <c r="AD27" s="129"/>
    </row>
    <row r="28" spans="1:30" ht="15.95" hidden="1" customHeight="1" thickBot="1" x14ac:dyDescent="0.3">
      <c r="A28" s="162" t="e">
        <f ca="1">RANK(AB28,AB$6:OFFSET(AB$6,0,0,COUNTA(B$6:B$28)))</f>
        <v>#N/A</v>
      </c>
      <c r="B28" s="163"/>
      <c r="C28" s="231"/>
      <c r="D28" s="203"/>
      <c r="E28" s="145"/>
      <c r="F28" s="201"/>
      <c r="G28" s="144"/>
      <c r="H28" s="200"/>
      <c r="I28" s="145"/>
      <c r="J28" s="203"/>
      <c r="K28" s="145"/>
      <c r="L28" s="164"/>
      <c r="M28" s="284"/>
      <c r="N28" s="203" t="str">
        <f ca="1">OFFSET(Очки!$A$3,F28,D28+QUOTIENT(MAX($C$29-11,0), 2)*4)</f>
        <v>Место</v>
      </c>
      <c r="O28" s="200">
        <f ca="1">IF(F28&lt;E28,OFFSET(IF(OR($C$29=11,$C$29=12),Очки!$B$17,Очки!$O$18),2+E28-F28,IF(D28=2,12,13-E28)),0)</f>
        <v>0</v>
      </c>
      <c r="P28" s="200"/>
      <c r="Q28" s="164"/>
      <c r="R28" s="203" t="str">
        <f ca="1">OFFSET(Очки!$A$3,I28,G28+QUOTIENT(MAX($C$29-11,0), 2)*4)</f>
        <v>Место</v>
      </c>
      <c r="S28" s="200">
        <f ca="1">IF(I28&lt;H28,OFFSET(IF(OR($C$29=11,$C$29=12),Очки!$B$17,Очки!$O$18),2+H28-I28,IF(G28=2,12,13-H28)),0)</f>
        <v>0</v>
      </c>
      <c r="T28" s="200"/>
      <c r="U28" s="164"/>
      <c r="V28" s="203" t="str">
        <f ca="1">OFFSET(Очки!$A$3,L28,J28+QUOTIENT(MAX($C$29-11,0), 2)*4)</f>
        <v>Место</v>
      </c>
      <c r="W28" s="200">
        <f ca="1">IF(L28&lt;K28,OFFSET(IF(OR($C$29=11,$C$29=12),Очки!$B$17,Очки!$O$18),2+K28-L28,IF(J28=2,12,13-K28)),0)</f>
        <v>0</v>
      </c>
      <c r="X28" s="200"/>
      <c r="Y28" s="201"/>
      <c r="Z28" s="138"/>
      <c r="AA28" s="139"/>
      <c r="AB28" s="195">
        <f t="shared" ca="1" si="1"/>
        <v>0</v>
      </c>
      <c r="AD28" s="129"/>
    </row>
    <row r="29" spans="1:30" ht="15.95" customHeight="1" x14ac:dyDescent="0.2">
      <c r="B29" s="129" t="s">
        <v>43</v>
      </c>
      <c r="C29" s="129">
        <f>COUNTA(B6:B28)</f>
        <v>10</v>
      </c>
    </row>
    <row r="30" spans="1:30" ht="15.95" customHeight="1" x14ac:dyDescent="0.2"/>
    <row r="31" spans="1:30" ht="15.95" customHeight="1" x14ac:dyDescent="0.25"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</row>
    <row r="32" spans="1:30" ht="15.95" customHeight="1" x14ac:dyDescent="0.25"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</row>
    <row r="33" spans="12:28" ht="15.95" customHeight="1" x14ac:dyDescent="0.25"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spans="12:28" ht="15.95" customHeight="1" x14ac:dyDescent="0.25"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12:28" ht="15.75" x14ac:dyDescent="0.25"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</row>
    <row r="36" spans="12:28" ht="15.75" x14ac:dyDescent="0.25"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</row>
    <row r="37" spans="12:28" ht="15.75" x14ac:dyDescent="0.25"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</row>
    <row r="38" spans="12:28" ht="15.75" x14ac:dyDescent="0.25"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</row>
    <row r="39" spans="12:28" ht="15.75" x14ac:dyDescent="0.25"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</row>
    <row r="40" spans="12:28" ht="15.75" x14ac:dyDescent="0.25"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</row>
    <row r="41" spans="12:28" ht="15.75" x14ac:dyDescent="0.25"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</row>
    <row r="42" spans="12:28" ht="15.75" x14ac:dyDescent="0.25"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</row>
    <row r="43" spans="12:28" ht="15.75" x14ac:dyDescent="0.25"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</row>
    <row r="44" spans="12:28" ht="15.75" x14ac:dyDescent="0.25"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</row>
    <row r="45" spans="12:28" ht="15.75" x14ac:dyDescent="0.25"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</row>
    <row r="46" spans="12:28" ht="15.75" x14ac:dyDescent="0.25"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</row>
    <row r="47" spans="12:28" ht="15.75" x14ac:dyDescent="0.25"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</row>
    <row r="48" spans="12:28" ht="15.75" x14ac:dyDescent="0.25"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</row>
    <row r="49" spans="12:28" ht="15.75" x14ac:dyDescent="0.25"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</row>
    <row r="50" spans="12:28" ht="15.75" x14ac:dyDescent="0.25"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</row>
    <row r="51" spans="12:28" ht="15.75" x14ac:dyDescent="0.25"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</row>
    <row r="52" spans="12:28" ht="15.75" x14ac:dyDescent="0.25"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</row>
    <row r="53" spans="12:28" ht="15.75" x14ac:dyDescent="0.25"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</row>
    <row r="54" spans="12:28" ht="15.75" x14ac:dyDescent="0.25"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</row>
    <row r="55" spans="12:28" ht="15.75" x14ac:dyDescent="0.25"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</row>
    <row r="56" spans="12:28" ht="15.75" x14ac:dyDescent="0.25"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</row>
    <row r="57" spans="12:28" ht="15.75" x14ac:dyDescent="0.25"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</row>
    <row r="58" spans="12:28" ht="15.75" x14ac:dyDescent="0.25"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</row>
    <row r="59" spans="12:28" ht="15.75" x14ac:dyDescent="0.25"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</row>
    <row r="60" spans="12:28" ht="15.75" x14ac:dyDescent="0.25"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</row>
    <row r="61" spans="12:28" ht="15.75" x14ac:dyDescent="0.25"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</row>
  </sheetData>
  <sortState ref="A6:AB15">
    <sortCondition descending="1" ref="AB6:AB15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28">
    <cfRule type="expression" dxfId="20" priority="3">
      <formula>AND(E6&gt;F6,O6=0)</formula>
    </cfRule>
  </conditionalFormatting>
  <conditionalFormatting sqref="S6:S28">
    <cfRule type="expression" dxfId="19" priority="2">
      <formula>AND(H6&gt;I6,S6=0)</formula>
    </cfRule>
  </conditionalFormatting>
  <conditionalFormatting sqref="W6:W28">
    <cfRule type="expression" dxfId="18" priority="1">
      <formula>AND(K6&gt;L6,W6=0)</formula>
    </cfRule>
  </conditionalFormatting>
  <pageMargins left="0.25" right="0.25" top="0.75" bottom="0.75" header="0.3" footer="0.3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zoomScale="80" zoomScaleNormal="80" zoomScalePageLayoutView="90" workbookViewId="0">
      <selection activeCell="D6" sqref="D1:M1048576"/>
    </sheetView>
  </sheetViews>
  <sheetFormatPr defaultColWidth="8.85546875" defaultRowHeight="15" x14ac:dyDescent="0.2"/>
  <cols>
    <col min="1" max="1" width="5.28515625" style="128" customWidth="1"/>
    <col min="2" max="2" width="47.85546875" style="129" customWidth="1"/>
    <col min="3" max="3" width="8.28515625" style="129" customWidth="1"/>
    <col min="4" max="5" width="4.42578125" style="142" customWidth="1"/>
    <col min="6" max="8" width="5.28515625" style="143" customWidth="1"/>
    <col min="9" max="9" width="4.42578125" style="142" customWidth="1"/>
    <col min="10" max="12" width="5.28515625" style="143" customWidth="1"/>
    <col min="13" max="13" width="7.140625" style="143" customWidth="1"/>
    <col min="14" max="14" width="7.5703125" style="143" customWidth="1"/>
    <col min="15" max="15" width="5.42578125" style="143" customWidth="1"/>
    <col min="16" max="17" width="6.42578125" style="143" customWidth="1"/>
    <col min="18" max="18" width="7.140625" style="143" customWidth="1"/>
    <col min="19" max="19" width="5.140625" style="143" customWidth="1"/>
    <col min="20" max="21" width="6.42578125" style="143" customWidth="1"/>
    <col min="22" max="22" width="7.140625" style="143" customWidth="1"/>
    <col min="23" max="23" width="5.85546875" style="143" customWidth="1"/>
    <col min="24" max="25" width="6.42578125" style="143" customWidth="1"/>
    <col min="26" max="26" width="4.7109375" style="143" hidden="1" customWidth="1"/>
    <col min="27" max="27" width="10.7109375" style="143" hidden="1" customWidth="1"/>
    <col min="28" max="28" width="10.7109375" style="143" customWidth="1"/>
    <col min="29" max="270" width="8.85546875" style="128"/>
    <col min="271" max="271" width="5.28515625" style="128" customWidth="1"/>
    <col min="272" max="272" width="25" style="128" customWidth="1"/>
    <col min="273" max="273" width="8.28515625" style="128" customWidth="1"/>
    <col min="274" max="274" width="4.42578125" style="128" customWidth="1"/>
    <col min="275" max="276" width="5.28515625" style="128" customWidth="1"/>
    <col min="277" max="277" width="0" style="128" hidden="1" customWidth="1"/>
    <col min="278" max="278" width="6.7109375" style="128" customWidth="1"/>
    <col min="279" max="279" width="7.42578125" style="128" customWidth="1"/>
    <col min="280" max="281" width="7.7109375" style="128" customWidth="1"/>
    <col min="282" max="283" width="0" style="128" hidden="1" customWidth="1"/>
    <col min="284" max="284" width="10.7109375" style="128" customWidth="1"/>
    <col min="285" max="526" width="8.85546875" style="128"/>
    <col min="527" max="527" width="5.28515625" style="128" customWidth="1"/>
    <col min="528" max="528" width="25" style="128" customWidth="1"/>
    <col min="529" max="529" width="8.28515625" style="128" customWidth="1"/>
    <col min="530" max="530" width="4.42578125" style="128" customWidth="1"/>
    <col min="531" max="532" width="5.28515625" style="128" customWidth="1"/>
    <col min="533" max="533" width="0" style="128" hidden="1" customWidth="1"/>
    <col min="534" max="534" width="6.7109375" style="128" customWidth="1"/>
    <col min="535" max="535" width="7.42578125" style="128" customWidth="1"/>
    <col min="536" max="537" width="7.7109375" style="128" customWidth="1"/>
    <col min="538" max="539" width="0" style="128" hidden="1" customWidth="1"/>
    <col min="540" max="540" width="10.7109375" style="128" customWidth="1"/>
    <col min="541" max="782" width="8.85546875" style="128"/>
    <col min="783" max="783" width="5.28515625" style="128" customWidth="1"/>
    <col min="784" max="784" width="25" style="128" customWidth="1"/>
    <col min="785" max="785" width="8.28515625" style="128" customWidth="1"/>
    <col min="786" max="786" width="4.42578125" style="128" customWidth="1"/>
    <col min="787" max="788" width="5.28515625" style="128" customWidth="1"/>
    <col min="789" max="789" width="0" style="128" hidden="1" customWidth="1"/>
    <col min="790" max="790" width="6.7109375" style="128" customWidth="1"/>
    <col min="791" max="791" width="7.42578125" style="128" customWidth="1"/>
    <col min="792" max="793" width="7.7109375" style="128" customWidth="1"/>
    <col min="794" max="795" width="0" style="128" hidden="1" customWidth="1"/>
    <col min="796" max="796" width="10.7109375" style="128" customWidth="1"/>
    <col min="797" max="1038" width="8.85546875" style="128"/>
    <col min="1039" max="1039" width="5.28515625" style="128" customWidth="1"/>
    <col min="1040" max="1040" width="25" style="128" customWidth="1"/>
    <col min="1041" max="1041" width="8.28515625" style="128" customWidth="1"/>
    <col min="1042" max="1042" width="4.42578125" style="128" customWidth="1"/>
    <col min="1043" max="1044" width="5.28515625" style="128" customWidth="1"/>
    <col min="1045" max="1045" width="0" style="128" hidden="1" customWidth="1"/>
    <col min="1046" max="1046" width="6.7109375" style="128" customWidth="1"/>
    <col min="1047" max="1047" width="7.42578125" style="128" customWidth="1"/>
    <col min="1048" max="1049" width="7.7109375" style="128" customWidth="1"/>
    <col min="1050" max="1051" width="0" style="128" hidden="1" customWidth="1"/>
    <col min="1052" max="1052" width="10.7109375" style="128" customWidth="1"/>
    <col min="1053" max="1294" width="8.85546875" style="128"/>
    <col min="1295" max="1295" width="5.28515625" style="128" customWidth="1"/>
    <col min="1296" max="1296" width="25" style="128" customWidth="1"/>
    <col min="1297" max="1297" width="8.28515625" style="128" customWidth="1"/>
    <col min="1298" max="1298" width="4.42578125" style="128" customWidth="1"/>
    <col min="1299" max="1300" width="5.28515625" style="128" customWidth="1"/>
    <col min="1301" max="1301" width="0" style="128" hidden="1" customWidth="1"/>
    <col min="1302" max="1302" width="6.7109375" style="128" customWidth="1"/>
    <col min="1303" max="1303" width="7.42578125" style="128" customWidth="1"/>
    <col min="1304" max="1305" width="7.7109375" style="128" customWidth="1"/>
    <col min="1306" max="1307" width="0" style="128" hidden="1" customWidth="1"/>
    <col min="1308" max="1308" width="10.7109375" style="128" customWidth="1"/>
    <col min="1309" max="1550" width="8.85546875" style="128"/>
    <col min="1551" max="1551" width="5.28515625" style="128" customWidth="1"/>
    <col min="1552" max="1552" width="25" style="128" customWidth="1"/>
    <col min="1553" max="1553" width="8.28515625" style="128" customWidth="1"/>
    <col min="1554" max="1554" width="4.42578125" style="128" customWidth="1"/>
    <col min="1555" max="1556" width="5.28515625" style="128" customWidth="1"/>
    <col min="1557" max="1557" width="0" style="128" hidden="1" customWidth="1"/>
    <col min="1558" max="1558" width="6.7109375" style="128" customWidth="1"/>
    <col min="1559" max="1559" width="7.42578125" style="128" customWidth="1"/>
    <col min="1560" max="1561" width="7.7109375" style="128" customWidth="1"/>
    <col min="1562" max="1563" width="0" style="128" hidden="1" customWidth="1"/>
    <col min="1564" max="1564" width="10.7109375" style="128" customWidth="1"/>
    <col min="1565" max="1806" width="8.85546875" style="128"/>
    <col min="1807" max="1807" width="5.28515625" style="128" customWidth="1"/>
    <col min="1808" max="1808" width="25" style="128" customWidth="1"/>
    <col min="1809" max="1809" width="8.28515625" style="128" customWidth="1"/>
    <col min="1810" max="1810" width="4.42578125" style="128" customWidth="1"/>
    <col min="1811" max="1812" width="5.28515625" style="128" customWidth="1"/>
    <col min="1813" max="1813" width="0" style="128" hidden="1" customWidth="1"/>
    <col min="1814" max="1814" width="6.7109375" style="128" customWidth="1"/>
    <col min="1815" max="1815" width="7.42578125" style="128" customWidth="1"/>
    <col min="1816" max="1817" width="7.7109375" style="128" customWidth="1"/>
    <col min="1818" max="1819" width="0" style="128" hidden="1" customWidth="1"/>
    <col min="1820" max="1820" width="10.7109375" style="128" customWidth="1"/>
    <col min="1821" max="2062" width="8.85546875" style="128"/>
    <col min="2063" max="2063" width="5.28515625" style="128" customWidth="1"/>
    <col min="2064" max="2064" width="25" style="128" customWidth="1"/>
    <col min="2065" max="2065" width="8.28515625" style="128" customWidth="1"/>
    <col min="2066" max="2066" width="4.42578125" style="128" customWidth="1"/>
    <col min="2067" max="2068" width="5.28515625" style="128" customWidth="1"/>
    <col min="2069" max="2069" width="0" style="128" hidden="1" customWidth="1"/>
    <col min="2070" max="2070" width="6.7109375" style="128" customWidth="1"/>
    <col min="2071" max="2071" width="7.42578125" style="128" customWidth="1"/>
    <col min="2072" max="2073" width="7.7109375" style="128" customWidth="1"/>
    <col min="2074" max="2075" width="0" style="128" hidden="1" customWidth="1"/>
    <col min="2076" max="2076" width="10.7109375" style="128" customWidth="1"/>
    <col min="2077" max="2318" width="8.85546875" style="128"/>
    <col min="2319" max="2319" width="5.28515625" style="128" customWidth="1"/>
    <col min="2320" max="2320" width="25" style="128" customWidth="1"/>
    <col min="2321" max="2321" width="8.28515625" style="128" customWidth="1"/>
    <col min="2322" max="2322" width="4.42578125" style="128" customWidth="1"/>
    <col min="2323" max="2324" width="5.28515625" style="128" customWidth="1"/>
    <col min="2325" max="2325" width="0" style="128" hidden="1" customWidth="1"/>
    <col min="2326" max="2326" width="6.7109375" style="128" customWidth="1"/>
    <col min="2327" max="2327" width="7.42578125" style="128" customWidth="1"/>
    <col min="2328" max="2329" width="7.7109375" style="128" customWidth="1"/>
    <col min="2330" max="2331" width="0" style="128" hidden="1" customWidth="1"/>
    <col min="2332" max="2332" width="10.7109375" style="128" customWidth="1"/>
    <col min="2333" max="2574" width="8.85546875" style="128"/>
    <col min="2575" max="2575" width="5.28515625" style="128" customWidth="1"/>
    <col min="2576" max="2576" width="25" style="128" customWidth="1"/>
    <col min="2577" max="2577" width="8.28515625" style="128" customWidth="1"/>
    <col min="2578" max="2578" width="4.42578125" style="128" customWidth="1"/>
    <col min="2579" max="2580" width="5.28515625" style="128" customWidth="1"/>
    <col min="2581" max="2581" width="0" style="128" hidden="1" customWidth="1"/>
    <col min="2582" max="2582" width="6.7109375" style="128" customWidth="1"/>
    <col min="2583" max="2583" width="7.42578125" style="128" customWidth="1"/>
    <col min="2584" max="2585" width="7.7109375" style="128" customWidth="1"/>
    <col min="2586" max="2587" width="0" style="128" hidden="1" customWidth="1"/>
    <col min="2588" max="2588" width="10.7109375" style="128" customWidth="1"/>
    <col min="2589" max="2830" width="8.85546875" style="128"/>
    <col min="2831" max="2831" width="5.28515625" style="128" customWidth="1"/>
    <col min="2832" max="2832" width="25" style="128" customWidth="1"/>
    <col min="2833" max="2833" width="8.28515625" style="128" customWidth="1"/>
    <col min="2834" max="2834" width="4.42578125" style="128" customWidth="1"/>
    <col min="2835" max="2836" width="5.28515625" style="128" customWidth="1"/>
    <col min="2837" max="2837" width="0" style="128" hidden="1" customWidth="1"/>
    <col min="2838" max="2838" width="6.7109375" style="128" customWidth="1"/>
    <col min="2839" max="2839" width="7.42578125" style="128" customWidth="1"/>
    <col min="2840" max="2841" width="7.7109375" style="128" customWidth="1"/>
    <col min="2842" max="2843" width="0" style="128" hidden="1" customWidth="1"/>
    <col min="2844" max="2844" width="10.7109375" style="128" customWidth="1"/>
    <col min="2845" max="3086" width="8.85546875" style="128"/>
    <col min="3087" max="3087" width="5.28515625" style="128" customWidth="1"/>
    <col min="3088" max="3088" width="25" style="128" customWidth="1"/>
    <col min="3089" max="3089" width="8.28515625" style="128" customWidth="1"/>
    <col min="3090" max="3090" width="4.42578125" style="128" customWidth="1"/>
    <col min="3091" max="3092" width="5.28515625" style="128" customWidth="1"/>
    <col min="3093" max="3093" width="0" style="128" hidden="1" customWidth="1"/>
    <col min="3094" max="3094" width="6.7109375" style="128" customWidth="1"/>
    <col min="3095" max="3095" width="7.42578125" style="128" customWidth="1"/>
    <col min="3096" max="3097" width="7.7109375" style="128" customWidth="1"/>
    <col min="3098" max="3099" width="0" style="128" hidden="1" customWidth="1"/>
    <col min="3100" max="3100" width="10.7109375" style="128" customWidth="1"/>
    <col min="3101" max="3342" width="8.85546875" style="128"/>
    <col min="3343" max="3343" width="5.28515625" style="128" customWidth="1"/>
    <col min="3344" max="3344" width="25" style="128" customWidth="1"/>
    <col min="3345" max="3345" width="8.28515625" style="128" customWidth="1"/>
    <col min="3346" max="3346" width="4.42578125" style="128" customWidth="1"/>
    <col min="3347" max="3348" width="5.28515625" style="128" customWidth="1"/>
    <col min="3349" max="3349" width="0" style="128" hidden="1" customWidth="1"/>
    <col min="3350" max="3350" width="6.7109375" style="128" customWidth="1"/>
    <col min="3351" max="3351" width="7.42578125" style="128" customWidth="1"/>
    <col min="3352" max="3353" width="7.7109375" style="128" customWidth="1"/>
    <col min="3354" max="3355" width="0" style="128" hidden="1" customWidth="1"/>
    <col min="3356" max="3356" width="10.7109375" style="128" customWidth="1"/>
    <col min="3357" max="3598" width="8.85546875" style="128"/>
    <col min="3599" max="3599" width="5.28515625" style="128" customWidth="1"/>
    <col min="3600" max="3600" width="25" style="128" customWidth="1"/>
    <col min="3601" max="3601" width="8.28515625" style="128" customWidth="1"/>
    <col min="3602" max="3602" width="4.42578125" style="128" customWidth="1"/>
    <col min="3603" max="3604" width="5.28515625" style="128" customWidth="1"/>
    <col min="3605" max="3605" width="0" style="128" hidden="1" customWidth="1"/>
    <col min="3606" max="3606" width="6.7109375" style="128" customWidth="1"/>
    <col min="3607" max="3607" width="7.42578125" style="128" customWidth="1"/>
    <col min="3608" max="3609" width="7.7109375" style="128" customWidth="1"/>
    <col min="3610" max="3611" width="0" style="128" hidden="1" customWidth="1"/>
    <col min="3612" max="3612" width="10.7109375" style="128" customWidth="1"/>
    <col min="3613" max="3854" width="8.85546875" style="128"/>
    <col min="3855" max="3855" width="5.28515625" style="128" customWidth="1"/>
    <col min="3856" max="3856" width="25" style="128" customWidth="1"/>
    <col min="3857" max="3857" width="8.28515625" style="128" customWidth="1"/>
    <col min="3858" max="3858" width="4.42578125" style="128" customWidth="1"/>
    <col min="3859" max="3860" width="5.28515625" style="128" customWidth="1"/>
    <col min="3861" max="3861" width="0" style="128" hidden="1" customWidth="1"/>
    <col min="3862" max="3862" width="6.7109375" style="128" customWidth="1"/>
    <col min="3863" max="3863" width="7.42578125" style="128" customWidth="1"/>
    <col min="3864" max="3865" width="7.7109375" style="128" customWidth="1"/>
    <col min="3866" max="3867" width="0" style="128" hidden="1" customWidth="1"/>
    <col min="3868" max="3868" width="10.7109375" style="128" customWidth="1"/>
    <col min="3869" max="4110" width="8.85546875" style="128"/>
    <col min="4111" max="4111" width="5.28515625" style="128" customWidth="1"/>
    <col min="4112" max="4112" width="25" style="128" customWidth="1"/>
    <col min="4113" max="4113" width="8.28515625" style="128" customWidth="1"/>
    <col min="4114" max="4114" width="4.42578125" style="128" customWidth="1"/>
    <col min="4115" max="4116" width="5.28515625" style="128" customWidth="1"/>
    <col min="4117" max="4117" width="0" style="128" hidden="1" customWidth="1"/>
    <col min="4118" max="4118" width="6.7109375" style="128" customWidth="1"/>
    <col min="4119" max="4119" width="7.42578125" style="128" customWidth="1"/>
    <col min="4120" max="4121" width="7.7109375" style="128" customWidth="1"/>
    <col min="4122" max="4123" width="0" style="128" hidden="1" customWidth="1"/>
    <col min="4124" max="4124" width="10.7109375" style="128" customWidth="1"/>
    <col min="4125" max="4366" width="8.85546875" style="128"/>
    <col min="4367" max="4367" width="5.28515625" style="128" customWidth="1"/>
    <col min="4368" max="4368" width="25" style="128" customWidth="1"/>
    <col min="4369" max="4369" width="8.28515625" style="128" customWidth="1"/>
    <col min="4370" max="4370" width="4.42578125" style="128" customWidth="1"/>
    <col min="4371" max="4372" width="5.28515625" style="128" customWidth="1"/>
    <col min="4373" max="4373" width="0" style="128" hidden="1" customWidth="1"/>
    <col min="4374" max="4374" width="6.7109375" style="128" customWidth="1"/>
    <col min="4375" max="4375" width="7.42578125" style="128" customWidth="1"/>
    <col min="4376" max="4377" width="7.7109375" style="128" customWidth="1"/>
    <col min="4378" max="4379" width="0" style="128" hidden="1" customWidth="1"/>
    <col min="4380" max="4380" width="10.7109375" style="128" customWidth="1"/>
    <col min="4381" max="4622" width="8.85546875" style="128"/>
    <col min="4623" max="4623" width="5.28515625" style="128" customWidth="1"/>
    <col min="4624" max="4624" width="25" style="128" customWidth="1"/>
    <col min="4625" max="4625" width="8.28515625" style="128" customWidth="1"/>
    <col min="4626" max="4626" width="4.42578125" style="128" customWidth="1"/>
    <col min="4627" max="4628" width="5.28515625" style="128" customWidth="1"/>
    <col min="4629" max="4629" width="0" style="128" hidden="1" customWidth="1"/>
    <col min="4630" max="4630" width="6.7109375" style="128" customWidth="1"/>
    <col min="4631" max="4631" width="7.42578125" style="128" customWidth="1"/>
    <col min="4632" max="4633" width="7.7109375" style="128" customWidth="1"/>
    <col min="4634" max="4635" width="0" style="128" hidden="1" customWidth="1"/>
    <col min="4636" max="4636" width="10.7109375" style="128" customWidth="1"/>
    <col min="4637" max="4878" width="8.85546875" style="128"/>
    <col min="4879" max="4879" width="5.28515625" style="128" customWidth="1"/>
    <col min="4880" max="4880" width="25" style="128" customWidth="1"/>
    <col min="4881" max="4881" width="8.28515625" style="128" customWidth="1"/>
    <col min="4882" max="4882" width="4.42578125" style="128" customWidth="1"/>
    <col min="4883" max="4884" width="5.28515625" style="128" customWidth="1"/>
    <col min="4885" max="4885" width="0" style="128" hidden="1" customWidth="1"/>
    <col min="4886" max="4886" width="6.7109375" style="128" customWidth="1"/>
    <col min="4887" max="4887" width="7.42578125" style="128" customWidth="1"/>
    <col min="4888" max="4889" width="7.7109375" style="128" customWidth="1"/>
    <col min="4890" max="4891" width="0" style="128" hidden="1" customWidth="1"/>
    <col min="4892" max="4892" width="10.7109375" style="128" customWidth="1"/>
    <col min="4893" max="5134" width="8.85546875" style="128"/>
    <col min="5135" max="5135" width="5.28515625" style="128" customWidth="1"/>
    <col min="5136" max="5136" width="25" style="128" customWidth="1"/>
    <col min="5137" max="5137" width="8.28515625" style="128" customWidth="1"/>
    <col min="5138" max="5138" width="4.42578125" style="128" customWidth="1"/>
    <col min="5139" max="5140" width="5.28515625" style="128" customWidth="1"/>
    <col min="5141" max="5141" width="0" style="128" hidden="1" customWidth="1"/>
    <col min="5142" max="5142" width="6.7109375" style="128" customWidth="1"/>
    <col min="5143" max="5143" width="7.42578125" style="128" customWidth="1"/>
    <col min="5144" max="5145" width="7.7109375" style="128" customWidth="1"/>
    <col min="5146" max="5147" width="0" style="128" hidden="1" customWidth="1"/>
    <col min="5148" max="5148" width="10.7109375" style="128" customWidth="1"/>
    <col min="5149" max="5390" width="8.85546875" style="128"/>
    <col min="5391" max="5391" width="5.28515625" style="128" customWidth="1"/>
    <col min="5392" max="5392" width="25" style="128" customWidth="1"/>
    <col min="5393" max="5393" width="8.28515625" style="128" customWidth="1"/>
    <col min="5394" max="5394" width="4.42578125" style="128" customWidth="1"/>
    <col min="5395" max="5396" width="5.28515625" style="128" customWidth="1"/>
    <col min="5397" max="5397" width="0" style="128" hidden="1" customWidth="1"/>
    <col min="5398" max="5398" width="6.7109375" style="128" customWidth="1"/>
    <col min="5399" max="5399" width="7.42578125" style="128" customWidth="1"/>
    <col min="5400" max="5401" width="7.7109375" style="128" customWidth="1"/>
    <col min="5402" max="5403" width="0" style="128" hidden="1" customWidth="1"/>
    <col min="5404" max="5404" width="10.7109375" style="128" customWidth="1"/>
    <col min="5405" max="5646" width="8.85546875" style="128"/>
    <col min="5647" max="5647" width="5.28515625" style="128" customWidth="1"/>
    <col min="5648" max="5648" width="25" style="128" customWidth="1"/>
    <col min="5649" max="5649" width="8.28515625" style="128" customWidth="1"/>
    <col min="5650" max="5650" width="4.42578125" style="128" customWidth="1"/>
    <col min="5651" max="5652" width="5.28515625" style="128" customWidth="1"/>
    <col min="5653" max="5653" width="0" style="128" hidden="1" customWidth="1"/>
    <col min="5654" max="5654" width="6.7109375" style="128" customWidth="1"/>
    <col min="5655" max="5655" width="7.42578125" style="128" customWidth="1"/>
    <col min="5656" max="5657" width="7.7109375" style="128" customWidth="1"/>
    <col min="5658" max="5659" width="0" style="128" hidden="1" customWidth="1"/>
    <col min="5660" max="5660" width="10.7109375" style="128" customWidth="1"/>
    <col min="5661" max="5902" width="8.85546875" style="128"/>
    <col min="5903" max="5903" width="5.28515625" style="128" customWidth="1"/>
    <col min="5904" max="5904" width="25" style="128" customWidth="1"/>
    <col min="5905" max="5905" width="8.28515625" style="128" customWidth="1"/>
    <col min="5906" max="5906" width="4.42578125" style="128" customWidth="1"/>
    <col min="5907" max="5908" width="5.28515625" style="128" customWidth="1"/>
    <col min="5909" max="5909" width="0" style="128" hidden="1" customWidth="1"/>
    <col min="5910" max="5910" width="6.7109375" style="128" customWidth="1"/>
    <col min="5911" max="5911" width="7.42578125" style="128" customWidth="1"/>
    <col min="5912" max="5913" width="7.7109375" style="128" customWidth="1"/>
    <col min="5914" max="5915" width="0" style="128" hidden="1" customWidth="1"/>
    <col min="5916" max="5916" width="10.7109375" style="128" customWidth="1"/>
    <col min="5917" max="6158" width="8.85546875" style="128"/>
    <col min="6159" max="6159" width="5.28515625" style="128" customWidth="1"/>
    <col min="6160" max="6160" width="25" style="128" customWidth="1"/>
    <col min="6161" max="6161" width="8.28515625" style="128" customWidth="1"/>
    <col min="6162" max="6162" width="4.42578125" style="128" customWidth="1"/>
    <col min="6163" max="6164" width="5.28515625" style="128" customWidth="1"/>
    <col min="6165" max="6165" width="0" style="128" hidden="1" customWidth="1"/>
    <col min="6166" max="6166" width="6.7109375" style="128" customWidth="1"/>
    <col min="6167" max="6167" width="7.42578125" style="128" customWidth="1"/>
    <col min="6168" max="6169" width="7.7109375" style="128" customWidth="1"/>
    <col min="6170" max="6171" width="0" style="128" hidden="1" customWidth="1"/>
    <col min="6172" max="6172" width="10.7109375" style="128" customWidth="1"/>
    <col min="6173" max="6414" width="8.85546875" style="128"/>
    <col min="6415" max="6415" width="5.28515625" style="128" customWidth="1"/>
    <col min="6416" max="6416" width="25" style="128" customWidth="1"/>
    <col min="6417" max="6417" width="8.28515625" style="128" customWidth="1"/>
    <col min="6418" max="6418" width="4.42578125" style="128" customWidth="1"/>
    <col min="6419" max="6420" width="5.28515625" style="128" customWidth="1"/>
    <col min="6421" max="6421" width="0" style="128" hidden="1" customWidth="1"/>
    <col min="6422" max="6422" width="6.7109375" style="128" customWidth="1"/>
    <col min="6423" max="6423" width="7.42578125" style="128" customWidth="1"/>
    <col min="6424" max="6425" width="7.7109375" style="128" customWidth="1"/>
    <col min="6426" max="6427" width="0" style="128" hidden="1" customWidth="1"/>
    <col min="6428" max="6428" width="10.7109375" style="128" customWidth="1"/>
    <col min="6429" max="6670" width="8.85546875" style="128"/>
    <col min="6671" max="6671" width="5.28515625" style="128" customWidth="1"/>
    <col min="6672" max="6672" width="25" style="128" customWidth="1"/>
    <col min="6673" max="6673" width="8.28515625" style="128" customWidth="1"/>
    <col min="6674" max="6674" width="4.42578125" style="128" customWidth="1"/>
    <col min="6675" max="6676" width="5.28515625" style="128" customWidth="1"/>
    <col min="6677" max="6677" width="0" style="128" hidden="1" customWidth="1"/>
    <col min="6678" max="6678" width="6.7109375" style="128" customWidth="1"/>
    <col min="6679" max="6679" width="7.42578125" style="128" customWidth="1"/>
    <col min="6680" max="6681" width="7.7109375" style="128" customWidth="1"/>
    <col min="6682" max="6683" width="0" style="128" hidden="1" customWidth="1"/>
    <col min="6684" max="6684" width="10.7109375" style="128" customWidth="1"/>
    <col min="6685" max="6926" width="8.85546875" style="128"/>
    <col min="6927" max="6927" width="5.28515625" style="128" customWidth="1"/>
    <col min="6928" max="6928" width="25" style="128" customWidth="1"/>
    <col min="6929" max="6929" width="8.28515625" style="128" customWidth="1"/>
    <col min="6930" max="6930" width="4.42578125" style="128" customWidth="1"/>
    <col min="6931" max="6932" width="5.28515625" style="128" customWidth="1"/>
    <col min="6933" max="6933" width="0" style="128" hidden="1" customWidth="1"/>
    <col min="6934" max="6934" width="6.7109375" style="128" customWidth="1"/>
    <col min="6935" max="6935" width="7.42578125" style="128" customWidth="1"/>
    <col min="6936" max="6937" width="7.7109375" style="128" customWidth="1"/>
    <col min="6938" max="6939" width="0" style="128" hidden="1" customWidth="1"/>
    <col min="6940" max="6940" width="10.7109375" style="128" customWidth="1"/>
    <col min="6941" max="7182" width="8.85546875" style="128"/>
    <col min="7183" max="7183" width="5.28515625" style="128" customWidth="1"/>
    <col min="7184" max="7184" width="25" style="128" customWidth="1"/>
    <col min="7185" max="7185" width="8.28515625" style="128" customWidth="1"/>
    <col min="7186" max="7186" width="4.42578125" style="128" customWidth="1"/>
    <col min="7187" max="7188" width="5.28515625" style="128" customWidth="1"/>
    <col min="7189" max="7189" width="0" style="128" hidden="1" customWidth="1"/>
    <col min="7190" max="7190" width="6.7109375" style="128" customWidth="1"/>
    <col min="7191" max="7191" width="7.42578125" style="128" customWidth="1"/>
    <col min="7192" max="7193" width="7.7109375" style="128" customWidth="1"/>
    <col min="7194" max="7195" width="0" style="128" hidden="1" customWidth="1"/>
    <col min="7196" max="7196" width="10.7109375" style="128" customWidth="1"/>
    <col min="7197" max="7438" width="8.85546875" style="128"/>
    <col min="7439" max="7439" width="5.28515625" style="128" customWidth="1"/>
    <col min="7440" max="7440" width="25" style="128" customWidth="1"/>
    <col min="7441" max="7441" width="8.28515625" style="128" customWidth="1"/>
    <col min="7442" max="7442" width="4.42578125" style="128" customWidth="1"/>
    <col min="7443" max="7444" width="5.28515625" style="128" customWidth="1"/>
    <col min="7445" max="7445" width="0" style="128" hidden="1" customWidth="1"/>
    <col min="7446" max="7446" width="6.7109375" style="128" customWidth="1"/>
    <col min="7447" max="7447" width="7.42578125" style="128" customWidth="1"/>
    <col min="7448" max="7449" width="7.7109375" style="128" customWidth="1"/>
    <col min="7450" max="7451" width="0" style="128" hidden="1" customWidth="1"/>
    <col min="7452" max="7452" width="10.7109375" style="128" customWidth="1"/>
    <col min="7453" max="7694" width="8.85546875" style="128"/>
    <col min="7695" max="7695" width="5.28515625" style="128" customWidth="1"/>
    <col min="7696" max="7696" width="25" style="128" customWidth="1"/>
    <col min="7697" max="7697" width="8.28515625" style="128" customWidth="1"/>
    <col min="7698" max="7698" width="4.42578125" style="128" customWidth="1"/>
    <col min="7699" max="7700" width="5.28515625" style="128" customWidth="1"/>
    <col min="7701" max="7701" width="0" style="128" hidden="1" customWidth="1"/>
    <col min="7702" max="7702" width="6.7109375" style="128" customWidth="1"/>
    <col min="7703" max="7703" width="7.42578125" style="128" customWidth="1"/>
    <col min="7704" max="7705" width="7.7109375" style="128" customWidth="1"/>
    <col min="7706" max="7707" width="0" style="128" hidden="1" customWidth="1"/>
    <col min="7708" max="7708" width="10.7109375" style="128" customWidth="1"/>
    <col min="7709" max="7950" width="8.85546875" style="128"/>
    <col min="7951" max="7951" width="5.28515625" style="128" customWidth="1"/>
    <col min="7952" max="7952" width="25" style="128" customWidth="1"/>
    <col min="7953" max="7953" width="8.28515625" style="128" customWidth="1"/>
    <col min="7954" max="7954" width="4.42578125" style="128" customWidth="1"/>
    <col min="7955" max="7956" width="5.28515625" style="128" customWidth="1"/>
    <col min="7957" max="7957" width="0" style="128" hidden="1" customWidth="1"/>
    <col min="7958" max="7958" width="6.7109375" style="128" customWidth="1"/>
    <col min="7959" max="7959" width="7.42578125" style="128" customWidth="1"/>
    <col min="7960" max="7961" width="7.7109375" style="128" customWidth="1"/>
    <col min="7962" max="7963" width="0" style="128" hidden="1" customWidth="1"/>
    <col min="7964" max="7964" width="10.7109375" style="128" customWidth="1"/>
    <col min="7965" max="8206" width="8.85546875" style="128"/>
    <col min="8207" max="8207" width="5.28515625" style="128" customWidth="1"/>
    <col min="8208" max="8208" width="25" style="128" customWidth="1"/>
    <col min="8209" max="8209" width="8.28515625" style="128" customWidth="1"/>
    <col min="8210" max="8210" width="4.42578125" style="128" customWidth="1"/>
    <col min="8211" max="8212" width="5.28515625" style="128" customWidth="1"/>
    <col min="8213" max="8213" width="0" style="128" hidden="1" customWidth="1"/>
    <col min="8214" max="8214" width="6.7109375" style="128" customWidth="1"/>
    <col min="8215" max="8215" width="7.42578125" style="128" customWidth="1"/>
    <col min="8216" max="8217" width="7.7109375" style="128" customWidth="1"/>
    <col min="8218" max="8219" width="0" style="128" hidden="1" customWidth="1"/>
    <col min="8220" max="8220" width="10.7109375" style="128" customWidth="1"/>
    <col min="8221" max="8462" width="8.85546875" style="128"/>
    <col min="8463" max="8463" width="5.28515625" style="128" customWidth="1"/>
    <col min="8464" max="8464" width="25" style="128" customWidth="1"/>
    <col min="8465" max="8465" width="8.28515625" style="128" customWidth="1"/>
    <col min="8466" max="8466" width="4.42578125" style="128" customWidth="1"/>
    <col min="8467" max="8468" width="5.28515625" style="128" customWidth="1"/>
    <col min="8469" max="8469" width="0" style="128" hidden="1" customWidth="1"/>
    <col min="8470" max="8470" width="6.7109375" style="128" customWidth="1"/>
    <col min="8471" max="8471" width="7.42578125" style="128" customWidth="1"/>
    <col min="8472" max="8473" width="7.7109375" style="128" customWidth="1"/>
    <col min="8474" max="8475" width="0" style="128" hidden="1" customWidth="1"/>
    <col min="8476" max="8476" width="10.7109375" style="128" customWidth="1"/>
    <col min="8477" max="8718" width="8.85546875" style="128"/>
    <col min="8719" max="8719" width="5.28515625" style="128" customWidth="1"/>
    <col min="8720" max="8720" width="25" style="128" customWidth="1"/>
    <col min="8721" max="8721" width="8.28515625" style="128" customWidth="1"/>
    <col min="8722" max="8722" width="4.42578125" style="128" customWidth="1"/>
    <col min="8723" max="8724" width="5.28515625" style="128" customWidth="1"/>
    <col min="8725" max="8725" width="0" style="128" hidden="1" customWidth="1"/>
    <col min="8726" max="8726" width="6.7109375" style="128" customWidth="1"/>
    <col min="8727" max="8727" width="7.42578125" style="128" customWidth="1"/>
    <col min="8728" max="8729" width="7.7109375" style="128" customWidth="1"/>
    <col min="8730" max="8731" width="0" style="128" hidden="1" customWidth="1"/>
    <col min="8732" max="8732" width="10.7109375" style="128" customWidth="1"/>
    <col min="8733" max="8974" width="8.85546875" style="128"/>
    <col min="8975" max="8975" width="5.28515625" style="128" customWidth="1"/>
    <col min="8976" max="8976" width="25" style="128" customWidth="1"/>
    <col min="8977" max="8977" width="8.28515625" style="128" customWidth="1"/>
    <col min="8978" max="8978" width="4.42578125" style="128" customWidth="1"/>
    <col min="8979" max="8980" width="5.28515625" style="128" customWidth="1"/>
    <col min="8981" max="8981" width="0" style="128" hidden="1" customWidth="1"/>
    <col min="8982" max="8982" width="6.7109375" style="128" customWidth="1"/>
    <col min="8983" max="8983" width="7.42578125" style="128" customWidth="1"/>
    <col min="8984" max="8985" width="7.7109375" style="128" customWidth="1"/>
    <col min="8986" max="8987" width="0" style="128" hidden="1" customWidth="1"/>
    <col min="8988" max="8988" width="10.7109375" style="128" customWidth="1"/>
    <col min="8989" max="9230" width="8.85546875" style="128"/>
    <col min="9231" max="9231" width="5.28515625" style="128" customWidth="1"/>
    <col min="9232" max="9232" width="25" style="128" customWidth="1"/>
    <col min="9233" max="9233" width="8.28515625" style="128" customWidth="1"/>
    <col min="9234" max="9234" width="4.42578125" style="128" customWidth="1"/>
    <col min="9235" max="9236" width="5.28515625" style="128" customWidth="1"/>
    <col min="9237" max="9237" width="0" style="128" hidden="1" customWidth="1"/>
    <col min="9238" max="9238" width="6.7109375" style="128" customWidth="1"/>
    <col min="9239" max="9239" width="7.42578125" style="128" customWidth="1"/>
    <col min="9240" max="9241" width="7.7109375" style="128" customWidth="1"/>
    <col min="9242" max="9243" width="0" style="128" hidden="1" customWidth="1"/>
    <col min="9244" max="9244" width="10.7109375" style="128" customWidth="1"/>
    <col min="9245" max="9486" width="8.85546875" style="128"/>
    <col min="9487" max="9487" width="5.28515625" style="128" customWidth="1"/>
    <col min="9488" max="9488" width="25" style="128" customWidth="1"/>
    <col min="9489" max="9489" width="8.28515625" style="128" customWidth="1"/>
    <col min="9490" max="9490" width="4.42578125" style="128" customWidth="1"/>
    <col min="9491" max="9492" width="5.28515625" style="128" customWidth="1"/>
    <col min="9493" max="9493" width="0" style="128" hidden="1" customWidth="1"/>
    <col min="9494" max="9494" width="6.7109375" style="128" customWidth="1"/>
    <col min="9495" max="9495" width="7.42578125" style="128" customWidth="1"/>
    <col min="9496" max="9497" width="7.7109375" style="128" customWidth="1"/>
    <col min="9498" max="9499" width="0" style="128" hidden="1" customWidth="1"/>
    <col min="9500" max="9500" width="10.7109375" style="128" customWidth="1"/>
    <col min="9501" max="9742" width="8.85546875" style="128"/>
    <col min="9743" max="9743" width="5.28515625" style="128" customWidth="1"/>
    <col min="9744" max="9744" width="25" style="128" customWidth="1"/>
    <col min="9745" max="9745" width="8.28515625" style="128" customWidth="1"/>
    <col min="9746" max="9746" width="4.42578125" style="128" customWidth="1"/>
    <col min="9747" max="9748" width="5.28515625" style="128" customWidth="1"/>
    <col min="9749" max="9749" width="0" style="128" hidden="1" customWidth="1"/>
    <col min="9750" max="9750" width="6.7109375" style="128" customWidth="1"/>
    <col min="9751" max="9751" width="7.42578125" style="128" customWidth="1"/>
    <col min="9752" max="9753" width="7.7109375" style="128" customWidth="1"/>
    <col min="9754" max="9755" width="0" style="128" hidden="1" customWidth="1"/>
    <col min="9756" max="9756" width="10.7109375" style="128" customWidth="1"/>
    <col min="9757" max="9998" width="8.85546875" style="128"/>
    <col min="9999" max="9999" width="5.28515625" style="128" customWidth="1"/>
    <col min="10000" max="10000" width="25" style="128" customWidth="1"/>
    <col min="10001" max="10001" width="8.28515625" style="128" customWidth="1"/>
    <col min="10002" max="10002" width="4.42578125" style="128" customWidth="1"/>
    <col min="10003" max="10004" width="5.28515625" style="128" customWidth="1"/>
    <col min="10005" max="10005" width="0" style="128" hidden="1" customWidth="1"/>
    <col min="10006" max="10006" width="6.7109375" style="128" customWidth="1"/>
    <col min="10007" max="10007" width="7.42578125" style="128" customWidth="1"/>
    <col min="10008" max="10009" width="7.7109375" style="128" customWidth="1"/>
    <col min="10010" max="10011" width="0" style="128" hidden="1" customWidth="1"/>
    <col min="10012" max="10012" width="10.7109375" style="128" customWidth="1"/>
    <col min="10013" max="10254" width="8.85546875" style="128"/>
    <col min="10255" max="10255" width="5.28515625" style="128" customWidth="1"/>
    <col min="10256" max="10256" width="25" style="128" customWidth="1"/>
    <col min="10257" max="10257" width="8.28515625" style="128" customWidth="1"/>
    <col min="10258" max="10258" width="4.42578125" style="128" customWidth="1"/>
    <col min="10259" max="10260" width="5.28515625" style="128" customWidth="1"/>
    <col min="10261" max="10261" width="0" style="128" hidden="1" customWidth="1"/>
    <col min="10262" max="10262" width="6.7109375" style="128" customWidth="1"/>
    <col min="10263" max="10263" width="7.42578125" style="128" customWidth="1"/>
    <col min="10264" max="10265" width="7.7109375" style="128" customWidth="1"/>
    <col min="10266" max="10267" width="0" style="128" hidden="1" customWidth="1"/>
    <col min="10268" max="10268" width="10.7109375" style="128" customWidth="1"/>
    <col min="10269" max="10510" width="8.85546875" style="128"/>
    <col min="10511" max="10511" width="5.28515625" style="128" customWidth="1"/>
    <col min="10512" max="10512" width="25" style="128" customWidth="1"/>
    <col min="10513" max="10513" width="8.28515625" style="128" customWidth="1"/>
    <col min="10514" max="10514" width="4.42578125" style="128" customWidth="1"/>
    <col min="10515" max="10516" width="5.28515625" style="128" customWidth="1"/>
    <col min="10517" max="10517" width="0" style="128" hidden="1" customWidth="1"/>
    <col min="10518" max="10518" width="6.7109375" style="128" customWidth="1"/>
    <col min="10519" max="10519" width="7.42578125" style="128" customWidth="1"/>
    <col min="10520" max="10521" width="7.7109375" style="128" customWidth="1"/>
    <col min="10522" max="10523" width="0" style="128" hidden="1" customWidth="1"/>
    <col min="10524" max="10524" width="10.7109375" style="128" customWidth="1"/>
    <col min="10525" max="10766" width="8.85546875" style="128"/>
    <col min="10767" max="10767" width="5.28515625" style="128" customWidth="1"/>
    <col min="10768" max="10768" width="25" style="128" customWidth="1"/>
    <col min="10769" max="10769" width="8.28515625" style="128" customWidth="1"/>
    <col min="10770" max="10770" width="4.42578125" style="128" customWidth="1"/>
    <col min="10771" max="10772" width="5.28515625" style="128" customWidth="1"/>
    <col min="10773" max="10773" width="0" style="128" hidden="1" customWidth="1"/>
    <col min="10774" max="10774" width="6.7109375" style="128" customWidth="1"/>
    <col min="10775" max="10775" width="7.42578125" style="128" customWidth="1"/>
    <col min="10776" max="10777" width="7.7109375" style="128" customWidth="1"/>
    <col min="10778" max="10779" width="0" style="128" hidden="1" customWidth="1"/>
    <col min="10780" max="10780" width="10.7109375" style="128" customWidth="1"/>
    <col min="10781" max="11022" width="8.85546875" style="128"/>
    <col min="11023" max="11023" width="5.28515625" style="128" customWidth="1"/>
    <col min="11024" max="11024" width="25" style="128" customWidth="1"/>
    <col min="11025" max="11025" width="8.28515625" style="128" customWidth="1"/>
    <col min="11026" max="11026" width="4.42578125" style="128" customWidth="1"/>
    <col min="11027" max="11028" width="5.28515625" style="128" customWidth="1"/>
    <col min="11029" max="11029" width="0" style="128" hidden="1" customWidth="1"/>
    <col min="11030" max="11030" width="6.7109375" style="128" customWidth="1"/>
    <col min="11031" max="11031" width="7.42578125" style="128" customWidth="1"/>
    <col min="11032" max="11033" width="7.7109375" style="128" customWidth="1"/>
    <col min="11034" max="11035" width="0" style="128" hidden="1" customWidth="1"/>
    <col min="11036" max="11036" width="10.7109375" style="128" customWidth="1"/>
    <col min="11037" max="11278" width="8.85546875" style="128"/>
    <col min="11279" max="11279" width="5.28515625" style="128" customWidth="1"/>
    <col min="11280" max="11280" width="25" style="128" customWidth="1"/>
    <col min="11281" max="11281" width="8.28515625" style="128" customWidth="1"/>
    <col min="11282" max="11282" width="4.42578125" style="128" customWidth="1"/>
    <col min="11283" max="11284" width="5.28515625" style="128" customWidth="1"/>
    <col min="11285" max="11285" width="0" style="128" hidden="1" customWidth="1"/>
    <col min="11286" max="11286" width="6.7109375" style="128" customWidth="1"/>
    <col min="11287" max="11287" width="7.42578125" style="128" customWidth="1"/>
    <col min="11288" max="11289" width="7.7109375" style="128" customWidth="1"/>
    <col min="11290" max="11291" width="0" style="128" hidden="1" customWidth="1"/>
    <col min="11292" max="11292" width="10.7109375" style="128" customWidth="1"/>
    <col min="11293" max="11534" width="8.85546875" style="128"/>
    <col min="11535" max="11535" width="5.28515625" style="128" customWidth="1"/>
    <col min="11536" max="11536" width="25" style="128" customWidth="1"/>
    <col min="11537" max="11537" width="8.28515625" style="128" customWidth="1"/>
    <col min="11538" max="11538" width="4.42578125" style="128" customWidth="1"/>
    <col min="11539" max="11540" width="5.28515625" style="128" customWidth="1"/>
    <col min="11541" max="11541" width="0" style="128" hidden="1" customWidth="1"/>
    <col min="11542" max="11542" width="6.7109375" style="128" customWidth="1"/>
    <col min="11543" max="11543" width="7.42578125" style="128" customWidth="1"/>
    <col min="11544" max="11545" width="7.7109375" style="128" customWidth="1"/>
    <col min="11546" max="11547" width="0" style="128" hidden="1" customWidth="1"/>
    <col min="11548" max="11548" width="10.7109375" style="128" customWidth="1"/>
    <col min="11549" max="11790" width="8.85546875" style="128"/>
    <col min="11791" max="11791" width="5.28515625" style="128" customWidth="1"/>
    <col min="11792" max="11792" width="25" style="128" customWidth="1"/>
    <col min="11793" max="11793" width="8.28515625" style="128" customWidth="1"/>
    <col min="11794" max="11794" width="4.42578125" style="128" customWidth="1"/>
    <col min="11795" max="11796" width="5.28515625" style="128" customWidth="1"/>
    <col min="11797" max="11797" width="0" style="128" hidden="1" customWidth="1"/>
    <col min="11798" max="11798" width="6.7109375" style="128" customWidth="1"/>
    <col min="11799" max="11799" width="7.42578125" style="128" customWidth="1"/>
    <col min="11800" max="11801" width="7.7109375" style="128" customWidth="1"/>
    <col min="11802" max="11803" width="0" style="128" hidden="1" customWidth="1"/>
    <col min="11804" max="11804" width="10.7109375" style="128" customWidth="1"/>
    <col min="11805" max="12046" width="8.85546875" style="128"/>
    <col min="12047" max="12047" width="5.28515625" style="128" customWidth="1"/>
    <col min="12048" max="12048" width="25" style="128" customWidth="1"/>
    <col min="12049" max="12049" width="8.28515625" style="128" customWidth="1"/>
    <col min="12050" max="12050" width="4.42578125" style="128" customWidth="1"/>
    <col min="12051" max="12052" width="5.28515625" style="128" customWidth="1"/>
    <col min="12053" max="12053" width="0" style="128" hidden="1" customWidth="1"/>
    <col min="12054" max="12054" width="6.7109375" style="128" customWidth="1"/>
    <col min="12055" max="12055" width="7.42578125" style="128" customWidth="1"/>
    <col min="12056" max="12057" width="7.7109375" style="128" customWidth="1"/>
    <col min="12058" max="12059" width="0" style="128" hidden="1" customWidth="1"/>
    <col min="12060" max="12060" width="10.7109375" style="128" customWidth="1"/>
    <col min="12061" max="12302" width="8.85546875" style="128"/>
    <col min="12303" max="12303" width="5.28515625" style="128" customWidth="1"/>
    <col min="12304" max="12304" width="25" style="128" customWidth="1"/>
    <col min="12305" max="12305" width="8.28515625" style="128" customWidth="1"/>
    <col min="12306" max="12306" width="4.42578125" style="128" customWidth="1"/>
    <col min="12307" max="12308" width="5.28515625" style="128" customWidth="1"/>
    <col min="12309" max="12309" width="0" style="128" hidden="1" customWidth="1"/>
    <col min="12310" max="12310" width="6.7109375" style="128" customWidth="1"/>
    <col min="12311" max="12311" width="7.42578125" style="128" customWidth="1"/>
    <col min="12312" max="12313" width="7.7109375" style="128" customWidth="1"/>
    <col min="12314" max="12315" width="0" style="128" hidden="1" customWidth="1"/>
    <col min="12316" max="12316" width="10.7109375" style="128" customWidth="1"/>
    <col min="12317" max="12558" width="8.85546875" style="128"/>
    <col min="12559" max="12559" width="5.28515625" style="128" customWidth="1"/>
    <col min="12560" max="12560" width="25" style="128" customWidth="1"/>
    <col min="12561" max="12561" width="8.28515625" style="128" customWidth="1"/>
    <col min="12562" max="12562" width="4.42578125" style="128" customWidth="1"/>
    <col min="12563" max="12564" width="5.28515625" style="128" customWidth="1"/>
    <col min="12565" max="12565" width="0" style="128" hidden="1" customWidth="1"/>
    <col min="12566" max="12566" width="6.7109375" style="128" customWidth="1"/>
    <col min="12567" max="12567" width="7.42578125" style="128" customWidth="1"/>
    <col min="12568" max="12569" width="7.7109375" style="128" customWidth="1"/>
    <col min="12570" max="12571" width="0" style="128" hidden="1" customWidth="1"/>
    <col min="12572" max="12572" width="10.7109375" style="128" customWidth="1"/>
    <col min="12573" max="12814" width="8.85546875" style="128"/>
    <col min="12815" max="12815" width="5.28515625" style="128" customWidth="1"/>
    <col min="12816" max="12816" width="25" style="128" customWidth="1"/>
    <col min="12817" max="12817" width="8.28515625" style="128" customWidth="1"/>
    <col min="12818" max="12818" width="4.42578125" style="128" customWidth="1"/>
    <col min="12819" max="12820" width="5.28515625" style="128" customWidth="1"/>
    <col min="12821" max="12821" width="0" style="128" hidden="1" customWidth="1"/>
    <col min="12822" max="12822" width="6.7109375" style="128" customWidth="1"/>
    <col min="12823" max="12823" width="7.42578125" style="128" customWidth="1"/>
    <col min="12824" max="12825" width="7.7109375" style="128" customWidth="1"/>
    <col min="12826" max="12827" width="0" style="128" hidden="1" customWidth="1"/>
    <col min="12828" max="12828" width="10.7109375" style="128" customWidth="1"/>
    <col min="12829" max="13070" width="8.85546875" style="128"/>
    <col min="13071" max="13071" width="5.28515625" style="128" customWidth="1"/>
    <col min="13072" max="13072" width="25" style="128" customWidth="1"/>
    <col min="13073" max="13073" width="8.28515625" style="128" customWidth="1"/>
    <col min="13074" max="13074" width="4.42578125" style="128" customWidth="1"/>
    <col min="13075" max="13076" width="5.28515625" style="128" customWidth="1"/>
    <col min="13077" max="13077" width="0" style="128" hidden="1" customWidth="1"/>
    <col min="13078" max="13078" width="6.7109375" style="128" customWidth="1"/>
    <col min="13079" max="13079" width="7.42578125" style="128" customWidth="1"/>
    <col min="13080" max="13081" width="7.7109375" style="128" customWidth="1"/>
    <col min="13082" max="13083" width="0" style="128" hidden="1" customWidth="1"/>
    <col min="13084" max="13084" width="10.7109375" style="128" customWidth="1"/>
    <col min="13085" max="13326" width="8.85546875" style="128"/>
    <col min="13327" max="13327" width="5.28515625" style="128" customWidth="1"/>
    <col min="13328" max="13328" width="25" style="128" customWidth="1"/>
    <col min="13329" max="13329" width="8.28515625" style="128" customWidth="1"/>
    <col min="13330" max="13330" width="4.42578125" style="128" customWidth="1"/>
    <col min="13331" max="13332" width="5.28515625" style="128" customWidth="1"/>
    <col min="13333" max="13333" width="0" style="128" hidden="1" customWidth="1"/>
    <col min="13334" max="13334" width="6.7109375" style="128" customWidth="1"/>
    <col min="13335" max="13335" width="7.42578125" style="128" customWidth="1"/>
    <col min="13336" max="13337" width="7.7109375" style="128" customWidth="1"/>
    <col min="13338" max="13339" width="0" style="128" hidden="1" customWidth="1"/>
    <col min="13340" max="13340" width="10.7109375" style="128" customWidth="1"/>
    <col min="13341" max="13582" width="8.85546875" style="128"/>
    <col min="13583" max="13583" width="5.28515625" style="128" customWidth="1"/>
    <col min="13584" max="13584" width="25" style="128" customWidth="1"/>
    <col min="13585" max="13585" width="8.28515625" style="128" customWidth="1"/>
    <col min="13586" max="13586" width="4.42578125" style="128" customWidth="1"/>
    <col min="13587" max="13588" width="5.28515625" style="128" customWidth="1"/>
    <col min="13589" max="13589" width="0" style="128" hidden="1" customWidth="1"/>
    <col min="13590" max="13590" width="6.7109375" style="128" customWidth="1"/>
    <col min="13591" max="13591" width="7.42578125" style="128" customWidth="1"/>
    <col min="13592" max="13593" width="7.7109375" style="128" customWidth="1"/>
    <col min="13594" max="13595" width="0" style="128" hidden="1" customWidth="1"/>
    <col min="13596" max="13596" width="10.7109375" style="128" customWidth="1"/>
    <col min="13597" max="13838" width="8.85546875" style="128"/>
    <col min="13839" max="13839" width="5.28515625" style="128" customWidth="1"/>
    <col min="13840" max="13840" width="25" style="128" customWidth="1"/>
    <col min="13841" max="13841" width="8.28515625" style="128" customWidth="1"/>
    <col min="13842" max="13842" width="4.42578125" style="128" customWidth="1"/>
    <col min="13843" max="13844" width="5.28515625" style="128" customWidth="1"/>
    <col min="13845" max="13845" width="0" style="128" hidden="1" customWidth="1"/>
    <col min="13846" max="13846" width="6.7109375" style="128" customWidth="1"/>
    <col min="13847" max="13847" width="7.42578125" style="128" customWidth="1"/>
    <col min="13848" max="13849" width="7.7109375" style="128" customWidth="1"/>
    <col min="13850" max="13851" width="0" style="128" hidden="1" customWidth="1"/>
    <col min="13852" max="13852" width="10.7109375" style="128" customWidth="1"/>
    <col min="13853" max="14094" width="8.85546875" style="128"/>
    <col min="14095" max="14095" width="5.28515625" style="128" customWidth="1"/>
    <col min="14096" max="14096" width="25" style="128" customWidth="1"/>
    <col min="14097" max="14097" width="8.28515625" style="128" customWidth="1"/>
    <col min="14098" max="14098" width="4.42578125" style="128" customWidth="1"/>
    <col min="14099" max="14100" width="5.28515625" style="128" customWidth="1"/>
    <col min="14101" max="14101" width="0" style="128" hidden="1" customWidth="1"/>
    <col min="14102" max="14102" width="6.7109375" style="128" customWidth="1"/>
    <col min="14103" max="14103" width="7.42578125" style="128" customWidth="1"/>
    <col min="14104" max="14105" width="7.7109375" style="128" customWidth="1"/>
    <col min="14106" max="14107" width="0" style="128" hidden="1" customWidth="1"/>
    <col min="14108" max="14108" width="10.7109375" style="128" customWidth="1"/>
    <col min="14109" max="14350" width="8.85546875" style="128"/>
    <col min="14351" max="14351" width="5.28515625" style="128" customWidth="1"/>
    <col min="14352" max="14352" width="25" style="128" customWidth="1"/>
    <col min="14353" max="14353" width="8.28515625" style="128" customWidth="1"/>
    <col min="14354" max="14354" width="4.42578125" style="128" customWidth="1"/>
    <col min="14355" max="14356" width="5.28515625" style="128" customWidth="1"/>
    <col min="14357" max="14357" width="0" style="128" hidden="1" customWidth="1"/>
    <col min="14358" max="14358" width="6.7109375" style="128" customWidth="1"/>
    <col min="14359" max="14359" width="7.42578125" style="128" customWidth="1"/>
    <col min="14360" max="14361" width="7.7109375" style="128" customWidth="1"/>
    <col min="14362" max="14363" width="0" style="128" hidden="1" customWidth="1"/>
    <col min="14364" max="14364" width="10.7109375" style="128" customWidth="1"/>
    <col min="14365" max="14606" width="8.85546875" style="128"/>
    <col min="14607" max="14607" width="5.28515625" style="128" customWidth="1"/>
    <col min="14608" max="14608" width="25" style="128" customWidth="1"/>
    <col min="14609" max="14609" width="8.28515625" style="128" customWidth="1"/>
    <col min="14610" max="14610" width="4.42578125" style="128" customWidth="1"/>
    <col min="14611" max="14612" width="5.28515625" style="128" customWidth="1"/>
    <col min="14613" max="14613" width="0" style="128" hidden="1" customWidth="1"/>
    <col min="14614" max="14614" width="6.7109375" style="128" customWidth="1"/>
    <col min="14615" max="14615" width="7.42578125" style="128" customWidth="1"/>
    <col min="14616" max="14617" width="7.7109375" style="128" customWidth="1"/>
    <col min="14618" max="14619" width="0" style="128" hidden="1" customWidth="1"/>
    <col min="14620" max="14620" width="10.7109375" style="128" customWidth="1"/>
    <col min="14621" max="14862" width="8.85546875" style="128"/>
    <col min="14863" max="14863" width="5.28515625" style="128" customWidth="1"/>
    <col min="14864" max="14864" width="25" style="128" customWidth="1"/>
    <col min="14865" max="14865" width="8.28515625" style="128" customWidth="1"/>
    <col min="14866" max="14866" width="4.42578125" style="128" customWidth="1"/>
    <col min="14867" max="14868" width="5.28515625" style="128" customWidth="1"/>
    <col min="14869" max="14869" width="0" style="128" hidden="1" customWidth="1"/>
    <col min="14870" max="14870" width="6.7109375" style="128" customWidth="1"/>
    <col min="14871" max="14871" width="7.42578125" style="128" customWidth="1"/>
    <col min="14872" max="14873" width="7.7109375" style="128" customWidth="1"/>
    <col min="14874" max="14875" width="0" style="128" hidden="1" customWidth="1"/>
    <col min="14876" max="14876" width="10.7109375" style="128" customWidth="1"/>
    <col min="14877" max="15118" width="8.85546875" style="128"/>
    <col min="15119" max="15119" width="5.28515625" style="128" customWidth="1"/>
    <col min="15120" max="15120" width="25" style="128" customWidth="1"/>
    <col min="15121" max="15121" width="8.28515625" style="128" customWidth="1"/>
    <col min="15122" max="15122" width="4.42578125" style="128" customWidth="1"/>
    <col min="15123" max="15124" width="5.28515625" style="128" customWidth="1"/>
    <col min="15125" max="15125" width="0" style="128" hidden="1" customWidth="1"/>
    <col min="15126" max="15126" width="6.7109375" style="128" customWidth="1"/>
    <col min="15127" max="15127" width="7.42578125" style="128" customWidth="1"/>
    <col min="15128" max="15129" width="7.7109375" style="128" customWidth="1"/>
    <col min="15130" max="15131" width="0" style="128" hidden="1" customWidth="1"/>
    <col min="15132" max="15132" width="10.7109375" style="128" customWidth="1"/>
    <col min="15133" max="15374" width="8.85546875" style="128"/>
    <col min="15375" max="15375" width="5.28515625" style="128" customWidth="1"/>
    <col min="15376" max="15376" width="25" style="128" customWidth="1"/>
    <col min="15377" max="15377" width="8.28515625" style="128" customWidth="1"/>
    <col min="15378" max="15378" width="4.42578125" style="128" customWidth="1"/>
    <col min="15379" max="15380" width="5.28515625" style="128" customWidth="1"/>
    <col min="15381" max="15381" width="0" style="128" hidden="1" customWidth="1"/>
    <col min="15382" max="15382" width="6.7109375" style="128" customWidth="1"/>
    <col min="15383" max="15383" width="7.42578125" style="128" customWidth="1"/>
    <col min="15384" max="15385" width="7.7109375" style="128" customWidth="1"/>
    <col min="15386" max="15387" width="0" style="128" hidden="1" customWidth="1"/>
    <col min="15388" max="15388" width="10.7109375" style="128" customWidth="1"/>
    <col min="15389" max="15630" width="8.85546875" style="128"/>
    <col min="15631" max="15631" width="5.28515625" style="128" customWidth="1"/>
    <col min="15632" max="15632" width="25" style="128" customWidth="1"/>
    <col min="15633" max="15633" width="8.28515625" style="128" customWidth="1"/>
    <col min="15634" max="15634" width="4.42578125" style="128" customWidth="1"/>
    <col min="15635" max="15636" width="5.28515625" style="128" customWidth="1"/>
    <col min="15637" max="15637" width="0" style="128" hidden="1" customWidth="1"/>
    <col min="15638" max="15638" width="6.7109375" style="128" customWidth="1"/>
    <col min="15639" max="15639" width="7.42578125" style="128" customWidth="1"/>
    <col min="15640" max="15641" width="7.7109375" style="128" customWidth="1"/>
    <col min="15642" max="15643" width="0" style="128" hidden="1" customWidth="1"/>
    <col min="15644" max="15644" width="10.7109375" style="128" customWidth="1"/>
    <col min="15645" max="15886" width="8.85546875" style="128"/>
    <col min="15887" max="15887" width="5.28515625" style="128" customWidth="1"/>
    <col min="15888" max="15888" width="25" style="128" customWidth="1"/>
    <col min="15889" max="15889" width="8.28515625" style="128" customWidth="1"/>
    <col min="15890" max="15890" width="4.42578125" style="128" customWidth="1"/>
    <col min="15891" max="15892" width="5.28515625" style="128" customWidth="1"/>
    <col min="15893" max="15893" width="0" style="128" hidden="1" customWidth="1"/>
    <col min="15894" max="15894" width="6.7109375" style="128" customWidth="1"/>
    <col min="15895" max="15895" width="7.42578125" style="128" customWidth="1"/>
    <col min="15896" max="15897" width="7.7109375" style="128" customWidth="1"/>
    <col min="15898" max="15899" width="0" style="128" hidden="1" customWidth="1"/>
    <col min="15900" max="15900" width="10.7109375" style="128" customWidth="1"/>
    <col min="15901" max="16142" width="8.85546875" style="128"/>
    <col min="16143" max="16143" width="5.28515625" style="128" customWidth="1"/>
    <col min="16144" max="16144" width="25" style="128" customWidth="1"/>
    <col min="16145" max="16145" width="8.28515625" style="128" customWidth="1"/>
    <col min="16146" max="16146" width="4.42578125" style="128" customWidth="1"/>
    <col min="16147" max="16148" width="5.28515625" style="128" customWidth="1"/>
    <col min="16149" max="16149" width="0" style="128" hidden="1" customWidth="1"/>
    <col min="16150" max="16150" width="6.7109375" style="128" customWidth="1"/>
    <col min="16151" max="16151" width="7.42578125" style="128" customWidth="1"/>
    <col min="16152" max="16153" width="7.7109375" style="128" customWidth="1"/>
    <col min="16154" max="16155" width="0" style="128" hidden="1" customWidth="1"/>
    <col min="16156" max="16156" width="10.7109375" style="128" customWidth="1"/>
    <col min="16157" max="16384" width="8.85546875" style="128"/>
  </cols>
  <sheetData>
    <row r="1" spans="1:31" ht="12.75" customHeight="1" x14ac:dyDescent="0.2">
      <c r="A1" s="369" t="s">
        <v>75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</row>
    <row r="2" spans="1:31" ht="13.5" customHeight="1" thickBot="1" x14ac:dyDescent="0.2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129"/>
      <c r="AD2" s="129"/>
      <c r="AE2" s="129"/>
    </row>
    <row r="3" spans="1:31" s="133" customFormat="1" ht="16.5" thickBot="1" x14ac:dyDescent="0.3">
      <c r="A3" s="371" t="s">
        <v>21</v>
      </c>
      <c r="B3" s="374" t="s">
        <v>22</v>
      </c>
      <c r="C3" s="130"/>
      <c r="D3" s="377">
        <v>1</v>
      </c>
      <c r="E3" s="378"/>
      <c r="F3" s="379"/>
      <c r="G3" s="377">
        <v>2</v>
      </c>
      <c r="H3" s="378"/>
      <c r="I3" s="379"/>
      <c r="J3" s="380">
        <v>3</v>
      </c>
      <c r="K3" s="381"/>
      <c r="L3" s="382"/>
      <c r="M3" s="383" t="s">
        <v>2</v>
      </c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5"/>
      <c r="AA3" s="131">
        <f>SUM(M3:Z3)</f>
        <v>0</v>
      </c>
      <c r="AB3" s="386" t="s">
        <v>23</v>
      </c>
      <c r="AC3" s="132"/>
      <c r="AD3" s="132"/>
      <c r="AE3" s="132"/>
    </row>
    <row r="4" spans="1:31" s="133" customFormat="1" ht="16.5" customHeight="1" thickBot="1" x14ac:dyDescent="0.3">
      <c r="A4" s="372"/>
      <c r="B4" s="375"/>
      <c r="C4" s="388" t="s">
        <v>24</v>
      </c>
      <c r="D4" s="361" t="s">
        <v>30</v>
      </c>
      <c r="E4" s="363" t="s">
        <v>32</v>
      </c>
      <c r="F4" s="365" t="s">
        <v>33</v>
      </c>
      <c r="G4" s="361" t="s">
        <v>30</v>
      </c>
      <c r="H4" s="363" t="s">
        <v>32</v>
      </c>
      <c r="I4" s="365" t="s">
        <v>33</v>
      </c>
      <c r="J4" s="361" t="s">
        <v>30</v>
      </c>
      <c r="K4" s="363" t="s">
        <v>32</v>
      </c>
      <c r="L4" s="365" t="s">
        <v>33</v>
      </c>
      <c r="M4" s="367" t="s">
        <v>31</v>
      </c>
      <c r="N4" s="359">
        <v>1</v>
      </c>
      <c r="O4" s="360"/>
      <c r="P4" s="360"/>
      <c r="Q4" s="360"/>
      <c r="R4" s="359">
        <v>2</v>
      </c>
      <c r="S4" s="360"/>
      <c r="T4" s="360"/>
      <c r="U4" s="360"/>
      <c r="V4" s="359">
        <v>3</v>
      </c>
      <c r="W4" s="360"/>
      <c r="X4" s="360"/>
      <c r="Y4" s="360"/>
      <c r="Z4" s="146"/>
      <c r="AA4" s="131"/>
      <c r="AB4" s="387"/>
      <c r="AC4" s="132"/>
      <c r="AD4" s="132"/>
      <c r="AE4" s="132"/>
    </row>
    <row r="5" spans="1:31" s="135" customFormat="1" ht="33" customHeight="1" thickBot="1" x14ac:dyDescent="0.3">
      <c r="A5" s="373"/>
      <c r="B5" s="376"/>
      <c r="C5" s="389"/>
      <c r="D5" s="362"/>
      <c r="E5" s="364"/>
      <c r="F5" s="366"/>
      <c r="G5" s="362"/>
      <c r="H5" s="364"/>
      <c r="I5" s="366"/>
      <c r="J5" s="362"/>
      <c r="K5" s="364"/>
      <c r="L5" s="366"/>
      <c r="M5" s="368"/>
      <c r="N5" s="150" t="s">
        <v>26</v>
      </c>
      <c r="O5" s="151" t="s">
        <v>27</v>
      </c>
      <c r="P5" s="151" t="s">
        <v>28</v>
      </c>
      <c r="Q5" s="152" t="s">
        <v>29</v>
      </c>
      <c r="R5" s="150" t="s">
        <v>26</v>
      </c>
      <c r="S5" s="151" t="s">
        <v>27</v>
      </c>
      <c r="T5" s="151" t="s">
        <v>28</v>
      </c>
      <c r="U5" s="153" t="s">
        <v>29</v>
      </c>
      <c r="V5" s="150" t="s">
        <v>26</v>
      </c>
      <c r="W5" s="151" t="s">
        <v>27</v>
      </c>
      <c r="X5" s="151" t="s">
        <v>28</v>
      </c>
      <c r="Y5" s="153" t="s">
        <v>29</v>
      </c>
      <c r="Z5" s="147">
        <v>4</v>
      </c>
      <c r="AA5" s="131"/>
      <c r="AB5" s="387"/>
      <c r="AC5" s="134"/>
      <c r="AD5" s="134"/>
      <c r="AE5" s="134"/>
    </row>
    <row r="6" spans="1:31" ht="15.75" x14ac:dyDescent="0.25">
      <c r="A6" s="157">
        <f ca="1">RANK(AB6,AB$6:OFFSET(AB$6,0,0,COUNTA(B$6:B$28)))</f>
        <v>1</v>
      </c>
      <c r="B6" s="302" t="s">
        <v>76</v>
      </c>
      <c r="C6" s="148">
        <v>5</v>
      </c>
      <c r="D6" s="267">
        <v>1</v>
      </c>
      <c r="E6" s="268">
        <v>12</v>
      </c>
      <c r="F6" s="269">
        <v>7</v>
      </c>
      <c r="G6" s="270">
        <v>1</v>
      </c>
      <c r="H6" s="234">
        <v>6</v>
      </c>
      <c r="I6" s="268">
        <v>2</v>
      </c>
      <c r="J6" s="267">
        <v>1</v>
      </c>
      <c r="K6" s="268">
        <v>10</v>
      </c>
      <c r="L6" s="271">
        <v>5</v>
      </c>
      <c r="M6" s="282">
        <v>2.5</v>
      </c>
      <c r="N6" s="228">
        <f ca="1">OFFSET(Очки!$A$3,F6,D6+QUOTIENT(MAX($C$29-11,0), 2)*4)</f>
        <v>11</v>
      </c>
      <c r="O6" s="196">
        <f ca="1">IF(F6&lt;E6,OFFSET(IF(OR($C$29=11,$C$29=12),Очки!$B$17,Очки!$O$18),2+E6-F6,IF(D6=2,12,13-E6)),0)</f>
        <v>5.5</v>
      </c>
      <c r="P6" s="196"/>
      <c r="Q6" s="272"/>
      <c r="R6" s="228">
        <f ca="1">OFFSET(Очки!$A$3,I6,G6+QUOTIENT(MAX($C$29-11,0), 2)*4)</f>
        <v>15</v>
      </c>
      <c r="S6" s="196">
        <f ca="1">IF(I6&lt;H6,OFFSET(IF(OR($C$29=11,$C$29=12),Очки!$B$17,Очки!$O$18),2+H6-I6,IF(G6=2,12,13-H6)),0)</f>
        <v>2.4</v>
      </c>
      <c r="T6" s="196">
        <v>1.5</v>
      </c>
      <c r="U6" s="272"/>
      <c r="V6" s="228">
        <f ca="1">OFFSET(Очки!$A$3,L6,J6+QUOTIENT(MAX($C$29-11,0), 2)*4)</f>
        <v>12</v>
      </c>
      <c r="W6" s="196">
        <f ca="1">IF(L6&lt;K6,OFFSET(IF(OR($C$29=11,$C$29=12),Очки!$B$17,Очки!$O$18),2+K6-L6,IF(J6=2,12,13-K6)),0)</f>
        <v>4.5</v>
      </c>
      <c r="X6" s="196">
        <v>2</v>
      </c>
      <c r="Y6" s="197"/>
      <c r="Z6" s="136"/>
      <c r="AA6" s="137"/>
      <c r="AB6" s="192">
        <f t="shared" ref="AB6:AB17" ca="1" si="0">SUM(M6:Y6)</f>
        <v>56.4</v>
      </c>
      <c r="AC6" s="129"/>
      <c r="AD6" s="129"/>
      <c r="AE6" s="129"/>
    </row>
    <row r="7" spans="1:31" ht="15.75" x14ac:dyDescent="0.25">
      <c r="A7" s="158">
        <f ca="1">RANK(AB7,AB$6:OFFSET(AB$6,0,0,COUNTA(B$6:B$28)))</f>
        <v>2</v>
      </c>
      <c r="B7" s="154" t="s">
        <v>84</v>
      </c>
      <c r="C7" s="149" t="s">
        <v>25</v>
      </c>
      <c r="D7" s="235">
        <v>1</v>
      </c>
      <c r="E7" s="236">
        <v>3</v>
      </c>
      <c r="F7" s="237">
        <v>1</v>
      </c>
      <c r="G7" s="233">
        <v>1</v>
      </c>
      <c r="H7" s="238">
        <v>11</v>
      </c>
      <c r="I7" s="236">
        <v>9</v>
      </c>
      <c r="J7" s="235">
        <v>1</v>
      </c>
      <c r="K7" s="236">
        <v>12</v>
      </c>
      <c r="L7" s="239">
        <v>7</v>
      </c>
      <c r="M7" s="283"/>
      <c r="N7" s="202">
        <f ca="1">OFFSET(Очки!$A$3,F7,D7+QUOTIENT(MAX($C$29-11,0), 2)*4)</f>
        <v>16</v>
      </c>
      <c r="O7" s="198">
        <f ca="1">IF(F7&lt;E7,OFFSET(IF(OR($C$29=11,$C$29=12),Очки!$B$17,Очки!$O$18),2+E7-F7,IF(D7=2,12,13-E7)),0)</f>
        <v>1</v>
      </c>
      <c r="P7" s="198">
        <v>2</v>
      </c>
      <c r="Q7" s="273"/>
      <c r="R7" s="202">
        <f ca="1">OFFSET(Очки!$A$3,I7,G7+QUOTIENT(MAX($C$29-11,0), 2)*4)</f>
        <v>10</v>
      </c>
      <c r="S7" s="198">
        <f ca="1">IF(I7&lt;H7,OFFSET(IF(OR($C$29=11,$C$29=12),Очки!$B$17,Очки!$O$18),2+H7-I7,IF(G7=2,12,13-H7)),0)</f>
        <v>2.2999999999999998</v>
      </c>
      <c r="T7" s="198">
        <v>2.5</v>
      </c>
      <c r="U7" s="273"/>
      <c r="V7" s="202">
        <f ca="1">OFFSET(Очки!$A$3,L7,J7+QUOTIENT(MAX($C$29-11,0), 2)*4)</f>
        <v>11</v>
      </c>
      <c r="W7" s="198">
        <f ca="1">IF(L7&lt;K7,OFFSET(IF(OR($C$29=11,$C$29=12),Очки!$B$17,Очки!$O$18),2+K7-L7,IF(J7=2,12,13-K7)),0)</f>
        <v>5.5</v>
      </c>
      <c r="X7" s="198">
        <v>2.5</v>
      </c>
      <c r="Y7" s="199">
        <v>-8</v>
      </c>
      <c r="Z7" s="138"/>
      <c r="AA7" s="139"/>
      <c r="AB7" s="193">
        <f t="shared" ca="1" si="0"/>
        <v>44.8</v>
      </c>
      <c r="AC7" s="129"/>
      <c r="AD7" s="129"/>
      <c r="AE7" s="129"/>
    </row>
    <row r="8" spans="1:31" ht="15.75" x14ac:dyDescent="0.25">
      <c r="A8" s="158">
        <f ca="1">RANK(AB8,AB$6:OFFSET(AB$6,0,0,COUNTA(B$6:B$28)))</f>
        <v>3</v>
      </c>
      <c r="B8" s="154" t="s">
        <v>81</v>
      </c>
      <c r="C8" s="149">
        <v>10</v>
      </c>
      <c r="D8" s="235">
        <v>1</v>
      </c>
      <c r="E8" s="236">
        <v>5</v>
      </c>
      <c r="F8" s="237">
        <v>11</v>
      </c>
      <c r="G8" s="233">
        <v>1</v>
      </c>
      <c r="H8" s="238">
        <v>12</v>
      </c>
      <c r="I8" s="236">
        <v>8</v>
      </c>
      <c r="J8" s="235">
        <v>1</v>
      </c>
      <c r="K8" s="236">
        <v>6</v>
      </c>
      <c r="L8" s="239">
        <v>4</v>
      </c>
      <c r="M8" s="283"/>
      <c r="N8" s="202">
        <f ca="1">OFFSET(Очки!$A$3,F8,D8+QUOTIENT(MAX($C$29-11,0), 2)*4)</f>
        <v>9</v>
      </c>
      <c r="O8" s="198">
        <f ca="1">IF(F8&lt;E8,OFFSET(IF(OR($C$29=11,$C$29=12),Очки!$B$17,Очки!$O$18),2+E8-F8,IF(D8=2,12,13-E8)),0)</f>
        <v>0</v>
      </c>
      <c r="P8" s="198">
        <v>2.5</v>
      </c>
      <c r="Q8" s="273"/>
      <c r="R8" s="202">
        <f ca="1">OFFSET(Очки!$A$3,I8,G8+QUOTIENT(MAX($C$29-11,0), 2)*4)</f>
        <v>10.5</v>
      </c>
      <c r="S8" s="198">
        <f ca="1">IF(I8&lt;H8,OFFSET(IF(OR($C$29=11,$C$29=12),Очки!$B$17,Очки!$O$18),2+H8-I8,IF(G8=2,12,13-H8)),0)</f>
        <v>4.5999999999999996</v>
      </c>
      <c r="T8" s="198"/>
      <c r="U8" s="273"/>
      <c r="V8" s="202">
        <f ca="1">OFFSET(Очки!$A$3,L8,J8+QUOTIENT(MAX($C$29-11,0), 2)*4)</f>
        <v>13</v>
      </c>
      <c r="W8" s="198">
        <f ca="1">IF(L8&lt;K8,OFFSET(IF(OR($C$29=11,$C$29=12),Очки!$B$17,Очки!$O$18),2+K8-L8,IF(J8=2,12,13-K8)),0)</f>
        <v>1.2999999999999998</v>
      </c>
      <c r="X8" s="198">
        <v>1.5</v>
      </c>
      <c r="Y8" s="199"/>
      <c r="Z8" s="138"/>
      <c r="AA8" s="139"/>
      <c r="AB8" s="193">
        <f t="shared" ca="1" si="0"/>
        <v>42.4</v>
      </c>
      <c r="AC8" s="129"/>
      <c r="AD8" s="129"/>
      <c r="AE8" s="129"/>
    </row>
    <row r="9" spans="1:31" ht="15.75" x14ac:dyDescent="0.25">
      <c r="A9" s="158">
        <f ca="1">RANK(AB9,AB$6:OFFSET(AB$6,0,0,COUNTA(B$6:B$28)))</f>
        <v>4</v>
      </c>
      <c r="B9" s="154" t="s">
        <v>58</v>
      </c>
      <c r="C9" s="149">
        <v>15</v>
      </c>
      <c r="D9" s="235">
        <v>1</v>
      </c>
      <c r="E9" s="236">
        <v>2</v>
      </c>
      <c r="F9" s="237">
        <v>10</v>
      </c>
      <c r="G9" s="233">
        <v>1</v>
      </c>
      <c r="H9" s="238">
        <v>3</v>
      </c>
      <c r="I9" s="236">
        <v>3</v>
      </c>
      <c r="J9" s="235">
        <v>1</v>
      </c>
      <c r="K9" s="236">
        <v>1</v>
      </c>
      <c r="L9" s="239">
        <v>1</v>
      </c>
      <c r="M9" s="283"/>
      <c r="N9" s="202">
        <f ca="1">OFFSET(Очки!$A$3,F9,D9+QUOTIENT(MAX($C$29-11,0), 2)*4)</f>
        <v>9.5</v>
      </c>
      <c r="O9" s="198">
        <f ca="1">IF(F9&lt;E9,OFFSET(IF(OR($C$29=11,$C$29=12),Очки!$B$17,Очки!$O$18),2+E9-F9,IF(D9=2,12,13-E9)),0)</f>
        <v>0</v>
      </c>
      <c r="P9" s="198"/>
      <c r="Q9" s="273"/>
      <c r="R9" s="202">
        <f ca="1">OFFSET(Очки!$A$3,I9,G9+QUOTIENT(MAX($C$29-11,0), 2)*4)</f>
        <v>14</v>
      </c>
      <c r="S9" s="198">
        <f ca="1">IF(I9&lt;H9,OFFSET(IF(OR($C$29=11,$C$29=12),Очки!$B$17,Очки!$O$18),2+H9-I9,IF(G9=2,12,13-H9)),0)</f>
        <v>0</v>
      </c>
      <c r="T9" s="198"/>
      <c r="U9" s="273"/>
      <c r="V9" s="202">
        <f ca="1">OFFSET(Очки!$A$3,L9,J9+QUOTIENT(MAX($C$29-11,0), 2)*4)</f>
        <v>16</v>
      </c>
      <c r="W9" s="198">
        <f ca="1">IF(L9&lt;K9,OFFSET(IF(OR($C$29=11,$C$29=12),Очки!$B$17,Очки!$O$18),2+K9-L9,IF(J9=2,12,13-K9)),0)</f>
        <v>0</v>
      </c>
      <c r="X9" s="198"/>
      <c r="Y9" s="199"/>
      <c r="Z9" s="138"/>
      <c r="AA9" s="139"/>
      <c r="AB9" s="193">
        <f t="shared" ca="1" si="0"/>
        <v>39.5</v>
      </c>
      <c r="AC9" s="129"/>
      <c r="AD9" s="129"/>
      <c r="AE9" s="129"/>
    </row>
    <row r="10" spans="1:31" ht="15.75" x14ac:dyDescent="0.25">
      <c r="A10" s="158">
        <f ca="1">RANK(AB10,AB$6:OFFSET(AB$6,0,0,COUNTA(B$6:B$28)))</f>
        <v>5</v>
      </c>
      <c r="B10" s="296" t="s">
        <v>79</v>
      </c>
      <c r="C10" s="149">
        <v>7.5</v>
      </c>
      <c r="D10" s="235">
        <v>1</v>
      </c>
      <c r="E10" s="236">
        <v>10</v>
      </c>
      <c r="F10" s="237">
        <v>6</v>
      </c>
      <c r="G10" s="233">
        <v>1</v>
      </c>
      <c r="H10" s="238">
        <v>9</v>
      </c>
      <c r="I10" s="236">
        <v>11</v>
      </c>
      <c r="J10" s="235">
        <v>1</v>
      </c>
      <c r="K10" s="236">
        <v>7</v>
      </c>
      <c r="L10" s="239">
        <v>6</v>
      </c>
      <c r="M10" s="283">
        <v>1.5</v>
      </c>
      <c r="N10" s="202">
        <f ca="1">OFFSET(Очки!$A$3,F10,D10+QUOTIENT(MAX($C$29-11,0), 2)*4)</f>
        <v>11.5</v>
      </c>
      <c r="O10" s="198">
        <f ca="1">IF(F10&lt;E10,OFFSET(IF(OR($C$29=11,$C$29=12),Очки!$B$17,Очки!$O$18),2+E10-F10,IF(D10=2,12,13-E10)),0)</f>
        <v>3.8</v>
      </c>
      <c r="P10" s="198">
        <v>1</v>
      </c>
      <c r="Q10" s="273"/>
      <c r="R10" s="202">
        <f ca="1">OFFSET(Очки!$A$3,I10,G10+QUOTIENT(MAX($C$29-11,0), 2)*4)</f>
        <v>9</v>
      </c>
      <c r="S10" s="198">
        <f ca="1">IF(I10&lt;H10,OFFSET(IF(OR($C$29=11,$C$29=12),Очки!$B$17,Очки!$O$18),2+H10-I10,IF(G10=2,12,13-H10)),0)</f>
        <v>0</v>
      </c>
      <c r="T10" s="198"/>
      <c r="U10" s="273">
        <v>-2</v>
      </c>
      <c r="V10" s="202">
        <f ca="1">OFFSET(Очки!$A$3,L10,J10+QUOTIENT(MAX($C$29-11,0), 2)*4)</f>
        <v>11.5</v>
      </c>
      <c r="W10" s="198">
        <f ca="1">IF(L10&lt;K10,OFFSET(IF(OR($C$29=11,$C$29=12),Очки!$B$17,Очки!$O$18),2+K10-L10,IF(J10=2,12,13-K10)),0)</f>
        <v>0.8</v>
      </c>
      <c r="X10" s="198">
        <v>0.5</v>
      </c>
      <c r="Y10" s="199"/>
      <c r="Z10" s="138"/>
      <c r="AA10" s="139"/>
      <c r="AB10" s="193">
        <f t="shared" ca="1" si="0"/>
        <v>37.599999999999994</v>
      </c>
      <c r="AC10" s="129"/>
      <c r="AD10" s="129"/>
      <c r="AE10" s="129"/>
    </row>
    <row r="11" spans="1:31" ht="16.5" thickBot="1" x14ac:dyDescent="0.3">
      <c r="A11" s="158">
        <f ca="1">RANK(AB11,AB$6:OFFSET(AB$6,0,0,COUNTA(B$6:B$28)))</f>
        <v>6</v>
      </c>
      <c r="B11" s="155" t="s">
        <v>82</v>
      </c>
      <c r="C11" s="149" t="s">
        <v>25</v>
      </c>
      <c r="D11" s="235">
        <v>1</v>
      </c>
      <c r="E11" s="236">
        <v>4</v>
      </c>
      <c r="F11" s="237">
        <v>8</v>
      </c>
      <c r="G11" s="233">
        <v>1</v>
      </c>
      <c r="H11" s="238">
        <v>2</v>
      </c>
      <c r="I11" s="236">
        <v>1</v>
      </c>
      <c r="J11" s="235">
        <v>1</v>
      </c>
      <c r="K11" s="236">
        <v>5</v>
      </c>
      <c r="L11" s="239">
        <v>8</v>
      </c>
      <c r="M11" s="283"/>
      <c r="N11" s="202">
        <f ca="1">OFFSET(Очки!$A$3,F11,D11+QUOTIENT(MAX($C$29-11,0), 2)*4)</f>
        <v>10.5</v>
      </c>
      <c r="O11" s="198">
        <f ca="1">IF(F11&lt;E11,OFFSET(IF(OR($C$29=11,$C$29=12),Очки!$B$17,Очки!$O$18),2+E11-F11,IF(D11=2,12,13-E11)),0)</f>
        <v>0</v>
      </c>
      <c r="P11" s="198"/>
      <c r="Q11" s="273"/>
      <c r="R11" s="202">
        <f ca="1">OFFSET(Очки!$A$3,I11,G11+QUOTIENT(MAX($C$29-11,0), 2)*4)</f>
        <v>16</v>
      </c>
      <c r="S11" s="198">
        <f ca="1">IF(I11&lt;H11,OFFSET(IF(OR($C$29=11,$C$29=12),Очки!$B$17,Очки!$O$18),2+H11-I11,IF(G11=2,12,13-H11)),0)</f>
        <v>0.5</v>
      </c>
      <c r="T11" s="198"/>
      <c r="U11" s="273"/>
      <c r="V11" s="202">
        <f ca="1">OFFSET(Очки!$A$3,L11,J11+QUOTIENT(MAX($C$29-11,0), 2)*4)</f>
        <v>10.5</v>
      </c>
      <c r="W11" s="198">
        <f ca="1">IF(L11&lt;K11,OFFSET(IF(OR($C$29=11,$C$29=12),Очки!$B$17,Очки!$O$18),2+K11-L11,IF(J11=2,12,13-K11)),0)</f>
        <v>0</v>
      </c>
      <c r="X11" s="198"/>
      <c r="Y11" s="199"/>
      <c r="Z11" s="138"/>
      <c r="AA11" s="139"/>
      <c r="AB11" s="193">
        <f t="shared" ca="1" si="0"/>
        <v>37.5</v>
      </c>
      <c r="AC11" s="129"/>
      <c r="AD11" s="129"/>
      <c r="AE11" s="129"/>
    </row>
    <row r="12" spans="1:31" ht="15.75" x14ac:dyDescent="0.25">
      <c r="A12" s="157">
        <f ca="1">RANK(AB12,AB$6:OFFSET(AB$6,0,0,COUNTA(B$6:B$28)))</f>
        <v>7</v>
      </c>
      <c r="B12" s="286" t="s">
        <v>80</v>
      </c>
      <c r="C12" s="148" t="s">
        <v>25</v>
      </c>
      <c r="D12" s="267">
        <v>1</v>
      </c>
      <c r="E12" s="268">
        <v>8</v>
      </c>
      <c r="F12" s="269">
        <v>8</v>
      </c>
      <c r="G12" s="270">
        <v>1</v>
      </c>
      <c r="H12" s="234">
        <v>5</v>
      </c>
      <c r="I12" s="268">
        <v>5</v>
      </c>
      <c r="J12" s="267">
        <v>1</v>
      </c>
      <c r="K12" s="268">
        <v>3</v>
      </c>
      <c r="L12" s="271">
        <v>3</v>
      </c>
      <c r="M12" s="282">
        <v>0.5</v>
      </c>
      <c r="N12" s="228">
        <f ca="1">OFFSET(Очки!$A$3,F12,D12+QUOTIENT(MAX($C$29-11,0), 2)*4)</f>
        <v>10.5</v>
      </c>
      <c r="O12" s="196">
        <f ca="1">IF(F12&lt;E12,OFFSET(IF(OR($C$29=11,$C$29=12),Очки!$B$17,Очки!$O$18),2+E12-F12,IF(D12=2,12,13-E12)),0)</f>
        <v>0</v>
      </c>
      <c r="P12" s="196"/>
      <c r="Q12" s="272"/>
      <c r="R12" s="228">
        <f ca="1">OFFSET(Очки!$A$3,I12,G12+QUOTIENT(MAX($C$29-11,0), 2)*4)</f>
        <v>12</v>
      </c>
      <c r="S12" s="196">
        <f ca="1">IF(I12&lt;H12,OFFSET(IF(OR($C$29=11,$C$29=12),Очки!$B$17,Очки!$O$18),2+H12-I12,IF(G12=2,12,13-H12)),0)</f>
        <v>0</v>
      </c>
      <c r="T12" s="196"/>
      <c r="U12" s="272"/>
      <c r="V12" s="228">
        <f ca="1">OFFSET(Очки!$A$3,L12,J12+QUOTIENT(MAX($C$29-11,0), 2)*4)</f>
        <v>14</v>
      </c>
      <c r="W12" s="196">
        <f ca="1">IF(L12&lt;K12,OFFSET(IF(OR($C$29=11,$C$29=12),Очки!$B$17,Очки!$O$18),2+K12-L12,IF(J12=2,12,13-K12)),0)</f>
        <v>0</v>
      </c>
      <c r="X12" s="196"/>
      <c r="Y12" s="197"/>
      <c r="Z12" s="136"/>
      <c r="AA12" s="137"/>
      <c r="AB12" s="192">
        <f t="shared" ca="1" si="0"/>
        <v>37</v>
      </c>
      <c r="AC12" s="129"/>
      <c r="AD12" s="129"/>
      <c r="AE12" s="129"/>
    </row>
    <row r="13" spans="1:31" ht="15.75" x14ac:dyDescent="0.25">
      <c r="A13" s="158">
        <f ca="1">RANK(AB13,AB$6:OFFSET(AB$6,0,0,COUNTA(B$6:B$28)))</f>
        <v>8</v>
      </c>
      <c r="B13" s="156" t="s">
        <v>78</v>
      </c>
      <c r="C13" s="149" t="s">
        <v>25</v>
      </c>
      <c r="D13" s="235">
        <v>1</v>
      </c>
      <c r="E13" s="236">
        <v>1</v>
      </c>
      <c r="F13" s="237">
        <v>2</v>
      </c>
      <c r="G13" s="233">
        <v>1</v>
      </c>
      <c r="H13" s="238">
        <v>1</v>
      </c>
      <c r="I13" s="236">
        <v>3</v>
      </c>
      <c r="J13" s="235">
        <v>1</v>
      </c>
      <c r="K13" s="236">
        <v>2</v>
      </c>
      <c r="L13" s="239">
        <v>2</v>
      </c>
      <c r="M13" s="283"/>
      <c r="N13" s="202">
        <f ca="1">OFFSET(Очки!$A$3,F13,D13+QUOTIENT(MAX($C$29-11,0), 2)*4)</f>
        <v>15</v>
      </c>
      <c r="O13" s="198">
        <f ca="1">IF(F13&lt;E13,OFFSET(IF(OR($C$29=11,$C$29=12),Очки!$B$17,Очки!$O$18),2+E13-F13,IF(D13=2,12,13-E13)),0)</f>
        <v>0</v>
      </c>
      <c r="P13" s="198"/>
      <c r="Q13" s="273"/>
      <c r="R13" s="202">
        <f ca="1">OFFSET(Очки!$A$3,I13,G13+QUOTIENT(MAX($C$29-11,0), 2)*4)</f>
        <v>14</v>
      </c>
      <c r="S13" s="198">
        <f ca="1">IF(I13&lt;H13,OFFSET(IF(OR($C$29=11,$C$29=12),Очки!$B$17,Очки!$O$18),2+H13-I13,IF(G13=2,12,13-H13)),0)</f>
        <v>0</v>
      </c>
      <c r="T13" s="198"/>
      <c r="U13" s="273">
        <v>-8</v>
      </c>
      <c r="V13" s="202">
        <f ca="1">OFFSET(Очки!$A$3,L13,J13+QUOTIENT(MAX($C$29-11,0), 2)*4)</f>
        <v>15</v>
      </c>
      <c r="W13" s="198">
        <f ca="1">IF(L13&lt;K13,OFFSET(IF(OR($C$29=11,$C$29=12),Очки!$B$17,Очки!$O$18),2+K13-L13,IF(J13=2,12,13-K13)),0)</f>
        <v>0</v>
      </c>
      <c r="X13" s="198"/>
      <c r="Y13" s="199"/>
      <c r="Z13" s="138"/>
      <c r="AA13" s="139"/>
      <c r="AB13" s="193">
        <f t="shared" ca="1" si="0"/>
        <v>36</v>
      </c>
      <c r="AC13" s="129"/>
      <c r="AD13" s="129"/>
      <c r="AE13" s="129"/>
    </row>
    <row r="14" spans="1:31" ht="15.75" x14ac:dyDescent="0.25">
      <c r="A14" s="158">
        <f ca="1">RANK(AB14,AB$6:OFFSET(AB$6,0,0,COUNTA(B$6:B$28)))</f>
        <v>9</v>
      </c>
      <c r="B14" s="154" t="s">
        <v>54</v>
      </c>
      <c r="C14" s="149" t="s">
        <v>25</v>
      </c>
      <c r="D14" s="235">
        <v>1</v>
      </c>
      <c r="E14" s="236">
        <v>11</v>
      </c>
      <c r="F14" s="237">
        <v>12</v>
      </c>
      <c r="G14" s="233">
        <v>1</v>
      </c>
      <c r="H14" s="238">
        <v>10</v>
      </c>
      <c r="I14" s="236">
        <v>12</v>
      </c>
      <c r="J14" s="235">
        <v>1</v>
      </c>
      <c r="K14" s="236">
        <v>11</v>
      </c>
      <c r="L14" s="239">
        <v>10</v>
      </c>
      <c r="M14" s="283">
        <v>2</v>
      </c>
      <c r="N14" s="202">
        <f ca="1">OFFSET(Очки!$A$3,F14,D14+QUOTIENT(MAX($C$29-11,0), 2)*4)</f>
        <v>8.5</v>
      </c>
      <c r="O14" s="198">
        <f ca="1">IF(F14&lt;E14,OFFSET(IF(OR($C$29=11,$C$29=12),Очки!$B$17,Очки!$O$18),2+E14-F14,IF(D14=2,12,13-E14)),0)</f>
        <v>0</v>
      </c>
      <c r="P14" s="198">
        <v>1.5</v>
      </c>
      <c r="Q14" s="273"/>
      <c r="R14" s="202">
        <f ca="1">OFFSET(Очки!$A$3,I14,G14+QUOTIENT(MAX($C$29-11,0), 2)*4)</f>
        <v>8.5</v>
      </c>
      <c r="S14" s="198">
        <f ca="1">IF(I14&lt;H14,OFFSET(IF(OR($C$29=11,$C$29=12),Очки!$B$17,Очки!$O$18),2+H14-I14,IF(G14=2,12,13-H14)),0)</f>
        <v>0</v>
      </c>
      <c r="T14" s="198">
        <v>2</v>
      </c>
      <c r="U14" s="273"/>
      <c r="V14" s="202">
        <f ca="1">OFFSET(Очки!$A$3,L14,J14+QUOTIENT(MAX($C$29-11,0), 2)*4)</f>
        <v>9.5</v>
      </c>
      <c r="W14" s="198">
        <f ca="1">IF(L14&lt;K14,OFFSET(IF(OR($C$29=11,$C$29=12),Очки!$B$17,Очки!$O$18),2+K14-L14,IF(J14=2,12,13-K14)),0)</f>
        <v>1.2</v>
      </c>
      <c r="X14" s="198">
        <v>1</v>
      </c>
      <c r="Y14" s="199"/>
      <c r="Z14" s="138"/>
      <c r="AA14" s="139"/>
      <c r="AB14" s="193">
        <f t="shared" ca="1" si="0"/>
        <v>34.200000000000003</v>
      </c>
      <c r="AC14" s="129"/>
      <c r="AD14" s="129"/>
      <c r="AE14" s="129"/>
    </row>
    <row r="15" spans="1:31" ht="15.75" x14ac:dyDescent="0.25">
      <c r="A15" s="158">
        <f ca="1">RANK(AB15,AB$6:OFFSET(AB$6,0,0,COUNTA(B$6:B$28)))</f>
        <v>10</v>
      </c>
      <c r="B15" s="287" t="s">
        <v>85</v>
      </c>
      <c r="C15" s="149"/>
      <c r="D15" s="235">
        <v>1</v>
      </c>
      <c r="E15" s="236">
        <v>7</v>
      </c>
      <c r="F15" s="237">
        <v>4</v>
      </c>
      <c r="G15" s="233">
        <v>1</v>
      </c>
      <c r="H15" s="238">
        <v>4</v>
      </c>
      <c r="I15" s="236">
        <v>7</v>
      </c>
      <c r="J15" s="235">
        <v>1</v>
      </c>
      <c r="K15" s="236">
        <v>4</v>
      </c>
      <c r="L15" s="239">
        <v>10</v>
      </c>
      <c r="M15" s="283"/>
      <c r="N15" s="202">
        <f ca="1">OFFSET(Очки!$A$3,F15,D15+QUOTIENT(MAX($C$29-11,0), 2)*4)</f>
        <v>13</v>
      </c>
      <c r="O15" s="198">
        <f ca="1">IF(F15&lt;E15,OFFSET(IF(OR($C$29=11,$C$29=12),Очки!$B$17,Очки!$O$18),2+E15-F15,IF(D15=2,12,13-E15)),0)</f>
        <v>2.1</v>
      </c>
      <c r="P15" s="198"/>
      <c r="Q15" s="273">
        <v>-5</v>
      </c>
      <c r="R15" s="202">
        <f ca="1">OFFSET(Очки!$A$3,I15,G15+QUOTIENT(MAX($C$29-11,0), 2)*4)</f>
        <v>11</v>
      </c>
      <c r="S15" s="198">
        <f ca="1">IF(I15&lt;H15,OFFSET(IF(OR($C$29=11,$C$29=12),Очки!$B$17,Очки!$O$18),2+H15-I15,IF(G15=2,12,13-H15)),0)</f>
        <v>0</v>
      </c>
      <c r="T15" s="198"/>
      <c r="U15" s="273"/>
      <c r="V15" s="202">
        <f ca="1">OFFSET(Очки!$A$3,L15,J15+QUOTIENT(MAX($C$29-11,0), 2)*4)</f>
        <v>9.5</v>
      </c>
      <c r="W15" s="198">
        <f ca="1">IF(L15&lt;K15,OFFSET(IF(OR($C$29=11,$C$29=12),Очки!$B$17,Очки!$O$18),2+K15-L15,IF(J15=2,12,13-K15)),0)</f>
        <v>0</v>
      </c>
      <c r="X15" s="198"/>
      <c r="Y15" s="199"/>
      <c r="Z15" s="138"/>
      <c r="AA15" s="139"/>
      <c r="AB15" s="193">
        <f t="shared" ca="1" si="0"/>
        <v>30.6</v>
      </c>
      <c r="AC15" s="129"/>
      <c r="AD15" s="129"/>
      <c r="AE15" s="129"/>
    </row>
    <row r="16" spans="1:31" ht="15" customHeight="1" x14ac:dyDescent="0.25">
      <c r="A16" s="158">
        <f ca="1">RANK(AB16,AB$6:OFFSET(AB$6,0,0,COUNTA(B$6:B$28)))</f>
        <v>11</v>
      </c>
      <c r="B16" s="295" t="s">
        <v>77</v>
      </c>
      <c r="C16" s="149" t="s">
        <v>25</v>
      </c>
      <c r="D16" s="235">
        <v>1</v>
      </c>
      <c r="E16" s="236">
        <v>6</v>
      </c>
      <c r="F16" s="237">
        <v>3</v>
      </c>
      <c r="G16" s="233">
        <v>1</v>
      </c>
      <c r="H16" s="238">
        <v>7</v>
      </c>
      <c r="I16" s="236">
        <v>6</v>
      </c>
      <c r="J16" s="232">
        <v>1</v>
      </c>
      <c r="K16" s="236">
        <v>9</v>
      </c>
      <c r="L16" s="239">
        <v>12</v>
      </c>
      <c r="M16" s="283"/>
      <c r="N16" s="202">
        <f ca="1">OFFSET(Очки!$A$3,F16,D16+QUOTIENT(MAX($C$29-11,0), 2)*4)</f>
        <v>14</v>
      </c>
      <c r="O16" s="198">
        <f ca="1">IF(F16&lt;E16,OFFSET(IF(OR($C$29=11,$C$29=12),Очки!$B$17,Очки!$O$18),2+E16-F16,IF(D16=2,12,13-E16)),0)</f>
        <v>1.9</v>
      </c>
      <c r="P16" s="198"/>
      <c r="Q16" s="273"/>
      <c r="R16" s="202">
        <f ca="1">OFFSET(Очки!$A$3,I16,G16+QUOTIENT(MAX($C$29-11,0), 2)*4)</f>
        <v>11.5</v>
      </c>
      <c r="S16" s="198">
        <f ca="1">IF(I16&lt;H16,OFFSET(IF(OR($C$29=11,$C$29=12),Очки!$B$17,Очки!$O$18),2+H16-I16,IF(G16=2,12,13-H16)),0)</f>
        <v>0.8</v>
      </c>
      <c r="T16" s="198">
        <v>1</v>
      </c>
      <c r="U16" s="273"/>
      <c r="V16" s="202">
        <f ca="1">OFFSET(Очки!$A$3,L16,J16+QUOTIENT(MAX($C$29-11,0), 2)*4)</f>
        <v>8.5</v>
      </c>
      <c r="W16" s="198">
        <f ca="1">IF(L16&lt;K16,OFFSET(IF(OR($C$29=11,$C$29=12),Очки!$B$17,Очки!$O$18),2+K16-L16,IF(J16=2,12,13-K16)),0)</f>
        <v>0</v>
      </c>
      <c r="X16" s="198"/>
      <c r="Y16" s="199">
        <v>-8</v>
      </c>
      <c r="Z16" s="138"/>
      <c r="AA16" s="139"/>
      <c r="AB16" s="193">
        <f t="shared" ca="1" si="0"/>
        <v>29.700000000000003</v>
      </c>
      <c r="AD16" s="129"/>
    </row>
    <row r="17" spans="1:30" ht="15.75" x14ac:dyDescent="0.25">
      <c r="A17" s="158">
        <f ca="1">RANK(AB17,AB$6:OFFSET(AB$6,0,0,COUNTA(B$6:B$28)))</f>
        <v>12</v>
      </c>
      <c r="B17" s="295" t="s">
        <v>83</v>
      </c>
      <c r="C17" s="149" t="s">
        <v>25</v>
      </c>
      <c r="D17" s="235">
        <v>1</v>
      </c>
      <c r="E17" s="236">
        <v>9</v>
      </c>
      <c r="F17" s="237">
        <v>5</v>
      </c>
      <c r="G17" s="233">
        <v>1</v>
      </c>
      <c r="H17" s="238">
        <v>8</v>
      </c>
      <c r="I17" s="236">
        <v>10</v>
      </c>
      <c r="J17" s="232">
        <v>1</v>
      </c>
      <c r="K17" s="236">
        <v>8</v>
      </c>
      <c r="L17" s="239">
        <v>8</v>
      </c>
      <c r="M17" s="283">
        <v>1</v>
      </c>
      <c r="N17" s="202">
        <f ca="1">OFFSET(Очки!$A$3,F17,D17+QUOTIENT(MAX($C$29-11,0), 2)*4)</f>
        <v>12</v>
      </c>
      <c r="O17" s="198">
        <f ca="1">IF(F17&lt;E17,OFFSET(IF(OR($C$29=11,$C$29=12),Очки!$B$17,Очки!$O$18),2+E17-F17,IF(D17=2,12,13-E17)),0)</f>
        <v>3.4000000000000004</v>
      </c>
      <c r="P17" s="198">
        <v>0.5</v>
      </c>
      <c r="Q17" s="273">
        <v>-5</v>
      </c>
      <c r="R17" s="202">
        <f ca="1">OFFSET(Очки!$A$3,I17,G17+QUOTIENT(MAX($C$29-11,0), 2)*4)</f>
        <v>9.5</v>
      </c>
      <c r="S17" s="198">
        <f ca="1">IF(I17&lt;H17,OFFSET(IF(OR($C$29=11,$C$29=12),Очки!$B$17,Очки!$O$18),2+H17-I17,IF(G17=2,12,13-H17)),0)</f>
        <v>0</v>
      </c>
      <c r="T17" s="198">
        <v>0.5</v>
      </c>
      <c r="U17" s="273">
        <v>-5</v>
      </c>
      <c r="V17" s="202">
        <f ca="1">OFFSET(Очки!$A$3,L17,J17+QUOTIENT(MAX($C$29-11,0), 2)*4)</f>
        <v>10.5</v>
      </c>
      <c r="W17" s="198">
        <f ca="1">IF(L17&lt;K17,OFFSET(IF(OR($C$29=11,$C$29=12),Очки!$B$17,Очки!$O$18),2+K17-L17,IF(J17=2,12,13-K17)),0)</f>
        <v>0</v>
      </c>
      <c r="X17" s="198"/>
      <c r="Y17" s="199">
        <v>-5</v>
      </c>
      <c r="Z17" s="138"/>
      <c r="AA17" s="139"/>
      <c r="AB17" s="193">
        <f t="shared" ca="1" si="0"/>
        <v>22.4</v>
      </c>
      <c r="AD17" s="129"/>
    </row>
    <row r="18" spans="1:30" ht="15.75" hidden="1" x14ac:dyDescent="0.25">
      <c r="A18" s="158" t="e">
        <f ca="1">RANK(AB18,AB$6:OFFSET(AB$6,0,0,COUNTA(B$6:B$28)))</f>
        <v>#N/A</v>
      </c>
      <c r="B18" s="155"/>
      <c r="C18" s="149"/>
      <c r="D18" s="235"/>
      <c r="E18" s="236"/>
      <c r="F18" s="237"/>
      <c r="G18" s="233"/>
      <c r="H18" s="238"/>
      <c r="I18" s="236"/>
      <c r="J18" s="235"/>
      <c r="K18" s="236"/>
      <c r="L18" s="239"/>
      <c r="M18" s="283"/>
      <c r="N18" s="202" t="str">
        <f ca="1">OFFSET(Очки!$A$3,F18,D18+QUOTIENT(MAX($C$29-11,0), 2)*4)</f>
        <v>Место</v>
      </c>
      <c r="O18" s="198">
        <f ca="1">IF(F18&lt;E18,OFFSET(IF(OR($C$29=11,$C$29=12),Очки!$B$17,Очки!$O$18),2+E18-F18,IF(D18=2,12,13-E18)),0)</f>
        <v>0</v>
      </c>
      <c r="P18" s="198"/>
      <c r="Q18" s="273"/>
      <c r="R18" s="202" t="str">
        <f ca="1">OFFSET(Очки!$A$3,I18,G18+QUOTIENT(MAX($C$29-11,0), 2)*4)</f>
        <v>Место</v>
      </c>
      <c r="S18" s="198">
        <f ca="1">IF(I18&lt;H18,OFFSET(IF(OR($C$29=11,$C$29=12),Очки!$B$17,Очки!$O$18),2+H18-I18,IF(G18=2,12,13-H18)),0)</f>
        <v>0</v>
      </c>
      <c r="T18" s="198"/>
      <c r="U18" s="273"/>
      <c r="V18" s="202" t="str">
        <f ca="1">OFFSET(Очки!$A$3,L18,J18+QUOTIENT(MAX($C$29-11,0), 2)*4)</f>
        <v>Место</v>
      </c>
      <c r="W18" s="198">
        <f ca="1">IF(L18&lt;K18,OFFSET(IF(OR($C$29=11,$C$29=12),Очки!$B$17,Очки!$O$18),2+K18-L18,IF(J18=2,12,13-K18)),0)</f>
        <v>0</v>
      </c>
      <c r="X18" s="198"/>
      <c r="Y18" s="199"/>
      <c r="Z18" s="138"/>
      <c r="AA18" s="139"/>
      <c r="AB18" s="193">
        <f t="shared" ref="AB18:AB28" ca="1" si="1">SUM(M18:Y18)</f>
        <v>0</v>
      </c>
      <c r="AD18" s="129"/>
    </row>
    <row r="19" spans="1:30" ht="15.75" hidden="1" x14ac:dyDescent="0.25">
      <c r="A19" s="158" t="e">
        <f ca="1">RANK(AB19,AB$6:OFFSET(AB$6,0,0,COUNTA(B$6:B$28)))</f>
        <v>#N/A</v>
      </c>
      <c r="B19" s="285"/>
      <c r="C19" s="149"/>
      <c r="D19" s="235"/>
      <c r="E19" s="236"/>
      <c r="F19" s="237"/>
      <c r="G19" s="233"/>
      <c r="H19" s="238"/>
      <c r="I19" s="236"/>
      <c r="J19" s="232"/>
      <c r="K19" s="236"/>
      <c r="L19" s="239"/>
      <c r="M19" s="283"/>
      <c r="N19" s="202" t="str">
        <f ca="1">OFFSET(Очки!$A$3,F19,D19+QUOTIENT(MAX($C$29-11,0), 2)*4)</f>
        <v>Место</v>
      </c>
      <c r="O19" s="198">
        <f ca="1">IF(F19&lt;E19,OFFSET(IF(OR($C$29=11,$C$29=12),Очки!$B$17,Очки!$O$18),2+E19-F19,IF(D19=2,12,13-E19)),0)</f>
        <v>0</v>
      </c>
      <c r="P19" s="198"/>
      <c r="Q19" s="273"/>
      <c r="R19" s="202" t="str">
        <f ca="1">OFFSET(Очки!$A$3,I19,G19+QUOTIENT(MAX($C$29-11,0), 2)*4)</f>
        <v>Место</v>
      </c>
      <c r="S19" s="198">
        <f ca="1">IF(I19&lt;H19,OFFSET(IF(OR($C$29=11,$C$29=12),Очки!$B$17,Очки!$O$18),2+H19-I19,IF(G19=2,12,13-H19)),0)</f>
        <v>0</v>
      </c>
      <c r="T19" s="198"/>
      <c r="U19" s="273"/>
      <c r="V19" s="202" t="str">
        <f ca="1">OFFSET(Очки!$A$3,L19,J19+QUOTIENT(MAX($C$29-11,0), 2)*4)</f>
        <v>Место</v>
      </c>
      <c r="W19" s="198">
        <f ca="1">IF(L19&lt;K19,OFFSET(IF(OR($C$29=11,$C$29=12),Очки!$B$17,Очки!$O$18),2+K19-L19,IF(J19=2,12,13-K19)),0)</f>
        <v>0</v>
      </c>
      <c r="X19" s="198"/>
      <c r="Y19" s="199"/>
      <c r="Z19" s="138"/>
      <c r="AA19" s="139"/>
      <c r="AB19" s="193">
        <f t="shared" ca="1" si="1"/>
        <v>0</v>
      </c>
      <c r="AD19" s="129"/>
    </row>
    <row r="20" spans="1:30" ht="15.75" hidden="1" x14ac:dyDescent="0.25">
      <c r="A20" s="158" t="e">
        <f ca="1">RANK(AB20,AB$6:OFFSET(AB$6,0,0,COUNTA(B$6:B$28)))</f>
        <v>#N/A</v>
      </c>
      <c r="B20" s="155"/>
      <c r="C20" s="149"/>
      <c r="D20" s="235"/>
      <c r="E20" s="236"/>
      <c r="F20" s="237"/>
      <c r="G20" s="233"/>
      <c r="H20" s="238"/>
      <c r="I20" s="236"/>
      <c r="J20" s="235"/>
      <c r="K20" s="236"/>
      <c r="L20" s="239"/>
      <c r="M20" s="283"/>
      <c r="N20" s="202" t="str">
        <f ca="1">OFFSET(Очки!$A$3,F20,D20+QUOTIENT(MAX($C$29-11,0), 2)*4)</f>
        <v>Место</v>
      </c>
      <c r="O20" s="198">
        <f ca="1">IF(F20&lt;E20,OFFSET(IF(OR($C$29=11,$C$29=12),Очки!$B$17,Очки!$O$18),2+E20-F20,IF(D20=2,12,13-E20)),0)</f>
        <v>0</v>
      </c>
      <c r="P20" s="198"/>
      <c r="Q20" s="273"/>
      <c r="R20" s="202" t="str">
        <f ca="1">OFFSET(Очки!$A$3,I20,G20+QUOTIENT(MAX($C$29-11,0), 2)*4)</f>
        <v>Место</v>
      </c>
      <c r="S20" s="198">
        <f ca="1">IF(I20&lt;H20,OFFSET(IF(OR($C$29=11,$C$29=12),Очки!$B$17,Очки!$O$18),2+H20-I20,IF(G20=2,12,13-H20)),0)</f>
        <v>0</v>
      </c>
      <c r="T20" s="198"/>
      <c r="U20" s="273"/>
      <c r="V20" s="202" t="str">
        <f ca="1">OFFSET(Очки!$A$3,L20,J20+QUOTIENT(MAX($C$29-11,0), 2)*4)</f>
        <v>Место</v>
      </c>
      <c r="W20" s="198">
        <f ca="1">IF(L20&lt;K20,OFFSET(IF(OR($C$29=11,$C$29=12),Очки!$B$17,Очки!$O$18),2+K20-L20,IF(J20=2,12,13-K20)),0)</f>
        <v>0</v>
      </c>
      <c r="X20" s="198"/>
      <c r="Y20" s="199"/>
      <c r="Z20" s="138"/>
      <c r="AA20" s="139"/>
      <c r="AB20" s="193">
        <f t="shared" ca="1" si="1"/>
        <v>0</v>
      </c>
      <c r="AD20" s="129"/>
    </row>
    <row r="21" spans="1:30" ht="15.75" hidden="1" x14ac:dyDescent="0.25">
      <c r="A21" s="158" t="e">
        <f ca="1">RANK(AB21,AB$6:OFFSET(AB$6,0,0,COUNTA(B$6:B$28)))</f>
        <v>#N/A</v>
      </c>
      <c r="B21" s="154"/>
      <c r="C21" s="229"/>
      <c r="D21" s="235"/>
      <c r="E21" s="236"/>
      <c r="F21" s="237"/>
      <c r="G21" s="233"/>
      <c r="H21" s="238"/>
      <c r="I21" s="236"/>
      <c r="J21" s="232"/>
      <c r="K21" s="236"/>
      <c r="L21" s="239"/>
      <c r="M21" s="283"/>
      <c r="N21" s="202" t="str">
        <f ca="1">OFFSET(Очки!$A$3,F21,D21+QUOTIENT(MAX($C$29-11,0), 2)*4)</f>
        <v>Место</v>
      </c>
      <c r="O21" s="198">
        <f ca="1">IF(F21&lt;E21,OFFSET(IF(OR($C$29=11,$C$29=12),Очки!$B$17,Очки!$O$18),2+E21-F21,IF(D21=2,12,13-E21)),0)</f>
        <v>0</v>
      </c>
      <c r="P21" s="198"/>
      <c r="Q21" s="273"/>
      <c r="R21" s="202" t="str">
        <f ca="1">OFFSET(Очки!$A$3,I21,G21+QUOTIENT(MAX($C$29-11,0), 2)*4)</f>
        <v>Место</v>
      </c>
      <c r="S21" s="198">
        <f ca="1">IF(I21&lt;H21,OFFSET(IF(OR($C$29=11,$C$29=12),Очки!$B$17,Очки!$O$18),2+H21-I21,IF(G21=2,12,13-H21)),0)</f>
        <v>0</v>
      </c>
      <c r="T21" s="198"/>
      <c r="U21" s="273"/>
      <c r="V21" s="202" t="str">
        <f ca="1">OFFSET(Очки!$A$3,L21,J21+QUOTIENT(MAX($C$29-11,0), 2)*4)</f>
        <v>Место</v>
      </c>
      <c r="W21" s="198">
        <f ca="1">IF(L21&lt;K21,OFFSET(IF(OR($C$29=11,$C$29=12),Очки!$B$17,Очки!$O$18),2+K21-L21,IF(J21=2,12,13-K21)),0)</f>
        <v>0</v>
      </c>
      <c r="X21" s="198"/>
      <c r="Y21" s="199"/>
      <c r="Z21" s="138"/>
      <c r="AA21" s="139"/>
      <c r="AB21" s="193">
        <f t="shared" ca="1" si="1"/>
        <v>0</v>
      </c>
      <c r="AD21" s="129"/>
    </row>
    <row r="22" spans="1:30" ht="15.75" hidden="1" x14ac:dyDescent="0.25">
      <c r="A22" s="158" t="e">
        <f ca="1">RANK(AB22,AB$6:OFFSET(AB$6,0,0,COUNTA(B$6:B$28)))</f>
        <v>#N/A</v>
      </c>
      <c r="B22" s="156"/>
      <c r="C22" s="229"/>
      <c r="D22" s="235"/>
      <c r="E22" s="236"/>
      <c r="F22" s="237"/>
      <c r="G22" s="233"/>
      <c r="H22" s="238"/>
      <c r="I22" s="236"/>
      <c r="J22" s="235"/>
      <c r="K22" s="236"/>
      <c r="L22" s="239"/>
      <c r="M22" s="283"/>
      <c r="N22" s="202" t="str">
        <f ca="1">OFFSET(Очки!$A$3,F22,D22+QUOTIENT(MAX($C$29-11,0), 2)*4)</f>
        <v>Место</v>
      </c>
      <c r="O22" s="198">
        <f ca="1">IF(F22&lt;E22,OFFSET(IF(OR($C$29=11,$C$29=12),Очки!$B$17,Очки!$O$18),2+E22-F22,IF(D22=2,12,13-E22)),0)</f>
        <v>0</v>
      </c>
      <c r="P22" s="198"/>
      <c r="Q22" s="273"/>
      <c r="R22" s="202" t="str">
        <f ca="1">OFFSET(Очки!$A$3,I22,G22+QUOTIENT(MAX($C$29-11,0), 2)*4)</f>
        <v>Место</v>
      </c>
      <c r="S22" s="198">
        <f ca="1">IF(I22&lt;H22,OFFSET(IF(OR($C$29=11,$C$29=12),Очки!$B$17,Очки!$O$18),2+H22-I22,IF(G22=2,12,13-H22)),0)</f>
        <v>0</v>
      </c>
      <c r="T22" s="198"/>
      <c r="U22" s="273"/>
      <c r="V22" s="202" t="str">
        <f ca="1">OFFSET(Очки!$A$3,L22,J22+QUOTIENT(MAX($C$29-11,0), 2)*4)</f>
        <v>Место</v>
      </c>
      <c r="W22" s="198">
        <f ca="1">IF(L22&lt;K22,OFFSET(IF(OR($C$29=11,$C$29=12),Очки!$B$17,Очки!$O$18),2+K22-L22,IF(J22=2,12,13-K22)),0)</f>
        <v>0</v>
      </c>
      <c r="X22" s="198"/>
      <c r="Y22" s="199"/>
      <c r="Z22" s="138"/>
      <c r="AA22" s="139"/>
      <c r="AB22" s="193">
        <f t="shared" ca="1" si="1"/>
        <v>0</v>
      </c>
      <c r="AD22" s="129"/>
    </row>
    <row r="23" spans="1:30" ht="15.95" hidden="1" customHeight="1" x14ac:dyDescent="0.25">
      <c r="A23" s="158" t="e">
        <f ca="1">RANK(AB23,AB$6:OFFSET(AB$6,0,0,COUNTA(B$6:B$28)))</f>
        <v>#N/A</v>
      </c>
      <c r="B23" s="295"/>
      <c r="C23" s="229"/>
      <c r="D23" s="235"/>
      <c r="E23" s="236"/>
      <c r="F23" s="237"/>
      <c r="G23" s="233"/>
      <c r="H23" s="238"/>
      <c r="I23" s="236"/>
      <c r="J23" s="235"/>
      <c r="K23" s="236"/>
      <c r="L23" s="239"/>
      <c r="M23" s="283"/>
      <c r="N23" s="202" t="str">
        <f ca="1">OFFSET(Очки!$A$3,F23,D23+QUOTIENT(MAX($C$29-11,0), 2)*4)</f>
        <v>Место</v>
      </c>
      <c r="O23" s="198">
        <f ca="1">IF(F23&lt;E23,OFFSET(IF(OR($C$29=11,$C$29=12),Очки!$B$17,Очки!$O$18),2+E23-F23,IF(D23=2,12,13-E23)),0)</f>
        <v>0</v>
      </c>
      <c r="P23" s="198"/>
      <c r="Q23" s="273"/>
      <c r="R23" s="202" t="str">
        <f ca="1">OFFSET(Очки!$A$3,I23,G23+QUOTIENT(MAX($C$29-11,0), 2)*4)</f>
        <v>Место</v>
      </c>
      <c r="S23" s="198">
        <f ca="1">IF(I23&lt;H23,OFFSET(IF(OR($C$29=11,$C$29=12),Очки!$B$17,Очки!$O$18),2+H23-I23,IF(G23=2,12,13-H23)),0)</f>
        <v>0</v>
      </c>
      <c r="T23" s="198"/>
      <c r="U23" s="273"/>
      <c r="V23" s="202" t="str">
        <f ca="1">OFFSET(Очки!$A$3,L23,J23+QUOTIENT(MAX($C$29-11,0), 2)*4)</f>
        <v>Место</v>
      </c>
      <c r="W23" s="198">
        <f ca="1">IF(L23&lt;K23,OFFSET(IF(OR($C$29=11,$C$29=12),Очки!$B$17,Очки!$O$18),2+K23-L23,IF(J23=2,12,13-K23)),0)</f>
        <v>0</v>
      </c>
      <c r="X23" s="198"/>
      <c r="Y23" s="199"/>
      <c r="Z23" s="138"/>
      <c r="AA23" s="139"/>
      <c r="AB23" s="193">
        <f t="shared" ca="1" si="1"/>
        <v>0</v>
      </c>
      <c r="AD23" s="129"/>
    </row>
    <row r="24" spans="1:30" ht="15.95" hidden="1" customHeight="1" x14ac:dyDescent="0.25">
      <c r="A24" s="158" t="e">
        <f ca="1">RANK(AB24,AB$6:OFFSET(AB$6,0,0,COUNTA(B$6:B$28)))</f>
        <v>#N/A</v>
      </c>
      <c r="B24" s="155"/>
      <c r="C24" s="229"/>
      <c r="D24" s="235"/>
      <c r="E24" s="236"/>
      <c r="F24" s="237"/>
      <c r="G24" s="233"/>
      <c r="H24" s="238"/>
      <c r="I24" s="236"/>
      <c r="J24" s="232"/>
      <c r="K24" s="236"/>
      <c r="L24" s="239"/>
      <c r="M24" s="283"/>
      <c r="N24" s="202" t="str">
        <f ca="1">OFFSET(Очки!$A$3,F24,D24+QUOTIENT(MAX($C$29-11,0), 2)*4)</f>
        <v>Место</v>
      </c>
      <c r="O24" s="198">
        <f ca="1">IF(F24&lt;E24,OFFSET(IF(OR($C$29=11,$C$29=12),Очки!$B$17,Очки!$O$18),2+E24-F24,IF(D24=2,12,13-E24)),0)</f>
        <v>0</v>
      </c>
      <c r="P24" s="198"/>
      <c r="Q24" s="273"/>
      <c r="R24" s="202" t="str">
        <f ca="1">OFFSET(Очки!$A$3,I24,G24+QUOTIENT(MAX($C$29-11,0), 2)*4)</f>
        <v>Место</v>
      </c>
      <c r="S24" s="198">
        <f ca="1">IF(I24&lt;H24,OFFSET(IF(OR($C$29=11,$C$29=12),Очки!$B$17,Очки!$O$18),2+H24-I24,IF(G24=2,12,13-H24)),0)</f>
        <v>0</v>
      </c>
      <c r="T24" s="198"/>
      <c r="U24" s="273"/>
      <c r="V24" s="202" t="str">
        <f ca="1">OFFSET(Очки!$A$3,L24,J24+QUOTIENT(MAX($C$29-11,0), 2)*4)</f>
        <v>Место</v>
      </c>
      <c r="W24" s="198">
        <f ca="1">IF(L24&lt;K24,OFFSET(IF(OR($C$29=11,$C$29=12),Очки!$B$17,Очки!$O$18),2+K24-L24,IF(J24=2,12,13-K24)),0)</f>
        <v>0</v>
      </c>
      <c r="X24" s="198"/>
      <c r="Y24" s="199"/>
      <c r="Z24" s="138"/>
      <c r="AA24" s="139"/>
      <c r="AB24" s="193">
        <f t="shared" ca="1" si="1"/>
        <v>0</v>
      </c>
      <c r="AD24" s="129"/>
    </row>
    <row r="25" spans="1:30" ht="15.95" hidden="1" customHeight="1" x14ac:dyDescent="0.25">
      <c r="A25" s="158" t="e">
        <f ca="1">RANK(AB25,AB$6:OFFSET(AB$6,0,0,COUNTA(B$6:B$28)))</f>
        <v>#N/A</v>
      </c>
      <c r="B25" s="159"/>
      <c r="C25" s="229"/>
      <c r="D25" s="235"/>
      <c r="E25" s="236"/>
      <c r="F25" s="237"/>
      <c r="G25" s="233"/>
      <c r="H25" s="238"/>
      <c r="I25" s="236"/>
      <c r="J25" s="232"/>
      <c r="K25" s="236"/>
      <c r="L25" s="239"/>
      <c r="M25" s="283"/>
      <c r="N25" s="202" t="str">
        <f ca="1">OFFSET(Очки!$A$3,F25,D25+QUOTIENT(MAX($C$29-11,0), 2)*4)</f>
        <v>Место</v>
      </c>
      <c r="O25" s="198">
        <f ca="1">IF(F25&lt;E25,OFFSET(IF(OR($C$29=11,$C$29=12),Очки!$B$17,Очки!$O$18),2+E25-F25,IF(D25=2,12,13-E25)),0)</f>
        <v>0</v>
      </c>
      <c r="P25" s="198"/>
      <c r="Q25" s="273"/>
      <c r="R25" s="202" t="str">
        <f ca="1">OFFSET(Очки!$A$3,I25,G25+QUOTIENT(MAX($C$29-11,0), 2)*4)</f>
        <v>Место</v>
      </c>
      <c r="S25" s="198">
        <f ca="1">IF(I25&lt;H25,OFFSET(IF(OR($C$29=11,$C$29=12),Очки!$B$17,Очки!$O$18),2+H25-I25,IF(G25=2,12,13-H25)),0)</f>
        <v>0</v>
      </c>
      <c r="T25" s="198"/>
      <c r="U25" s="273"/>
      <c r="V25" s="202" t="str">
        <f ca="1">OFFSET(Очки!$A$3,L25,J25+QUOTIENT(MAX($C$29-11,0), 2)*4)</f>
        <v>Место</v>
      </c>
      <c r="W25" s="198">
        <f ca="1">IF(L25&lt;K25,OFFSET(IF(OR($C$29=11,$C$29=12),Очки!$B$17,Очки!$O$18),2+K25-L25,IF(J25=2,12,13-K25)),0)</f>
        <v>0</v>
      </c>
      <c r="X25" s="198"/>
      <c r="Y25" s="199"/>
      <c r="Z25" s="138"/>
      <c r="AA25" s="139"/>
      <c r="AB25" s="193">
        <f t="shared" ca="1" si="1"/>
        <v>0</v>
      </c>
      <c r="AD25" s="129"/>
    </row>
    <row r="26" spans="1:30" ht="15.95" hidden="1" customHeight="1" x14ac:dyDescent="0.25">
      <c r="A26" s="158" t="e">
        <f ca="1">RANK(AB26,AB$6:OFFSET(AB$6,0,0,COUNTA(B$6:B$28)))</f>
        <v>#N/A</v>
      </c>
      <c r="B26" s="161"/>
      <c r="C26" s="229"/>
      <c r="D26" s="235"/>
      <c r="E26" s="236"/>
      <c r="F26" s="237"/>
      <c r="G26" s="233"/>
      <c r="H26" s="238"/>
      <c r="I26" s="236"/>
      <c r="J26" s="235"/>
      <c r="K26" s="236"/>
      <c r="L26" s="239"/>
      <c r="M26" s="283"/>
      <c r="N26" s="202" t="str">
        <f ca="1">OFFSET(Очки!$A$3,F26,D26+QUOTIENT(MAX($C$29-11,0), 2)*4)</f>
        <v>Место</v>
      </c>
      <c r="O26" s="198">
        <f ca="1">IF(F26&lt;E26,OFFSET(IF(OR($C$29=11,$C$29=12),Очки!$B$17,Очки!$O$18),2+E26-F26,IF(D26=2,12,13-E26)),0)</f>
        <v>0</v>
      </c>
      <c r="P26" s="198"/>
      <c r="Q26" s="273"/>
      <c r="R26" s="202" t="str">
        <f ca="1">OFFSET(Очки!$A$3,I26,G26+QUOTIENT(MAX($C$29-11,0), 2)*4)</f>
        <v>Место</v>
      </c>
      <c r="S26" s="198">
        <f ca="1">IF(I26&lt;H26,OFFSET(IF(OR($C$29=11,$C$29=12),Очки!$B$17,Очки!$O$18),2+H26-I26,IF(G26=2,12,13-H26)),0)</f>
        <v>0</v>
      </c>
      <c r="T26" s="198"/>
      <c r="U26" s="273"/>
      <c r="V26" s="202" t="str">
        <f ca="1">OFFSET(Очки!$A$3,L26,J26+QUOTIENT(MAX($C$29-11,0), 2)*4)</f>
        <v>Место</v>
      </c>
      <c r="W26" s="198">
        <f ca="1">IF(L26&lt;K26,OFFSET(IF(OR($C$29=11,$C$29=12),Очки!$B$17,Очки!$O$18),2+K26-L26,IF(J26=2,12,13-K26)),0)</f>
        <v>0</v>
      </c>
      <c r="X26" s="198"/>
      <c r="Y26" s="199"/>
      <c r="Z26" s="138"/>
      <c r="AA26" s="139"/>
      <c r="AB26" s="193">
        <f t="shared" ca="1" si="1"/>
        <v>0</v>
      </c>
      <c r="AD26" s="129"/>
    </row>
    <row r="27" spans="1:30" ht="15.95" hidden="1" customHeight="1" x14ac:dyDescent="0.25">
      <c r="A27" s="158" t="e">
        <f ca="1">RANK(AB27,AB$6:OFFSET(AB$6,0,0,COUNTA(B$6:B$28)))</f>
        <v>#N/A</v>
      </c>
      <c r="B27" s="160"/>
      <c r="C27" s="230"/>
      <c r="D27" s="240"/>
      <c r="E27" s="241"/>
      <c r="F27" s="242"/>
      <c r="G27" s="233"/>
      <c r="H27" s="243"/>
      <c r="I27" s="241"/>
      <c r="J27" s="232"/>
      <c r="K27" s="241"/>
      <c r="L27" s="244"/>
      <c r="M27" s="283"/>
      <c r="N27" s="202" t="str">
        <f ca="1">OFFSET(Очки!$A$3,F27,D27+QUOTIENT(MAX($C$29-11,0), 2)*4)</f>
        <v>Место</v>
      </c>
      <c r="O27" s="198">
        <f ca="1">IF(F27&lt;E27,OFFSET(IF(OR($C$29=11,$C$29=12),Очки!$B$17,Очки!$O$18),2+E27-F27,IF(D27=2,12,13-E27)),0)</f>
        <v>0</v>
      </c>
      <c r="P27" s="198"/>
      <c r="Q27" s="273"/>
      <c r="R27" s="202" t="str">
        <f ca="1">OFFSET(Очки!$A$3,I27,G27+QUOTIENT(MAX($C$29-11,0), 2)*4)</f>
        <v>Место</v>
      </c>
      <c r="S27" s="198">
        <f ca="1">IF(I27&lt;H27,OFFSET(IF(OR($C$29=11,$C$29=12),Очки!$B$17,Очки!$O$18),2+H27-I27,IF(G27=2,12,13-H27)),0)</f>
        <v>0</v>
      </c>
      <c r="T27" s="198"/>
      <c r="U27" s="273"/>
      <c r="V27" s="202" t="str">
        <f ca="1">OFFSET(Очки!$A$3,L27,J27+QUOTIENT(MAX($C$29-11,0), 2)*4)</f>
        <v>Место</v>
      </c>
      <c r="W27" s="198">
        <f ca="1">IF(L27&lt;K27,OFFSET(IF(OR($C$29=11,$C$29=12),Очки!$B$17,Очки!$O$18),2+K27-L27,IF(J27=2,12,13-K27)),0)</f>
        <v>0</v>
      </c>
      <c r="X27" s="198"/>
      <c r="Y27" s="199"/>
      <c r="Z27" s="140"/>
      <c r="AA27" s="141"/>
      <c r="AB27" s="194">
        <f t="shared" ca="1" si="1"/>
        <v>0</v>
      </c>
      <c r="AD27" s="129"/>
    </row>
    <row r="28" spans="1:30" ht="15.95" hidden="1" customHeight="1" thickBot="1" x14ac:dyDescent="0.3">
      <c r="A28" s="162" t="e">
        <f ca="1">RANK(AB28,AB$6:OFFSET(AB$6,0,0,COUNTA(B$6:B$28)))</f>
        <v>#N/A</v>
      </c>
      <c r="B28" s="163"/>
      <c r="C28" s="231"/>
      <c r="D28" s="203"/>
      <c r="E28" s="145"/>
      <c r="F28" s="201"/>
      <c r="G28" s="144"/>
      <c r="H28" s="200"/>
      <c r="I28" s="145"/>
      <c r="J28" s="203"/>
      <c r="K28" s="145"/>
      <c r="L28" s="164"/>
      <c r="M28" s="284"/>
      <c r="N28" s="203" t="str">
        <f ca="1">OFFSET(Очки!$A$3,F28,D28+QUOTIENT(MAX($C$29-11,0), 2)*4)</f>
        <v>Место</v>
      </c>
      <c r="O28" s="200">
        <f ca="1">IF(F28&lt;E28,OFFSET(IF(OR($C$29=11,$C$29=12),Очки!$B$17,Очки!$O$18),2+E28-F28,IF(D28=2,12,13-E28)),0)</f>
        <v>0</v>
      </c>
      <c r="P28" s="200"/>
      <c r="Q28" s="164"/>
      <c r="R28" s="203" t="str">
        <f ca="1">OFFSET(Очки!$A$3,I28,G28+QUOTIENT(MAX($C$29-11,0), 2)*4)</f>
        <v>Место</v>
      </c>
      <c r="S28" s="200">
        <f ca="1">IF(I28&lt;H28,OFFSET(IF(OR($C$29=11,$C$29=12),Очки!$B$17,Очки!$O$18),2+H28-I28,IF(G28=2,12,13-H28)),0)</f>
        <v>0</v>
      </c>
      <c r="T28" s="200"/>
      <c r="U28" s="164"/>
      <c r="V28" s="203" t="str">
        <f ca="1">OFFSET(Очки!$A$3,L28,J28+QUOTIENT(MAX($C$29-11,0), 2)*4)</f>
        <v>Место</v>
      </c>
      <c r="W28" s="200">
        <f ca="1">IF(L28&lt;K28,OFFSET(IF(OR($C$29=11,$C$29=12),Очки!$B$17,Очки!$O$18),2+K28-L28,IF(J28=2,12,13-K28)),0)</f>
        <v>0</v>
      </c>
      <c r="X28" s="200"/>
      <c r="Y28" s="201"/>
      <c r="Z28" s="138"/>
      <c r="AA28" s="139"/>
      <c r="AB28" s="195">
        <f t="shared" ca="1" si="1"/>
        <v>0</v>
      </c>
      <c r="AD28" s="129"/>
    </row>
    <row r="29" spans="1:30" ht="15.95" customHeight="1" x14ac:dyDescent="0.2">
      <c r="B29" s="129" t="s">
        <v>43</v>
      </c>
      <c r="C29" s="129">
        <f>COUNTA(B6:B28)</f>
        <v>12</v>
      </c>
    </row>
    <row r="30" spans="1:30" ht="15.95" customHeight="1" x14ac:dyDescent="0.2"/>
    <row r="31" spans="1:30" ht="15.95" customHeight="1" x14ac:dyDescent="0.25"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</row>
    <row r="32" spans="1:30" ht="15.95" customHeight="1" x14ac:dyDescent="0.25"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</row>
    <row r="33" spans="12:28" ht="15.95" customHeight="1" x14ac:dyDescent="0.25"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spans="12:28" ht="15.95" customHeight="1" x14ac:dyDescent="0.25"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12:28" ht="15.75" x14ac:dyDescent="0.25"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</row>
    <row r="36" spans="12:28" ht="15.75" x14ac:dyDescent="0.25"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</row>
    <row r="37" spans="12:28" ht="15.75" x14ac:dyDescent="0.25"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</row>
    <row r="38" spans="12:28" ht="15.75" x14ac:dyDescent="0.25"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</row>
    <row r="39" spans="12:28" ht="15.75" x14ac:dyDescent="0.25"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</row>
    <row r="40" spans="12:28" ht="15.75" x14ac:dyDescent="0.25"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</row>
    <row r="41" spans="12:28" ht="15.75" x14ac:dyDescent="0.25"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</row>
    <row r="42" spans="12:28" ht="15.75" x14ac:dyDescent="0.25"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</row>
    <row r="43" spans="12:28" ht="15.75" x14ac:dyDescent="0.25"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</row>
    <row r="44" spans="12:28" ht="15.75" x14ac:dyDescent="0.25"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</row>
    <row r="45" spans="12:28" ht="15.75" x14ac:dyDescent="0.25"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</row>
    <row r="46" spans="12:28" ht="15.75" x14ac:dyDescent="0.25"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</row>
    <row r="47" spans="12:28" ht="15.75" x14ac:dyDescent="0.25"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</row>
    <row r="48" spans="12:28" ht="15.75" x14ac:dyDescent="0.25"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</row>
    <row r="49" spans="12:28" ht="15.75" x14ac:dyDescent="0.25"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</row>
    <row r="50" spans="12:28" ht="15.75" x14ac:dyDescent="0.25"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</row>
    <row r="51" spans="12:28" ht="15.75" x14ac:dyDescent="0.25"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</row>
    <row r="52" spans="12:28" ht="15.75" x14ac:dyDescent="0.25"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</row>
    <row r="53" spans="12:28" ht="15.75" x14ac:dyDescent="0.25"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</row>
    <row r="54" spans="12:28" ht="15.75" x14ac:dyDescent="0.25"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</row>
    <row r="55" spans="12:28" ht="15.75" x14ac:dyDescent="0.25"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</row>
    <row r="56" spans="12:28" ht="15.75" x14ac:dyDescent="0.25"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</row>
    <row r="57" spans="12:28" ht="15.75" x14ac:dyDescent="0.25"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</row>
    <row r="58" spans="12:28" ht="15.75" x14ac:dyDescent="0.25"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</row>
    <row r="59" spans="12:28" ht="15.75" x14ac:dyDescent="0.25"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</row>
    <row r="60" spans="12:28" ht="15.75" x14ac:dyDescent="0.25"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</row>
    <row r="61" spans="12:28" ht="15.75" x14ac:dyDescent="0.25"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</row>
  </sheetData>
  <sortState ref="A6:AB17">
    <sortCondition ref="A6:A17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28">
    <cfRule type="expression" dxfId="17" priority="3">
      <formula>AND(E6&gt;F6,O6=0)</formula>
    </cfRule>
  </conditionalFormatting>
  <conditionalFormatting sqref="S6:S28">
    <cfRule type="expression" dxfId="16" priority="2">
      <formula>AND(H6&gt;I6,S6=0)</formula>
    </cfRule>
  </conditionalFormatting>
  <conditionalFormatting sqref="W6:W28">
    <cfRule type="expression" dxfId="15" priority="1">
      <formula>AND(K6&gt;L6,W6=0)</formula>
    </cfRule>
  </conditionalFormatting>
  <pageMargins left="0.25" right="0.25" top="0.75" bottom="0.75" header="0.3" footer="0.3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zoomScale="80" zoomScaleNormal="80" zoomScalePageLayoutView="90" workbookViewId="0">
      <selection activeCell="B11" sqref="B11:C11"/>
    </sheetView>
  </sheetViews>
  <sheetFormatPr defaultColWidth="8.85546875" defaultRowHeight="15" x14ac:dyDescent="0.2"/>
  <cols>
    <col min="1" max="1" width="5.28515625" style="128" customWidth="1"/>
    <col min="2" max="2" width="42.42578125" style="129" customWidth="1"/>
    <col min="3" max="3" width="8.28515625" style="129" customWidth="1"/>
    <col min="4" max="5" width="4.42578125" style="142" customWidth="1"/>
    <col min="6" max="8" width="5.28515625" style="143" customWidth="1"/>
    <col min="9" max="9" width="4.42578125" style="142" customWidth="1"/>
    <col min="10" max="12" width="5.28515625" style="143" customWidth="1"/>
    <col min="13" max="13" width="6.85546875" style="143" customWidth="1"/>
    <col min="14" max="14" width="6.42578125" style="143" customWidth="1"/>
    <col min="15" max="15" width="5.42578125" style="143" customWidth="1"/>
    <col min="16" max="18" width="6.42578125" style="143" customWidth="1"/>
    <col min="19" max="19" width="5.140625" style="143" customWidth="1"/>
    <col min="20" max="22" width="6.42578125" style="143" customWidth="1"/>
    <col min="23" max="23" width="5.85546875" style="143" customWidth="1"/>
    <col min="24" max="25" width="6.42578125" style="143" customWidth="1"/>
    <col min="26" max="26" width="4.7109375" style="143" hidden="1" customWidth="1"/>
    <col min="27" max="27" width="10.7109375" style="143" hidden="1" customWidth="1"/>
    <col min="28" max="28" width="10.7109375" style="143" customWidth="1"/>
    <col min="29" max="270" width="8.85546875" style="128"/>
    <col min="271" max="271" width="5.28515625" style="128" customWidth="1"/>
    <col min="272" max="272" width="25" style="128" customWidth="1"/>
    <col min="273" max="273" width="8.28515625" style="128" customWidth="1"/>
    <col min="274" max="274" width="4.42578125" style="128" customWidth="1"/>
    <col min="275" max="276" width="5.28515625" style="128" customWidth="1"/>
    <col min="277" max="277" width="0" style="128" hidden="1" customWidth="1"/>
    <col min="278" max="278" width="6.7109375" style="128" customWidth="1"/>
    <col min="279" max="279" width="7.42578125" style="128" customWidth="1"/>
    <col min="280" max="281" width="7.7109375" style="128" customWidth="1"/>
    <col min="282" max="283" width="0" style="128" hidden="1" customWidth="1"/>
    <col min="284" max="284" width="10.7109375" style="128" customWidth="1"/>
    <col min="285" max="526" width="8.85546875" style="128"/>
    <col min="527" max="527" width="5.28515625" style="128" customWidth="1"/>
    <col min="528" max="528" width="25" style="128" customWidth="1"/>
    <col min="529" max="529" width="8.28515625" style="128" customWidth="1"/>
    <col min="530" max="530" width="4.42578125" style="128" customWidth="1"/>
    <col min="531" max="532" width="5.28515625" style="128" customWidth="1"/>
    <col min="533" max="533" width="0" style="128" hidden="1" customWidth="1"/>
    <col min="534" max="534" width="6.7109375" style="128" customWidth="1"/>
    <col min="535" max="535" width="7.42578125" style="128" customWidth="1"/>
    <col min="536" max="537" width="7.7109375" style="128" customWidth="1"/>
    <col min="538" max="539" width="0" style="128" hidden="1" customWidth="1"/>
    <col min="540" max="540" width="10.7109375" style="128" customWidth="1"/>
    <col min="541" max="782" width="8.85546875" style="128"/>
    <col min="783" max="783" width="5.28515625" style="128" customWidth="1"/>
    <col min="784" max="784" width="25" style="128" customWidth="1"/>
    <col min="785" max="785" width="8.28515625" style="128" customWidth="1"/>
    <col min="786" max="786" width="4.42578125" style="128" customWidth="1"/>
    <col min="787" max="788" width="5.28515625" style="128" customWidth="1"/>
    <col min="789" max="789" width="0" style="128" hidden="1" customWidth="1"/>
    <col min="790" max="790" width="6.7109375" style="128" customWidth="1"/>
    <col min="791" max="791" width="7.42578125" style="128" customWidth="1"/>
    <col min="792" max="793" width="7.7109375" style="128" customWidth="1"/>
    <col min="794" max="795" width="0" style="128" hidden="1" customWidth="1"/>
    <col min="796" max="796" width="10.7109375" style="128" customWidth="1"/>
    <col min="797" max="1038" width="8.85546875" style="128"/>
    <col min="1039" max="1039" width="5.28515625" style="128" customWidth="1"/>
    <col min="1040" max="1040" width="25" style="128" customWidth="1"/>
    <col min="1041" max="1041" width="8.28515625" style="128" customWidth="1"/>
    <col min="1042" max="1042" width="4.42578125" style="128" customWidth="1"/>
    <col min="1043" max="1044" width="5.28515625" style="128" customWidth="1"/>
    <col min="1045" max="1045" width="0" style="128" hidden="1" customWidth="1"/>
    <col min="1046" max="1046" width="6.7109375" style="128" customWidth="1"/>
    <col min="1047" max="1047" width="7.42578125" style="128" customWidth="1"/>
    <col min="1048" max="1049" width="7.7109375" style="128" customWidth="1"/>
    <col min="1050" max="1051" width="0" style="128" hidden="1" customWidth="1"/>
    <col min="1052" max="1052" width="10.7109375" style="128" customWidth="1"/>
    <col min="1053" max="1294" width="8.85546875" style="128"/>
    <col min="1295" max="1295" width="5.28515625" style="128" customWidth="1"/>
    <col min="1296" max="1296" width="25" style="128" customWidth="1"/>
    <col min="1297" max="1297" width="8.28515625" style="128" customWidth="1"/>
    <col min="1298" max="1298" width="4.42578125" style="128" customWidth="1"/>
    <col min="1299" max="1300" width="5.28515625" style="128" customWidth="1"/>
    <col min="1301" max="1301" width="0" style="128" hidden="1" customWidth="1"/>
    <col min="1302" max="1302" width="6.7109375" style="128" customWidth="1"/>
    <col min="1303" max="1303" width="7.42578125" style="128" customWidth="1"/>
    <col min="1304" max="1305" width="7.7109375" style="128" customWidth="1"/>
    <col min="1306" max="1307" width="0" style="128" hidden="1" customWidth="1"/>
    <col min="1308" max="1308" width="10.7109375" style="128" customWidth="1"/>
    <col min="1309" max="1550" width="8.85546875" style="128"/>
    <col min="1551" max="1551" width="5.28515625" style="128" customWidth="1"/>
    <col min="1552" max="1552" width="25" style="128" customWidth="1"/>
    <col min="1553" max="1553" width="8.28515625" style="128" customWidth="1"/>
    <col min="1554" max="1554" width="4.42578125" style="128" customWidth="1"/>
    <col min="1555" max="1556" width="5.28515625" style="128" customWidth="1"/>
    <col min="1557" max="1557" width="0" style="128" hidden="1" customWidth="1"/>
    <col min="1558" max="1558" width="6.7109375" style="128" customWidth="1"/>
    <col min="1559" max="1559" width="7.42578125" style="128" customWidth="1"/>
    <col min="1560" max="1561" width="7.7109375" style="128" customWidth="1"/>
    <col min="1562" max="1563" width="0" style="128" hidden="1" customWidth="1"/>
    <col min="1564" max="1564" width="10.7109375" style="128" customWidth="1"/>
    <col min="1565" max="1806" width="8.85546875" style="128"/>
    <col min="1807" max="1807" width="5.28515625" style="128" customWidth="1"/>
    <col min="1808" max="1808" width="25" style="128" customWidth="1"/>
    <col min="1809" max="1809" width="8.28515625" style="128" customWidth="1"/>
    <col min="1810" max="1810" width="4.42578125" style="128" customWidth="1"/>
    <col min="1811" max="1812" width="5.28515625" style="128" customWidth="1"/>
    <col min="1813" max="1813" width="0" style="128" hidden="1" customWidth="1"/>
    <col min="1814" max="1814" width="6.7109375" style="128" customWidth="1"/>
    <col min="1815" max="1815" width="7.42578125" style="128" customWidth="1"/>
    <col min="1816" max="1817" width="7.7109375" style="128" customWidth="1"/>
    <col min="1818" max="1819" width="0" style="128" hidden="1" customWidth="1"/>
    <col min="1820" max="1820" width="10.7109375" style="128" customWidth="1"/>
    <col min="1821" max="2062" width="8.85546875" style="128"/>
    <col min="2063" max="2063" width="5.28515625" style="128" customWidth="1"/>
    <col min="2064" max="2064" width="25" style="128" customWidth="1"/>
    <col min="2065" max="2065" width="8.28515625" style="128" customWidth="1"/>
    <col min="2066" max="2066" width="4.42578125" style="128" customWidth="1"/>
    <col min="2067" max="2068" width="5.28515625" style="128" customWidth="1"/>
    <col min="2069" max="2069" width="0" style="128" hidden="1" customWidth="1"/>
    <col min="2070" max="2070" width="6.7109375" style="128" customWidth="1"/>
    <col min="2071" max="2071" width="7.42578125" style="128" customWidth="1"/>
    <col min="2072" max="2073" width="7.7109375" style="128" customWidth="1"/>
    <col min="2074" max="2075" width="0" style="128" hidden="1" customWidth="1"/>
    <col min="2076" max="2076" width="10.7109375" style="128" customWidth="1"/>
    <col min="2077" max="2318" width="8.85546875" style="128"/>
    <col min="2319" max="2319" width="5.28515625" style="128" customWidth="1"/>
    <col min="2320" max="2320" width="25" style="128" customWidth="1"/>
    <col min="2321" max="2321" width="8.28515625" style="128" customWidth="1"/>
    <col min="2322" max="2322" width="4.42578125" style="128" customWidth="1"/>
    <col min="2323" max="2324" width="5.28515625" style="128" customWidth="1"/>
    <col min="2325" max="2325" width="0" style="128" hidden="1" customWidth="1"/>
    <col min="2326" max="2326" width="6.7109375" style="128" customWidth="1"/>
    <col min="2327" max="2327" width="7.42578125" style="128" customWidth="1"/>
    <col min="2328" max="2329" width="7.7109375" style="128" customWidth="1"/>
    <col min="2330" max="2331" width="0" style="128" hidden="1" customWidth="1"/>
    <col min="2332" max="2332" width="10.7109375" style="128" customWidth="1"/>
    <col min="2333" max="2574" width="8.85546875" style="128"/>
    <col min="2575" max="2575" width="5.28515625" style="128" customWidth="1"/>
    <col min="2576" max="2576" width="25" style="128" customWidth="1"/>
    <col min="2577" max="2577" width="8.28515625" style="128" customWidth="1"/>
    <col min="2578" max="2578" width="4.42578125" style="128" customWidth="1"/>
    <col min="2579" max="2580" width="5.28515625" style="128" customWidth="1"/>
    <col min="2581" max="2581" width="0" style="128" hidden="1" customWidth="1"/>
    <col min="2582" max="2582" width="6.7109375" style="128" customWidth="1"/>
    <col min="2583" max="2583" width="7.42578125" style="128" customWidth="1"/>
    <col min="2584" max="2585" width="7.7109375" style="128" customWidth="1"/>
    <col min="2586" max="2587" width="0" style="128" hidden="1" customWidth="1"/>
    <col min="2588" max="2588" width="10.7109375" style="128" customWidth="1"/>
    <col min="2589" max="2830" width="8.85546875" style="128"/>
    <col min="2831" max="2831" width="5.28515625" style="128" customWidth="1"/>
    <col min="2832" max="2832" width="25" style="128" customWidth="1"/>
    <col min="2833" max="2833" width="8.28515625" style="128" customWidth="1"/>
    <col min="2834" max="2834" width="4.42578125" style="128" customWidth="1"/>
    <col min="2835" max="2836" width="5.28515625" style="128" customWidth="1"/>
    <col min="2837" max="2837" width="0" style="128" hidden="1" customWidth="1"/>
    <col min="2838" max="2838" width="6.7109375" style="128" customWidth="1"/>
    <col min="2839" max="2839" width="7.42578125" style="128" customWidth="1"/>
    <col min="2840" max="2841" width="7.7109375" style="128" customWidth="1"/>
    <col min="2842" max="2843" width="0" style="128" hidden="1" customWidth="1"/>
    <col min="2844" max="2844" width="10.7109375" style="128" customWidth="1"/>
    <col min="2845" max="3086" width="8.85546875" style="128"/>
    <col min="3087" max="3087" width="5.28515625" style="128" customWidth="1"/>
    <col min="3088" max="3088" width="25" style="128" customWidth="1"/>
    <col min="3089" max="3089" width="8.28515625" style="128" customWidth="1"/>
    <col min="3090" max="3090" width="4.42578125" style="128" customWidth="1"/>
    <col min="3091" max="3092" width="5.28515625" style="128" customWidth="1"/>
    <col min="3093" max="3093" width="0" style="128" hidden="1" customWidth="1"/>
    <col min="3094" max="3094" width="6.7109375" style="128" customWidth="1"/>
    <col min="3095" max="3095" width="7.42578125" style="128" customWidth="1"/>
    <col min="3096" max="3097" width="7.7109375" style="128" customWidth="1"/>
    <col min="3098" max="3099" width="0" style="128" hidden="1" customWidth="1"/>
    <col min="3100" max="3100" width="10.7109375" style="128" customWidth="1"/>
    <col min="3101" max="3342" width="8.85546875" style="128"/>
    <col min="3343" max="3343" width="5.28515625" style="128" customWidth="1"/>
    <col min="3344" max="3344" width="25" style="128" customWidth="1"/>
    <col min="3345" max="3345" width="8.28515625" style="128" customWidth="1"/>
    <col min="3346" max="3346" width="4.42578125" style="128" customWidth="1"/>
    <col min="3347" max="3348" width="5.28515625" style="128" customWidth="1"/>
    <col min="3349" max="3349" width="0" style="128" hidden="1" customWidth="1"/>
    <col min="3350" max="3350" width="6.7109375" style="128" customWidth="1"/>
    <col min="3351" max="3351" width="7.42578125" style="128" customWidth="1"/>
    <col min="3352" max="3353" width="7.7109375" style="128" customWidth="1"/>
    <col min="3354" max="3355" width="0" style="128" hidden="1" customWidth="1"/>
    <col min="3356" max="3356" width="10.7109375" style="128" customWidth="1"/>
    <col min="3357" max="3598" width="8.85546875" style="128"/>
    <col min="3599" max="3599" width="5.28515625" style="128" customWidth="1"/>
    <col min="3600" max="3600" width="25" style="128" customWidth="1"/>
    <col min="3601" max="3601" width="8.28515625" style="128" customWidth="1"/>
    <col min="3602" max="3602" width="4.42578125" style="128" customWidth="1"/>
    <col min="3603" max="3604" width="5.28515625" style="128" customWidth="1"/>
    <col min="3605" max="3605" width="0" style="128" hidden="1" customWidth="1"/>
    <col min="3606" max="3606" width="6.7109375" style="128" customWidth="1"/>
    <col min="3607" max="3607" width="7.42578125" style="128" customWidth="1"/>
    <col min="3608" max="3609" width="7.7109375" style="128" customWidth="1"/>
    <col min="3610" max="3611" width="0" style="128" hidden="1" customWidth="1"/>
    <col min="3612" max="3612" width="10.7109375" style="128" customWidth="1"/>
    <col min="3613" max="3854" width="8.85546875" style="128"/>
    <col min="3855" max="3855" width="5.28515625" style="128" customWidth="1"/>
    <col min="3856" max="3856" width="25" style="128" customWidth="1"/>
    <col min="3857" max="3857" width="8.28515625" style="128" customWidth="1"/>
    <col min="3858" max="3858" width="4.42578125" style="128" customWidth="1"/>
    <col min="3859" max="3860" width="5.28515625" style="128" customWidth="1"/>
    <col min="3861" max="3861" width="0" style="128" hidden="1" customWidth="1"/>
    <col min="3862" max="3862" width="6.7109375" style="128" customWidth="1"/>
    <col min="3863" max="3863" width="7.42578125" style="128" customWidth="1"/>
    <col min="3864" max="3865" width="7.7109375" style="128" customWidth="1"/>
    <col min="3866" max="3867" width="0" style="128" hidden="1" customWidth="1"/>
    <col min="3868" max="3868" width="10.7109375" style="128" customWidth="1"/>
    <col min="3869" max="4110" width="8.85546875" style="128"/>
    <col min="4111" max="4111" width="5.28515625" style="128" customWidth="1"/>
    <col min="4112" max="4112" width="25" style="128" customWidth="1"/>
    <col min="4113" max="4113" width="8.28515625" style="128" customWidth="1"/>
    <col min="4114" max="4114" width="4.42578125" style="128" customWidth="1"/>
    <col min="4115" max="4116" width="5.28515625" style="128" customWidth="1"/>
    <col min="4117" max="4117" width="0" style="128" hidden="1" customWidth="1"/>
    <col min="4118" max="4118" width="6.7109375" style="128" customWidth="1"/>
    <col min="4119" max="4119" width="7.42578125" style="128" customWidth="1"/>
    <col min="4120" max="4121" width="7.7109375" style="128" customWidth="1"/>
    <col min="4122" max="4123" width="0" style="128" hidden="1" customWidth="1"/>
    <col min="4124" max="4124" width="10.7109375" style="128" customWidth="1"/>
    <col min="4125" max="4366" width="8.85546875" style="128"/>
    <col min="4367" max="4367" width="5.28515625" style="128" customWidth="1"/>
    <col min="4368" max="4368" width="25" style="128" customWidth="1"/>
    <col min="4369" max="4369" width="8.28515625" style="128" customWidth="1"/>
    <col min="4370" max="4370" width="4.42578125" style="128" customWidth="1"/>
    <col min="4371" max="4372" width="5.28515625" style="128" customWidth="1"/>
    <col min="4373" max="4373" width="0" style="128" hidden="1" customWidth="1"/>
    <col min="4374" max="4374" width="6.7109375" style="128" customWidth="1"/>
    <col min="4375" max="4375" width="7.42578125" style="128" customWidth="1"/>
    <col min="4376" max="4377" width="7.7109375" style="128" customWidth="1"/>
    <col min="4378" max="4379" width="0" style="128" hidden="1" customWidth="1"/>
    <col min="4380" max="4380" width="10.7109375" style="128" customWidth="1"/>
    <col min="4381" max="4622" width="8.85546875" style="128"/>
    <col min="4623" max="4623" width="5.28515625" style="128" customWidth="1"/>
    <col min="4624" max="4624" width="25" style="128" customWidth="1"/>
    <col min="4625" max="4625" width="8.28515625" style="128" customWidth="1"/>
    <col min="4626" max="4626" width="4.42578125" style="128" customWidth="1"/>
    <col min="4627" max="4628" width="5.28515625" style="128" customWidth="1"/>
    <col min="4629" max="4629" width="0" style="128" hidden="1" customWidth="1"/>
    <col min="4630" max="4630" width="6.7109375" style="128" customWidth="1"/>
    <col min="4631" max="4631" width="7.42578125" style="128" customWidth="1"/>
    <col min="4632" max="4633" width="7.7109375" style="128" customWidth="1"/>
    <col min="4634" max="4635" width="0" style="128" hidden="1" customWidth="1"/>
    <col min="4636" max="4636" width="10.7109375" style="128" customWidth="1"/>
    <col min="4637" max="4878" width="8.85546875" style="128"/>
    <col min="4879" max="4879" width="5.28515625" style="128" customWidth="1"/>
    <col min="4880" max="4880" width="25" style="128" customWidth="1"/>
    <col min="4881" max="4881" width="8.28515625" style="128" customWidth="1"/>
    <col min="4882" max="4882" width="4.42578125" style="128" customWidth="1"/>
    <col min="4883" max="4884" width="5.28515625" style="128" customWidth="1"/>
    <col min="4885" max="4885" width="0" style="128" hidden="1" customWidth="1"/>
    <col min="4886" max="4886" width="6.7109375" style="128" customWidth="1"/>
    <col min="4887" max="4887" width="7.42578125" style="128" customWidth="1"/>
    <col min="4888" max="4889" width="7.7109375" style="128" customWidth="1"/>
    <col min="4890" max="4891" width="0" style="128" hidden="1" customWidth="1"/>
    <col min="4892" max="4892" width="10.7109375" style="128" customWidth="1"/>
    <col min="4893" max="5134" width="8.85546875" style="128"/>
    <col min="5135" max="5135" width="5.28515625" style="128" customWidth="1"/>
    <col min="5136" max="5136" width="25" style="128" customWidth="1"/>
    <col min="5137" max="5137" width="8.28515625" style="128" customWidth="1"/>
    <col min="5138" max="5138" width="4.42578125" style="128" customWidth="1"/>
    <col min="5139" max="5140" width="5.28515625" style="128" customWidth="1"/>
    <col min="5141" max="5141" width="0" style="128" hidden="1" customWidth="1"/>
    <col min="5142" max="5142" width="6.7109375" style="128" customWidth="1"/>
    <col min="5143" max="5143" width="7.42578125" style="128" customWidth="1"/>
    <col min="5144" max="5145" width="7.7109375" style="128" customWidth="1"/>
    <col min="5146" max="5147" width="0" style="128" hidden="1" customWidth="1"/>
    <col min="5148" max="5148" width="10.7109375" style="128" customWidth="1"/>
    <col min="5149" max="5390" width="8.85546875" style="128"/>
    <col min="5391" max="5391" width="5.28515625" style="128" customWidth="1"/>
    <col min="5392" max="5392" width="25" style="128" customWidth="1"/>
    <col min="5393" max="5393" width="8.28515625" style="128" customWidth="1"/>
    <col min="5394" max="5394" width="4.42578125" style="128" customWidth="1"/>
    <col min="5395" max="5396" width="5.28515625" style="128" customWidth="1"/>
    <col min="5397" max="5397" width="0" style="128" hidden="1" customWidth="1"/>
    <col min="5398" max="5398" width="6.7109375" style="128" customWidth="1"/>
    <col min="5399" max="5399" width="7.42578125" style="128" customWidth="1"/>
    <col min="5400" max="5401" width="7.7109375" style="128" customWidth="1"/>
    <col min="5402" max="5403" width="0" style="128" hidden="1" customWidth="1"/>
    <col min="5404" max="5404" width="10.7109375" style="128" customWidth="1"/>
    <col min="5405" max="5646" width="8.85546875" style="128"/>
    <col min="5647" max="5647" width="5.28515625" style="128" customWidth="1"/>
    <col min="5648" max="5648" width="25" style="128" customWidth="1"/>
    <col min="5649" max="5649" width="8.28515625" style="128" customWidth="1"/>
    <col min="5650" max="5650" width="4.42578125" style="128" customWidth="1"/>
    <col min="5651" max="5652" width="5.28515625" style="128" customWidth="1"/>
    <col min="5653" max="5653" width="0" style="128" hidden="1" customWidth="1"/>
    <col min="5654" max="5654" width="6.7109375" style="128" customWidth="1"/>
    <col min="5655" max="5655" width="7.42578125" style="128" customWidth="1"/>
    <col min="5656" max="5657" width="7.7109375" style="128" customWidth="1"/>
    <col min="5658" max="5659" width="0" style="128" hidden="1" customWidth="1"/>
    <col min="5660" max="5660" width="10.7109375" style="128" customWidth="1"/>
    <col min="5661" max="5902" width="8.85546875" style="128"/>
    <col min="5903" max="5903" width="5.28515625" style="128" customWidth="1"/>
    <col min="5904" max="5904" width="25" style="128" customWidth="1"/>
    <col min="5905" max="5905" width="8.28515625" style="128" customWidth="1"/>
    <col min="5906" max="5906" width="4.42578125" style="128" customWidth="1"/>
    <col min="5907" max="5908" width="5.28515625" style="128" customWidth="1"/>
    <col min="5909" max="5909" width="0" style="128" hidden="1" customWidth="1"/>
    <col min="5910" max="5910" width="6.7109375" style="128" customWidth="1"/>
    <col min="5911" max="5911" width="7.42578125" style="128" customWidth="1"/>
    <col min="5912" max="5913" width="7.7109375" style="128" customWidth="1"/>
    <col min="5914" max="5915" width="0" style="128" hidden="1" customWidth="1"/>
    <col min="5916" max="5916" width="10.7109375" style="128" customWidth="1"/>
    <col min="5917" max="6158" width="8.85546875" style="128"/>
    <col min="6159" max="6159" width="5.28515625" style="128" customWidth="1"/>
    <col min="6160" max="6160" width="25" style="128" customWidth="1"/>
    <col min="6161" max="6161" width="8.28515625" style="128" customWidth="1"/>
    <col min="6162" max="6162" width="4.42578125" style="128" customWidth="1"/>
    <col min="6163" max="6164" width="5.28515625" style="128" customWidth="1"/>
    <col min="6165" max="6165" width="0" style="128" hidden="1" customWidth="1"/>
    <col min="6166" max="6166" width="6.7109375" style="128" customWidth="1"/>
    <col min="6167" max="6167" width="7.42578125" style="128" customWidth="1"/>
    <col min="6168" max="6169" width="7.7109375" style="128" customWidth="1"/>
    <col min="6170" max="6171" width="0" style="128" hidden="1" customWidth="1"/>
    <col min="6172" max="6172" width="10.7109375" style="128" customWidth="1"/>
    <col min="6173" max="6414" width="8.85546875" style="128"/>
    <col min="6415" max="6415" width="5.28515625" style="128" customWidth="1"/>
    <col min="6416" max="6416" width="25" style="128" customWidth="1"/>
    <col min="6417" max="6417" width="8.28515625" style="128" customWidth="1"/>
    <col min="6418" max="6418" width="4.42578125" style="128" customWidth="1"/>
    <col min="6419" max="6420" width="5.28515625" style="128" customWidth="1"/>
    <col min="6421" max="6421" width="0" style="128" hidden="1" customWidth="1"/>
    <col min="6422" max="6422" width="6.7109375" style="128" customWidth="1"/>
    <col min="6423" max="6423" width="7.42578125" style="128" customWidth="1"/>
    <col min="6424" max="6425" width="7.7109375" style="128" customWidth="1"/>
    <col min="6426" max="6427" width="0" style="128" hidden="1" customWidth="1"/>
    <col min="6428" max="6428" width="10.7109375" style="128" customWidth="1"/>
    <col min="6429" max="6670" width="8.85546875" style="128"/>
    <col min="6671" max="6671" width="5.28515625" style="128" customWidth="1"/>
    <col min="6672" max="6672" width="25" style="128" customWidth="1"/>
    <col min="6673" max="6673" width="8.28515625" style="128" customWidth="1"/>
    <col min="6674" max="6674" width="4.42578125" style="128" customWidth="1"/>
    <col min="6675" max="6676" width="5.28515625" style="128" customWidth="1"/>
    <col min="6677" max="6677" width="0" style="128" hidden="1" customWidth="1"/>
    <col min="6678" max="6678" width="6.7109375" style="128" customWidth="1"/>
    <col min="6679" max="6679" width="7.42578125" style="128" customWidth="1"/>
    <col min="6680" max="6681" width="7.7109375" style="128" customWidth="1"/>
    <col min="6682" max="6683" width="0" style="128" hidden="1" customWidth="1"/>
    <col min="6684" max="6684" width="10.7109375" style="128" customWidth="1"/>
    <col min="6685" max="6926" width="8.85546875" style="128"/>
    <col min="6927" max="6927" width="5.28515625" style="128" customWidth="1"/>
    <col min="6928" max="6928" width="25" style="128" customWidth="1"/>
    <col min="6929" max="6929" width="8.28515625" style="128" customWidth="1"/>
    <col min="6930" max="6930" width="4.42578125" style="128" customWidth="1"/>
    <col min="6931" max="6932" width="5.28515625" style="128" customWidth="1"/>
    <col min="6933" max="6933" width="0" style="128" hidden="1" customWidth="1"/>
    <col min="6934" max="6934" width="6.7109375" style="128" customWidth="1"/>
    <col min="6935" max="6935" width="7.42578125" style="128" customWidth="1"/>
    <col min="6936" max="6937" width="7.7109375" style="128" customWidth="1"/>
    <col min="6938" max="6939" width="0" style="128" hidden="1" customWidth="1"/>
    <col min="6940" max="6940" width="10.7109375" style="128" customWidth="1"/>
    <col min="6941" max="7182" width="8.85546875" style="128"/>
    <col min="7183" max="7183" width="5.28515625" style="128" customWidth="1"/>
    <col min="7184" max="7184" width="25" style="128" customWidth="1"/>
    <col min="7185" max="7185" width="8.28515625" style="128" customWidth="1"/>
    <col min="7186" max="7186" width="4.42578125" style="128" customWidth="1"/>
    <col min="7187" max="7188" width="5.28515625" style="128" customWidth="1"/>
    <col min="7189" max="7189" width="0" style="128" hidden="1" customWidth="1"/>
    <col min="7190" max="7190" width="6.7109375" style="128" customWidth="1"/>
    <col min="7191" max="7191" width="7.42578125" style="128" customWidth="1"/>
    <col min="7192" max="7193" width="7.7109375" style="128" customWidth="1"/>
    <col min="7194" max="7195" width="0" style="128" hidden="1" customWidth="1"/>
    <col min="7196" max="7196" width="10.7109375" style="128" customWidth="1"/>
    <col min="7197" max="7438" width="8.85546875" style="128"/>
    <col min="7439" max="7439" width="5.28515625" style="128" customWidth="1"/>
    <col min="7440" max="7440" width="25" style="128" customWidth="1"/>
    <col min="7441" max="7441" width="8.28515625" style="128" customWidth="1"/>
    <col min="7442" max="7442" width="4.42578125" style="128" customWidth="1"/>
    <col min="7443" max="7444" width="5.28515625" style="128" customWidth="1"/>
    <col min="7445" max="7445" width="0" style="128" hidden="1" customWidth="1"/>
    <col min="7446" max="7446" width="6.7109375" style="128" customWidth="1"/>
    <col min="7447" max="7447" width="7.42578125" style="128" customWidth="1"/>
    <col min="7448" max="7449" width="7.7109375" style="128" customWidth="1"/>
    <col min="7450" max="7451" width="0" style="128" hidden="1" customWidth="1"/>
    <col min="7452" max="7452" width="10.7109375" style="128" customWidth="1"/>
    <col min="7453" max="7694" width="8.85546875" style="128"/>
    <col min="7695" max="7695" width="5.28515625" style="128" customWidth="1"/>
    <col min="7696" max="7696" width="25" style="128" customWidth="1"/>
    <col min="7697" max="7697" width="8.28515625" style="128" customWidth="1"/>
    <col min="7698" max="7698" width="4.42578125" style="128" customWidth="1"/>
    <col min="7699" max="7700" width="5.28515625" style="128" customWidth="1"/>
    <col min="7701" max="7701" width="0" style="128" hidden="1" customWidth="1"/>
    <col min="7702" max="7702" width="6.7109375" style="128" customWidth="1"/>
    <col min="7703" max="7703" width="7.42578125" style="128" customWidth="1"/>
    <col min="7704" max="7705" width="7.7109375" style="128" customWidth="1"/>
    <col min="7706" max="7707" width="0" style="128" hidden="1" customWidth="1"/>
    <col min="7708" max="7708" width="10.7109375" style="128" customWidth="1"/>
    <col min="7709" max="7950" width="8.85546875" style="128"/>
    <col min="7951" max="7951" width="5.28515625" style="128" customWidth="1"/>
    <col min="7952" max="7952" width="25" style="128" customWidth="1"/>
    <col min="7953" max="7953" width="8.28515625" style="128" customWidth="1"/>
    <col min="7954" max="7954" width="4.42578125" style="128" customWidth="1"/>
    <col min="7955" max="7956" width="5.28515625" style="128" customWidth="1"/>
    <col min="7957" max="7957" width="0" style="128" hidden="1" customWidth="1"/>
    <col min="7958" max="7958" width="6.7109375" style="128" customWidth="1"/>
    <col min="7959" max="7959" width="7.42578125" style="128" customWidth="1"/>
    <col min="7960" max="7961" width="7.7109375" style="128" customWidth="1"/>
    <col min="7962" max="7963" width="0" style="128" hidden="1" customWidth="1"/>
    <col min="7964" max="7964" width="10.7109375" style="128" customWidth="1"/>
    <col min="7965" max="8206" width="8.85546875" style="128"/>
    <col min="8207" max="8207" width="5.28515625" style="128" customWidth="1"/>
    <col min="8208" max="8208" width="25" style="128" customWidth="1"/>
    <col min="8209" max="8209" width="8.28515625" style="128" customWidth="1"/>
    <col min="8210" max="8210" width="4.42578125" style="128" customWidth="1"/>
    <col min="8211" max="8212" width="5.28515625" style="128" customWidth="1"/>
    <col min="8213" max="8213" width="0" style="128" hidden="1" customWidth="1"/>
    <col min="8214" max="8214" width="6.7109375" style="128" customWidth="1"/>
    <col min="8215" max="8215" width="7.42578125" style="128" customWidth="1"/>
    <col min="8216" max="8217" width="7.7109375" style="128" customWidth="1"/>
    <col min="8218" max="8219" width="0" style="128" hidden="1" customWidth="1"/>
    <col min="8220" max="8220" width="10.7109375" style="128" customWidth="1"/>
    <col min="8221" max="8462" width="8.85546875" style="128"/>
    <col min="8463" max="8463" width="5.28515625" style="128" customWidth="1"/>
    <col min="8464" max="8464" width="25" style="128" customWidth="1"/>
    <col min="8465" max="8465" width="8.28515625" style="128" customWidth="1"/>
    <col min="8466" max="8466" width="4.42578125" style="128" customWidth="1"/>
    <col min="8467" max="8468" width="5.28515625" style="128" customWidth="1"/>
    <col min="8469" max="8469" width="0" style="128" hidden="1" customWidth="1"/>
    <col min="8470" max="8470" width="6.7109375" style="128" customWidth="1"/>
    <col min="8471" max="8471" width="7.42578125" style="128" customWidth="1"/>
    <col min="8472" max="8473" width="7.7109375" style="128" customWidth="1"/>
    <col min="8474" max="8475" width="0" style="128" hidden="1" customWidth="1"/>
    <col min="8476" max="8476" width="10.7109375" style="128" customWidth="1"/>
    <col min="8477" max="8718" width="8.85546875" style="128"/>
    <col min="8719" max="8719" width="5.28515625" style="128" customWidth="1"/>
    <col min="8720" max="8720" width="25" style="128" customWidth="1"/>
    <col min="8721" max="8721" width="8.28515625" style="128" customWidth="1"/>
    <col min="8722" max="8722" width="4.42578125" style="128" customWidth="1"/>
    <col min="8723" max="8724" width="5.28515625" style="128" customWidth="1"/>
    <col min="8725" max="8725" width="0" style="128" hidden="1" customWidth="1"/>
    <col min="8726" max="8726" width="6.7109375" style="128" customWidth="1"/>
    <col min="8727" max="8727" width="7.42578125" style="128" customWidth="1"/>
    <col min="8728" max="8729" width="7.7109375" style="128" customWidth="1"/>
    <col min="8730" max="8731" width="0" style="128" hidden="1" customWidth="1"/>
    <col min="8732" max="8732" width="10.7109375" style="128" customWidth="1"/>
    <col min="8733" max="8974" width="8.85546875" style="128"/>
    <col min="8975" max="8975" width="5.28515625" style="128" customWidth="1"/>
    <col min="8976" max="8976" width="25" style="128" customWidth="1"/>
    <col min="8977" max="8977" width="8.28515625" style="128" customWidth="1"/>
    <col min="8978" max="8978" width="4.42578125" style="128" customWidth="1"/>
    <col min="8979" max="8980" width="5.28515625" style="128" customWidth="1"/>
    <col min="8981" max="8981" width="0" style="128" hidden="1" customWidth="1"/>
    <col min="8982" max="8982" width="6.7109375" style="128" customWidth="1"/>
    <col min="8983" max="8983" width="7.42578125" style="128" customWidth="1"/>
    <col min="8984" max="8985" width="7.7109375" style="128" customWidth="1"/>
    <col min="8986" max="8987" width="0" style="128" hidden="1" customWidth="1"/>
    <col min="8988" max="8988" width="10.7109375" style="128" customWidth="1"/>
    <col min="8989" max="9230" width="8.85546875" style="128"/>
    <col min="9231" max="9231" width="5.28515625" style="128" customWidth="1"/>
    <col min="9232" max="9232" width="25" style="128" customWidth="1"/>
    <col min="9233" max="9233" width="8.28515625" style="128" customWidth="1"/>
    <col min="9234" max="9234" width="4.42578125" style="128" customWidth="1"/>
    <col min="9235" max="9236" width="5.28515625" style="128" customWidth="1"/>
    <col min="9237" max="9237" width="0" style="128" hidden="1" customWidth="1"/>
    <col min="9238" max="9238" width="6.7109375" style="128" customWidth="1"/>
    <col min="9239" max="9239" width="7.42578125" style="128" customWidth="1"/>
    <col min="9240" max="9241" width="7.7109375" style="128" customWidth="1"/>
    <col min="9242" max="9243" width="0" style="128" hidden="1" customWidth="1"/>
    <col min="9244" max="9244" width="10.7109375" style="128" customWidth="1"/>
    <col min="9245" max="9486" width="8.85546875" style="128"/>
    <col min="9487" max="9487" width="5.28515625" style="128" customWidth="1"/>
    <col min="9488" max="9488" width="25" style="128" customWidth="1"/>
    <col min="9489" max="9489" width="8.28515625" style="128" customWidth="1"/>
    <col min="9490" max="9490" width="4.42578125" style="128" customWidth="1"/>
    <col min="9491" max="9492" width="5.28515625" style="128" customWidth="1"/>
    <col min="9493" max="9493" width="0" style="128" hidden="1" customWidth="1"/>
    <col min="9494" max="9494" width="6.7109375" style="128" customWidth="1"/>
    <col min="9495" max="9495" width="7.42578125" style="128" customWidth="1"/>
    <col min="9496" max="9497" width="7.7109375" style="128" customWidth="1"/>
    <col min="9498" max="9499" width="0" style="128" hidden="1" customWidth="1"/>
    <col min="9500" max="9500" width="10.7109375" style="128" customWidth="1"/>
    <col min="9501" max="9742" width="8.85546875" style="128"/>
    <col min="9743" max="9743" width="5.28515625" style="128" customWidth="1"/>
    <col min="9744" max="9744" width="25" style="128" customWidth="1"/>
    <col min="9745" max="9745" width="8.28515625" style="128" customWidth="1"/>
    <col min="9746" max="9746" width="4.42578125" style="128" customWidth="1"/>
    <col min="9747" max="9748" width="5.28515625" style="128" customWidth="1"/>
    <col min="9749" max="9749" width="0" style="128" hidden="1" customWidth="1"/>
    <col min="9750" max="9750" width="6.7109375" style="128" customWidth="1"/>
    <col min="9751" max="9751" width="7.42578125" style="128" customWidth="1"/>
    <col min="9752" max="9753" width="7.7109375" style="128" customWidth="1"/>
    <col min="9754" max="9755" width="0" style="128" hidden="1" customWidth="1"/>
    <col min="9756" max="9756" width="10.7109375" style="128" customWidth="1"/>
    <col min="9757" max="9998" width="8.85546875" style="128"/>
    <col min="9999" max="9999" width="5.28515625" style="128" customWidth="1"/>
    <col min="10000" max="10000" width="25" style="128" customWidth="1"/>
    <col min="10001" max="10001" width="8.28515625" style="128" customWidth="1"/>
    <col min="10002" max="10002" width="4.42578125" style="128" customWidth="1"/>
    <col min="10003" max="10004" width="5.28515625" style="128" customWidth="1"/>
    <col min="10005" max="10005" width="0" style="128" hidden="1" customWidth="1"/>
    <col min="10006" max="10006" width="6.7109375" style="128" customWidth="1"/>
    <col min="10007" max="10007" width="7.42578125" style="128" customWidth="1"/>
    <col min="10008" max="10009" width="7.7109375" style="128" customWidth="1"/>
    <col min="10010" max="10011" width="0" style="128" hidden="1" customWidth="1"/>
    <col min="10012" max="10012" width="10.7109375" style="128" customWidth="1"/>
    <col min="10013" max="10254" width="8.85546875" style="128"/>
    <col min="10255" max="10255" width="5.28515625" style="128" customWidth="1"/>
    <col min="10256" max="10256" width="25" style="128" customWidth="1"/>
    <col min="10257" max="10257" width="8.28515625" style="128" customWidth="1"/>
    <col min="10258" max="10258" width="4.42578125" style="128" customWidth="1"/>
    <col min="10259" max="10260" width="5.28515625" style="128" customWidth="1"/>
    <col min="10261" max="10261" width="0" style="128" hidden="1" customWidth="1"/>
    <col min="10262" max="10262" width="6.7109375" style="128" customWidth="1"/>
    <col min="10263" max="10263" width="7.42578125" style="128" customWidth="1"/>
    <col min="10264" max="10265" width="7.7109375" style="128" customWidth="1"/>
    <col min="10266" max="10267" width="0" style="128" hidden="1" customWidth="1"/>
    <col min="10268" max="10268" width="10.7109375" style="128" customWidth="1"/>
    <col min="10269" max="10510" width="8.85546875" style="128"/>
    <col min="10511" max="10511" width="5.28515625" style="128" customWidth="1"/>
    <col min="10512" max="10512" width="25" style="128" customWidth="1"/>
    <col min="10513" max="10513" width="8.28515625" style="128" customWidth="1"/>
    <col min="10514" max="10514" width="4.42578125" style="128" customWidth="1"/>
    <col min="10515" max="10516" width="5.28515625" style="128" customWidth="1"/>
    <col min="10517" max="10517" width="0" style="128" hidden="1" customWidth="1"/>
    <col min="10518" max="10518" width="6.7109375" style="128" customWidth="1"/>
    <col min="10519" max="10519" width="7.42578125" style="128" customWidth="1"/>
    <col min="10520" max="10521" width="7.7109375" style="128" customWidth="1"/>
    <col min="10522" max="10523" width="0" style="128" hidden="1" customWidth="1"/>
    <col min="10524" max="10524" width="10.7109375" style="128" customWidth="1"/>
    <col min="10525" max="10766" width="8.85546875" style="128"/>
    <col min="10767" max="10767" width="5.28515625" style="128" customWidth="1"/>
    <col min="10768" max="10768" width="25" style="128" customWidth="1"/>
    <col min="10769" max="10769" width="8.28515625" style="128" customWidth="1"/>
    <col min="10770" max="10770" width="4.42578125" style="128" customWidth="1"/>
    <col min="10771" max="10772" width="5.28515625" style="128" customWidth="1"/>
    <col min="10773" max="10773" width="0" style="128" hidden="1" customWidth="1"/>
    <col min="10774" max="10774" width="6.7109375" style="128" customWidth="1"/>
    <col min="10775" max="10775" width="7.42578125" style="128" customWidth="1"/>
    <col min="10776" max="10777" width="7.7109375" style="128" customWidth="1"/>
    <col min="10778" max="10779" width="0" style="128" hidden="1" customWidth="1"/>
    <col min="10780" max="10780" width="10.7109375" style="128" customWidth="1"/>
    <col min="10781" max="11022" width="8.85546875" style="128"/>
    <col min="11023" max="11023" width="5.28515625" style="128" customWidth="1"/>
    <col min="11024" max="11024" width="25" style="128" customWidth="1"/>
    <col min="11025" max="11025" width="8.28515625" style="128" customWidth="1"/>
    <col min="11026" max="11026" width="4.42578125" style="128" customWidth="1"/>
    <col min="11027" max="11028" width="5.28515625" style="128" customWidth="1"/>
    <col min="11029" max="11029" width="0" style="128" hidden="1" customWidth="1"/>
    <col min="11030" max="11030" width="6.7109375" style="128" customWidth="1"/>
    <col min="11031" max="11031" width="7.42578125" style="128" customWidth="1"/>
    <col min="11032" max="11033" width="7.7109375" style="128" customWidth="1"/>
    <col min="11034" max="11035" width="0" style="128" hidden="1" customWidth="1"/>
    <col min="11036" max="11036" width="10.7109375" style="128" customWidth="1"/>
    <col min="11037" max="11278" width="8.85546875" style="128"/>
    <col min="11279" max="11279" width="5.28515625" style="128" customWidth="1"/>
    <col min="11280" max="11280" width="25" style="128" customWidth="1"/>
    <col min="11281" max="11281" width="8.28515625" style="128" customWidth="1"/>
    <col min="11282" max="11282" width="4.42578125" style="128" customWidth="1"/>
    <col min="11283" max="11284" width="5.28515625" style="128" customWidth="1"/>
    <col min="11285" max="11285" width="0" style="128" hidden="1" customWidth="1"/>
    <col min="11286" max="11286" width="6.7109375" style="128" customWidth="1"/>
    <col min="11287" max="11287" width="7.42578125" style="128" customWidth="1"/>
    <col min="11288" max="11289" width="7.7109375" style="128" customWidth="1"/>
    <col min="11290" max="11291" width="0" style="128" hidden="1" customWidth="1"/>
    <col min="11292" max="11292" width="10.7109375" style="128" customWidth="1"/>
    <col min="11293" max="11534" width="8.85546875" style="128"/>
    <col min="11535" max="11535" width="5.28515625" style="128" customWidth="1"/>
    <col min="11536" max="11536" width="25" style="128" customWidth="1"/>
    <col min="11537" max="11537" width="8.28515625" style="128" customWidth="1"/>
    <col min="11538" max="11538" width="4.42578125" style="128" customWidth="1"/>
    <col min="11539" max="11540" width="5.28515625" style="128" customWidth="1"/>
    <col min="11541" max="11541" width="0" style="128" hidden="1" customWidth="1"/>
    <col min="11542" max="11542" width="6.7109375" style="128" customWidth="1"/>
    <col min="11543" max="11543" width="7.42578125" style="128" customWidth="1"/>
    <col min="11544" max="11545" width="7.7109375" style="128" customWidth="1"/>
    <col min="11546" max="11547" width="0" style="128" hidden="1" customWidth="1"/>
    <col min="11548" max="11548" width="10.7109375" style="128" customWidth="1"/>
    <col min="11549" max="11790" width="8.85546875" style="128"/>
    <col min="11791" max="11791" width="5.28515625" style="128" customWidth="1"/>
    <col min="11792" max="11792" width="25" style="128" customWidth="1"/>
    <col min="11793" max="11793" width="8.28515625" style="128" customWidth="1"/>
    <col min="11794" max="11794" width="4.42578125" style="128" customWidth="1"/>
    <col min="11795" max="11796" width="5.28515625" style="128" customWidth="1"/>
    <col min="11797" max="11797" width="0" style="128" hidden="1" customWidth="1"/>
    <col min="11798" max="11798" width="6.7109375" style="128" customWidth="1"/>
    <col min="11799" max="11799" width="7.42578125" style="128" customWidth="1"/>
    <col min="11800" max="11801" width="7.7109375" style="128" customWidth="1"/>
    <col min="11802" max="11803" width="0" style="128" hidden="1" customWidth="1"/>
    <col min="11804" max="11804" width="10.7109375" style="128" customWidth="1"/>
    <col min="11805" max="12046" width="8.85546875" style="128"/>
    <col min="12047" max="12047" width="5.28515625" style="128" customWidth="1"/>
    <col min="12048" max="12048" width="25" style="128" customWidth="1"/>
    <col min="12049" max="12049" width="8.28515625" style="128" customWidth="1"/>
    <col min="12050" max="12050" width="4.42578125" style="128" customWidth="1"/>
    <col min="12051" max="12052" width="5.28515625" style="128" customWidth="1"/>
    <col min="12053" max="12053" width="0" style="128" hidden="1" customWidth="1"/>
    <col min="12054" max="12054" width="6.7109375" style="128" customWidth="1"/>
    <col min="12055" max="12055" width="7.42578125" style="128" customWidth="1"/>
    <col min="12056" max="12057" width="7.7109375" style="128" customWidth="1"/>
    <col min="12058" max="12059" width="0" style="128" hidden="1" customWidth="1"/>
    <col min="12060" max="12060" width="10.7109375" style="128" customWidth="1"/>
    <col min="12061" max="12302" width="8.85546875" style="128"/>
    <col min="12303" max="12303" width="5.28515625" style="128" customWidth="1"/>
    <col min="12304" max="12304" width="25" style="128" customWidth="1"/>
    <col min="12305" max="12305" width="8.28515625" style="128" customWidth="1"/>
    <col min="12306" max="12306" width="4.42578125" style="128" customWidth="1"/>
    <col min="12307" max="12308" width="5.28515625" style="128" customWidth="1"/>
    <col min="12309" max="12309" width="0" style="128" hidden="1" customWidth="1"/>
    <col min="12310" max="12310" width="6.7109375" style="128" customWidth="1"/>
    <col min="12311" max="12311" width="7.42578125" style="128" customWidth="1"/>
    <col min="12312" max="12313" width="7.7109375" style="128" customWidth="1"/>
    <col min="12314" max="12315" width="0" style="128" hidden="1" customWidth="1"/>
    <col min="12316" max="12316" width="10.7109375" style="128" customWidth="1"/>
    <col min="12317" max="12558" width="8.85546875" style="128"/>
    <col min="12559" max="12559" width="5.28515625" style="128" customWidth="1"/>
    <col min="12560" max="12560" width="25" style="128" customWidth="1"/>
    <col min="12561" max="12561" width="8.28515625" style="128" customWidth="1"/>
    <col min="12562" max="12562" width="4.42578125" style="128" customWidth="1"/>
    <col min="12563" max="12564" width="5.28515625" style="128" customWidth="1"/>
    <col min="12565" max="12565" width="0" style="128" hidden="1" customWidth="1"/>
    <col min="12566" max="12566" width="6.7109375" style="128" customWidth="1"/>
    <col min="12567" max="12567" width="7.42578125" style="128" customWidth="1"/>
    <col min="12568" max="12569" width="7.7109375" style="128" customWidth="1"/>
    <col min="12570" max="12571" width="0" style="128" hidden="1" customWidth="1"/>
    <col min="12572" max="12572" width="10.7109375" style="128" customWidth="1"/>
    <col min="12573" max="12814" width="8.85546875" style="128"/>
    <col min="12815" max="12815" width="5.28515625" style="128" customWidth="1"/>
    <col min="12816" max="12816" width="25" style="128" customWidth="1"/>
    <col min="12817" max="12817" width="8.28515625" style="128" customWidth="1"/>
    <col min="12818" max="12818" width="4.42578125" style="128" customWidth="1"/>
    <col min="12819" max="12820" width="5.28515625" style="128" customWidth="1"/>
    <col min="12821" max="12821" width="0" style="128" hidden="1" customWidth="1"/>
    <col min="12822" max="12822" width="6.7109375" style="128" customWidth="1"/>
    <col min="12823" max="12823" width="7.42578125" style="128" customWidth="1"/>
    <col min="12824" max="12825" width="7.7109375" style="128" customWidth="1"/>
    <col min="12826" max="12827" width="0" style="128" hidden="1" customWidth="1"/>
    <col min="12828" max="12828" width="10.7109375" style="128" customWidth="1"/>
    <col min="12829" max="13070" width="8.85546875" style="128"/>
    <col min="13071" max="13071" width="5.28515625" style="128" customWidth="1"/>
    <col min="13072" max="13072" width="25" style="128" customWidth="1"/>
    <col min="13073" max="13073" width="8.28515625" style="128" customWidth="1"/>
    <col min="13074" max="13074" width="4.42578125" style="128" customWidth="1"/>
    <col min="13075" max="13076" width="5.28515625" style="128" customWidth="1"/>
    <col min="13077" max="13077" width="0" style="128" hidden="1" customWidth="1"/>
    <col min="13078" max="13078" width="6.7109375" style="128" customWidth="1"/>
    <col min="13079" max="13079" width="7.42578125" style="128" customWidth="1"/>
    <col min="13080" max="13081" width="7.7109375" style="128" customWidth="1"/>
    <col min="13082" max="13083" width="0" style="128" hidden="1" customWidth="1"/>
    <col min="13084" max="13084" width="10.7109375" style="128" customWidth="1"/>
    <col min="13085" max="13326" width="8.85546875" style="128"/>
    <col min="13327" max="13327" width="5.28515625" style="128" customWidth="1"/>
    <col min="13328" max="13328" width="25" style="128" customWidth="1"/>
    <col min="13329" max="13329" width="8.28515625" style="128" customWidth="1"/>
    <col min="13330" max="13330" width="4.42578125" style="128" customWidth="1"/>
    <col min="13331" max="13332" width="5.28515625" style="128" customWidth="1"/>
    <col min="13333" max="13333" width="0" style="128" hidden="1" customWidth="1"/>
    <col min="13334" max="13334" width="6.7109375" style="128" customWidth="1"/>
    <col min="13335" max="13335" width="7.42578125" style="128" customWidth="1"/>
    <col min="13336" max="13337" width="7.7109375" style="128" customWidth="1"/>
    <col min="13338" max="13339" width="0" style="128" hidden="1" customWidth="1"/>
    <col min="13340" max="13340" width="10.7109375" style="128" customWidth="1"/>
    <col min="13341" max="13582" width="8.85546875" style="128"/>
    <col min="13583" max="13583" width="5.28515625" style="128" customWidth="1"/>
    <col min="13584" max="13584" width="25" style="128" customWidth="1"/>
    <col min="13585" max="13585" width="8.28515625" style="128" customWidth="1"/>
    <col min="13586" max="13586" width="4.42578125" style="128" customWidth="1"/>
    <col min="13587" max="13588" width="5.28515625" style="128" customWidth="1"/>
    <col min="13589" max="13589" width="0" style="128" hidden="1" customWidth="1"/>
    <col min="13590" max="13590" width="6.7109375" style="128" customWidth="1"/>
    <col min="13591" max="13591" width="7.42578125" style="128" customWidth="1"/>
    <col min="13592" max="13593" width="7.7109375" style="128" customWidth="1"/>
    <col min="13594" max="13595" width="0" style="128" hidden="1" customWidth="1"/>
    <col min="13596" max="13596" width="10.7109375" style="128" customWidth="1"/>
    <col min="13597" max="13838" width="8.85546875" style="128"/>
    <col min="13839" max="13839" width="5.28515625" style="128" customWidth="1"/>
    <col min="13840" max="13840" width="25" style="128" customWidth="1"/>
    <col min="13841" max="13841" width="8.28515625" style="128" customWidth="1"/>
    <col min="13842" max="13842" width="4.42578125" style="128" customWidth="1"/>
    <col min="13843" max="13844" width="5.28515625" style="128" customWidth="1"/>
    <col min="13845" max="13845" width="0" style="128" hidden="1" customWidth="1"/>
    <col min="13846" max="13846" width="6.7109375" style="128" customWidth="1"/>
    <col min="13847" max="13847" width="7.42578125" style="128" customWidth="1"/>
    <col min="13848" max="13849" width="7.7109375" style="128" customWidth="1"/>
    <col min="13850" max="13851" width="0" style="128" hidden="1" customWidth="1"/>
    <col min="13852" max="13852" width="10.7109375" style="128" customWidth="1"/>
    <col min="13853" max="14094" width="8.85546875" style="128"/>
    <col min="14095" max="14095" width="5.28515625" style="128" customWidth="1"/>
    <col min="14096" max="14096" width="25" style="128" customWidth="1"/>
    <col min="14097" max="14097" width="8.28515625" style="128" customWidth="1"/>
    <col min="14098" max="14098" width="4.42578125" style="128" customWidth="1"/>
    <col min="14099" max="14100" width="5.28515625" style="128" customWidth="1"/>
    <col min="14101" max="14101" width="0" style="128" hidden="1" customWidth="1"/>
    <col min="14102" max="14102" width="6.7109375" style="128" customWidth="1"/>
    <col min="14103" max="14103" width="7.42578125" style="128" customWidth="1"/>
    <col min="14104" max="14105" width="7.7109375" style="128" customWidth="1"/>
    <col min="14106" max="14107" width="0" style="128" hidden="1" customWidth="1"/>
    <col min="14108" max="14108" width="10.7109375" style="128" customWidth="1"/>
    <col min="14109" max="14350" width="8.85546875" style="128"/>
    <col min="14351" max="14351" width="5.28515625" style="128" customWidth="1"/>
    <col min="14352" max="14352" width="25" style="128" customWidth="1"/>
    <col min="14353" max="14353" width="8.28515625" style="128" customWidth="1"/>
    <col min="14354" max="14354" width="4.42578125" style="128" customWidth="1"/>
    <col min="14355" max="14356" width="5.28515625" style="128" customWidth="1"/>
    <col min="14357" max="14357" width="0" style="128" hidden="1" customWidth="1"/>
    <col min="14358" max="14358" width="6.7109375" style="128" customWidth="1"/>
    <col min="14359" max="14359" width="7.42578125" style="128" customWidth="1"/>
    <col min="14360" max="14361" width="7.7109375" style="128" customWidth="1"/>
    <col min="14362" max="14363" width="0" style="128" hidden="1" customWidth="1"/>
    <col min="14364" max="14364" width="10.7109375" style="128" customWidth="1"/>
    <col min="14365" max="14606" width="8.85546875" style="128"/>
    <col min="14607" max="14607" width="5.28515625" style="128" customWidth="1"/>
    <col min="14608" max="14608" width="25" style="128" customWidth="1"/>
    <col min="14609" max="14609" width="8.28515625" style="128" customWidth="1"/>
    <col min="14610" max="14610" width="4.42578125" style="128" customWidth="1"/>
    <col min="14611" max="14612" width="5.28515625" style="128" customWidth="1"/>
    <col min="14613" max="14613" width="0" style="128" hidden="1" customWidth="1"/>
    <col min="14614" max="14614" width="6.7109375" style="128" customWidth="1"/>
    <col min="14615" max="14615" width="7.42578125" style="128" customWidth="1"/>
    <col min="14616" max="14617" width="7.7109375" style="128" customWidth="1"/>
    <col min="14618" max="14619" width="0" style="128" hidden="1" customWidth="1"/>
    <col min="14620" max="14620" width="10.7109375" style="128" customWidth="1"/>
    <col min="14621" max="14862" width="8.85546875" style="128"/>
    <col min="14863" max="14863" width="5.28515625" style="128" customWidth="1"/>
    <col min="14864" max="14864" width="25" style="128" customWidth="1"/>
    <col min="14865" max="14865" width="8.28515625" style="128" customWidth="1"/>
    <col min="14866" max="14866" width="4.42578125" style="128" customWidth="1"/>
    <col min="14867" max="14868" width="5.28515625" style="128" customWidth="1"/>
    <col min="14869" max="14869" width="0" style="128" hidden="1" customWidth="1"/>
    <col min="14870" max="14870" width="6.7109375" style="128" customWidth="1"/>
    <col min="14871" max="14871" width="7.42578125" style="128" customWidth="1"/>
    <col min="14872" max="14873" width="7.7109375" style="128" customWidth="1"/>
    <col min="14874" max="14875" width="0" style="128" hidden="1" customWidth="1"/>
    <col min="14876" max="14876" width="10.7109375" style="128" customWidth="1"/>
    <col min="14877" max="15118" width="8.85546875" style="128"/>
    <col min="15119" max="15119" width="5.28515625" style="128" customWidth="1"/>
    <col min="15120" max="15120" width="25" style="128" customWidth="1"/>
    <col min="15121" max="15121" width="8.28515625" style="128" customWidth="1"/>
    <col min="15122" max="15122" width="4.42578125" style="128" customWidth="1"/>
    <col min="15123" max="15124" width="5.28515625" style="128" customWidth="1"/>
    <col min="15125" max="15125" width="0" style="128" hidden="1" customWidth="1"/>
    <col min="15126" max="15126" width="6.7109375" style="128" customWidth="1"/>
    <col min="15127" max="15127" width="7.42578125" style="128" customWidth="1"/>
    <col min="15128" max="15129" width="7.7109375" style="128" customWidth="1"/>
    <col min="15130" max="15131" width="0" style="128" hidden="1" customWidth="1"/>
    <col min="15132" max="15132" width="10.7109375" style="128" customWidth="1"/>
    <col min="15133" max="15374" width="8.85546875" style="128"/>
    <col min="15375" max="15375" width="5.28515625" style="128" customWidth="1"/>
    <col min="15376" max="15376" width="25" style="128" customWidth="1"/>
    <col min="15377" max="15377" width="8.28515625" style="128" customWidth="1"/>
    <col min="15378" max="15378" width="4.42578125" style="128" customWidth="1"/>
    <col min="15379" max="15380" width="5.28515625" style="128" customWidth="1"/>
    <col min="15381" max="15381" width="0" style="128" hidden="1" customWidth="1"/>
    <col min="15382" max="15382" width="6.7109375" style="128" customWidth="1"/>
    <col min="15383" max="15383" width="7.42578125" style="128" customWidth="1"/>
    <col min="15384" max="15385" width="7.7109375" style="128" customWidth="1"/>
    <col min="15386" max="15387" width="0" style="128" hidden="1" customWidth="1"/>
    <col min="15388" max="15388" width="10.7109375" style="128" customWidth="1"/>
    <col min="15389" max="15630" width="8.85546875" style="128"/>
    <col min="15631" max="15631" width="5.28515625" style="128" customWidth="1"/>
    <col min="15632" max="15632" width="25" style="128" customWidth="1"/>
    <col min="15633" max="15633" width="8.28515625" style="128" customWidth="1"/>
    <col min="15634" max="15634" width="4.42578125" style="128" customWidth="1"/>
    <col min="15635" max="15636" width="5.28515625" style="128" customWidth="1"/>
    <col min="15637" max="15637" width="0" style="128" hidden="1" customWidth="1"/>
    <col min="15638" max="15638" width="6.7109375" style="128" customWidth="1"/>
    <col min="15639" max="15639" width="7.42578125" style="128" customWidth="1"/>
    <col min="15640" max="15641" width="7.7109375" style="128" customWidth="1"/>
    <col min="15642" max="15643" width="0" style="128" hidden="1" customWidth="1"/>
    <col min="15644" max="15644" width="10.7109375" style="128" customWidth="1"/>
    <col min="15645" max="15886" width="8.85546875" style="128"/>
    <col min="15887" max="15887" width="5.28515625" style="128" customWidth="1"/>
    <col min="15888" max="15888" width="25" style="128" customWidth="1"/>
    <col min="15889" max="15889" width="8.28515625" style="128" customWidth="1"/>
    <col min="15890" max="15890" width="4.42578125" style="128" customWidth="1"/>
    <col min="15891" max="15892" width="5.28515625" style="128" customWidth="1"/>
    <col min="15893" max="15893" width="0" style="128" hidden="1" customWidth="1"/>
    <col min="15894" max="15894" width="6.7109375" style="128" customWidth="1"/>
    <col min="15895" max="15895" width="7.42578125" style="128" customWidth="1"/>
    <col min="15896" max="15897" width="7.7109375" style="128" customWidth="1"/>
    <col min="15898" max="15899" width="0" style="128" hidden="1" customWidth="1"/>
    <col min="15900" max="15900" width="10.7109375" style="128" customWidth="1"/>
    <col min="15901" max="16142" width="8.85546875" style="128"/>
    <col min="16143" max="16143" width="5.28515625" style="128" customWidth="1"/>
    <col min="16144" max="16144" width="25" style="128" customWidth="1"/>
    <col min="16145" max="16145" width="8.28515625" style="128" customWidth="1"/>
    <col min="16146" max="16146" width="4.42578125" style="128" customWidth="1"/>
    <col min="16147" max="16148" width="5.28515625" style="128" customWidth="1"/>
    <col min="16149" max="16149" width="0" style="128" hidden="1" customWidth="1"/>
    <col min="16150" max="16150" width="6.7109375" style="128" customWidth="1"/>
    <col min="16151" max="16151" width="7.42578125" style="128" customWidth="1"/>
    <col min="16152" max="16153" width="7.7109375" style="128" customWidth="1"/>
    <col min="16154" max="16155" width="0" style="128" hidden="1" customWidth="1"/>
    <col min="16156" max="16156" width="10.7109375" style="128" customWidth="1"/>
    <col min="16157" max="16384" width="8.85546875" style="128"/>
  </cols>
  <sheetData>
    <row r="1" spans="1:31" ht="12.75" customHeight="1" x14ac:dyDescent="0.2">
      <c r="A1" s="369" t="s">
        <v>95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</row>
    <row r="2" spans="1:31" ht="13.5" customHeight="1" thickBot="1" x14ac:dyDescent="0.2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129"/>
      <c r="AD2" s="129"/>
      <c r="AE2" s="129"/>
    </row>
    <row r="3" spans="1:31" s="133" customFormat="1" ht="16.5" thickBot="1" x14ac:dyDescent="0.3">
      <c r="A3" s="371" t="s">
        <v>21</v>
      </c>
      <c r="B3" s="374" t="s">
        <v>22</v>
      </c>
      <c r="C3" s="130"/>
      <c r="D3" s="377">
        <v>1</v>
      </c>
      <c r="E3" s="378"/>
      <c r="F3" s="379"/>
      <c r="G3" s="377">
        <v>2</v>
      </c>
      <c r="H3" s="378"/>
      <c r="I3" s="379"/>
      <c r="J3" s="380">
        <v>3</v>
      </c>
      <c r="K3" s="381"/>
      <c r="L3" s="382"/>
      <c r="M3" s="383" t="s">
        <v>2</v>
      </c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5"/>
      <c r="AA3" s="131">
        <f>SUM(M3:Z3)</f>
        <v>0</v>
      </c>
      <c r="AB3" s="386" t="s">
        <v>23</v>
      </c>
      <c r="AC3" s="132"/>
      <c r="AD3" s="132"/>
      <c r="AE3" s="132"/>
    </row>
    <row r="4" spans="1:31" s="133" customFormat="1" ht="16.5" customHeight="1" thickBot="1" x14ac:dyDescent="0.3">
      <c r="A4" s="372"/>
      <c r="B4" s="375"/>
      <c r="C4" s="388" t="s">
        <v>24</v>
      </c>
      <c r="D4" s="361" t="s">
        <v>30</v>
      </c>
      <c r="E4" s="363" t="s">
        <v>32</v>
      </c>
      <c r="F4" s="365" t="s">
        <v>33</v>
      </c>
      <c r="G4" s="361" t="s">
        <v>30</v>
      </c>
      <c r="H4" s="363" t="s">
        <v>32</v>
      </c>
      <c r="I4" s="365" t="s">
        <v>33</v>
      </c>
      <c r="J4" s="361" t="s">
        <v>30</v>
      </c>
      <c r="K4" s="363" t="s">
        <v>32</v>
      </c>
      <c r="L4" s="365" t="s">
        <v>33</v>
      </c>
      <c r="M4" s="367" t="s">
        <v>31</v>
      </c>
      <c r="N4" s="359">
        <v>1</v>
      </c>
      <c r="O4" s="360"/>
      <c r="P4" s="360"/>
      <c r="Q4" s="360"/>
      <c r="R4" s="359">
        <v>2</v>
      </c>
      <c r="S4" s="360"/>
      <c r="T4" s="360"/>
      <c r="U4" s="360"/>
      <c r="V4" s="359">
        <v>3</v>
      </c>
      <c r="W4" s="360"/>
      <c r="X4" s="360"/>
      <c r="Y4" s="360"/>
      <c r="Z4" s="146"/>
      <c r="AA4" s="131"/>
      <c r="AB4" s="387"/>
      <c r="AC4" s="132"/>
      <c r="AD4" s="132"/>
      <c r="AE4" s="132"/>
    </row>
    <row r="5" spans="1:31" s="135" customFormat="1" ht="33" customHeight="1" thickBot="1" x14ac:dyDescent="0.3">
      <c r="A5" s="373"/>
      <c r="B5" s="376"/>
      <c r="C5" s="389"/>
      <c r="D5" s="362"/>
      <c r="E5" s="364"/>
      <c r="F5" s="366"/>
      <c r="G5" s="362"/>
      <c r="H5" s="364"/>
      <c r="I5" s="366"/>
      <c r="J5" s="362"/>
      <c r="K5" s="364"/>
      <c r="L5" s="366"/>
      <c r="M5" s="368"/>
      <c r="N5" s="150" t="s">
        <v>26</v>
      </c>
      <c r="O5" s="151" t="s">
        <v>27</v>
      </c>
      <c r="P5" s="151" t="s">
        <v>28</v>
      </c>
      <c r="Q5" s="152" t="s">
        <v>29</v>
      </c>
      <c r="R5" s="150" t="s">
        <v>26</v>
      </c>
      <c r="S5" s="151" t="s">
        <v>27</v>
      </c>
      <c r="T5" s="151" t="s">
        <v>28</v>
      </c>
      <c r="U5" s="153" t="s">
        <v>29</v>
      </c>
      <c r="V5" s="150" t="s">
        <v>26</v>
      </c>
      <c r="W5" s="151" t="s">
        <v>27</v>
      </c>
      <c r="X5" s="151" t="s">
        <v>28</v>
      </c>
      <c r="Y5" s="153" t="s">
        <v>29</v>
      </c>
      <c r="Z5" s="147">
        <v>4</v>
      </c>
      <c r="AA5" s="131"/>
      <c r="AB5" s="387"/>
      <c r="AC5" s="134"/>
      <c r="AD5" s="134"/>
      <c r="AE5" s="134"/>
    </row>
    <row r="6" spans="1:31" ht="15.75" x14ac:dyDescent="0.25">
      <c r="A6" s="157">
        <f ca="1">RANK(AB6,AB$6:OFFSET(AB$6,0,0,COUNTA(B$6:B$28)))</f>
        <v>1</v>
      </c>
      <c r="B6" s="286" t="s">
        <v>51</v>
      </c>
      <c r="C6" s="148">
        <v>5</v>
      </c>
      <c r="D6" s="267">
        <v>1</v>
      </c>
      <c r="E6" s="268">
        <v>2</v>
      </c>
      <c r="F6" s="269">
        <v>1</v>
      </c>
      <c r="G6" s="270">
        <v>1</v>
      </c>
      <c r="H6" s="234">
        <v>6</v>
      </c>
      <c r="I6" s="268">
        <v>2</v>
      </c>
      <c r="J6" s="267">
        <v>1</v>
      </c>
      <c r="K6" s="268">
        <v>8</v>
      </c>
      <c r="L6" s="271">
        <v>1</v>
      </c>
      <c r="M6" s="282"/>
      <c r="N6" s="228">
        <f ca="1">OFFSET(Очки!$A$3,F6,D6+QUOTIENT(MAX($C$29-11,0), 2)*4)</f>
        <v>16</v>
      </c>
      <c r="O6" s="196">
        <f ca="1">IF(F6&lt;E6,OFFSET(IF(OR($C$29=11,$C$29=12),Очки!$B$17,Очки!$O$18),2+E6-F6,IF(D6=2,12,13-E6)),0)</f>
        <v>0.7</v>
      </c>
      <c r="P6" s="196">
        <v>1.5</v>
      </c>
      <c r="Q6" s="272"/>
      <c r="R6" s="228">
        <f ca="1">OFFSET(Очки!$A$3,I6,G6+QUOTIENT(MAX($C$29-11,0), 2)*4)</f>
        <v>15</v>
      </c>
      <c r="S6" s="196">
        <f ca="1">IF(I6&lt;H6,OFFSET(IF(OR($C$29=11,$C$29=12),Очки!$B$17,Очки!$O$18),2+H6-I6,IF(G6=2,12,13-H6)),0)</f>
        <v>3.4000000000000004</v>
      </c>
      <c r="T6" s="196">
        <v>2.5</v>
      </c>
      <c r="U6" s="272"/>
      <c r="V6" s="228">
        <f ca="1">OFFSET(Очки!$A$3,L6,J6+QUOTIENT(MAX($C$29-11,0), 2)*4)</f>
        <v>16</v>
      </c>
      <c r="W6" s="196">
        <f ca="1">IF(L6&lt;K6,OFFSET(IF(OR($C$29=11,$C$29=12),Очки!$B$17,Очки!$O$18),2+K6-L6,IF(J6=2,12,13-K6)),0)</f>
        <v>6.4</v>
      </c>
      <c r="X6" s="196">
        <v>2.5</v>
      </c>
      <c r="Y6" s="197"/>
      <c r="Z6" s="136"/>
      <c r="AA6" s="137"/>
      <c r="AB6" s="192">
        <f t="shared" ref="AB6:AB24" ca="1" si="0">SUM(M6:Y6)</f>
        <v>64</v>
      </c>
      <c r="AC6" s="129"/>
      <c r="AD6" s="129"/>
      <c r="AE6" s="129"/>
    </row>
    <row r="7" spans="1:31" ht="15.75" x14ac:dyDescent="0.25">
      <c r="A7" s="158">
        <f ca="1">RANK(AB7,AB$6:OFFSET(AB$6,0,0,COUNTA(B$6:B$28)))</f>
        <v>2</v>
      </c>
      <c r="B7" s="154" t="s">
        <v>46</v>
      </c>
      <c r="C7" s="149" t="s">
        <v>25</v>
      </c>
      <c r="D7" s="235">
        <v>1</v>
      </c>
      <c r="E7" s="236">
        <v>7</v>
      </c>
      <c r="F7" s="237">
        <v>2</v>
      </c>
      <c r="G7" s="233">
        <v>1</v>
      </c>
      <c r="H7" s="238">
        <v>8</v>
      </c>
      <c r="I7" s="236">
        <v>3</v>
      </c>
      <c r="J7" s="235">
        <v>1</v>
      </c>
      <c r="K7" s="236">
        <v>1</v>
      </c>
      <c r="L7" s="239">
        <v>2</v>
      </c>
      <c r="M7" s="283">
        <v>2</v>
      </c>
      <c r="N7" s="202">
        <f ca="1">OFFSET(Очки!$A$3,F7,D7+QUOTIENT(MAX($C$29-11,0), 2)*4)</f>
        <v>15</v>
      </c>
      <c r="O7" s="198">
        <f ca="1">IF(F7&lt;E7,OFFSET(IF(OR($C$29=11,$C$29=12),Очки!$B$17,Очки!$O$18),2+E7-F7,IF(D7=2,12,13-E7)),0)</f>
        <v>4.5</v>
      </c>
      <c r="P7" s="198">
        <v>2</v>
      </c>
      <c r="Q7" s="273"/>
      <c r="R7" s="202">
        <f ca="1">OFFSET(Очки!$A$3,I7,G7+QUOTIENT(MAX($C$29-11,0), 2)*4)</f>
        <v>14</v>
      </c>
      <c r="S7" s="198">
        <f ca="1">IF(I7&lt;H7,OFFSET(IF(OR($C$29=11,$C$29=12),Очки!$B$17,Очки!$O$18),2+H7-I7,IF(G7=2,12,13-H7)),0)</f>
        <v>5</v>
      </c>
      <c r="T7" s="198"/>
      <c r="U7" s="273"/>
      <c r="V7" s="202">
        <f ca="1">OFFSET(Очки!$A$3,L7,J7+QUOTIENT(MAX($C$29-11,0), 2)*4)</f>
        <v>15</v>
      </c>
      <c r="W7" s="198">
        <f ca="1">IF(L7&lt;K7,OFFSET(IF(OR($C$29=11,$C$29=12),Очки!$B$17,Очки!$O$18),2+K7-L7,IF(J7=2,12,13-K7)),0)</f>
        <v>0</v>
      </c>
      <c r="X7" s="198">
        <v>1.5</v>
      </c>
      <c r="Y7" s="199"/>
      <c r="Z7" s="138"/>
      <c r="AA7" s="139"/>
      <c r="AB7" s="193">
        <f t="shared" ca="1" si="0"/>
        <v>59</v>
      </c>
      <c r="AC7" s="129"/>
      <c r="AD7" s="129"/>
      <c r="AE7" s="129"/>
    </row>
    <row r="8" spans="1:31" ht="15.75" x14ac:dyDescent="0.25">
      <c r="A8" s="158">
        <f ca="1">RANK(AB8,AB$6:OFFSET(AB$6,0,0,COUNTA(B$6:B$28)))</f>
        <v>3</v>
      </c>
      <c r="B8" s="287" t="s">
        <v>92</v>
      </c>
      <c r="C8" s="149" t="s">
        <v>25</v>
      </c>
      <c r="D8" s="235">
        <v>1</v>
      </c>
      <c r="E8" s="236">
        <v>5</v>
      </c>
      <c r="F8" s="237">
        <v>5</v>
      </c>
      <c r="G8" s="233">
        <v>1</v>
      </c>
      <c r="H8" s="238">
        <v>9</v>
      </c>
      <c r="I8" s="236">
        <v>4</v>
      </c>
      <c r="J8" s="235">
        <v>1</v>
      </c>
      <c r="K8" s="236">
        <v>6</v>
      </c>
      <c r="L8" s="239">
        <v>3</v>
      </c>
      <c r="M8" s="283">
        <v>1</v>
      </c>
      <c r="N8" s="202">
        <f ca="1">OFFSET(Очки!$A$3,F8,D8+QUOTIENT(MAX($C$29-11,0), 2)*4)</f>
        <v>12</v>
      </c>
      <c r="O8" s="198">
        <f ca="1">IF(F8&lt;E8,OFFSET(IF(OR($C$29=11,$C$29=12),Очки!$B$17,Очки!$O$18),2+E8-F8,IF(D8=2,12,13-E8)),0)</f>
        <v>0</v>
      </c>
      <c r="P8" s="198">
        <v>2.5</v>
      </c>
      <c r="Q8" s="273"/>
      <c r="R8" s="202">
        <f ca="1">OFFSET(Очки!$A$3,I8,G8+QUOTIENT(MAX($C$29-11,0), 2)*4)</f>
        <v>13</v>
      </c>
      <c r="S8" s="198">
        <f ca="1">IF(I8&lt;H8,OFFSET(IF(OR($C$29=11,$C$29=12),Очки!$B$17,Очки!$O$18),2+H8-I8,IF(G8=2,12,13-H8)),0)</f>
        <v>5.4</v>
      </c>
      <c r="T8" s="198">
        <v>1.5</v>
      </c>
      <c r="U8" s="273"/>
      <c r="V8" s="202">
        <f ca="1">OFFSET(Очки!$A$3,L8,J8+QUOTIENT(MAX($C$29-11,0), 2)*4)</f>
        <v>14</v>
      </c>
      <c r="W8" s="198">
        <f ca="1">IF(L8&lt;K8,OFFSET(IF(OR($C$29=11,$C$29=12),Очки!$B$17,Очки!$O$18),2+K8-L8,IF(J8=2,12,13-K8)),0)</f>
        <v>2.7</v>
      </c>
      <c r="X8" s="198">
        <v>2</v>
      </c>
      <c r="Y8" s="199"/>
      <c r="Z8" s="138"/>
      <c r="AA8" s="139"/>
      <c r="AB8" s="193">
        <f t="shared" ca="1" si="0"/>
        <v>54.1</v>
      </c>
      <c r="AC8" s="129"/>
      <c r="AD8" s="129"/>
      <c r="AE8" s="129"/>
    </row>
    <row r="9" spans="1:31" ht="15.75" x14ac:dyDescent="0.25">
      <c r="A9" s="158">
        <f ca="1">RANK(AB9,AB$6:OFFSET(AB$6,0,0,COUNTA(B$6:B$28)))</f>
        <v>4</v>
      </c>
      <c r="B9" s="154" t="s">
        <v>50</v>
      </c>
      <c r="C9" s="149" t="s">
        <v>25</v>
      </c>
      <c r="D9" s="235">
        <v>2</v>
      </c>
      <c r="E9" s="236">
        <v>7</v>
      </c>
      <c r="F9" s="237">
        <v>2</v>
      </c>
      <c r="G9" s="233">
        <v>1</v>
      </c>
      <c r="H9" s="238">
        <v>2</v>
      </c>
      <c r="I9" s="236">
        <v>1</v>
      </c>
      <c r="J9" s="235">
        <v>2</v>
      </c>
      <c r="K9" s="236">
        <v>7</v>
      </c>
      <c r="L9" s="239">
        <v>4</v>
      </c>
      <c r="M9" s="283"/>
      <c r="N9" s="202">
        <f ca="1">OFFSET(Очки!$A$3,F9,D9+QUOTIENT(MAX($C$29-11,0), 2)*4)</f>
        <v>10.5</v>
      </c>
      <c r="O9" s="198">
        <f ca="1">IF(F9&lt;E9,OFFSET(IF(OR($C$29=11,$C$29=12),Очки!$B$17,Очки!$O$18),2+E9-F9,IF(D9=2,12,13-E9)),0)</f>
        <v>3.5</v>
      </c>
      <c r="P9" s="198"/>
      <c r="Q9" s="273"/>
      <c r="R9" s="202">
        <f ca="1">OFFSET(Очки!$A$3,I9,G9+QUOTIENT(MAX($C$29-11,0), 2)*4)</f>
        <v>16</v>
      </c>
      <c r="S9" s="198">
        <f ca="1">IF(I9&lt;H9,OFFSET(IF(OR($C$29=11,$C$29=12),Очки!$B$17,Очки!$O$18),2+H9-I9,IF(G9=2,12,13-H9)),0)</f>
        <v>0.7</v>
      </c>
      <c r="T9" s="198"/>
      <c r="U9" s="273"/>
      <c r="V9" s="202">
        <f ca="1">OFFSET(Очки!$A$3,L9,J9+QUOTIENT(MAX($C$29-11,0), 2)*4)</f>
        <v>8.5</v>
      </c>
      <c r="W9" s="198">
        <f ca="1">IF(L9&lt;K9,OFFSET(IF(OR($C$29=11,$C$29=12),Очки!$B$17,Очки!$O$18),2+K9-L9,IF(J9=2,12,13-K9)),0)</f>
        <v>2.1</v>
      </c>
      <c r="X9" s="198"/>
      <c r="Y9" s="199"/>
      <c r="Z9" s="138"/>
      <c r="AA9" s="139"/>
      <c r="AB9" s="193">
        <f t="shared" ca="1" si="0"/>
        <v>41.300000000000004</v>
      </c>
      <c r="AC9" s="129"/>
      <c r="AD9" s="129"/>
      <c r="AE9" s="129"/>
    </row>
    <row r="10" spans="1:31" ht="15.75" x14ac:dyDescent="0.25">
      <c r="A10" s="158">
        <f ca="1">RANK(AB10,AB$6:OFFSET(AB$6,0,0,COUNTA(B$6:B$28)))</f>
        <v>5</v>
      </c>
      <c r="B10" s="296" t="s">
        <v>87</v>
      </c>
      <c r="C10" s="149" t="s">
        <v>25</v>
      </c>
      <c r="D10" s="235">
        <v>2</v>
      </c>
      <c r="E10" s="236">
        <v>8</v>
      </c>
      <c r="F10" s="237">
        <v>1</v>
      </c>
      <c r="G10" s="233">
        <v>1</v>
      </c>
      <c r="H10" s="238">
        <v>3</v>
      </c>
      <c r="I10" s="236">
        <v>6</v>
      </c>
      <c r="J10" s="235">
        <v>2</v>
      </c>
      <c r="K10" s="236">
        <v>4</v>
      </c>
      <c r="L10" s="239">
        <v>2</v>
      </c>
      <c r="M10" s="283"/>
      <c r="N10" s="202">
        <f ca="1">OFFSET(Очки!$A$3,F10,D10+QUOTIENT(MAX($C$29-11,0), 2)*4)</f>
        <v>11.5</v>
      </c>
      <c r="O10" s="198">
        <f ca="1">IF(F10&lt;E10,OFFSET(IF(OR($C$29=11,$C$29=12),Очки!$B$17,Очки!$O$18),2+E10-F10,IF(D10=2,12,13-E10)),0)</f>
        <v>4.9000000000000004</v>
      </c>
      <c r="P10" s="198"/>
      <c r="Q10" s="273"/>
      <c r="R10" s="202">
        <f ca="1">OFFSET(Очки!$A$3,I10,G10+QUOTIENT(MAX($C$29-11,0), 2)*4)</f>
        <v>11.5</v>
      </c>
      <c r="S10" s="198">
        <f ca="1">IF(I10&lt;H10,OFFSET(IF(OR($C$29=11,$C$29=12),Очки!$B$17,Очки!$O$18),2+H10-I10,IF(G10=2,12,13-H10)),0)</f>
        <v>0</v>
      </c>
      <c r="T10" s="198"/>
      <c r="U10" s="273"/>
      <c r="V10" s="202">
        <f ca="1">OFFSET(Очки!$A$3,L10,J10+QUOTIENT(MAX($C$29-11,0), 2)*4)</f>
        <v>10.5</v>
      </c>
      <c r="W10" s="198">
        <f ca="1">IF(L10&lt;K10,OFFSET(IF(OR($C$29=11,$C$29=12),Очки!$B$17,Очки!$O$18),2+K10-L10,IF(J10=2,12,13-K10)),0)</f>
        <v>1.4</v>
      </c>
      <c r="X10" s="198"/>
      <c r="Y10" s="199"/>
      <c r="Z10" s="138"/>
      <c r="AA10" s="139"/>
      <c r="AB10" s="193">
        <f t="shared" ca="1" si="0"/>
        <v>39.799999999999997</v>
      </c>
      <c r="AC10" s="129"/>
      <c r="AD10" s="129"/>
      <c r="AE10" s="129"/>
    </row>
    <row r="11" spans="1:31" ht="16.5" thickBot="1" x14ac:dyDescent="0.3">
      <c r="A11" s="158">
        <f ca="1">RANK(AB11,AB$6:OFFSET(AB$6,0,0,COUNTA(B$6:B$28)))</f>
        <v>6</v>
      </c>
      <c r="B11" s="154" t="s">
        <v>52</v>
      </c>
      <c r="C11" s="149" t="s">
        <v>25</v>
      </c>
      <c r="D11" s="235">
        <v>1</v>
      </c>
      <c r="E11" s="236">
        <v>8</v>
      </c>
      <c r="F11" s="237">
        <v>7</v>
      </c>
      <c r="G11" s="233">
        <v>1</v>
      </c>
      <c r="H11" s="238">
        <v>4</v>
      </c>
      <c r="I11" s="236">
        <v>6</v>
      </c>
      <c r="J11" s="235">
        <v>2</v>
      </c>
      <c r="K11" s="236">
        <v>8</v>
      </c>
      <c r="L11" s="239">
        <v>5</v>
      </c>
      <c r="M11" s="283">
        <v>2.5</v>
      </c>
      <c r="N11" s="202">
        <f ca="1">OFFSET(Очки!$A$3,F11,D11+QUOTIENT(MAX($C$29-11,0), 2)*4)</f>
        <v>11</v>
      </c>
      <c r="O11" s="198">
        <f ca="1">IF(F11&lt;E11,OFFSET(IF(OR($C$29=11,$C$29=12),Очки!$B$17,Очки!$O$18),2+E11-F11,IF(D11=2,12,13-E11)),0)</f>
        <v>1.2</v>
      </c>
      <c r="P11" s="198">
        <v>0.5</v>
      </c>
      <c r="Q11" s="273"/>
      <c r="R11" s="202">
        <f ca="1">OFFSET(Очки!$A$3,I11,G11+QUOTIENT(MAX($C$29-11,0), 2)*4)</f>
        <v>11.5</v>
      </c>
      <c r="S11" s="198">
        <f ca="1">IF(I11&lt;H11,OFFSET(IF(OR($C$29=11,$C$29=12),Очки!$B$17,Очки!$O$18),2+H11-I11,IF(G11=2,12,13-H11)),0)</f>
        <v>0</v>
      </c>
      <c r="T11" s="198"/>
      <c r="U11" s="273"/>
      <c r="V11" s="202">
        <f ca="1">OFFSET(Очки!$A$3,L11,J11+QUOTIENT(MAX($C$29-11,0), 2)*4)</f>
        <v>7.5</v>
      </c>
      <c r="W11" s="198">
        <f ca="1">IF(L11&lt;K11,OFFSET(IF(OR($C$29=11,$C$29=12),Очки!$B$17,Очки!$O$18),2+K11-L11,IF(J11=2,12,13-K11)),0)</f>
        <v>2.1</v>
      </c>
      <c r="X11" s="198">
        <v>1</v>
      </c>
      <c r="Y11" s="199"/>
      <c r="Z11" s="138"/>
      <c r="AA11" s="139"/>
      <c r="AB11" s="193">
        <f t="shared" ca="1" si="0"/>
        <v>37.300000000000004</v>
      </c>
      <c r="AC11" s="129"/>
      <c r="AD11" s="129"/>
      <c r="AE11" s="129"/>
    </row>
    <row r="12" spans="1:31" ht="15.75" x14ac:dyDescent="0.25">
      <c r="A12" s="157">
        <f ca="1">RANK(AB12,AB$6:OFFSET(AB$6,0,0,COUNTA(B$6:B$28)))</f>
        <v>7</v>
      </c>
      <c r="B12" s="286" t="s">
        <v>89</v>
      </c>
      <c r="C12" s="148">
        <v>7.5</v>
      </c>
      <c r="D12" s="267">
        <v>1</v>
      </c>
      <c r="E12" s="268">
        <v>1</v>
      </c>
      <c r="F12" s="269">
        <v>2</v>
      </c>
      <c r="G12" s="270">
        <v>2</v>
      </c>
      <c r="H12" s="234">
        <v>7</v>
      </c>
      <c r="I12" s="268">
        <v>1</v>
      </c>
      <c r="J12" s="267">
        <v>1</v>
      </c>
      <c r="K12" s="268">
        <v>7</v>
      </c>
      <c r="L12" s="271">
        <v>5</v>
      </c>
      <c r="M12" s="282"/>
      <c r="N12" s="228">
        <f ca="1">OFFSET(Очки!$A$3,F12,D12+QUOTIENT(MAX($C$29-11,0), 2)*4)</f>
        <v>15</v>
      </c>
      <c r="O12" s="196">
        <f ca="1">IF(F12&lt;E12,OFFSET(IF(OR($C$29=11,$C$29=12),Очки!$B$17,Очки!$O$18),2+E12-F12,IF(D12=2,12,13-E12)),0)</f>
        <v>0</v>
      </c>
      <c r="P12" s="196"/>
      <c r="Q12" s="272"/>
      <c r="R12" s="228">
        <f ca="1">OFFSET(Очки!$A$3,I12,G12+QUOTIENT(MAX($C$29-11,0), 2)*4)</f>
        <v>11.5</v>
      </c>
      <c r="S12" s="196">
        <f ca="1">IF(I12&lt;H12,OFFSET(IF(OR($C$29=11,$C$29=12),Очки!$B$17,Очки!$O$18),2+H12-I12,IF(G12=2,12,13-H12)),0)</f>
        <v>4.2</v>
      </c>
      <c r="T12" s="196">
        <v>2</v>
      </c>
      <c r="U12" s="272">
        <v>-5</v>
      </c>
      <c r="V12" s="228">
        <f ca="1">OFFSET(Очки!$A$3,L12,J12+QUOTIENT(MAX($C$29-11,0), 2)*4)</f>
        <v>12</v>
      </c>
      <c r="W12" s="196">
        <f ca="1">IF(L12&lt;K12,OFFSET(IF(OR($C$29=11,$C$29=12),Очки!$B$17,Очки!$O$18),2+K12-L12,IF(J12=2,12,13-K12)),0)</f>
        <v>2.1</v>
      </c>
      <c r="X12" s="196"/>
      <c r="Y12" s="197">
        <v>-5</v>
      </c>
      <c r="Z12" s="136"/>
      <c r="AA12" s="137"/>
      <c r="AB12" s="192">
        <f t="shared" ca="1" si="0"/>
        <v>36.800000000000004</v>
      </c>
      <c r="AC12" s="129"/>
      <c r="AD12" s="129"/>
      <c r="AE12" s="129"/>
    </row>
    <row r="13" spans="1:31" ht="15.75" x14ac:dyDescent="0.25">
      <c r="A13" s="158">
        <f ca="1">RANK(AB13,AB$6:OFFSET(AB$6,0,0,COUNTA(B$6:B$28)))</f>
        <v>8</v>
      </c>
      <c r="B13" s="154" t="s">
        <v>90</v>
      </c>
      <c r="C13" s="149" t="s">
        <v>25</v>
      </c>
      <c r="D13" s="235">
        <v>1</v>
      </c>
      <c r="E13" s="236">
        <v>4</v>
      </c>
      <c r="F13" s="237">
        <v>6</v>
      </c>
      <c r="G13" s="233">
        <v>2</v>
      </c>
      <c r="H13" s="238">
        <v>6</v>
      </c>
      <c r="I13" s="236">
        <v>3</v>
      </c>
      <c r="J13" s="235">
        <v>1</v>
      </c>
      <c r="K13" s="236">
        <v>5</v>
      </c>
      <c r="L13" s="239">
        <v>3</v>
      </c>
      <c r="M13" s="283">
        <v>0.5</v>
      </c>
      <c r="N13" s="202">
        <f ca="1">OFFSET(Очки!$A$3,F13,D13+QUOTIENT(MAX($C$29-11,0), 2)*4)</f>
        <v>11.5</v>
      </c>
      <c r="O13" s="198">
        <f ca="1">IF(F13&lt;E13,OFFSET(IF(OR($C$29=11,$C$29=12),Очки!$B$17,Очки!$O$18),2+E13-F13,IF(D13=2,12,13-E13)),0)</f>
        <v>0</v>
      </c>
      <c r="P13" s="198"/>
      <c r="Q13" s="273"/>
      <c r="R13" s="202">
        <f ca="1">OFFSET(Очки!$A$3,I13,G13+QUOTIENT(MAX($C$29-11,0), 2)*4)</f>
        <v>9.5</v>
      </c>
      <c r="S13" s="198">
        <f ca="1">IF(I13&lt;H13,OFFSET(IF(OR($C$29=11,$C$29=12),Очки!$B$17,Очки!$O$18),2+H13-I13,IF(G13=2,12,13-H13)),0)</f>
        <v>2.1</v>
      </c>
      <c r="T13" s="198">
        <v>1</v>
      </c>
      <c r="U13" s="273">
        <v>-5</v>
      </c>
      <c r="V13" s="202">
        <f ca="1">OFFSET(Очки!$A$3,L13,J13+QUOTIENT(MAX($C$29-11,0), 2)*4)</f>
        <v>14</v>
      </c>
      <c r="W13" s="198">
        <f ca="1">IF(L13&lt;K13,OFFSET(IF(OR($C$29=11,$C$29=12),Очки!$B$17,Очки!$O$18),2+K13-L13,IF(J13=2,12,13-K13)),0)</f>
        <v>1.7000000000000002</v>
      </c>
      <c r="X13" s="198"/>
      <c r="Y13" s="199"/>
      <c r="Z13" s="138"/>
      <c r="AA13" s="139"/>
      <c r="AB13" s="193">
        <f t="shared" ca="1" si="0"/>
        <v>35.300000000000004</v>
      </c>
      <c r="AC13" s="129"/>
      <c r="AD13" s="129"/>
      <c r="AE13" s="129"/>
    </row>
    <row r="14" spans="1:31" ht="15.75" x14ac:dyDescent="0.25">
      <c r="A14" s="158">
        <f ca="1">RANK(AB14,AB$6:OFFSET(AB$6,0,0,COUNTA(B$6:B$28)))</f>
        <v>9</v>
      </c>
      <c r="B14" s="155" t="s">
        <v>53</v>
      </c>
      <c r="C14" s="149">
        <v>7.5</v>
      </c>
      <c r="D14" s="235">
        <v>1</v>
      </c>
      <c r="E14" s="236">
        <v>6</v>
      </c>
      <c r="F14" s="237">
        <v>8</v>
      </c>
      <c r="G14" s="233">
        <v>2</v>
      </c>
      <c r="H14" s="238">
        <v>8</v>
      </c>
      <c r="I14" s="236">
        <v>5</v>
      </c>
      <c r="J14" s="235">
        <v>2</v>
      </c>
      <c r="K14" s="236">
        <v>6</v>
      </c>
      <c r="L14" s="239">
        <v>3</v>
      </c>
      <c r="M14" s="283">
        <v>1.5</v>
      </c>
      <c r="N14" s="202">
        <f ca="1">OFFSET(Очки!$A$3,F14,D14+QUOTIENT(MAX($C$29-11,0), 2)*4)</f>
        <v>10.5</v>
      </c>
      <c r="O14" s="198">
        <f ca="1">IF(F14&lt;E14,OFFSET(IF(OR($C$29=11,$C$29=12),Очки!$B$17,Очки!$O$18),2+E14-F14,IF(D14=2,12,13-E14)),0)</f>
        <v>0</v>
      </c>
      <c r="P14" s="198"/>
      <c r="Q14" s="273"/>
      <c r="R14" s="202">
        <f ca="1">OFFSET(Очки!$A$3,I14,G14+QUOTIENT(MAX($C$29-11,0), 2)*4)</f>
        <v>7.5</v>
      </c>
      <c r="S14" s="198">
        <f ca="1">IF(I14&lt;H14,OFFSET(IF(OR($C$29=11,$C$29=12),Очки!$B$17,Очки!$O$18),2+H14-I14,IF(G14=2,12,13-H14)),0)</f>
        <v>2.1</v>
      </c>
      <c r="T14" s="198"/>
      <c r="U14" s="273"/>
      <c r="V14" s="202">
        <f ca="1">OFFSET(Очки!$A$3,L14,J14+QUOTIENT(MAX($C$29-11,0), 2)*4)</f>
        <v>9.5</v>
      </c>
      <c r="W14" s="198">
        <f ca="1">IF(L14&lt;K14,OFFSET(IF(OR($C$29=11,$C$29=12),Очки!$B$17,Очки!$O$18),2+K14-L14,IF(J14=2,12,13-K14)),0)</f>
        <v>2.1</v>
      </c>
      <c r="X14" s="198"/>
      <c r="Y14" s="199"/>
      <c r="Z14" s="138"/>
      <c r="AA14" s="139"/>
      <c r="AB14" s="193">
        <f t="shared" ca="1" si="0"/>
        <v>33.200000000000003</v>
      </c>
      <c r="AC14" s="129"/>
      <c r="AD14" s="129"/>
      <c r="AE14" s="129"/>
    </row>
    <row r="15" spans="1:31" ht="15.75" x14ac:dyDescent="0.25">
      <c r="A15" s="158">
        <f ca="1">RANK(AB15,AB$6:OFFSET(AB$6,0,0,COUNTA(B$6:B$28)))</f>
        <v>10</v>
      </c>
      <c r="B15" s="156" t="s">
        <v>88</v>
      </c>
      <c r="C15" s="149" t="s">
        <v>25</v>
      </c>
      <c r="D15" s="235">
        <v>2</v>
      </c>
      <c r="E15" s="236">
        <v>6</v>
      </c>
      <c r="F15" s="237">
        <v>3</v>
      </c>
      <c r="G15" s="233">
        <v>1</v>
      </c>
      <c r="H15" s="238">
        <v>1</v>
      </c>
      <c r="I15" s="236">
        <v>8</v>
      </c>
      <c r="J15" s="235">
        <v>1</v>
      </c>
      <c r="K15" s="236">
        <v>2</v>
      </c>
      <c r="L15" s="239">
        <v>8</v>
      </c>
      <c r="M15" s="283"/>
      <c r="N15" s="202">
        <f ca="1">OFFSET(Очки!$A$3,F15,D15+QUOTIENT(MAX($C$29-11,0), 2)*4)</f>
        <v>9.5</v>
      </c>
      <c r="O15" s="198">
        <f ca="1">IF(F15&lt;E15,OFFSET(IF(OR($C$29=11,$C$29=12),Очки!$B$17,Очки!$O$18),2+E15-F15,IF(D15=2,12,13-E15)),0)</f>
        <v>2.1</v>
      </c>
      <c r="P15" s="198"/>
      <c r="Q15" s="273"/>
      <c r="R15" s="202">
        <f ca="1">OFFSET(Очки!$A$3,I15,G15+QUOTIENT(MAX($C$29-11,0), 2)*4)</f>
        <v>10.5</v>
      </c>
      <c r="S15" s="198">
        <f ca="1">IF(I15&lt;H15,OFFSET(IF(OR($C$29=11,$C$29=12),Очки!$B$17,Очки!$O$18),2+H15-I15,IF(G15=2,12,13-H15)),0)</f>
        <v>0</v>
      </c>
      <c r="T15" s="198"/>
      <c r="U15" s="273"/>
      <c r="V15" s="202">
        <f ca="1">OFFSET(Очки!$A$3,L15,J15+QUOTIENT(MAX($C$29-11,0), 2)*4)</f>
        <v>10.5</v>
      </c>
      <c r="W15" s="198">
        <f ca="1">IF(L15&lt;K15,OFFSET(IF(OR($C$29=11,$C$29=12),Очки!$B$17,Очки!$O$18),2+K15-L15,IF(J15=2,12,13-K15)),0)</f>
        <v>0</v>
      </c>
      <c r="X15" s="198"/>
      <c r="Y15" s="199"/>
      <c r="Z15" s="138"/>
      <c r="AA15" s="139"/>
      <c r="AB15" s="193">
        <f t="shared" ca="1" si="0"/>
        <v>32.6</v>
      </c>
      <c r="AC15" s="129"/>
      <c r="AD15" s="129"/>
      <c r="AE15" s="129"/>
    </row>
    <row r="16" spans="1:31" ht="15" customHeight="1" x14ac:dyDescent="0.25">
      <c r="A16" s="158">
        <f ca="1">RANK(AB16,AB$6:OFFSET(AB$6,0,0,COUNTA(B$6:B$28)))</f>
        <v>11</v>
      </c>
      <c r="B16" s="295" t="s">
        <v>86</v>
      </c>
      <c r="C16" s="149">
        <v>17.5</v>
      </c>
      <c r="D16" s="235">
        <v>2</v>
      </c>
      <c r="E16" s="236">
        <v>4</v>
      </c>
      <c r="F16" s="237">
        <v>7</v>
      </c>
      <c r="G16" s="233">
        <v>2</v>
      </c>
      <c r="H16" s="238">
        <v>3</v>
      </c>
      <c r="I16" s="236">
        <v>2</v>
      </c>
      <c r="J16" s="232">
        <v>2</v>
      </c>
      <c r="K16" s="236">
        <v>3</v>
      </c>
      <c r="L16" s="239">
        <v>1</v>
      </c>
      <c r="M16" s="283"/>
      <c r="N16" s="202">
        <f ca="1">OFFSET(Очки!$A$3,F16,D16+QUOTIENT(MAX($C$29-11,0), 2)*4)</f>
        <v>6.5</v>
      </c>
      <c r="O16" s="198">
        <f ca="1">IF(F16&lt;E16,OFFSET(IF(OR($C$29=11,$C$29=12),Очки!$B$17,Очки!$O$18),2+E16-F16,IF(D16=2,12,13-E16)),0)</f>
        <v>0</v>
      </c>
      <c r="P16" s="198"/>
      <c r="Q16" s="273"/>
      <c r="R16" s="202">
        <f ca="1">OFFSET(Очки!$A$3,I16,G16+QUOTIENT(MAX($C$29-11,0), 2)*4)</f>
        <v>10.5</v>
      </c>
      <c r="S16" s="198">
        <f ca="1">IF(I16&lt;H16,OFFSET(IF(OR($C$29=11,$C$29=12),Очки!$B$17,Очки!$O$18),2+H16-I16,IF(G16=2,12,13-H16)),0)</f>
        <v>0.7</v>
      </c>
      <c r="T16" s="198"/>
      <c r="U16" s="273"/>
      <c r="V16" s="202">
        <f ca="1">OFFSET(Очки!$A$3,L16,J16+QUOTIENT(MAX($C$29-11,0), 2)*4)</f>
        <v>11.5</v>
      </c>
      <c r="W16" s="198">
        <f ca="1">IF(L16&lt;K16,OFFSET(IF(OR($C$29=11,$C$29=12),Очки!$B$17,Очки!$O$18),2+K16-L16,IF(J16=2,12,13-K16)),0)</f>
        <v>1.4</v>
      </c>
      <c r="X16" s="198"/>
      <c r="Y16" s="199"/>
      <c r="Z16" s="138"/>
      <c r="AA16" s="139"/>
      <c r="AB16" s="193">
        <f t="shared" ca="1" si="0"/>
        <v>30.599999999999998</v>
      </c>
      <c r="AD16" s="129"/>
    </row>
    <row r="17" spans="1:30" ht="15.75" x14ac:dyDescent="0.25">
      <c r="A17" s="158">
        <f ca="1">RANK(AB17,AB$6:OFFSET(AB$6,0,0,COUNTA(B$6:B$28)))</f>
        <v>12</v>
      </c>
      <c r="B17" s="155" t="s">
        <v>58</v>
      </c>
      <c r="C17" s="149">
        <v>15</v>
      </c>
      <c r="D17" s="235">
        <v>2</v>
      </c>
      <c r="E17" s="236">
        <v>3</v>
      </c>
      <c r="F17" s="237">
        <v>5</v>
      </c>
      <c r="G17" s="233">
        <v>2</v>
      </c>
      <c r="H17" s="238">
        <v>5</v>
      </c>
      <c r="I17" s="236">
        <v>3</v>
      </c>
      <c r="J17" s="232">
        <v>1</v>
      </c>
      <c r="K17" s="236">
        <v>4</v>
      </c>
      <c r="L17" s="239">
        <v>7</v>
      </c>
      <c r="M17" s="283"/>
      <c r="N17" s="202">
        <f ca="1">OFFSET(Очки!$A$3,F17,D17+QUOTIENT(MAX($C$29-11,0), 2)*4)</f>
        <v>7.5</v>
      </c>
      <c r="O17" s="198">
        <f ca="1">IF(F17&lt;E17,OFFSET(IF(OR($C$29=11,$C$29=12),Очки!$B$17,Очки!$O$18),2+E17-F17,IF(D17=2,12,13-E17)),0)</f>
        <v>0</v>
      </c>
      <c r="P17" s="198"/>
      <c r="Q17" s="273"/>
      <c r="R17" s="202">
        <f ca="1">OFFSET(Очки!$A$3,I17,G17+QUOTIENT(MAX($C$29-11,0), 2)*4)</f>
        <v>9.5</v>
      </c>
      <c r="S17" s="198">
        <f ca="1">IF(I17&lt;H17,OFFSET(IF(OR($C$29=11,$C$29=12),Очки!$B$17,Очки!$O$18),2+H17-I17,IF(G17=2,12,13-H17)),0)</f>
        <v>1.4</v>
      </c>
      <c r="T17" s="198">
        <v>0.5</v>
      </c>
      <c r="U17" s="273"/>
      <c r="V17" s="202">
        <f ca="1">OFFSET(Очки!$A$3,L17,J17+QUOTIENT(MAX($C$29-11,0), 2)*4)</f>
        <v>11</v>
      </c>
      <c r="W17" s="198">
        <f ca="1">IF(L17&lt;K17,OFFSET(IF(OR($C$29=11,$C$29=12),Очки!$B$17,Очки!$O$18),2+K17-L17,IF(J17=2,12,13-K17)),0)</f>
        <v>0</v>
      </c>
      <c r="X17" s="198">
        <v>0.5</v>
      </c>
      <c r="Y17" s="199"/>
      <c r="Z17" s="138"/>
      <c r="AA17" s="139"/>
      <c r="AB17" s="193">
        <f t="shared" ca="1" si="0"/>
        <v>30.4</v>
      </c>
      <c r="AD17" s="129"/>
    </row>
    <row r="18" spans="1:30" ht="15.75" x14ac:dyDescent="0.25">
      <c r="A18" s="158">
        <f ca="1">RANK(AB18,AB$6:OFFSET(AB$6,0,0,COUNTA(B$6:B$28)))</f>
        <v>13</v>
      </c>
      <c r="B18" s="155" t="s">
        <v>49</v>
      </c>
      <c r="C18" s="149" t="s">
        <v>25</v>
      </c>
      <c r="D18" s="235">
        <v>1</v>
      </c>
      <c r="E18" s="236">
        <v>3</v>
      </c>
      <c r="F18" s="237">
        <v>4</v>
      </c>
      <c r="G18" s="233">
        <v>1</v>
      </c>
      <c r="H18" s="238">
        <v>5</v>
      </c>
      <c r="I18" s="236">
        <v>2</v>
      </c>
      <c r="J18" s="235">
        <v>1</v>
      </c>
      <c r="K18" s="236">
        <v>3</v>
      </c>
      <c r="L18" s="239">
        <v>6</v>
      </c>
      <c r="M18" s="283"/>
      <c r="N18" s="202">
        <f ca="1">OFFSET(Очки!$A$3,F18,D18+QUOTIENT(MAX($C$29-11,0), 2)*4)</f>
        <v>13</v>
      </c>
      <c r="O18" s="198">
        <f ca="1">IF(F18&lt;E18,OFFSET(IF(OR($C$29=11,$C$29=12),Очки!$B$17,Очки!$O$18),2+E18-F18,IF(D18=2,12,13-E18)),0)</f>
        <v>0</v>
      </c>
      <c r="P18" s="198">
        <v>1</v>
      </c>
      <c r="Q18" s="273"/>
      <c r="R18" s="202">
        <f ca="1">OFFSET(Очки!$A$3,I18,G18+QUOTIENT(MAX($C$29-11,0), 2)*4)</f>
        <v>15</v>
      </c>
      <c r="S18" s="198">
        <f ca="1">IF(I18&lt;H18,OFFSET(IF(OR($C$29=11,$C$29=12),Очки!$B$17,Очки!$O$18),2+H18-I18,IF(G18=2,12,13-H18)),0)</f>
        <v>2.4000000000000004</v>
      </c>
      <c r="T18" s="198"/>
      <c r="U18" s="273">
        <f>-3-3-5</f>
        <v>-11</v>
      </c>
      <c r="V18" s="202">
        <f ca="1">OFFSET(Очки!$A$3,L18,J18+QUOTIENT(MAX($C$29-11,0), 2)*4)</f>
        <v>11.5</v>
      </c>
      <c r="W18" s="198">
        <f ca="1">IF(L18&lt;K18,OFFSET(IF(OR($C$29=11,$C$29=12),Очки!$B$17,Очки!$O$18),2+K18-L18,IF(J18=2,12,13-K18)),0)</f>
        <v>0</v>
      </c>
      <c r="X18" s="198"/>
      <c r="Y18" s="199">
        <v>-2</v>
      </c>
      <c r="Z18" s="138"/>
      <c r="AA18" s="139"/>
      <c r="AB18" s="193">
        <f t="shared" ca="1" si="0"/>
        <v>29.9</v>
      </c>
      <c r="AD18" s="129"/>
    </row>
    <row r="19" spans="1:30" ht="15.75" x14ac:dyDescent="0.25">
      <c r="A19" s="158">
        <f ca="1">RANK(AB19,AB$6:OFFSET(AB$6,0,0,COUNTA(B$6:B$28)))</f>
        <v>14</v>
      </c>
      <c r="B19" s="285" t="s">
        <v>93</v>
      </c>
      <c r="C19" s="149">
        <v>5</v>
      </c>
      <c r="D19" s="235">
        <v>2</v>
      </c>
      <c r="E19" s="236">
        <v>5</v>
      </c>
      <c r="F19" s="237">
        <v>4</v>
      </c>
      <c r="G19" s="233">
        <v>2</v>
      </c>
      <c r="H19" s="238">
        <v>4</v>
      </c>
      <c r="I19" s="236">
        <v>6</v>
      </c>
      <c r="J19" s="232">
        <v>2</v>
      </c>
      <c r="K19" s="236">
        <v>5</v>
      </c>
      <c r="L19" s="239">
        <v>6</v>
      </c>
      <c r="M19" s="283"/>
      <c r="N19" s="202">
        <f ca="1">OFFSET(Очки!$A$3,F19,D19+QUOTIENT(MAX($C$29-11,0), 2)*4)</f>
        <v>8.5</v>
      </c>
      <c r="O19" s="198">
        <f ca="1">IF(F19&lt;E19,OFFSET(IF(OR($C$29=11,$C$29=12),Очки!$B$17,Очки!$O$18),2+E19-F19,IF(D19=2,12,13-E19)),0)</f>
        <v>0.7</v>
      </c>
      <c r="P19" s="198"/>
      <c r="Q19" s="273"/>
      <c r="R19" s="202">
        <f ca="1">OFFSET(Очки!$A$3,I19,G19+QUOTIENT(MAX($C$29-11,0), 2)*4)</f>
        <v>7</v>
      </c>
      <c r="S19" s="198">
        <f ca="1">IF(I19&lt;H19,OFFSET(IF(OR($C$29=11,$C$29=12),Очки!$B$17,Очки!$O$18),2+H19-I19,IF(G19=2,12,13-H19)),0)</f>
        <v>0</v>
      </c>
      <c r="T19" s="198"/>
      <c r="U19" s="273"/>
      <c r="V19" s="202">
        <f ca="1">OFFSET(Очки!$A$3,L19,J19+QUOTIENT(MAX($C$29-11,0), 2)*4)</f>
        <v>7</v>
      </c>
      <c r="W19" s="198">
        <f ca="1">IF(L19&lt;K19,OFFSET(IF(OR($C$29=11,$C$29=12),Очки!$B$17,Очки!$O$18),2+K19-L19,IF(J19=2,12,13-K19)),0)</f>
        <v>0</v>
      </c>
      <c r="X19" s="198"/>
      <c r="Y19" s="199"/>
      <c r="Z19" s="138"/>
      <c r="AA19" s="139"/>
      <c r="AB19" s="193">
        <f t="shared" ca="1" si="0"/>
        <v>23.2</v>
      </c>
      <c r="AD19" s="129"/>
    </row>
    <row r="20" spans="1:30" ht="15.75" x14ac:dyDescent="0.25">
      <c r="A20" s="158">
        <f ca="1">RANK(AB20,AB$6:OFFSET(AB$6,0,0,COUNTA(B$6:B$28)))</f>
        <v>15</v>
      </c>
      <c r="B20" s="295" t="s">
        <v>91</v>
      </c>
      <c r="C20" s="149" t="s">
        <v>25</v>
      </c>
      <c r="D20" s="235">
        <v>2</v>
      </c>
      <c r="E20" s="236">
        <v>2</v>
      </c>
      <c r="F20" s="237">
        <v>6</v>
      </c>
      <c r="G20" s="233">
        <v>2</v>
      </c>
      <c r="H20" s="238">
        <v>1</v>
      </c>
      <c r="I20" s="236">
        <v>7</v>
      </c>
      <c r="J20" s="235">
        <v>2</v>
      </c>
      <c r="K20" s="236">
        <v>2</v>
      </c>
      <c r="L20" s="239">
        <v>7</v>
      </c>
      <c r="M20" s="283"/>
      <c r="N20" s="202">
        <f ca="1">OFFSET(Очки!$A$3,F20,D20+QUOTIENT(MAX($C$29-11,0), 2)*4)</f>
        <v>7</v>
      </c>
      <c r="O20" s="198">
        <f ca="1">IF(F20&lt;E20,OFFSET(IF(OR($C$29=11,$C$29=12),Очки!$B$17,Очки!$O$18),2+E20-F20,IF(D20=2,12,13-E20)),0)</f>
        <v>0</v>
      </c>
      <c r="P20" s="198"/>
      <c r="Q20" s="273"/>
      <c r="R20" s="202">
        <f ca="1">OFFSET(Очки!$A$3,I20,G20+QUOTIENT(MAX($C$29-11,0), 2)*4)</f>
        <v>6.5</v>
      </c>
      <c r="S20" s="198">
        <f ca="1">IF(I20&lt;H20,OFFSET(IF(OR($C$29=11,$C$29=12),Очки!$B$17,Очки!$O$18),2+H20-I20,IF(G20=2,12,13-H20)),0)</f>
        <v>0</v>
      </c>
      <c r="T20" s="198"/>
      <c r="U20" s="273"/>
      <c r="V20" s="202">
        <f ca="1">OFFSET(Очки!$A$3,L20,J20+QUOTIENT(MAX($C$29-11,0), 2)*4)</f>
        <v>6.5</v>
      </c>
      <c r="W20" s="198">
        <f ca="1">IF(L20&lt;K20,OFFSET(IF(OR($C$29=11,$C$29=12),Очки!$B$17,Очки!$O$18),2+K20-L20,IF(J20=2,12,13-K20)),0)</f>
        <v>0</v>
      </c>
      <c r="X20" s="198"/>
      <c r="Y20" s="199"/>
      <c r="Z20" s="138"/>
      <c r="AA20" s="139"/>
      <c r="AB20" s="193">
        <f t="shared" ca="1" si="0"/>
        <v>20</v>
      </c>
      <c r="AD20" s="129"/>
    </row>
    <row r="21" spans="1:30" ht="15.75" x14ac:dyDescent="0.25">
      <c r="A21" s="158">
        <f ca="1">RANK(AB21,AB$6:OFFSET(AB$6,0,0,COUNTA(B$6:B$28)))</f>
        <v>16</v>
      </c>
      <c r="B21" s="155" t="s">
        <v>94</v>
      </c>
      <c r="C21" s="229" t="s">
        <v>25</v>
      </c>
      <c r="D21" s="235">
        <v>2</v>
      </c>
      <c r="E21" s="236">
        <v>1</v>
      </c>
      <c r="F21" s="237">
        <v>8</v>
      </c>
      <c r="G21" s="233">
        <v>2</v>
      </c>
      <c r="H21" s="238">
        <v>2</v>
      </c>
      <c r="I21" s="236">
        <v>7</v>
      </c>
      <c r="J21" s="232">
        <v>2</v>
      </c>
      <c r="K21" s="236">
        <v>1</v>
      </c>
      <c r="L21" s="239">
        <v>8</v>
      </c>
      <c r="M21" s="283"/>
      <c r="N21" s="202">
        <f ca="1">OFFSET(Очки!$A$3,F21,D21+QUOTIENT(MAX($C$29-11,0), 2)*4)</f>
        <v>6</v>
      </c>
      <c r="O21" s="198">
        <f ca="1">IF(F21&lt;E21,OFFSET(IF(OR($C$29=11,$C$29=12),Очки!$B$17,Очки!$O$18),2+E21-F21,IF(D21=2,12,13-E21)),0)</f>
        <v>0</v>
      </c>
      <c r="P21" s="198"/>
      <c r="Q21" s="273"/>
      <c r="R21" s="202">
        <f ca="1">OFFSET(Очки!$A$3,I21,G21+QUOTIENT(MAX($C$29-11,0), 2)*4)</f>
        <v>6.5</v>
      </c>
      <c r="S21" s="198">
        <f ca="1">IF(I21&lt;H21,OFFSET(IF(OR($C$29=11,$C$29=12),Очки!$B$17,Очки!$O$18),2+H21-I21,IF(G21=2,12,13-H21)),0)</f>
        <v>0</v>
      </c>
      <c r="T21" s="198"/>
      <c r="U21" s="273"/>
      <c r="V21" s="202">
        <f ca="1">OFFSET(Очки!$A$3,L21,J21+QUOTIENT(MAX($C$29-11,0), 2)*4)</f>
        <v>6</v>
      </c>
      <c r="W21" s="198">
        <f ca="1">IF(L21&lt;K21,OFFSET(IF(OR($C$29=11,$C$29=12),Очки!$B$17,Очки!$O$18),2+K21-L21,IF(J21=2,12,13-K21)),0)</f>
        <v>0</v>
      </c>
      <c r="X21" s="198"/>
      <c r="Y21" s="199"/>
      <c r="Z21" s="138"/>
      <c r="AA21" s="139"/>
      <c r="AB21" s="193">
        <f t="shared" ca="1" si="0"/>
        <v>18.5</v>
      </c>
      <c r="AD21" s="129"/>
    </row>
    <row r="22" spans="1:30" ht="15.75" hidden="1" x14ac:dyDescent="0.25">
      <c r="A22" s="158" t="e">
        <f ca="1">RANK(AB22,AB$6:OFFSET(AB$6,0,0,COUNTA(B$6:B$28)))</f>
        <v>#N/A</v>
      </c>
      <c r="B22" s="156"/>
      <c r="C22" s="229"/>
      <c r="D22" s="235"/>
      <c r="E22" s="236"/>
      <c r="F22" s="237"/>
      <c r="G22" s="233"/>
      <c r="H22" s="238"/>
      <c r="I22" s="236"/>
      <c r="J22" s="235"/>
      <c r="K22" s="236"/>
      <c r="L22" s="239"/>
      <c r="M22" s="283"/>
      <c r="N22" s="202" t="str">
        <f ca="1">OFFSET(Очки!$A$3,F22,D22+QUOTIENT(MAX($C$29-11,0), 2)*4)</f>
        <v>Место</v>
      </c>
      <c r="O22" s="198">
        <f ca="1">IF(F22&lt;E22,OFFSET(IF(OR($C$29=11,$C$29=12),Очки!$B$17,Очки!$O$18),2+E22-F22,IF(D22=2,12,13-E22)),0)</f>
        <v>0</v>
      </c>
      <c r="P22" s="198"/>
      <c r="Q22" s="273"/>
      <c r="R22" s="202" t="str">
        <f ca="1">OFFSET(Очки!$A$3,I22,G22+QUOTIENT(MAX($C$29-11,0), 2)*4)</f>
        <v>Место</v>
      </c>
      <c r="S22" s="198">
        <f ca="1">IF(I22&lt;H22,OFFSET(IF(OR($C$29=11,$C$29=12),Очки!$B$17,Очки!$O$18),2+H22-I22,IF(G22=2,12,13-H22)),0)</f>
        <v>0</v>
      </c>
      <c r="T22" s="198"/>
      <c r="U22" s="273"/>
      <c r="V22" s="202" t="str">
        <f ca="1">OFFSET(Очки!$A$3,L22,J22+QUOTIENT(MAX($C$29-11,0), 2)*4)</f>
        <v>Место</v>
      </c>
      <c r="W22" s="198">
        <f ca="1">IF(L22&lt;K22,OFFSET(IF(OR($C$29=11,$C$29=12),Очки!$B$17,Очки!$O$18),2+K22-L22,IF(J22=2,12,13-K22)),0)</f>
        <v>0</v>
      </c>
      <c r="X22" s="198"/>
      <c r="Y22" s="199"/>
      <c r="Z22" s="138"/>
      <c r="AA22" s="139"/>
      <c r="AB22" s="193">
        <f t="shared" ca="1" si="0"/>
        <v>0</v>
      </c>
      <c r="AD22" s="129"/>
    </row>
    <row r="23" spans="1:30" ht="15.95" hidden="1" customHeight="1" x14ac:dyDescent="0.25">
      <c r="A23" s="158" t="e">
        <f ca="1">RANK(AB23,AB$6:OFFSET(AB$6,0,0,COUNTA(B$6:B$28)))</f>
        <v>#N/A</v>
      </c>
      <c r="B23" s="295"/>
      <c r="C23" s="229"/>
      <c r="D23" s="235"/>
      <c r="E23" s="236"/>
      <c r="F23" s="237"/>
      <c r="G23" s="233"/>
      <c r="H23" s="238"/>
      <c r="I23" s="236"/>
      <c r="J23" s="235"/>
      <c r="K23" s="236"/>
      <c r="L23" s="239"/>
      <c r="M23" s="283"/>
      <c r="N23" s="202" t="str">
        <f ca="1">OFFSET(Очки!$A$3,F23,D23+QUOTIENT(MAX($C$29-11,0), 2)*4)</f>
        <v>Место</v>
      </c>
      <c r="O23" s="198">
        <f ca="1">IF(F23&lt;E23,OFFSET(IF(OR($C$29=11,$C$29=12),Очки!$B$17,Очки!$O$18),2+E23-F23,IF(D23=2,12,13-E23)),0)</f>
        <v>0</v>
      </c>
      <c r="P23" s="198"/>
      <c r="Q23" s="273"/>
      <c r="R23" s="202" t="str">
        <f ca="1">OFFSET(Очки!$A$3,I23,G23+QUOTIENT(MAX($C$29-11,0), 2)*4)</f>
        <v>Место</v>
      </c>
      <c r="S23" s="198">
        <f ca="1">IF(I23&lt;H23,OFFSET(IF(OR($C$29=11,$C$29=12),Очки!$B$17,Очки!$O$18),2+H23-I23,IF(G23=2,12,13-H23)),0)</f>
        <v>0</v>
      </c>
      <c r="T23" s="198"/>
      <c r="U23" s="273"/>
      <c r="V23" s="202" t="str">
        <f ca="1">OFFSET(Очки!$A$3,L23,J23+QUOTIENT(MAX($C$29-11,0), 2)*4)</f>
        <v>Место</v>
      </c>
      <c r="W23" s="198">
        <f ca="1">IF(L23&lt;K23,OFFSET(IF(OR($C$29=11,$C$29=12),Очки!$B$17,Очки!$O$18),2+K23-L23,IF(J23=2,12,13-K23)),0)</f>
        <v>0</v>
      </c>
      <c r="X23" s="198"/>
      <c r="Y23" s="199"/>
      <c r="Z23" s="138"/>
      <c r="AA23" s="139"/>
      <c r="AB23" s="193">
        <f t="shared" ca="1" si="0"/>
        <v>0</v>
      </c>
      <c r="AD23" s="129"/>
    </row>
    <row r="24" spans="1:30" ht="15.95" hidden="1" customHeight="1" x14ac:dyDescent="0.25">
      <c r="A24" s="158" t="e">
        <f ca="1">RANK(AB24,AB$6:OFFSET(AB$6,0,0,COUNTA(B$6:B$28)))</f>
        <v>#N/A</v>
      </c>
      <c r="B24" s="155"/>
      <c r="C24" s="229"/>
      <c r="D24" s="235"/>
      <c r="E24" s="236"/>
      <c r="F24" s="237"/>
      <c r="G24" s="233"/>
      <c r="H24" s="238"/>
      <c r="I24" s="236"/>
      <c r="J24" s="232"/>
      <c r="K24" s="236"/>
      <c r="L24" s="239"/>
      <c r="M24" s="283"/>
      <c r="N24" s="202" t="str">
        <f ca="1">OFFSET(Очки!$A$3,F24,D24+QUOTIENT(MAX($C$29-11,0), 2)*4)</f>
        <v>Место</v>
      </c>
      <c r="O24" s="198">
        <f ca="1">IF(F24&lt;E24,OFFSET(IF(OR($C$29=11,$C$29=12),Очки!$B$17,Очки!$O$18),2+E24-F24,IF(D24=2,12,13-E24)),0)</f>
        <v>0</v>
      </c>
      <c r="P24" s="198"/>
      <c r="Q24" s="273"/>
      <c r="R24" s="202" t="str">
        <f ca="1">OFFSET(Очки!$A$3,I24,G24+QUOTIENT(MAX($C$29-11,0), 2)*4)</f>
        <v>Место</v>
      </c>
      <c r="S24" s="198">
        <f ca="1">IF(I24&lt;H24,OFFSET(IF(OR($C$29=11,$C$29=12),Очки!$B$17,Очки!$O$18),2+H24-I24,IF(G24=2,12,13-H24)),0)</f>
        <v>0</v>
      </c>
      <c r="T24" s="198"/>
      <c r="U24" s="273"/>
      <c r="V24" s="202" t="str">
        <f ca="1">OFFSET(Очки!$A$3,L24,J24+QUOTIENT(MAX($C$29-11,0), 2)*4)</f>
        <v>Место</v>
      </c>
      <c r="W24" s="198">
        <f ca="1">IF(L24&lt;K24,OFFSET(IF(OR($C$29=11,$C$29=12),Очки!$B$17,Очки!$O$18),2+K24-L24,IF(J24=2,12,13-K24)),0)</f>
        <v>0</v>
      </c>
      <c r="X24" s="198"/>
      <c r="Y24" s="199"/>
      <c r="Z24" s="138"/>
      <c r="AA24" s="139"/>
      <c r="AB24" s="193">
        <f t="shared" ca="1" si="0"/>
        <v>0</v>
      </c>
      <c r="AD24" s="129"/>
    </row>
    <row r="25" spans="1:30" ht="15.95" hidden="1" customHeight="1" x14ac:dyDescent="0.25">
      <c r="A25" s="158" t="e">
        <f ca="1">RANK(AB25,AB$6:OFFSET(AB$6,0,0,COUNTA(B$6:B$28)))</f>
        <v>#N/A</v>
      </c>
      <c r="B25" s="159"/>
      <c r="C25" s="229"/>
      <c r="D25" s="235"/>
      <c r="E25" s="236"/>
      <c r="F25" s="237"/>
      <c r="G25" s="233"/>
      <c r="H25" s="238"/>
      <c r="I25" s="236"/>
      <c r="J25" s="232"/>
      <c r="K25" s="236"/>
      <c r="L25" s="239"/>
      <c r="M25" s="283"/>
      <c r="N25" s="202" t="str">
        <f ca="1">OFFSET(Очки!$A$3,F25,D25+QUOTIENT(MAX($C$29-11,0), 2)*4)</f>
        <v>Место</v>
      </c>
      <c r="O25" s="198">
        <f ca="1">IF(F25&lt;E25,OFFSET(IF(OR($C$29=11,$C$29=12),Очки!$B$17,Очки!$O$18),2+E25-F25,IF(D25=2,12,13-E25)),0)</f>
        <v>0</v>
      </c>
      <c r="P25" s="198"/>
      <c r="Q25" s="273"/>
      <c r="R25" s="202" t="str">
        <f ca="1">OFFSET(Очки!$A$3,I25,G25+QUOTIENT(MAX($C$29-11,0), 2)*4)</f>
        <v>Место</v>
      </c>
      <c r="S25" s="198">
        <f ca="1">IF(I25&lt;H25,OFFSET(IF(OR($C$29=11,$C$29=12),Очки!$B$17,Очки!$O$18),2+H25-I25,IF(G25=2,12,13-H25)),0)</f>
        <v>0</v>
      </c>
      <c r="T25" s="198"/>
      <c r="U25" s="273"/>
      <c r="V25" s="202" t="str">
        <f ca="1">OFFSET(Очки!$A$3,L25,J25+QUOTIENT(MAX($C$29-11,0), 2)*4)</f>
        <v>Место</v>
      </c>
      <c r="W25" s="198">
        <f ca="1">IF(L25&lt;K25,OFFSET(IF(OR($C$29=11,$C$29=12),Очки!$B$17,Очки!$O$18),2+K25-L25,IF(J25=2,12,13-K25)),0)</f>
        <v>0</v>
      </c>
      <c r="X25" s="198"/>
      <c r="Y25" s="199"/>
      <c r="Z25" s="138"/>
      <c r="AA25" s="139"/>
      <c r="AB25" s="193">
        <f t="shared" ref="AB25:AB28" ca="1" si="1">SUM(M25:Y25)</f>
        <v>0</v>
      </c>
      <c r="AD25" s="129"/>
    </row>
    <row r="26" spans="1:30" ht="15.95" hidden="1" customHeight="1" x14ac:dyDescent="0.25">
      <c r="A26" s="158" t="e">
        <f ca="1">RANK(AB26,AB$6:OFFSET(AB$6,0,0,COUNTA(B$6:B$28)))</f>
        <v>#N/A</v>
      </c>
      <c r="B26" s="161"/>
      <c r="C26" s="229"/>
      <c r="D26" s="235"/>
      <c r="E26" s="236"/>
      <c r="F26" s="237"/>
      <c r="G26" s="233"/>
      <c r="H26" s="238"/>
      <c r="I26" s="236"/>
      <c r="J26" s="235"/>
      <c r="K26" s="236"/>
      <c r="L26" s="239"/>
      <c r="M26" s="283"/>
      <c r="N26" s="202" t="str">
        <f ca="1">OFFSET(Очки!$A$3,F26,D26+QUOTIENT(MAX($C$29-11,0), 2)*4)</f>
        <v>Место</v>
      </c>
      <c r="O26" s="198">
        <f ca="1">IF(F26&lt;E26,OFFSET(IF(OR($C$29=11,$C$29=12),Очки!$B$17,Очки!$O$18),2+E26-F26,IF(D26=2,12,13-E26)),0)</f>
        <v>0</v>
      </c>
      <c r="P26" s="198"/>
      <c r="Q26" s="273"/>
      <c r="R26" s="202" t="str">
        <f ca="1">OFFSET(Очки!$A$3,I26,G26+QUOTIENT(MAX($C$29-11,0), 2)*4)</f>
        <v>Место</v>
      </c>
      <c r="S26" s="198">
        <f ca="1">IF(I26&lt;H26,OFFSET(IF(OR($C$29=11,$C$29=12),Очки!$B$17,Очки!$O$18),2+H26-I26,IF(G26=2,12,13-H26)),0)</f>
        <v>0</v>
      </c>
      <c r="T26" s="198"/>
      <c r="U26" s="273"/>
      <c r="V26" s="202" t="str">
        <f ca="1">OFFSET(Очки!$A$3,L26,J26+QUOTIENT(MAX($C$29-11,0), 2)*4)</f>
        <v>Место</v>
      </c>
      <c r="W26" s="198">
        <f ca="1">IF(L26&lt;K26,OFFSET(IF(OR($C$29=11,$C$29=12),Очки!$B$17,Очки!$O$18),2+K26-L26,IF(J26=2,12,13-K26)),0)</f>
        <v>0</v>
      </c>
      <c r="X26" s="198"/>
      <c r="Y26" s="199"/>
      <c r="Z26" s="138"/>
      <c r="AA26" s="139"/>
      <c r="AB26" s="193">
        <f t="shared" ca="1" si="1"/>
        <v>0</v>
      </c>
      <c r="AD26" s="129"/>
    </row>
    <row r="27" spans="1:30" ht="15.95" hidden="1" customHeight="1" x14ac:dyDescent="0.25">
      <c r="A27" s="158" t="e">
        <f ca="1">RANK(AB27,AB$6:OFFSET(AB$6,0,0,COUNTA(B$6:B$28)))</f>
        <v>#N/A</v>
      </c>
      <c r="B27" s="160"/>
      <c r="C27" s="230"/>
      <c r="D27" s="240"/>
      <c r="E27" s="241"/>
      <c r="F27" s="242"/>
      <c r="G27" s="233"/>
      <c r="H27" s="243"/>
      <c r="I27" s="241"/>
      <c r="J27" s="232"/>
      <c r="K27" s="241"/>
      <c r="L27" s="244"/>
      <c r="M27" s="283"/>
      <c r="N27" s="202" t="str">
        <f ca="1">OFFSET(Очки!$A$3,F27,D27+QUOTIENT(MAX($C$29-11,0), 2)*4)</f>
        <v>Место</v>
      </c>
      <c r="O27" s="198">
        <f ca="1">IF(F27&lt;E27,OFFSET(IF(OR($C$29=11,$C$29=12),Очки!$B$17,Очки!$O$18),2+E27-F27,IF(D27=2,12,13-E27)),0)</f>
        <v>0</v>
      </c>
      <c r="P27" s="198"/>
      <c r="Q27" s="273"/>
      <c r="R27" s="202" t="str">
        <f ca="1">OFFSET(Очки!$A$3,I27,G27+QUOTIENT(MAX($C$29-11,0), 2)*4)</f>
        <v>Место</v>
      </c>
      <c r="S27" s="198">
        <f ca="1">IF(I27&lt;H27,OFFSET(IF(OR($C$29=11,$C$29=12),Очки!$B$17,Очки!$O$18),2+H27-I27,IF(G27=2,12,13-H27)),0)</f>
        <v>0</v>
      </c>
      <c r="T27" s="198"/>
      <c r="U27" s="273"/>
      <c r="V27" s="202" t="str">
        <f ca="1">OFFSET(Очки!$A$3,L27,J27+QUOTIENT(MAX($C$29-11,0), 2)*4)</f>
        <v>Место</v>
      </c>
      <c r="W27" s="198">
        <f ca="1">IF(L27&lt;K27,OFFSET(IF(OR($C$29=11,$C$29=12),Очки!$B$17,Очки!$O$18),2+K27-L27,IF(J27=2,12,13-K27)),0)</f>
        <v>0</v>
      </c>
      <c r="X27" s="198"/>
      <c r="Y27" s="199"/>
      <c r="Z27" s="140"/>
      <c r="AA27" s="141"/>
      <c r="AB27" s="194">
        <f t="shared" ca="1" si="1"/>
        <v>0</v>
      </c>
      <c r="AD27" s="129"/>
    </row>
    <row r="28" spans="1:30" ht="15.95" hidden="1" customHeight="1" thickBot="1" x14ac:dyDescent="0.3">
      <c r="A28" s="162" t="e">
        <f ca="1">RANK(AB28,AB$6:OFFSET(AB$6,0,0,COUNTA(B$6:B$28)))</f>
        <v>#N/A</v>
      </c>
      <c r="B28" s="163"/>
      <c r="C28" s="231"/>
      <c r="D28" s="203"/>
      <c r="E28" s="145"/>
      <c r="F28" s="201"/>
      <c r="G28" s="144"/>
      <c r="H28" s="200"/>
      <c r="I28" s="145"/>
      <c r="J28" s="203"/>
      <c r="K28" s="145"/>
      <c r="L28" s="164"/>
      <c r="M28" s="284"/>
      <c r="N28" s="203" t="str">
        <f ca="1">OFFSET(Очки!$A$3,F28,D28+QUOTIENT(MAX($C$29-11,0), 2)*4)</f>
        <v>Место</v>
      </c>
      <c r="O28" s="200">
        <f ca="1">IF(F28&lt;E28,OFFSET(IF(OR($C$29=11,$C$29=12),Очки!$B$17,Очки!$O$18),2+E28-F28,IF(D28=2,12,13-E28)),0)</f>
        <v>0</v>
      </c>
      <c r="P28" s="200"/>
      <c r="Q28" s="164"/>
      <c r="R28" s="203" t="str">
        <f ca="1">OFFSET(Очки!$A$3,I28,G28+QUOTIENT(MAX($C$29-11,0), 2)*4)</f>
        <v>Место</v>
      </c>
      <c r="S28" s="200">
        <f ca="1">IF(I28&lt;H28,OFFSET(IF(OR($C$29=11,$C$29=12),Очки!$B$17,Очки!$O$18),2+H28-I28,IF(G28=2,12,13-H28)),0)</f>
        <v>0</v>
      </c>
      <c r="T28" s="200"/>
      <c r="U28" s="164"/>
      <c r="V28" s="203" t="str">
        <f ca="1">OFFSET(Очки!$A$3,L28,J28+QUOTIENT(MAX($C$29-11,0), 2)*4)</f>
        <v>Место</v>
      </c>
      <c r="W28" s="200">
        <f ca="1">IF(L28&lt;K28,OFFSET(IF(OR($C$29=11,$C$29=12),Очки!$B$17,Очки!$O$18),2+K28-L28,IF(J28=2,12,13-K28)),0)</f>
        <v>0</v>
      </c>
      <c r="X28" s="200"/>
      <c r="Y28" s="201"/>
      <c r="Z28" s="138"/>
      <c r="AA28" s="139"/>
      <c r="AB28" s="195">
        <f t="shared" ca="1" si="1"/>
        <v>0</v>
      </c>
      <c r="AD28" s="129"/>
    </row>
    <row r="29" spans="1:30" ht="15.95" customHeight="1" x14ac:dyDescent="0.2">
      <c r="B29" s="129" t="s">
        <v>43</v>
      </c>
      <c r="C29" s="129">
        <f>COUNTA(B6:B28)</f>
        <v>16</v>
      </c>
    </row>
    <row r="30" spans="1:30" ht="15.95" customHeight="1" x14ac:dyDescent="0.2"/>
    <row r="31" spans="1:30" ht="15.95" customHeight="1" x14ac:dyDescent="0.25"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</row>
    <row r="32" spans="1:30" ht="15.95" customHeight="1" x14ac:dyDescent="0.25"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</row>
    <row r="33" spans="12:28" ht="15.95" customHeight="1" x14ac:dyDescent="0.25"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spans="12:28" ht="15.95" customHeight="1" x14ac:dyDescent="0.25"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12:28" ht="15.75" x14ac:dyDescent="0.25"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</row>
    <row r="36" spans="12:28" ht="15.75" x14ac:dyDescent="0.25"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</row>
    <row r="37" spans="12:28" ht="15.75" x14ac:dyDescent="0.25"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</row>
    <row r="38" spans="12:28" ht="15.75" x14ac:dyDescent="0.25"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</row>
    <row r="39" spans="12:28" ht="15.75" x14ac:dyDescent="0.25"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</row>
    <row r="40" spans="12:28" ht="15.75" x14ac:dyDescent="0.25"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</row>
    <row r="41" spans="12:28" ht="15.75" x14ac:dyDescent="0.25"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</row>
    <row r="42" spans="12:28" ht="15.75" x14ac:dyDescent="0.25"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</row>
    <row r="43" spans="12:28" ht="15.75" x14ac:dyDescent="0.25"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</row>
    <row r="44" spans="12:28" ht="15.75" x14ac:dyDescent="0.25"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</row>
    <row r="45" spans="12:28" ht="15.75" x14ac:dyDescent="0.25"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</row>
    <row r="46" spans="12:28" ht="15.75" x14ac:dyDescent="0.25"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</row>
    <row r="47" spans="12:28" ht="15.75" x14ac:dyDescent="0.25"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</row>
    <row r="48" spans="12:28" ht="15.75" x14ac:dyDescent="0.25"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</row>
    <row r="49" spans="12:28" ht="15.75" x14ac:dyDescent="0.25"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</row>
    <row r="50" spans="12:28" ht="15.75" x14ac:dyDescent="0.25"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</row>
    <row r="51" spans="12:28" ht="15.75" x14ac:dyDescent="0.25"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</row>
    <row r="52" spans="12:28" ht="15.75" x14ac:dyDescent="0.25"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</row>
    <row r="53" spans="12:28" ht="15.75" x14ac:dyDescent="0.25"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</row>
    <row r="54" spans="12:28" ht="15.75" x14ac:dyDescent="0.25"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</row>
    <row r="55" spans="12:28" ht="15.75" x14ac:dyDescent="0.25"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</row>
    <row r="56" spans="12:28" ht="15.75" x14ac:dyDescent="0.25"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</row>
    <row r="57" spans="12:28" ht="15.75" x14ac:dyDescent="0.25"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</row>
    <row r="58" spans="12:28" ht="15.75" x14ac:dyDescent="0.25"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</row>
    <row r="59" spans="12:28" ht="15.75" x14ac:dyDescent="0.25"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</row>
    <row r="60" spans="12:28" ht="15.75" x14ac:dyDescent="0.25"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</row>
    <row r="61" spans="12:28" ht="15.75" x14ac:dyDescent="0.25"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</row>
  </sheetData>
  <sortState ref="A6:AB21">
    <sortCondition descending="1" ref="AB6:AB21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28">
    <cfRule type="expression" dxfId="14" priority="3">
      <formula>AND(E6&gt;F6,O6=0)</formula>
    </cfRule>
  </conditionalFormatting>
  <conditionalFormatting sqref="S6:S28">
    <cfRule type="expression" dxfId="13" priority="2">
      <formula>AND(H6&gt;I6,S6=0)</formula>
    </cfRule>
  </conditionalFormatting>
  <conditionalFormatting sqref="W6:W28">
    <cfRule type="expression" dxfId="12" priority="1">
      <formula>AND(K6&gt;L6,W6=0)</formula>
    </cfRule>
  </conditionalFormatting>
  <pageMargins left="0.25" right="0.25" top="0.75" bottom="0.75" header="0.3" footer="0.3"/>
  <pageSetup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zoomScale="80" zoomScaleNormal="80" zoomScalePageLayoutView="90" workbookViewId="0">
      <selection activeCell="X16" sqref="X16"/>
    </sheetView>
  </sheetViews>
  <sheetFormatPr defaultColWidth="8.85546875" defaultRowHeight="15" x14ac:dyDescent="0.2"/>
  <cols>
    <col min="1" max="1" width="5.28515625" style="128" customWidth="1"/>
    <col min="2" max="2" width="42.42578125" style="129" customWidth="1"/>
    <col min="3" max="3" width="8.28515625" style="129" customWidth="1"/>
    <col min="4" max="5" width="4.42578125" style="142" customWidth="1"/>
    <col min="6" max="8" width="5.28515625" style="143" customWidth="1"/>
    <col min="9" max="9" width="4.42578125" style="142" customWidth="1"/>
    <col min="10" max="12" width="5.28515625" style="143" customWidth="1"/>
    <col min="13" max="13" width="6.85546875" style="143" customWidth="1"/>
    <col min="14" max="14" width="6.42578125" style="143" customWidth="1"/>
    <col min="15" max="15" width="5.42578125" style="143" customWidth="1"/>
    <col min="16" max="18" width="6.42578125" style="143" customWidth="1"/>
    <col min="19" max="19" width="5.140625" style="143" customWidth="1"/>
    <col min="20" max="22" width="6.42578125" style="143" customWidth="1"/>
    <col min="23" max="23" width="5.85546875" style="143" customWidth="1"/>
    <col min="24" max="25" width="6.42578125" style="143" customWidth="1"/>
    <col min="26" max="26" width="4.7109375" style="143" hidden="1" customWidth="1"/>
    <col min="27" max="27" width="10.7109375" style="143" hidden="1" customWidth="1"/>
    <col min="28" max="28" width="10.7109375" style="143" customWidth="1"/>
    <col min="29" max="270" width="8.85546875" style="128"/>
    <col min="271" max="271" width="5.28515625" style="128" customWidth="1"/>
    <col min="272" max="272" width="25" style="128" customWidth="1"/>
    <col min="273" max="273" width="8.28515625" style="128" customWidth="1"/>
    <col min="274" max="274" width="4.42578125" style="128" customWidth="1"/>
    <col min="275" max="276" width="5.28515625" style="128" customWidth="1"/>
    <col min="277" max="277" width="0" style="128" hidden="1" customWidth="1"/>
    <col min="278" max="278" width="6.7109375" style="128" customWidth="1"/>
    <col min="279" max="279" width="7.42578125" style="128" customWidth="1"/>
    <col min="280" max="281" width="7.7109375" style="128" customWidth="1"/>
    <col min="282" max="283" width="0" style="128" hidden="1" customWidth="1"/>
    <col min="284" max="284" width="10.7109375" style="128" customWidth="1"/>
    <col min="285" max="526" width="8.85546875" style="128"/>
    <col min="527" max="527" width="5.28515625" style="128" customWidth="1"/>
    <col min="528" max="528" width="25" style="128" customWidth="1"/>
    <col min="529" max="529" width="8.28515625" style="128" customWidth="1"/>
    <col min="530" max="530" width="4.42578125" style="128" customWidth="1"/>
    <col min="531" max="532" width="5.28515625" style="128" customWidth="1"/>
    <col min="533" max="533" width="0" style="128" hidden="1" customWidth="1"/>
    <col min="534" max="534" width="6.7109375" style="128" customWidth="1"/>
    <col min="535" max="535" width="7.42578125" style="128" customWidth="1"/>
    <col min="536" max="537" width="7.7109375" style="128" customWidth="1"/>
    <col min="538" max="539" width="0" style="128" hidden="1" customWidth="1"/>
    <col min="540" max="540" width="10.7109375" style="128" customWidth="1"/>
    <col min="541" max="782" width="8.85546875" style="128"/>
    <col min="783" max="783" width="5.28515625" style="128" customWidth="1"/>
    <col min="784" max="784" width="25" style="128" customWidth="1"/>
    <col min="785" max="785" width="8.28515625" style="128" customWidth="1"/>
    <col min="786" max="786" width="4.42578125" style="128" customWidth="1"/>
    <col min="787" max="788" width="5.28515625" style="128" customWidth="1"/>
    <col min="789" max="789" width="0" style="128" hidden="1" customWidth="1"/>
    <col min="790" max="790" width="6.7109375" style="128" customWidth="1"/>
    <col min="791" max="791" width="7.42578125" style="128" customWidth="1"/>
    <col min="792" max="793" width="7.7109375" style="128" customWidth="1"/>
    <col min="794" max="795" width="0" style="128" hidden="1" customWidth="1"/>
    <col min="796" max="796" width="10.7109375" style="128" customWidth="1"/>
    <col min="797" max="1038" width="8.85546875" style="128"/>
    <col min="1039" max="1039" width="5.28515625" style="128" customWidth="1"/>
    <col min="1040" max="1040" width="25" style="128" customWidth="1"/>
    <col min="1041" max="1041" width="8.28515625" style="128" customWidth="1"/>
    <col min="1042" max="1042" width="4.42578125" style="128" customWidth="1"/>
    <col min="1043" max="1044" width="5.28515625" style="128" customWidth="1"/>
    <col min="1045" max="1045" width="0" style="128" hidden="1" customWidth="1"/>
    <col min="1046" max="1046" width="6.7109375" style="128" customWidth="1"/>
    <col min="1047" max="1047" width="7.42578125" style="128" customWidth="1"/>
    <col min="1048" max="1049" width="7.7109375" style="128" customWidth="1"/>
    <col min="1050" max="1051" width="0" style="128" hidden="1" customWidth="1"/>
    <col min="1052" max="1052" width="10.7109375" style="128" customWidth="1"/>
    <col min="1053" max="1294" width="8.85546875" style="128"/>
    <col min="1295" max="1295" width="5.28515625" style="128" customWidth="1"/>
    <col min="1296" max="1296" width="25" style="128" customWidth="1"/>
    <col min="1297" max="1297" width="8.28515625" style="128" customWidth="1"/>
    <col min="1298" max="1298" width="4.42578125" style="128" customWidth="1"/>
    <col min="1299" max="1300" width="5.28515625" style="128" customWidth="1"/>
    <col min="1301" max="1301" width="0" style="128" hidden="1" customWidth="1"/>
    <col min="1302" max="1302" width="6.7109375" style="128" customWidth="1"/>
    <col min="1303" max="1303" width="7.42578125" style="128" customWidth="1"/>
    <col min="1304" max="1305" width="7.7109375" style="128" customWidth="1"/>
    <col min="1306" max="1307" width="0" style="128" hidden="1" customWidth="1"/>
    <col min="1308" max="1308" width="10.7109375" style="128" customWidth="1"/>
    <col min="1309" max="1550" width="8.85546875" style="128"/>
    <col min="1551" max="1551" width="5.28515625" style="128" customWidth="1"/>
    <col min="1552" max="1552" width="25" style="128" customWidth="1"/>
    <col min="1553" max="1553" width="8.28515625" style="128" customWidth="1"/>
    <col min="1554" max="1554" width="4.42578125" style="128" customWidth="1"/>
    <col min="1555" max="1556" width="5.28515625" style="128" customWidth="1"/>
    <col min="1557" max="1557" width="0" style="128" hidden="1" customWidth="1"/>
    <col min="1558" max="1558" width="6.7109375" style="128" customWidth="1"/>
    <col min="1559" max="1559" width="7.42578125" style="128" customWidth="1"/>
    <col min="1560" max="1561" width="7.7109375" style="128" customWidth="1"/>
    <col min="1562" max="1563" width="0" style="128" hidden="1" customWidth="1"/>
    <col min="1564" max="1564" width="10.7109375" style="128" customWidth="1"/>
    <col min="1565" max="1806" width="8.85546875" style="128"/>
    <col min="1807" max="1807" width="5.28515625" style="128" customWidth="1"/>
    <col min="1808" max="1808" width="25" style="128" customWidth="1"/>
    <col min="1809" max="1809" width="8.28515625" style="128" customWidth="1"/>
    <col min="1810" max="1810" width="4.42578125" style="128" customWidth="1"/>
    <col min="1811" max="1812" width="5.28515625" style="128" customWidth="1"/>
    <col min="1813" max="1813" width="0" style="128" hidden="1" customWidth="1"/>
    <col min="1814" max="1814" width="6.7109375" style="128" customWidth="1"/>
    <col min="1815" max="1815" width="7.42578125" style="128" customWidth="1"/>
    <col min="1816" max="1817" width="7.7109375" style="128" customWidth="1"/>
    <col min="1818" max="1819" width="0" style="128" hidden="1" customWidth="1"/>
    <col min="1820" max="1820" width="10.7109375" style="128" customWidth="1"/>
    <col min="1821" max="2062" width="8.85546875" style="128"/>
    <col min="2063" max="2063" width="5.28515625" style="128" customWidth="1"/>
    <col min="2064" max="2064" width="25" style="128" customWidth="1"/>
    <col min="2065" max="2065" width="8.28515625" style="128" customWidth="1"/>
    <col min="2066" max="2066" width="4.42578125" style="128" customWidth="1"/>
    <col min="2067" max="2068" width="5.28515625" style="128" customWidth="1"/>
    <col min="2069" max="2069" width="0" style="128" hidden="1" customWidth="1"/>
    <col min="2070" max="2070" width="6.7109375" style="128" customWidth="1"/>
    <col min="2071" max="2071" width="7.42578125" style="128" customWidth="1"/>
    <col min="2072" max="2073" width="7.7109375" style="128" customWidth="1"/>
    <col min="2074" max="2075" width="0" style="128" hidden="1" customWidth="1"/>
    <col min="2076" max="2076" width="10.7109375" style="128" customWidth="1"/>
    <col min="2077" max="2318" width="8.85546875" style="128"/>
    <col min="2319" max="2319" width="5.28515625" style="128" customWidth="1"/>
    <col min="2320" max="2320" width="25" style="128" customWidth="1"/>
    <col min="2321" max="2321" width="8.28515625" style="128" customWidth="1"/>
    <col min="2322" max="2322" width="4.42578125" style="128" customWidth="1"/>
    <col min="2323" max="2324" width="5.28515625" style="128" customWidth="1"/>
    <col min="2325" max="2325" width="0" style="128" hidden="1" customWidth="1"/>
    <col min="2326" max="2326" width="6.7109375" style="128" customWidth="1"/>
    <col min="2327" max="2327" width="7.42578125" style="128" customWidth="1"/>
    <col min="2328" max="2329" width="7.7109375" style="128" customWidth="1"/>
    <col min="2330" max="2331" width="0" style="128" hidden="1" customWidth="1"/>
    <col min="2332" max="2332" width="10.7109375" style="128" customWidth="1"/>
    <col min="2333" max="2574" width="8.85546875" style="128"/>
    <col min="2575" max="2575" width="5.28515625" style="128" customWidth="1"/>
    <col min="2576" max="2576" width="25" style="128" customWidth="1"/>
    <col min="2577" max="2577" width="8.28515625" style="128" customWidth="1"/>
    <col min="2578" max="2578" width="4.42578125" style="128" customWidth="1"/>
    <col min="2579" max="2580" width="5.28515625" style="128" customWidth="1"/>
    <col min="2581" max="2581" width="0" style="128" hidden="1" customWidth="1"/>
    <col min="2582" max="2582" width="6.7109375" style="128" customWidth="1"/>
    <col min="2583" max="2583" width="7.42578125" style="128" customWidth="1"/>
    <col min="2584" max="2585" width="7.7109375" style="128" customWidth="1"/>
    <col min="2586" max="2587" width="0" style="128" hidden="1" customWidth="1"/>
    <col min="2588" max="2588" width="10.7109375" style="128" customWidth="1"/>
    <col min="2589" max="2830" width="8.85546875" style="128"/>
    <col min="2831" max="2831" width="5.28515625" style="128" customWidth="1"/>
    <col min="2832" max="2832" width="25" style="128" customWidth="1"/>
    <col min="2833" max="2833" width="8.28515625" style="128" customWidth="1"/>
    <col min="2834" max="2834" width="4.42578125" style="128" customWidth="1"/>
    <col min="2835" max="2836" width="5.28515625" style="128" customWidth="1"/>
    <col min="2837" max="2837" width="0" style="128" hidden="1" customWidth="1"/>
    <col min="2838" max="2838" width="6.7109375" style="128" customWidth="1"/>
    <col min="2839" max="2839" width="7.42578125" style="128" customWidth="1"/>
    <col min="2840" max="2841" width="7.7109375" style="128" customWidth="1"/>
    <col min="2842" max="2843" width="0" style="128" hidden="1" customWidth="1"/>
    <col min="2844" max="2844" width="10.7109375" style="128" customWidth="1"/>
    <col min="2845" max="3086" width="8.85546875" style="128"/>
    <col min="3087" max="3087" width="5.28515625" style="128" customWidth="1"/>
    <col min="3088" max="3088" width="25" style="128" customWidth="1"/>
    <col min="3089" max="3089" width="8.28515625" style="128" customWidth="1"/>
    <col min="3090" max="3090" width="4.42578125" style="128" customWidth="1"/>
    <col min="3091" max="3092" width="5.28515625" style="128" customWidth="1"/>
    <col min="3093" max="3093" width="0" style="128" hidden="1" customWidth="1"/>
    <col min="3094" max="3094" width="6.7109375" style="128" customWidth="1"/>
    <col min="3095" max="3095" width="7.42578125" style="128" customWidth="1"/>
    <col min="3096" max="3097" width="7.7109375" style="128" customWidth="1"/>
    <col min="3098" max="3099" width="0" style="128" hidden="1" customWidth="1"/>
    <col min="3100" max="3100" width="10.7109375" style="128" customWidth="1"/>
    <col min="3101" max="3342" width="8.85546875" style="128"/>
    <col min="3343" max="3343" width="5.28515625" style="128" customWidth="1"/>
    <col min="3344" max="3344" width="25" style="128" customWidth="1"/>
    <col min="3345" max="3345" width="8.28515625" style="128" customWidth="1"/>
    <col min="3346" max="3346" width="4.42578125" style="128" customWidth="1"/>
    <col min="3347" max="3348" width="5.28515625" style="128" customWidth="1"/>
    <col min="3349" max="3349" width="0" style="128" hidden="1" customWidth="1"/>
    <col min="3350" max="3350" width="6.7109375" style="128" customWidth="1"/>
    <col min="3351" max="3351" width="7.42578125" style="128" customWidth="1"/>
    <col min="3352" max="3353" width="7.7109375" style="128" customWidth="1"/>
    <col min="3354" max="3355" width="0" style="128" hidden="1" customWidth="1"/>
    <col min="3356" max="3356" width="10.7109375" style="128" customWidth="1"/>
    <col min="3357" max="3598" width="8.85546875" style="128"/>
    <col min="3599" max="3599" width="5.28515625" style="128" customWidth="1"/>
    <col min="3600" max="3600" width="25" style="128" customWidth="1"/>
    <col min="3601" max="3601" width="8.28515625" style="128" customWidth="1"/>
    <col min="3602" max="3602" width="4.42578125" style="128" customWidth="1"/>
    <col min="3603" max="3604" width="5.28515625" style="128" customWidth="1"/>
    <col min="3605" max="3605" width="0" style="128" hidden="1" customWidth="1"/>
    <col min="3606" max="3606" width="6.7109375" style="128" customWidth="1"/>
    <col min="3607" max="3607" width="7.42578125" style="128" customWidth="1"/>
    <col min="3608" max="3609" width="7.7109375" style="128" customWidth="1"/>
    <col min="3610" max="3611" width="0" style="128" hidden="1" customWidth="1"/>
    <col min="3612" max="3612" width="10.7109375" style="128" customWidth="1"/>
    <col min="3613" max="3854" width="8.85546875" style="128"/>
    <col min="3855" max="3855" width="5.28515625" style="128" customWidth="1"/>
    <col min="3856" max="3856" width="25" style="128" customWidth="1"/>
    <col min="3857" max="3857" width="8.28515625" style="128" customWidth="1"/>
    <col min="3858" max="3858" width="4.42578125" style="128" customWidth="1"/>
    <col min="3859" max="3860" width="5.28515625" style="128" customWidth="1"/>
    <col min="3861" max="3861" width="0" style="128" hidden="1" customWidth="1"/>
    <col min="3862" max="3862" width="6.7109375" style="128" customWidth="1"/>
    <col min="3863" max="3863" width="7.42578125" style="128" customWidth="1"/>
    <col min="3864" max="3865" width="7.7109375" style="128" customWidth="1"/>
    <col min="3866" max="3867" width="0" style="128" hidden="1" customWidth="1"/>
    <col min="3868" max="3868" width="10.7109375" style="128" customWidth="1"/>
    <col min="3869" max="4110" width="8.85546875" style="128"/>
    <col min="4111" max="4111" width="5.28515625" style="128" customWidth="1"/>
    <col min="4112" max="4112" width="25" style="128" customWidth="1"/>
    <col min="4113" max="4113" width="8.28515625" style="128" customWidth="1"/>
    <col min="4114" max="4114" width="4.42578125" style="128" customWidth="1"/>
    <col min="4115" max="4116" width="5.28515625" style="128" customWidth="1"/>
    <col min="4117" max="4117" width="0" style="128" hidden="1" customWidth="1"/>
    <col min="4118" max="4118" width="6.7109375" style="128" customWidth="1"/>
    <col min="4119" max="4119" width="7.42578125" style="128" customWidth="1"/>
    <col min="4120" max="4121" width="7.7109375" style="128" customWidth="1"/>
    <col min="4122" max="4123" width="0" style="128" hidden="1" customWidth="1"/>
    <col min="4124" max="4124" width="10.7109375" style="128" customWidth="1"/>
    <col min="4125" max="4366" width="8.85546875" style="128"/>
    <col min="4367" max="4367" width="5.28515625" style="128" customWidth="1"/>
    <col min="4368" max="4368" width="25" style="128" customWidth="1"/>
    <col min="4369" max="4369" width="8.28515625" style="128" customWidth="1"/>
    <col min="4370" max="4370" width="4.42578125" style="128" customWidth="1"/>
    <col min="4371" max="4372" width="5.28515625" style="128" customWidth="1"/>
    <col min="4373" max="4373" width="0" style="128" hidden="1" customWidth="1"/>
    <col min="4374" max="4374" width="6.7109375" style="128" customWidth="1"/>
    <col min="4375" max="4375" width="7.42578125" style="128" customWidth="1"/>
    <col min="4376" max="4377" width="7.7109375" style="128" customWidth="1"/>
    <col min="4378" max="4379" width="0" style="128" hidden="1" customWidth="1"/>
    <col min="4380" max="4380" width="10.7109375" style="128" customWidth="1"/>
    <col min="4381" max="4622" width="8.85546875" style="128"/>
    <col min="4623" max="4623" width="5.28515625" style="128" customWidth="1"/>
    <col min="4624" max="4624" width="25" style="128" customWidth="1"/>
    <col min="4625" max="4625" width="8.28515625" style="128" customWidth="1"/>
    <col min="4626" max="4626" width="4.42578125" style="128" customWidth="1"/>
    <col min="4627" max="4628" width="5.28515625" style="128" customWidth="1"/>
    <col min="4629" max="4629" width="0" style="128" hidden="1" customWidth="1"/>
    <col min="4630" max="4630" width="6.7109375" style="128" customWidth="1"/>
    <col min="4631" max="4631" width="7.42578125" style="128" customWidth="1"/>
    <col min="4632" max="4633" width="7.7109375" style="128" customWidth="1"/>
    <col min="4634" max="4635" width="0" style="128" hidden="1" customWidth="1"/>
    <col min="4636" max="4636" width="10.7109375" style="128" customWidth="1"/>
    <col min="4637" max="4878" width="8.85546875" style="128"/>
    <col min="4879" max="4879" width="5.28515625" style="128" customWidth="1"/>
    <col min="4880" max="4880" width="25" style="128" customWidth="1"/>
    <col min="4881" max="4881" width="8.28515625" style="128" customWidth="1"/>
    <col min="4882" max="4882" width="4.42578125" style="128" customWidth="1"/>
    <col min="4883" max="4884" width="5.28515625" style="128" customWidth="1"/>
    <col min="4885" max="4885" width="0" style="128" hidden="1" customWidth="1"/>
    <col min="4886" max="4886" width="6.7109375" style="128" customWidth="1"/>
    <col min="4887" max="4887" width="7.42578125" style="128" customWidth="1"/>
    <col min="4888" max="4889" width="7.7109375" style="128" customWidth="1"/>
    <col min="4890" max="4891" width="0" style="128" hidden="1" customWidth="1"/>
    <col min="4892" max="4892" width="10.7109375" style="128" customWidth="1"/>
    <col min="4893" max="5134" width="8.85546875" style="128"/>
    <col min="5135" max="5135" width="5.28515625" style="128" customWidth="1"/>
    <col min="5136" max="5136" width="25" style="128" customWidth="1"/>
    <col min="5137" max="5137" width="8.28515625" style="128" customWidth="1"/>
    <col min="5138" max="5138" width="4.42578125" style="128" customWidth="1"/>
    <col min="5139" max="5140" width="5.28515625" style="128" customWidth="1"/>
    <col min="5141" max="5141" width="0" style="128" hidden="1" customWidth="1"/>
    <col min="5142" max="5142" width="6.7109375" style="128" customWidth="1"/>
    <col min="5143" max="5143" width="7.42578125" style="128" customWidth="1"/>
    <col min="5144" max="5145" width="7.7109375" style="128" customWidth="1"/>
    <col min="5146" max="5147" width="0" style="128" hidden="1" customWidth="1"/>
    <col min="5148" max="5148" width="10.7109375" style="128" customWidth="1"/>
    <col min="5149" max="5390" width="8.85546875" style="128"/>
    <col min="5391" max="5391" width="5.28515625" style="128" customWidth="1"/>
    <col min="5392" max="5392" width="25" style="128" customWidth="1"/>
    <col min="5393" max="5393" width="8.28515625" style="128" customWidth="1"/>
    <col min="5394" max="5394" width="4.42578125" style="128" customWidth="1"/>
    <col min="5395" max="5396" width="5.28515625" style="128" customWidth="1"/>
    <col min="5397" max="5397" width="0" style="128" hidden="1" customWidth="1"/>
    <col min="5398" max="5398" width="6.7109375" style="128" customWidth="1"/>
    <col min="5399" max="5399" width="7.42578125" style="128" customWidth="1"/>
    <col min="5400" max="5401" width="7.7109375" style="128" customWidth="1"/>
    <col min="5402" max="5403" width="0" style="128" hidden="1" customWidth="1"/>
    <col min="5404" max="5404" width="10.7109375" style="128" customWidth="1"/>
    <col min="5405" max="5646" width="8.85546875" style="128"/>
    <col min="5647" max="5647" width="5.28515625" style="128" customWidth="1"/>
    <col min="5648" max="5648" width="25" style="128" customWidth="1"/>
    <col min="5649" max="5649" width="8.28515625" style="128" customWidth="1"/>
    <col min="5650" max="5650" width="4.42578125" style="128" customWidth="1"/>
    <col min="5651" max="5652" width="5.28515625" style="128" customWidth="1"/>
    <col min="5653" max="5653" width="0" style="128" hidden="1" customWidth="1"/>
    <col min="5654" max="5654" width="6.7109375" style="128" customWidth="1"/>
    <col min="5655" max="5655" width="7.42578125" style="128" customWidth="1"/>
    <col min="5656" max="5657" width="7.7109375" style="128" customWidth="1"/>
    <col min="5658" max="5659" width="0" style="128" hidden="1" customWidth="1"/>
    <col min="5660" max="5660" width="10.7109375" style="128" customWidth="1"/>
    <col min="5661" max="5902" width="8.85546875" style="128"/>
    <col min="5903" max="5903" width="5.28515625" style="128" customWidth="1"/>
    <col min="5904" max="5904" width="25" style="128" customWidth="1"/>
    <col min="5905" max="5905" width="8.28515625" style="128" customWidth="1"/>
    <col min="5906" max="5906" width="4.42578125" style="128" customWidth="1"/>
    <col min="5907" max="5908" width="5.28515625" style="128" customWidth="1"/>
    <col min="5909" max="5909" width="0" style="128" hidden="1" customWidth="1"/>
    <col min="5910" max="5910" width="6.7109375" style="128" customWidth="1"/>
    <col min="5911" max="5911" width="7.42578125" style="128" customWidth="1"/>
    <col min="5912" max="5913" width="7.7109375" style="128" customWidth="1"/>
    <col min="5914" max="5915" width="0" style="128" hidden="1" customWidth="1"/>
    <col min="5916" max="5916" width="10.7109375" style="128" customWidth="1"/>
    <col min="5917" max="6158" width="8.85546875" style="128"/>
    <col min="6159" max="6159" width="5.28515625" style="128" customWidth="1"/>
    <col min="6160" max="6160" width="25" style="128" customWidth="1"/>
    <col min="6161" max="6161" width="8.28515625" style="128" customWidth="1"/>
    <col min="6162" max="6162" width="4.42578125" style="128" customWidth="1"/>
    <col min="6163" max="6164" width="5.28515625" style="128" customWidth="1"/>
    <col min="6165" max="6165" width="0" style="128" hidden="1" customWidth="1"/>
    <col min="6166" max="6166" width="6.7109375" style="128" customWidth="1"/>
    <col min="6167" max="6167" width="7.42578125" style="128" customWidth="1"/>
    <col min="6168" max="6169" width="7.7109375" style="128" customWidth="1"/>
    <col min="6170" max="6171" width="0" style="128" hidden="1" customWidth="1"/>
    <col min="6172" max="6172" width="10.7109375" style="128" customWidth="1"/>
    <col min="6173" max="6414" width="8.85546875" style="128"/>
    <col min="6415" max="6415" width="5.28515625" style="128" customWidth="1"/>
    <col min="6416" max="6416" width="25" style="128" customWidth="1"/>
    <col min="6417" max="6417" width="8.28515625" style="128" customWidth="1"/>
    <col min="6418" max="6418" width="4.42578125" style="128" customWidth="1"/>
    <col min="6419" max="6420" width="5.28515625" style="128" customWidth="1"/>
    <col min="6421" max="6421" width="0" style="128" hidden="1" customWidth="1"/>
    <col min="6422" max="6422" width="6.7109375" style="128" customWidth="1"/>
    <col min="6423" max="6423" width="7.42578125" style="128" customWidth="1"/>
    <col min="6424" max="6425" width="7.7109375" style="128" customWidth="1"/>
    <col min="6426" max="6427" width="0" style="128" hidden="1" customWidth="1"/>
    <col min="6428" max="6428" width="10.7109375" style="128" customWidth="1"/>
    <col min="6429" max="6670" width="8.85546875" style="128"/>
    <col min="6671" max="6671" width="5.28515625" style="128" customWidth="1"/>
    <col min="6672" max="6672" width="25" style="128" customWidth="1"/>
    <col min="6673" max="6673" width="8.28515625" style="128" customWidth="1"/>
    <col min="6674" max="6674" width="4.42578125" style="128" customWidth="1"/>
    <col min="6675" max="6676" width="5.28515625" style="128" customWidth="1"/>
    <col min="6677" max="6677" width="0" style="128" hidden="1" customWidth="1"/>
    <col min="6678" max="6678" width="6.7109375" style="128" customWidth="1"/>
    <col min="6679" max="6679" width="7.42578125" style="128" customWidth="1"/>
    <col min="6680" max="6681" width="7.7109375" style="128" customWidth="1"/>
    <col min="6682" max="6683" width="0" style="128" hidden="1" customWidth="1"/>
    <col min="6684" max="6684" width="10.7109375" style="128" customWidth="1"/>
    <col min="6685" max="6926" width="8.85546875" style="128"/>
    <col min="6927" max="6927" width="5.28515625" style="128" customWidth="1"/>
    <col min="6928" max="6928" width="25" style="128" customWidth="1"/>
    <col min="6929" max="6929" width="8.28515625" style="128" customWidth="1"/>
    <col min="6930" max="6930" width="4.42578125" style="128" customWidth="1"/>
    <col min="6931" max="6932" width="5.28515625" style="128" customWidth="1"/>
    <col min="6933" max="6933" width="0" style="128" hidden="1" customWidth="1"/>
    <col min="6934" max="6934" width="6.7109375" style="128" customWidth="1"/>
    <col min="6935" max="6935" width="7.42578125" style="128" customWidth="1"/>
    <col min="6936" max="6937" width="7.7109375" style="128" customWidth="1"/>
    <col min="6938" max="6939" width="0" style="128" hidden="1" customWidth="1"/>
    <col min="6940" max="6940" width="10.7109375" style="128" customWidth="1"/>
    <col min="6941" max="7182" width="8.85546875" style="128"/>
    <col min="7183" max="7183" width="5.28515625" style="128" customWidth="1"/>
    <col min="7184" max="7184" width="25" style="128" customWidth="1"/>
    <col min="7185" max="7185" width="8.28515625" style="128" customWidth="1"/>
    <col min="7186" max="7186" width="4.42578125" style="128" customWidth="1"/>
    <col min="7187" max="7188" width="5.28515625" style="128" customWidth="1"/>
    <col min="7189" max="7189" width="0" style="128" hidden="1" customWidth="1"/>
    <col min="7190" max="7190" width="6.7109375" style="128" customWidth="1"/>
    <col min="7191" max="7191" width="7.42578125" style="128" customWidth="1"/>
    <col min="7192" max="7193" width="7.7109375" style="128" customWidth="1"/>
    <col min="7194" max="7195" width="0" style="128" hidden="1" customWidth="1"/>
    <col min="7196" max="7196" width="10.7109375" style="128" customWidth="1"/>
    <col min="7197" max="7438" width="8.85546875" style="128"/>
    <col min="7439" max="7439" width="5.28515625" style="128" customWidth="1"/>
    <col min="7440" max="7440" width="25" style="128" customWidth="1"/>
    <col min="7441" max="7441" width="8.28515625" style="128" customWidth="1"/>
    <col min="7442" max="7442" width="4.42578125" style="128" customWidth="1"/>
    <col min="7443" max="7444" width="5.28515625" style="128" customWidth="1"/>
    <col min="7445" max="7445" width="0" style="128" hidden="1" customWidth="1"/>
    <col min="7446" max="7446" width="6.7109375" style="128" customWidth="1"/>
    <col min="7447" max="7447" width="7.42578125" style="128" customWidth="1"/>
    <col min="7448" max="7449" width="7.7109375" style="128" customWidth="1"/>
    <col min="7450" max="7451" width="0" style="128" hidden="1" customWidth="1"/>
    <col min="7452" max="7452" width="10.7109375" style="128" customWidth="1"/>
    <col min="7453" max="7694" width="8.85546875" style="128"/>
    <col min="7695" max="7695" width="5.28515625" style="128" customWidth="1"/>
    <col min="7696" max="7696" width="25" style="128" customWidth="1"/>
    <col min="7697" max="7697" width="8.28515625" style="128" customWidth="1"/>
    <col min="7698" max="7698" width="4.42578125" style="128" customWidth="1"/>
    <col min="7699" max="7700" width="5.28515625" style="128" customWidth="1"/>
    <col min="7701" max="7701" width="0" style="128" hidden="1" customWidth="1"/>
    <col min="7702" max="7702" width="6.7109375" style="128" customWidth="1"/>
    <col min="7703" max="7703" width="7.42578125" style="128" customWidth="1"/>
    <col min="7704" max="7705" width="7.7109375" style="128" customWidth="1"/>
    <col min="7706" max="7707" width="0" style="128" hidden="1" customWidth="1"/>
    <col min="7708" max="7708" width="10.7109375" style="128" customWidth="1"/>
    <col min="7709" max="7950" width="8.85546875" style="128"/>
    <col min="7951" max="7951" width="5.28515625" style="128" customWidth="1"/>
    <col min="7952" max="7952" width="25" style="128" customWidth="1"/>
    <col min="7953" max="7953" width="8.28515625" style="128" customWidth="1"/>
    <col min="7954" max="7954" width="4.42578125" style="128" customWidth="1"/>
    <col min="7955" max="7956" width="5.28515625" style="128" customWidth="1"/>
    <col min="7957" max="7957" width="0" style="128" hidden="1" customWidth="1"/>
    <col min="7958" max="7958" width="6.7109375" style="128" customWidth="1"/>
    <col min="7959" max="7959" width="7.42578125" style="128" customWidth="1"/>
    <col min="7960" max="7961" width="7.7109375" style="128" customWidth="1"/>
    <col min="7962" max="7963" width="0" style="128" hidden="1" customWidth="1"/>
    <col min="7964" max="7964" width="10.7109375" style="128" customWidth="1"/>
    <col min="7965" max="8206" width="8.85546875" style="128"/>
    <col min="8207" max="8207" width="5.28515625" style="128" customWidth="1"/>
    <col min="8208" max="8208" width="25" style="128" customWidth="1"/>
    <col min="8209" max="8209" width="8.28515625" style="128" customWidth="1"/>
    <col min="8210" max="8210" width="4.42578125" style="128" customWidth="1"/>
    <col min="8211" max="8212" width="5.28515625" style="128" customWidth="1"/>
    <col min="8213" max="8213" width="0" style="128" hidden="1" customWidth="1"/>
    <col min="8214" max="8214" width="6.7109375" style="128" customWidth="1"/>
    <col min="8215" max="8215" width="7.42578125" style="128" customWidth="1"/>
    <col min="8216" max="8217" width="7.7109375" style="128" customWidth="1"/>
    <col min="8218" max="8219" width="0" style="128" hidden="1" customWidth="1"/>
    <col min="8220" max="8220" width="10.7109375" style="128" customWidth="1"/>
    <col min="8221" max="8462" width="8.85546875" style="128"/>
    <col min="8463" max="8463" width="5.28515625" style="128" customWidth="1"/>
    <col min="8464" max="8464" width="25" style="128" customWidth="1"/>
    <col min="8465" max="8465" width="8.28515625" style="128" customWidth="1"/>
    <col min="8466" max="8466" width="4.42578125" style="128" customWidth="1"/>
    <col min="8467" max="8468" width="5.28515625" style="128" customWidth="1"/>
    <col min="8469" max="8469" width="0" style="128" hidden="1" customWidth="1"/>
    <col min="8470" max="8470" width="6.7109375" style="128" customWidth="1"/>
    <col min="8471" max="8471" width="7.42578125" style="128" customWidth="1"/>
    <col min="8472" max="8473" width="7.7109375" style="128" customWidth="1"/>
    <col min="8474" max="8475" width="0" style="128" hidden="1" customWidth="1"/>
    <col min="8476" max="8476" width="10.7109375" style="128" customWidth="1"/>
    <col min="8477" max="8718" width="8.85546875" style="128"/>
    <col min="8719" max="8719" width="5.28515625" style="128" customWidth="1"/>
    <col min="8720" max="8720" width="25" style="128" customWidth="1"/>
    <col min="8721" max="8721" width="8.28515625" style="128" customWidth="1"/>
    <col min="8722" max="8722" width="4.42578125" style="128" customWidth="1"/>
    <col min="8723" max="8724" width="5.28515625" style="128" customWidth="1"/>
    <col min="8725" max="8725" width="0" style="128" hidden="1" customWidth="1"/>
    <col min="8726" max="8726" width="6.7109375" style="128" customWidth="1"/>
    <col min="8727" max="8727" width="7.42578125" style="128" customWidth="1"/>
    <col min="8728" max="8729" width="7.7109375" style="128" customWidth="1"/>
    <col min="8730" max="8731" width="0" style="128" hidden="1" customWidth="1"/>
    <col min="8732" max="8732" width="10.7109375" style="128" customWidth="1"/>
    <col min="8733" max="8974" width="8.85546875" style="128"/>
    <col min="8975" max="8975" width="5.28515625" style="128" customWidth="1"/>
    <col min="8976" max="8976" width="25" style="128" customWidth="1"/>
    <col min="8977" max="8977" width="8.28515625" style="128" customWidth="1"/>
    <col min="8978" max="8978" width="4.42578125" style="128" customWidth="1"/>
    <col min="8979" max="8980" width="5.28515625" style="128" customWidth="1"/>
    <col min="8981" max="8981" width="0" style="128" hidden="1" customWidth="1"/>
    <col min="8982" max="8982" width="6.7109375" style="128" customWidth="1"/>
    <col min="8983" max="8983" width="7.42578125" style="128" customWidth="1"/>
    <col min="8984" max="8985" width="7.7109375" style="128" customWidth="1"/>
    <col min="8986" max="8987" width="0" style="128" hidden="1" customWidth="1"/>
    <col min="8988" max="8988" width="10.7109375" style="128" customWidth="1"/>
    <col min="8989" max="9230" width="8.85546875" style="128"/>
    <col min="9231" max="9231" width="5.28515625" style="128" customWidth="1"/>
    <col min="9232" max="9232" width="25" style="128" customWidth="1"/>
    <col min="9233" max="9233" width="8.28515625" style="128" customWidth="1"/>
    <col min="9234" max="9234" width="4.42578125" style="128" customWidth="1"/>
    <col min="9235" max="9236" width="5.28515625" style="128" customWidth="1"/>
    <col min="9237" max="9237" width="0" style="128" hidden="1" customWidth="1"/>
    <col min="9238" max="9238" width="6.7109375" style="128" customWidth="1"/>
    <col min="9239" max="9239" width="7.42578125" style="128" customWidth="1"/>
    <col min="9240" max="9241" width="7.7109375" style="128" customWidth="1"/>
    <col min="9242" max="9243" width="0" style="128" hidden="1" customWidth="1"/>
    <col min="9244" max="9244" width="10.7109375" style="128" customWidth="1"/>
    <col min="9245" max="9486" width="8.85546875" style="128"/>
    <col min="9487" max="9487" width="5.28515625" style="128" customWidth="1"/>
    <col min="9488" max="9488" width="25" style="128" customWidth="1"/>
    <col min="9489" max="9489" width="8.28515625" style="128" customWidth="1"/>
    <col min="9490" max="9490" width="4.42578125" style="128" customWidth="1"/>
    <col min="9491" max="9492" width="5.28515625" style="128" customWidth="1"/>
    <col min="9493" max="9493" width="0" style="128" hidden="1" customWidth="1"/>
    <col min="9494" max="9494" width="6.7109375" style="128" customWidth="1"/>
    <col min="9495" max="9495" width="7.42578125" style="128" customWidth="1"/>
    <col min="9496" max="9497" width="7.7109375" style="128" customWidth="1"/>
    <col min="9498" max="9499" width="0" style="128" hidden="1" customWidth="1"/>
    <col min="9500" max="9500" width="10.7109375" style="128" customWidth="1"/>
    <col min="9501" max="9742" width="8.85546875" style="128"/>
    <col min="9743" max="9743" width="5.28515625" style="128" customWidth="1"/>
    <col min="9744" max="9744" width="25" style="128" customWidth="1"/>
    <col min="9745" max="9745" width="8.28515625" style="128" customWidth="1"/>
    <col min="9746" max="9746" width="4.42578125" style="128" customWidth="1"/>
    <col min="9747" max="9748" width="5.28515625" style="128" customWidth="1"/>
    <col min="9749" max="9749" width="0" style="128" hidden="1" customWidth="1"/>
    <col min="9750" max="9750" width="6.7109375" style="128" customWidth="1"/>
    <col min="9751" max="9751" width="7.42578125" style="128" customWidth="1"/>
    <col min="9752" max="9753" width="7.7109375" style="128" customWidth="1"/>
    <col min="9754" max="9755" width="0" style="128" hidden="1" customWidth="1"/>
    <col min="9756" max="9756" width="10.7109375" style="128" customWidth="1"/>
    <col min="9757" max="9998" width="8.85546875" style="128"/>
    <col min="9999" max="9999" width="5.28515625" style="128" customWidth="1"/>
    <col min="10000" max="10000" width="25" style="128" customWidth="1"/>
    <col min="10001" max="10001" width="8.28515625" style="128" customWidth="1"/>
    <col min="10002" max="10002" width="4.42578125" style="128" customWidth="1"/>
    <col min="10003" max="10004" width="5.28515625" style="128" customWidth="1"/>
    <col min="10005" max="10005" width="0" style="128" hidden="1" customWidth="1"/>
    <col min="10006" max="10006" width="6.7109375" style="128" customWidth="1"/>
    <col min="10007" max="10007" width="7.42578125" style="128" customWidth="1"/>
    <col min="10008" max="10009" width="7.7109375" style="128" customWidth="1"/>
    <col min="10010" max="10011" width="0" style="128" hidden="1" customWidth="1"/>
    <col min="10012" max="10012" width="10.7109375" style="128" customWidth="1"/>
    <col min="10013" max="10254" width="8.85546875" style="128"/>
    <col min="10255" max="10255" width="5.28515625" style="128" customWidth="1"/>
    <col min="10256" max="10256" width="25" style="128" customWidth="1"/>
    <col min="10257" max="10257" width="8.28515625" style="128" customWidth="1"/>
    <col min="10258" max="10258" width="4.42578125" style="128" customWidth="1"/>
    <col min="10259" max="10260" width="5.28515625" style="128" customWidth="1"/>
    <col min="10261" max="10261" width="0" style="128" hidden="1" customWidth="1"/>
    <col min="10262" max="10262" width="6.7109375" style="128" customWidth="1"/>
    <col min="10263" max="10263" width="7.42578125" style="128" customWidth="1"/>
    <col min="10264" max="10265" width="7.7109375" style="128" customWidth="1"/>
    <col min="10266" max="10267" width="0" style="128" hidden="1" customWidth="1"/>
    <col min="10268" max="10268" width="10.7109375" style="128" customWidth="1"/>
    <col min="10269" max="10510" width="8.85546875" style="128"/>
    <col min="10511" max="10511" width="5.28515625" style="128" customWidth="1"/>
    <col min="10512" max="10512" width="25" style="128" customWidth="1"/>
    <col min="10513" max="10513" width="8.28515625" style="128" customWidth="1"/>
    <col min="10514" max="10514" width="4.42578125" style="128" customWidth="1"/>
    <col min="10515" max="10516" width="5.28515625" style="128" customWidth="1"/>
    <col min="10517" max="10517" width="0" style="128" hidden="1" customWidth="1"/>
    <col min="10518" max="10518" width="6.7109375" style="128" customWidth="1"/>
    <col min="10519" max="10519" width="7.42578125" style="128" customWidth="1"/>
    <col min="10520" max="10521" width="7.7109375" style="128" customWidth="1"/>
    <col min="10522" max="10523" width="0" style="128" hidden="1" customWidth="1"/>
    <col min="10524" max="10524" width="10.7109375" style="128" customWidth="1"/>
    <col min="10525" max="10766" width="8.85546875" style="128"/>
    <col min="10767" max="10767" width="5.28515625" style="128" customWidth="1"/>
    <col min="10768" max="10768" width="25" style="128" customWidth="1"/>
    <col min="10769" max="10769" width="8.28515625" style="128" customWidth="1"/>
    <col min="10770" max="10770" width="4.42578125" style="128" customWidth="1"/>
    <col min="10771" max="10772" width="5.28515625" style="128" customWidth="1"/>
    <col min="10773" max="10773" width="0" style="128" hidden="1" customWidth="1"/>
    <col min="10774" max="10774" width="6.7109375" style="128" customWidth="1"/>
    <col min="10775" max="10775" width="7.42578125" style="128" customWidth="1"/>
    <col min="10776" max="10777" width="7.7109375" style="128" customWidth="1"/>
    <col min="10778" max="10779" width="0" style="128" hidden="1" customWidth="1"/>
    <col min="10780" max="10780" width="10.7109375" style="128" customWidth="1"/>
    <col min="10781" max="11022" width="8.85546875" style="128"/>
    <col min="11023" max="11023" width="5.28515625" style="128" customWidth="1"/>
    <col min="11024" max="11024" width="25" style="128" customWidth="1"/>
    <col min="11025" max="11025" width="8.28515625" style="128" customWidth="1"/>
    <col min="11026" max="11026" width="4.42578125" style="128" customWidth="1"/>
    <col min="11027" max="11028" width="5.28515625" style="128" customWidth="1"/>
    <col min="11029" max="11029" width="0" style="128" hidden="1" customWidth="1"/>
    <col min="11030" max="11030" width="6.7109375" style="128" customWidth="1"/>
    <col min="11031" max="11031" width="7.42578125" style="128" customWidth="1"/>
    <col min="11032" max="11033" width="7.7109375" style="128" customWidth="1"/>
    <col min="11034" max="11035" width="0" style="128" hidden="1" customWidth="1"/>
    <col min="11036" max="11036" width="10.7109375" style="128" customWidth="1"/>
    <col min="11037" max="11278" width="8.85546875" style="128"/>
    <col min="11279" max="11279" width="5.28515625" style="128" customWidth="1"/>
    <col min="11280" max="11280" width="25" style="128" customWidth="1"/>
    <col min="11281" max="11281" width="8.28515625" style="128" customWidth="1"/>
    <col min="11282" max="11282" width="4.42578125" style="128" customWidth="1"/>
    <col min="11283" max="11284" width="5.28515625" style="128" customWidth="1"/>
    <col min="11285" max="11285" width="0" style="128" hidden="1" customWidth="1"/>
    <col min="11286" max="11286" width="6.7109375" style="128" customWidth="1"/>
    <col min="11287" max="11287" width="7.42578125" style="128" customWidth="1"/>
    <col min="11288" max="11289" width="7.7109375" style="128" customWidth="1"/>
    <col min="11290" max="11291" width="0" style="128" hidden="1" customWidth="1"/>
    <col min="11292" max="11292" width="10.7109375" style="128" customWidth="1"/>
    <col min="11293" max="11534" width="8.85546875" style="128"/>
    <col min="11535" max="11535" width="5.28515625" style="128" customWidth="1"/>
    <col min="11536" max="11536" width="25" style="128" customWidth="1"/>
    <col min="11537" max="11537" width="8.28515625" style="128" customWidth="1"/>
    <col min="11538" max="11538" width="4.42578125" style="128" customWidth="1"/>
    <col min="11539" max="11540" width="5.28515625" style="128" customWidth="1"/>
    <col min="11541" max="11541" width="0" style="128" hidden="1" customWidth="1"/>
    <col min="11542" max="11542" width="6.7109375" style="128" customWidth="1"/>
    <col min="11543" max="11543" width="7.42578125" style="128" customWidth="1"/>
    <col min="11544" max="11545" width="7.7109375" style="128" customWidth="1"/>
    <col min="11546" max="11547" width="0" style="128" hidden="1" customWidth="1"/>
    <col min="11548" max="11548" width="10.7109375" style="128" customWidth="1"/>
    <col min="11549" max="11790" width="8.85546875" style="128"/>
    <col min="11791" max="11791" width="5.28515625" style="128" customWidth="1"/>
    <col min="11792" max="11792" width="25" style="128" customWidth="1"/>
    <col min="11793" max="11793" width="8.28515625" style="128" customWidth="1"/>
    <col min="11794" max="11794" width="4.42578125" style="128" customWidth="1"/>
    <col min="11795" max="11796" width="5.28515625" style="128" customWidth="1"/>
    <col min="11797" max="11797" width="0" style="128" hidden="1" customWidth="1"/>
    <col min="11798" max="11798" width="6.7109375" style="128" customWidth="1"/>
    <col min="11799" max="11799" width="7.42578125" style="128" customWidth="1"/>
    <col min="11800" max="11801" width="7.7109375" style="128" customWidth="1"/>
    <col min="11802" max="11803" width="0" style="128" hidden="1" customWidth="1"/>
    <col min="11804" max="11804" width="10.7109375" style="128" customWidth="1"/>
    <col min="11805" max="12046" width="8.85546875" style="128"/>
    <col min="12047" max="12047" width="5.28515625" style="128" customWidth="1"/>
    <col min="12048" max="12048" width="25" style="128" customWidth="1"/>
    <col min="12049" max="12049" width="8.28515625" style="128" customWidth="1"/>
    <col min="12050" max="12050" width="4.42578125" style="128" customWidth="1"/>
    <col min="12051" max="12052" width="5.28515625" style="128" customWidth="1"/>
    <col min="12053" max="12053" width="0" style="128" hidden="1" customWidth="1"/>
    <col min="12054" max="12054" width="6.7109375" style="128" customWidth="1"/>
    <col min="12055" max="12055" width="7.42578125" style="128" customWidth="1"/>
    <col min="12056" max="12057" width="7.7109375" style="128" customWidth="1"/>
    <col min="12058" max="12059" width="0" style="128" hidden="1" customWidth="1"/>
    <col min="12060" max="12060" width="10.7109375" style="128" customWidth="1"/>
    <col min="12061" max="12302" width="8.85546875" style="128"/>
    <col min="12303" max="12303" width="5.28515625" style="128" customWidth="1"/>
    <col min="12304" max="12304" width="25" style="128" customWidth="1"/>
    <col min="12305" max="12305" width="8.28515625" style="128" customWidth="1"/>
    <col min="12306" max="12306" width="4.42578125" style="128" customWidth="1"/>
    <col min="12307" max="12308" width="5.28515625" style="128" customWidth="1"/>
    <col min="12309" max="12309" width="0" style="128" hidden="1" customWidth="1"/>
    <col min="12310" max="12310" width="6.7109375" style="128" customWidth="1"/>
    <col min="12311" max="12311" width="7.42578125" style="128" customWidth="1"/>
    <col min="12312" max="12313" width="7.7109375" style="128" customWidth="1"/>
    <col min="12314" max="12315" width="0" style="128" hidden="1" customWidth="1"/>
    <col min="12316" max="12316" width="10.7109375" style="128" customWidth="1"/>
    <col min="12317" max="12558" width="8.85546875" style="128"/>
    <col min="12559" max="12559" width="5.28515625" style="128" customWidth="1"/>
    <col min="12560" max="12560" width="25" style="128" customWidth="1"/>
    <col min="12561" max="12561" width="8.28515625" style="128" customWidth="1"/>
    <col min="12562" max="12562" width="4.42578125" style="128" customWidth="1"/>
    <col min="12563" max="12564" width="5.28515625" style="128" customWidth="1"/>
    <col min="12565" max="12565" width="0" style="128" hidden="1" customWidth="1"/>
    <col min="12566" max="12566" width="6.7109375" style="128" customWidth="1"/>
    <col min="12567" max="12567" width="7.42578125" style="128" customWidth="1"/>
    <col min="12568" max="12569" width="7.7109375" style="128" customWidth="1"/>
    <col min="12570" max="12571" width="0" style="128" hidden="1" customWidth="1"/>
    <col min="12572" max="12572" width="10.7109375" style="128" customWidth="1"/>
    <col min="12573" max="12814" width="8.85546875" style="128"/>
    <col min="12815" max="12815" width="5.28515625" style="128" customWidth="1"/>
    <col min="12816" max="12816" width="25" style="128" customWidth="1"/>
    <col min="12817" max="12817" width="8.28515625" style="128" customWidth="1"/>
    <col min="12818" max="12818" width="4.42578125" style="128" customWidth="1"/>
    <col min="12819" max="12820" width="5.28515625" style="128" customWidth="1"/>
    <col min="12821" max="12821" width="0" style="128" hidden="1" customWidth="1"/>
    <col min="12822" max="12822" width="6.7109375" style="128" customWidth="1"/>
    <col min="12823" max="12823" width="7.42578125" style="128" customWidth="1"/>
    <col min="12824" max="12825" width="7.7109375" style="128" customWidth="1"/>
    <col min="12826" max="12827" width="0" style="128" hidden="1" customWidth="1"/>
    <col min="12828" max="12828" width="10.7109375" style="128" customWidth="1"/>
    <col min="12829" max="13070" width="8.85546875" style="128"/>
    <col min="13071" max="13071" width="5.28515625" style="128" customWidth="1"/>
    <col min="13072" max="13072" width="25" style="128" customWidth="1"/>
    <col min="13073" max="13073" width="8.28515625" style="128" customWidth="1"/>
    <col min="13074" max="13074" width="4.42578125" style="128" customWidth="1"/>
    <col min="13075" max="13076" width="5.28515625" style="128" customWidth="1"/>
    <col min="13077" max="13077" width="0" style="128" hidden="1" customWidth="1"/>
    <col min="13078" max="13078" width="6.7109375" style="128" customWidth="1"/>
    <col min="13079" max="13079" width="7.42578125" style="128" customWidth="1"/>
    <col min="13080" max="13081" width="7.7109375" style="128" customWidth="1"/>
    <col min="13082" max="13083" width="0" style="128" hidden="1" customWidth="1"/>
    <col min="13084" max="13084" width="10.7109375" style="128" customWidth="1"/>
    <col min="13085" max="13326" width="8.85546875" style="128"/>
    <col min="13327" max="13327" width="5.28515625" style="128" customWidth="1"/>
    <col min="13328" max="13328" width="25" style="128" customWidth="1"/>
    <col min="13329" max="13329" width="8.28515625" style="128" customWidth="1"/>
    <col min="13330" max="13330" width="4.42578125" style="128" customWidth="1"/>
    <col min="13331" max="13332" width="5.28515625" style="128" customWidth="1"/>
    <col min="13333" max="13333" width="0" style="128" hidden="1" customWidth="1"/>
    <col min="13334" max="13334" width="6.7109375" style="128" customWidth="1"/>
    <col min="13335" max="13335" width="7.42578125" style="128" customWidth="1"/>
    <col min="13336" max="13337" width="7.7109375" style="128" customWidth="1"/>
    <col min="13338" max="13339" width="0" style="128" hidden="1" customWidth="1"/>
    <col min="13340" max="13340" width="10.7109375" style="128" customWidth="1"/>
    <col min="13341" max="13582" width="8.85546875" style="128"/>
    <col min="13583" max="13583" width="5.28515625" style="128" customWidth="1"/>
    <col min="13584" max="13584" width="25" style="128" customWidth="1"/>
    <col min="13585" max="13585" width="8.28515625" style="128" customWidth="1"/>
    <col min="13586" max="13586" width="4.42578125" style="128" customWidth="1"/>
    <col min="13587" max="13588" width="5.28515625" style="128" customWidth="1"/>
    <col min="13589" max="13589" width="0" style="128" hidden="1" customWidth="1"/>
    <col min="13590" max="13590" width="6.7109375" style="128" customWidth="1"/>
    <col min="13591" max="13591" width="7.42578125" style="128" customWidth="1"/>
    <col min="13592" max="13593" width="7.7109375" style="128" customWidth="1"/>
    <col min="13594" max="13595" width="0" style="128" hidden="1" customWidth="1"/>
    <col min="13596" max="13596" width="10.7109375" style="128" customWidth="1"/>
    <col min="13597" max="13838" width="8.85546875" style="128"/>
    <col min="13839" max="13839" width="5.28515625" style="128" customWidth="1"/>
    <col min="13840" max="13840" width="25" style="128" customWidth="1"/>
    <col min="13841" max="13841" width="8.28515625" style="128" customWidth="1"/>
    <col min="13842" max="13842" width="4.42578125" style="128" customWidth="1"/>
    <col min="13843" max="13844" width="5.28515625" style="128" customWidth="1"/>
    <col min="13845" max="13845" width="0" style="128" hidden="1" customWidth="1"/>
    <col min="13846" max="13846" width="6.7109375" style="128" customWidth="1"/>
    <col min="13847" max="13847" width="7.42578125" style="128" customWidth="1"/>
    <col min="13848" max="13849" width="7.7109375" style="128" customWidth="1"/>
    <col min="13850" max="13851" width="0" style="128" hidden="1" customWidth="1"/>
    <col min="13852" max="13852" width="10.7109375" style="128" customWidth="1"/>
    <col min="13853" max="14094" width="8.85546875" style="128"/>
    <col min="14095" max="14095" width="5.28515625" style="128" customWidth="1"/>
    <col min="14096" max="14096" width="25" style="128" customWidth="1"/>
    <col min="14097" max="14097" width="8.28515625" style="128" customWidth="1"/>
    <col min="14098" max="14098" width="4.42578125" style="128" customWidth="1"/>
    <col min="14099" max="14100" width="5.28515625" style="128" customWidth="1"/>
    <col min="14101" max="14101" width="0" style="128" hidden="1" customWidth="1"/>
    <col min="14102" max="14102" width="6.7109375" style="128" customWidth="1"/>
    <col min="14103" max="14103" width="7.42578125" style="128" customWidth="1"/>
    <col min="14104" max="14105" width="7.7109375" style="128" customWidth="1"/>
    <col min="14106" max="14107" width="0" style="128" hidden="1" customWidth="1"/>
    <col min="14108" max="14108" width="10.7109375" style="128" customWidth="1"/>
    <col min="14109" max="14350" width="8.85546875" style="128"/>
    <col min="14351" max="14351" width="5.28515625" style="128" customWidth="1"/>
    <col min="14352" max="14352" width="25" style="128" customWidth="1"/>
    <col min="14353" max="14353" width="8.28515625" style="128" customWidth="1"/>
    <col min="14354" max="14354" width="4.42578125" style="128" customWidth="1"/>
    <col min="14355" max="14356" width="5.28515625" style="128" customWidth="1"/>
    <col min="14357" max="14357" width="0" style="128" hidden="1" customWidth="1"/>
    <col min="14358" max="14358" width="6.7109375" style="128" customWidth="1"/>
    <col min="14359" max="14359" width="7.42578125" style="128" customWidth="1"/>
    <col min="14360" max="14361" width="7.7109375" style="128" customWidth="1"/>
    <col min="14362" max="14363" width="0" style="128" hidden="1" customWidth="1"/>
    <col min="14364" max="14364" width="10.7109375" style="128" customWidth="1"/>
    <col min="14365" max="14606" width="8.85546875" style="128"/>
    <col min="14607" max="14607" width="5.28515625" style="128" customWidth="1"/>
    <col min="14608" max="14608" width="25" style="128" customWidth="1"/>
    <col min="14609" max="14609" width="8.28515625" style="128" customWidth="1"/>
    <col min="14610" max="14610" width="4.42578125" style="128" customWidth="1"/>
    <col min="14611" max="14612" width="5.28515625" style="128" customWidth="1"/>
    <col min="14613" max="14613" width="0" style="128" hidden="1" customWidth="1"/>
    <col min="14614" max="14614" width="6.7109375" style="128" customWidth="1"/>
    <col min="14615" max="14615" width="7.42578125" style="128" customWidth="1"/>
    <col min="14616" max="14617" width="7.7109375" style="128" customWidth="1"/>
    <col min="14618" max="14619" width="0" style="128" hidden="1" customWidth="1"/>
    <col min="14620" max="14620" width="10.7109375" style="128" customWidth="1"/>
    <col min="14621" max="14862" width="8.85546875" style="128"/>
    <col min="14863" max="14863" width="5.28515625" style="128" customWidth="1"/>
    <col min="14864" max="14864" width="25" style="128" customWidth="1"/>
    <col min="14865" max="14865" width="8.28515625" style="128" customWidth="1"/>
    <col min="14866" max="14866" width="4.42578125" style="128" customWidth="1"/>
    <col min="14867" max="14868" width="5.28515625" style="128" customWidth="1"/>
    <col min="14869" max="14869" width="0" style="128" hidden="1" customWidth="1"/>
    <col min="14870" max="14870" width="6.7109375" style="128" customWidth="1"/>
    <col min="14871" max="14871" width="7.42578125" style="128" customWidth="1"/>
    <col min="14872" max="14873" width="7.7109375" style="128" customWidth="1"/>
    <col min="14874" max="14875" width="0" style="128" hidden="1" customWidth="1"/>
    <col min="14876" max="14876" width="10.7109375" style="128" customWidth="1"/>
    <col min="14877" max="15118" width="8.85546875" style="128"/>
    <col min="15119" max="15119" width="5.28515625" style="128" customWidth="1"/>
    <col min="15120" max="15120" width="25" style="128" customWidth="1"/>
    <col min="15121" max="15121" width="8.28515625" style="128" customWidth="1"/>
    <col min="15122" max="15122" width="4.42578125" style="128" customWidth="1"/>
    <col min="15123" max="15124" width="5.28515625" style="128" customWidth="1"/>
    <col min="15125" max="15125" width="0" style="128" hidden="1" customWidth="1"/>
    <col min="15126" max="15126" width="6.7109375" style="128" customWidth="1"/>
    <col min="15127" max="15127" width="7.42578125" style="128" customWidth="1"/>
    <col min="15128" max="15129" width="7.7109375" style="128" customWidth="1"/>
    <col min="15130" max="15131" width="0" style="128" hidden="1" customWidth="1"/>
    <col min="15132" max="15132" width="10.7109375" style="128" customWidth="1"/>
    <col min="15133" max="15374" width="8.85546875" style="128"/>
    <col min="15375" max="15375" width="5.28515625" style="128" customWidth="1"/>
    <col min="15376" max="15376" width="25" style="128" customWidth="1"/>
    <col min="15377" max="15377" width="8.28515625" style="128" customWidth="1"/>
    <col min="15378" max="15378" width="4.42578125" style="128" customWidth="1"/>
    <col min="15379" max="15380" width="5.28515625" style="128" customWidth="1"/>
    <col min="15381" max="15381" width="0" style="128" hidden="1" customWidth="1"/>
    <col min="15382" max="15382" width="6.7109375" style="128" customWidth="1"/>
    <col min="15383" max="15383" width="7.42578125" style="128" customWidth="1"/>
    <col min="15384" max="15385" width="7.7109375" style="128" customWidth="1"/>
    <col min="15386" max="15387" width="0" style="128" hidden="1" customWidth="1"/>
    <col min="15388" max="15388" width="10.7109375" style="128" customWidth="1"/>
    <col min="15389" max="15630" width="8.85546875" style="128"/>
    <col min="15631" max="15631" width="5.28515625" style="128" customWidth="1"/>
    <col min="15632" max="15632" width="25" style="128" customWidth="1"/>
    <col min="15633" max="15633" width="8.28515625" style="128" customWidth="1"/>
    <col min="15634" max="15634" width="4.42578125" style="128" customWidth="1"/>
    <col min="15635" max="15636" width="5.28515625" style="128" customWidth="1"/>
    <col min="15637" max="15637" width="0" style="128" hidden="1" customWidth="1"/>
    <col min="15638" max="15638" width="6.7109375" style="128" customWidth="1"/>
    <col min="15639" max="15639" width="7.42578125" style="128" customWidth="1"/>
    <col min="15640" max="15641" width="7.7109375" style="128" customWidth="1"/>
    <col min="15642" max="15643" width="0" style="128" hidden="1" customWidth="1"/>
    <col min="15644" max="15644" width="10.7109375" style="128" customWidth="1"/>
    <col min="15645" max="15886" width="8.85546875" style="128"/>
    <col min="15887" max="15887" width="5.28515625" style="128" customWidth="1"/>
    <col min="15888" max="15888" width="25" style="128" customWidth="1"/>
    <col min="15889" max="15889" width="8.28515625" style="128" customWidth="1"/>
    <col min="15890" max="15890" width="4.42578125" style="128" customWidth="1"/>
    <col min="15891" max="15892" width="5.28515625" style="128" customWidth="1"/>
    <col min="15893" max="15893" width="0" style="128" hidden="1" customWidth="1"/>
    <col min="15894" max="15894" width="6.7109375" style="128" customWidth="1"/>
    <col min="15895" max="15895" width="7.42578125" style="128" customWidth="1"/>
    <col min="15896" max="15897" width="7.7109375" style="128" customWidth="1"/>
    <col min="15898" max="15899" width="0" style="128" hidden="1" customWidth="1"/>
    <col min="15900" max="15900" width="10.7109375" style="128" customWidth="1"/>
    <col min="15901" max="16142" width="8.85546875" style="128"/>
    <col min="16143" max="16143" width="5.28515625" style="128" customWidth="1"/>
    <col min="16144" max="16144" width="25" style="128" customWidth="1"/>
    <col min="16145" max="16145" width="8.28515625" style="128" customWidth="1"/>
    <col min="16146" max="16146" width="4.42578125" style="128" customWidth="1"/>
    <col min="16147" max="16148" width="5.28515625" style="128" customWidth="1"/>
    <col min="16149" max="16149" width="0" style="128" hidden="1" customWidth="1"/>
    <col min="16150" max="16150" width="6.7109375" style="128" customWidth="1"/>
    <col min="16151" max="16151" width="7.42578125" style="128" customWidth="1"/>
    <col min="16152" max="16153" width="7.7109375" style="128" customWidth="1"/>
    <col min="16154" max="16155" width="0" style="128" hidden="1" customWidth="1"/>
    <col min="16156" max="16156" width="10.7109375" style="128" customWidth="1"/>
    <col min="16157" max="16384" width="8.85546875" style="128"/>
  </cols>
  <sheetData>
    <row r="1" spans="1:31" ht="12.75" customHeight="1" x14ac:dyDescent="0.2">
      <c r="A1" s="369" t="s">
        <v>96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</row>
    <row r="2" spans="1:31" ht="13.5" customHeight="1" thickBot="1" x14ac:dyDescent="0.2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129"/>
      <c r="AD2" s="129"/>
      <c r="AE2" s="129"/>
    </row>
    <row r="3" spans="1:31" s="133" customFormat="1" ht="16.5" thickBot="1" x14ac:dyDescent="0.3">
      <c r="A3" s="371" t="s">
        <v>21</v>
      </c>
      <c r="B3" s="374" t="s">
        <v>22</v>
      </c>
      <c r="C3" s="130"/>
      <c r="D3" s="377">
        <v>1</v>
      </c>
      <c r="E3" s="378"/>
      <c r="F3" s="379"/>
      <c r="G3" s="377">
        <v>2</v>
      </c>
      <c r="H3" s="378"/>
      <c r="I3" s="379"/>
      <c r="J3" s="380">
        <v>3</v>
      </c>
      <c r="K3" s="381"/>
      <c r="L3" s="382"/>
      <c r="M3" s="383" t="s">
        <v>2</v>
      </c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5"/>
      <c r="AA3" s="131">
        <f>SUM(M3:Z3)</f>
        <v>0</v>
      </c>
      <c r="AB3" s="386" t="s">
        <v>23</v>
      </c>
      <c r="AC3" s="132"/>
      <c r="AD3" s="132"/>
      <c r="AE3" s="132"/>
    </row>
    <row r="4" spans="1:31" s="133" customFormat="1" ht="16.5" customHeight="1" thickBot="1" x14ac:dyDescent="0.3">
      <c r="A4" s="372"/>
      <c r="B4" s="375"/>
      <c r="C4" s="388" t="s">
        <v>24</v>
      </c>
      <c r="D4" s="361" t="s">
        <v>30</v>
      </c>
      <c r="E4" s="363" t="s">
        <v>32</v>
      </c>
      <c r="F4" s="365" t="s">
        <v>33</v>
      </c>
      <c r="G4" s="361" t="s">
        <v>30</v>
      </c>
      <c r="H4" s="363" t="s">
        <v>32</v>
      </c>
      <c r="I4" s="365" t="s">
        <v>33</v>
      </c>
      <c r="J4" s="361" t="s">
        <v>30</v>
      </c>
      <c r="K4" s="363" t="s">
        <v>32</v>
      </c>
      <c r="L4" s="365" t="s">
        <v>33</v>
      </c>
      <c r="M4" s="367" t="s">
        <v>31</v>
      </c>
      <c r="N4" s="359">
        <v>1</v>
      </c>
      <c r="O4" s="360"/>
      <c r="P4" s="360"/>
      <c r="Q4" s="360"/>
      <c r="R4" s="359">
        <v>2</v>
      </c>
      <c r="S4" s="360"/>
      <c r="T4" s="360"/>
      <c r="U4" s="360"/>
      <c r="V4" s="359">
        <v>3</v>
      </c>
      <c r="W4" s="360"/>
      <c r="X4" s="360"/>
      <c r="Y4" s="360"/>
      <c r="Z4" s="146"/>
      <c r="AA4" s="131"/>
      <c r="AB4" s="387"/>
      <c r="AC4" s="132"/>
      <c r="AD4" s="132"/>
      <c r="AE4" s="132"/>
    </row>
    <row r="5" spans="1:31" s="135" customFormat="1" ht="33" customHeight="1" thickBot="1" x14ac:dyDescent="0.3">
      <c r="A5" s="373"/>
      <c r="B5" s="376"/>
      <c r="C5" s="389"/>
      <c r="D5" s="362"/>
      <c r="E5" s="364"/>
      <c r="F5" s="366"/>
      <c r="G5" s="362"/>
      <c r="H5" s="364"/>
      <c r="I5" s="366"/>
      <c r="J5" s="362"/>
      <c r="K5" s="364"/>
      <c r="L5" s="366"/>
      <c r="M5" s="368"/>
      <c r="N5" s="150" t="s">
        <v>26</v>
      </c>
      <c r="O5" s="151" t="s">
        <v>27</v>
      </c>
      <c r="P5" s="151" t="s">
        <v>28</v>
      </c>
      <c r="Q5" s="152" t="s">
        <v>29</v>
      </c>
      <c r="R5" s="150" t="s">
        <v>26</v>
      </c>
      <c r="S5" s="151" t="s">
        <v>27</v>
      </c>
      <c r="T5" s="151" t="s">
        <v>28</v>
      </c>
      <c r="U5" s="153" t="s">
        <v>29</v>
      </c>
      <c r="V5" s="150" t="s">
        <v>26</v>
      </c>
      <c r="W5" s="151" t="s">
        <v>27</v>
      </c>
      <c r="X5" s="151" t="s">
        <v>28</v>
      </c>
      <c r="Y5" s="153" t="s">
        <v>29</v>
      </c>
      <c r="Z5" s="147">
        <v>4</v>
      </c>
      <c r="AA5" s="131"/>
      <c r="AB5" s="387"/>
      <c r="AC5" s="134"/>
      <c r="AD5" s="134"/>
      <c r="AE5" s="134"/>
    </row>
    <row r="6" spans="1:31" ht="15.75" x14ac:dyDescent="0.25">
      <c r="A6" s="157">
        <f ca="1">RANK(AB6,AB$6:OFFSET(AB$6,0,0,COUNTA(B$6:B$28)))</f>
        <v>1</v>
      </c>
      <c r="B6" s="154" t="s">
        <v>76</v>
      </c>
      <c r="C6" s="149">
        <v>5</v>
      </c>
      <c r="D6" s="267">
        <v>1</v>
      </c>
      <c r="E6" s="268">
        <v>12</v>
      </c>
      <c r="F6" s="269">
        <v>3</v>
      </c>
      <c r="G6" s="270">
        <v>1</v>
      </c>
      <c r="H6" s="234">
        <v>12</v>
      </c>
      <c r="I6" s="268">
        <v>7</v>
      </c>
      <c r="J6" s="267">
        <v>1</v>
      </c>
      <c r="K6" s="268">
        <v>12</v>
      </c>
      <c r="L6" s="271">
        <v>4</v>
      </c>
      <c r="M6" s="282">
        <v>2</v>
      </c>
      <c r="N6" s="228">
        <f ca="1">OFFSET(Очки!$A$3,F6,D6+QUOTIENT(MAX($C$29-11,0), 2)*4)</f>
        <v>14</v>
      </c>
      <c r="O6" s="196">
        <f ca="1">IF(F6&lt;E6,OFFSET(IF(OR($C$29=11,$C$29=12),Очки!$B$17,Очки!$O$18),2+E6-F6,IF(D6=2,12,13-E6)),0)</f>
        <v>10.100000000000001</v>
      </c>
      <c r="P6" s="196">
        <v>2</v>
      </c>
      <c r="Q6" s="272">
        <v>-5</v>
      </c>
      <c r="R6" s="228">
        <f ca="1">OFFSET(Очки!$A$3,I6,G6+QUOTIENT(MAX($C$29-11,0), 2)*4)</f>
        <v>11</v>
      </c>
      <c r="S6" s="196">
        <f ca="1">IF(I6&lt;H6,OFFSET(IF(OR($C$29=11,$C$29=12),Очки!$B$17,Очки!$O$18),2+H6-I6,IF(G6=2,12,13-H6)),0)</f>
        <v>6.3000000000000007</v>
      </c>
      <c r="T6" s="196">
        <v>2</v>
      </c>
      <c r="U6" s="272"/>
      <c r="V6" s="228">
        <f ca="1">OFFSET(Очки!$A$3,L6,J6+QUOTIENT(MAX($C$29-11,0), 2)*4)</f>
        <v>13</v>
      </c>
      <c r="W6" s="196">
        <f ca="1">IF(L6&lt;K6,OFFSET(IF(OR($C$29=11,$C$29=12),Очки!$B$17,Очки!$O$18),2+K6-L6,IF(J6=2,12,13-K6)),0)</f>
        <v>9.3000000000000007</v>
      </c>
      <c r="X6" s="196">
        <v>1</v>
      </c>
      <c r="Y6" s="197">
        <v>-5</v>
      </c>
      <c r="Z6" s="136"/>
      <c r="AA6" s="137"/>
      <c r="AB6" s="192">
        <f t="shared" ref="AB6:AB18" ca="1" si="0">SUM(M6:Y6)</f>
        <v>60.7</v>
      </c>
      <c r="AC6" s="129"/>
      <c r="AD6" s="129"/>
      <c r="AE6" s="129"/>
    </row>
    <row r="7" spans="1:31" ht="15.75" x14ac:dyDescent="0.25">
      <c r="A7" s="158">
        <f ca="1">RANK(AB7,AB$6:OFFSET(AB$6,0,0,COUNTA(B$6:B$28)))</f>
        <v>2</v>
      </c>
      <c r="B7" s="154" t="s">
        <v>81</v>
      </c>
      <c r="C7" s="336">
        <v>10</v>
      </c>
      <c r="D7" s="235">
        <v>1</v>
      </c>
      <c r="E7" s="236">
        <v>11</v>
      </c>
      <c r="F7" s="237">
        <v>2</v>
      </c>
      <c r="G7" s="233">
        <v>1</v>
      </c>
      <c r="H7" s="238">
        <v>11</v>
      </c>
      <c r="I7" s="236">
        <v>13</v>
      </c>
      <c r="J7" s="235">
        <v>1</v>
      </c>
      <c r="K7" s="236">
        <v>10</v>
      </c>
      <c r="L7" s="239">
        <v>6</v>
      </c>
      <c r="M7" s="283">
        <v>1.5</v>
      </c>
      <c r="N7" s="202">
        <f ca="1">OFFSET(Очки!$A$3,F7,D7+QUOTIENT(MAX($C$29-11,0), 2)*4)</f>
        <v>15</v>
      </c>
      <c r="O7" s="198">
        <f ca="1">IF(F7&lt;E7,OFFSET(IF(OR($C$29=11,$C$29=12),Очки!$B$17,Очки!$O$18),2+E7-F7,IF(D7=2,12,13-E7)),0)</f>
        <v>9.5</v>
      </c>
      <c r="P7" s="198">
        <v>1.5</v>
      </c>
      <c r="Q7" s="273"/>
      <c r="R7" s="202">
        <f ca="1">OFFSET(Очки!$A$3,I7,G7+QUOTIENT(MAX($C$29-11,0), 2)*4)</f>
        <v>8</v>
      </c>
      <c r="S7" s="198">
        <f ca="1">IF(I7&lt;H7,OFFSET(IF(OR($C$29=11,$C$29=12),Очки!$B$17,Очки!$O$18),2+H7-I7,IF(G7=2,12,13-H7)),0)</f>
        <v>0</v>
      </c>
      <c r="T7" s="198">
        <v>1</v>
      </c>
      <c r="U7" s="273"/>
      <c r="V7" s="202">
        <f ca="1">OFFSET(Очки!$A$3,L7,J7+QUOTIENT(MAX($C$29-11,0), 2)*4)</f>
        <v>11.5</v>
      </c>
      <c r="W7" s="198">
        <f ca="1">IF(L7&lt;K7,OFFSET(IF(OR($C$29=11,$C$29=12),Очки!$B$17,Очки!$O$18),2+K7-L7,IF(J7=2,12,13-K7)),0)</f>
        <v>4.8000000000000007</v>
      </c>
      <c r="X7" s="198">
        <v>1.5</v>
      </c>
      <c r="Y7" s="199"/>
      <c r="Z7" s="138"/>
      <c r="AA7" s="139"/>
      <c r="AB7" s="193">
        <f t="shared" ca="1" si="0"/>
        <v>54.3</v>
      </c>
      <c r="AC7" s="129"/>
      <c r="AD7" s="129"/>
      <c r="AE7" s="129"/>
    </row>
    <row r="8" spans="1:31" ht="16.5" thickBot="1" x14ac:dyDescent="0.3">
      <c r="A8" s="158">
        <f ca="1">RANK(AB8,AB$6:OFFSET(AB$6,0,0,COUNTA(B$6:B$28)))</f>
        <v>3</v>
      </c>
      <c r="B8" s="155" t="s">
        <v>77</v>
      </c>
      <c r="C8" s="149" t="s">
        <v>25</v>
      </c>
      <c r="D8" s="235">
        <v>1</v>
      </c>
      <c r="E8" s="236">
        <v>8</v>
      </c>
      <c r="F8" s="237">
        <v>1</v>
      </c>
      <c r="G8" s="233">
        <v>1</v>
      </c>
      <c r="H8" s="238">
        <v>13</v>
      </c>
      <c r="I8" s="236">
        <v>11</v>
      </c>
      <c r="J8" s="235">
        <v>1</v>
      </c>
      <c r="K8" s="236">
        <v>8</v>
      </c>
      <c r="L8" s="239">
        <v>8</v>
      </c>
      <c r="M8" s="283"/>
      <c r="N8" s="202">
        <f ca="1">OFFSET(Очки!$A$3,F8,D8+QUOTIENT(MAX($C$29-11,0), 2)*4)</f>
        <v>16</v>
      </c>
      <c r="O8" s="198">
        <f ca="1">IF(F8&lt;E8,OFFSET(IF(OR($C$29=11,$C$29=12),Очки!$B$17,Очки!$O$18),2+E8-F8,IF(D8=2,12,13-E8)),0)</f>
        <v>6.4</v>
      </c>
      <c r="P8" s="198">
        <v>2.5</v>
      </c>
      <c r="Q8" s="273"/>
      <c r="R8" s="202">
        <f ca="1">OFFSET(Очки!$A$3,I8,G8+QUOTIENT(MAX($C$29-11,0), 2)*4)</f>
        <v>9</v>
      </c>
      <c r="S8" s="198">
        <f ca="1">IF(I8&lt;H8,OFFSET(IF(OR($C$29=11,$C$29=12),Очки!$B$17,Очки!$O$18),2+H8-I8,IF(G8=2,12,13-H8)),0)</f>
        <v>2.7</v>
      </c>
      <c r="T8" s="198"/>
      <c r="U8" s="273"/>
      <c r="V8" s="202">
        <f ca="1">OFFSET(Очки!$A$3,L8,J8+QUOTIENT(MAX($C$29-11,0), 2)*4)</f>
        <v>10.5</v>
      </c>
      <c r="W8" s="198">
        <f ca="1">IF(L8&lt;K8,OFFSET(IF(OR($C$29=11,$C$29=12),Очки!$B$17,Очки!$O$18),2+K8-L8,IF(J8=2,12,13-K8)),0)</f>
        <v>0</v>
      </c>
      <c r="X8" s="198">
        <v>0.5</v>
      </c>
      <c r="Y8" s="199"/>
      <c r="Z8" s="138"/>
      <c r="AA8" s="139"/>
      <c r="AB8" s="193">
        <f t="shared" ca="1" si="0"/>
        <v>47.6</v>
      </c>
      <c r="AC8" s="129"/>
      <c r="AD8" s="129"/>
      <c r="AE8" s="129"/>
    </row>
    <row r="9" spans="1:31" ht="16.5" thickBot="1" x14ac:dyDescent="0.3">
      <c r="A9" s="158">
        <f ca="1">RANK(AB9,AB$6:OFFSET(AB$6,0,0,COUNTA(B$6:B$28)))</f>
        <v>4</v>
      </c>
      <c r="B9" s="302" t="s">
        <v>83</v>
      </c>
      <c r="C9" s="148"/>
      <c r="D9" s="235">
        <v>1</v>
      </c>
      <c r="E9" s="236">
        <v>10</v>
      </c>
      <c r="F9" s="237">
        <v>8</v>
      </c>
      <c r="G9" s="233">
        <v>1</v>
      </c>
      <c r="H9" s="238">
        <v>7</v>
      </c>
      <c r="I9" s="236">
        <v>3</v>
      </c>
      <c r="J9" s="235">
        <v>1</v>
      </c>
      <c r="K9" s="236">
        <v>5</v>
      </c>
      <c r="L9" s="239">
        <v>2</v>
      </c>
      <c r="M9" s="283">
        <v>1</v>
      </c>
      <c r="N9" s="202">
        <f ca="1">OFFSET(Очки!$A$3,F9,D9+QUOTIENT(MAX($C$29-11,0), 2)*4)</f>
        <v>10.5</v>
      </c>
      <c r="O9" s="198">
        <f ca="1">IF(F9&lt;E9,OFFSET(IF(OR($C$29=11,$C$29=12),Очки!$B$17,Очки!$O$18),2+E9-F9,IF(D9=2,12,13-E9)),0)</f>
        <v>2.5</v>
      </c>
      <c r="P9" s="198"/>
      <c r="Q9" s="273">
        <v>-5</v>
      </c>
      <c r="R9" s="202">
        <f ca="1">OFFSET(Очки!$A$3,I9,G9+QUOTIENT(MAX($C$29-11,0), 2)*4)</f>
        <v>14</v>
      </c>
      <c r="S9" s="198">
        <f ca="1">IF(I9&lt;H9,OFFSET(IF(OR($C$29=11,$C$29=12),Очки!$B$17,Очки!$O$18),2+H9-I9,IF(G9=2,12,13-H9)),0)</f>
        <v>3.8</v>
      </c>
      <c r="T9" s="198"/>
      <c r="U9" s="273"/>
      <c r="V9" s="202">
        <f ca="1">OFFSET(Очки!$A$3,L9,J9+QUOTIENT(MAX($C$29-11,0), 2)*4)</f>
        <v>15</v>
      </c>
      <c r="W9" s="198">
        <f ca="1">IF(L9&lt;K9,OFFSET(IF(OR($C$29=11,$C$29=12),Очки!$B$17,Очки!$O$18),2+K9-L9,IF(J9=2,12,13-K9)),0)</f>
        <v>2.4000000000000004</v>
      </c>
      <c r="X9" s="198"/>
      <c r="Y9" s="199"/>
      <c r="Z9" s="138"/>
      <c r="AA9" s="139"/>
      <c r="AB9" s="193">
        <f t="shared" ca="1" si="0"/>
        <v>44.199999999999996</v>
      </c>
      <c r="AC9" s="129"/>
      <c r="AD9" s="129"/>
      <c r="AE9" s="129"/>
    </row>
    <row r="10" spans="1:31" ht="15.75" x14ac:dyDescent="0.25">
      <c r="A10" s="158">
        <f ca="1">RANK(AB10,AB$6:OFFSET(AB$6,0,0,COUNTA(B$6:B$28)))</f>
        <v>5</v>
      </c>
      <c r="B10" s="343" t="s">
        <v>61</v>
      </c>
      <c r="C10" s="148"/>
      <c r="D10" s="235">
        <v>1</v>
      </c>
      <c r="E10" s="236">
        <v>4</v>
      </c>
      <c r="F10" s="237">
        <v>5</v>
      </c>
      <c r="G10" s="233">
        <v>1</v>
      </c>
      <c r="H10" s="238">
        <v>10</v>
      </c>
      <c r="I10" s="236">
        <v>6</v>
      </c>
      <c r="J10" s="235">
        <v>1</v>
      </c>
      <c r="K10" s="236">
        <v>13</v>
      </c>
      <c r="L10" s="239">
        <v>7</v>
      </c>
      <c r="M10" s="283"/>
      <c r="N10" s="202">
        <f ca="1">OFFSET(Очки!$A$3,F10,D10+QUOTIENT(MAX($C$29-11,0), 2)*4)</f>
        <v>12</v>
      </c>
      <c r="O10" s="198">
        <f ca="1">IF(F10&lt;E10,OFFSET(IF(OR($C$29=11,$C$29=12),Очки!$B$17,Очки!$O$18),2+E10-F10,IF(D10=2,12,13-E10)),0)</f>
        <v>0</v>
      </c>
      <c r="P10" s="198">
        <v>1</v>
      </c>
      <c r="Q10" s="273"/>
      <c r="R10" s="202">
        <f ca="1">OFFSET(Очки!$A$3,I10,G10+QUOTIENT(MAX($C$29-11,0), 2)*4)</f>
        <v>11.5</v>
      </c>
      <c r="S10" s="198">
        <f ca="1">IF(I10&lt;H10,OFFSET(IF(OR($C$29=11,$C$29=12),Очки!$B$17,Очки!$O$18),2+H10-I10,IF(G10=2,12,13-H10)),0)</f>
        <v>4.8000000000000007</v>
      </c>
      <c r="T10" s="198">
        <v>2.5</v>
      </c>
      <c r="U10" s="273">
        <v>-5</v>
      </c>
      <c r="V10" s="202">
        <f ca="1">OFFSET(Очки!$A$3,L10,J10+QUOTIENT(MAX($C$29-11,0), 2)*4)</f>
        <v>11</v>
      </c>
      <c r="W10" s="198">
        <f ca="1">IF(L10&lt;K10,OFFSET(IF(OR($C$29=11,$C$29=12),Очки!$B$17,Очки!$O$18),2+K10-L10,IF(J10=2,12,13-K10)),0)</f>
        <v>7.7</v>
      </c>
      <c r="X10" s="198">
        <v>2.5</v>
      </c>
      <c r="Y10" s="199">
        <v>-5</v>
      </c>
      <c r="Z10" s="138"/>
      <c r="AA10" s="139"/>
      <c r="AB10" s="193">
        <f t="shared" ca="1" si="0"/>
        <v>43</v>
      </c>
      <c r="AC10" s="129"/>
      <c r="AD10" s="129"/>
      <c r="AE10" s="129"/>
    </row>
    <row r="11" spans="1:31" ht="16.5" thickBot="1" x14ac:dyDescent="0.3">
      <c r="A11" s="158">
        <f ca="1">RANK(AB11,AB$6:OFFSET(AB$6,0,0,COUNTA(B$6:B$28)))</f>
        <v>6</v>
      </c>
      <c r="B11" s="154" t="s">
        <v>52</v>
      </c>
      <c r="C11" s="149" t="s">
        <v>25</v>
      </c>
      <c r="D11" s="235">
        <v>1</v>
      </c>
      <c r="E11" s="236">
        <v>13</v>
      </c>
      <c r="F11" s="237">
        <v>7</v>
      </c>
      <c r="G11" s="233">
        <v>1</v>
      </c>
      <c r="H11" s="238">
        <v>9</v>
      </c>
      <c r="I11" s="236">
        <v>9</v>
      </c>
      <c r="J11" s="235">
        <v>1</v>
      </c>
      <c r="K11" s="236">
        <v>11</v>
      </c>
      <c r="L11" s="239">
        <v>10</v>
      </c>
      <c r="M11" s="283">
        <v>2.5</v>
      </c>
      <c r="N11" s="202">
        <f ca="1">OFFSET(Очки!$A$3,F11,D11+QUOTIENT(MAX($C$29-11,0), 2)*4)</f>
        <v>11</v>
      </c>
      <c r="O11" s="198">
        <f ca="1">IF(F11&lt;E11,OFFSET(IF(OR($C$29=11,$C$29=12),Очки!$B$17,Очки!$O$18),2+E11-F11,IF(D11=2,12,13-E11)),0)</f>
        <v>7.7</v>
      </c>
      <c r="P11" s="198">
        <v>0.5</v>
      </c>
      <c r="Q11" s="273"/>
      <c r="R11" s="202">
        <f ca="1">OFFSET(Очки!$A$3,I11,G11+QUOTIENT(MAX($C$29-11,0), 2)*4)</f>
        <v>10</v>
      </c>
      <c r="S11" s="198">
        <f ca="1">IF(I11&lt;H11,OFFSET(IF(OR($C$29=11,$C$29=12),Очки!$B$17,Очки!$O$18),2+H11-I11,IF(G11=2,12,13-H11)),0)</f>
        <v>0</v>
      </c>
      <c r="T11" s="198">
        <v>1.5</v>
      </c>
      <c r="U11" s="273"/>
      <c r="V11" s="202">
        <f ca="1">OFFSET(Очки!$A$3,L11,J11+QUOTIENT(MAX($C$29-11,0), 2)*4)</f>
        <v>9.5</v>
      </c>
      <c r="W11" s="198">
        <f ca="1">IF(L11&lt;K11,OFFSET(IF(OR($C$29=11,$C$29=12),Очки!$B$17,Очки!$O$18),2+K11-L11,IF(J11=2,12,13-K11)),0)</f>
        <v>1.3</v>
      </c>
      <c r="X11" s="198">
        <v>2</v>
      </c>
      <c r="Y11" s="199">
        <v>-5</v>
      </c>
      <c r="Z11" s="138"/>
      <c r="AA11" s="139"/>
      <c r="AB11" s="193">
        <f t="shared" ca="1" si="0"/>
        <v>41</v>
      </c>
      <c r="AC11" s="129"/>
      <c r="AD11" s="129"/>
      <c r="AE11" s="129"/>
    </row>
    <row r="12" spans="1:31" ht="15.75" x14ac:dyDescent="0.25">
      <c r="A12" s="157">
        <f ca="1">RANK(AB12,AB$6:OFFSET(AB$6,0,0,COUNTA(B$6:B$28)))</f>
        <v>7</v>
      </c>
      <c r="B12" s="154" t="s">
        <v>97</v>
      </c>
      <c r="C12" s="149" t="s">
        <v>25</v>
      </c>
      <c r="D12" s="267">
        <v>1</v>
      </c>
      <c r="E12" s="268">
        <v>9</v>
      </c>
      <c r="F12" s="269">
        <v>6</v>
      </c>
      <c r="G12" s="270">
        <v>1</v>
      </c>
      <c r="H12" s="234">
        <v>5</v>
      </c>
      <c r="I12" s="268">
        <v>10</v>
      </c>
      <c r="J12" s="267">
        <v>1</v>
      </c>
      <c r="K12" s="268">
        <v>7</v>
      </c>
      <c r="L12" s="271">
        <v>5</v>
      </c>
      <c r="M12" s="282">
        <v>0.5</v>
      </c>
      <c r="N12" s="228">
        <f ca="1">OFFSET(Очки!$A$3,F12,D12+QUOTIENT(MAX($C$29-11,0), 2)*4)</f>
        <v>11.5</v>
      </c>
      <c r="O12" s="196">
        <f ca="1">IF(F12&lt;E12,OFFSET(IF(OR($C$29=11,$C$29=12),Очки!$B$17,Очки!$O$18),2+E12-F12,IF(D12=2,12,13-E12)),0)</f>
        <v>3.5</v>
      </c>
      <c r="P12" s="196"/>
      <c r="Q12" s="272"/>
      <c r="R12" s="228">
        <f ca="1">OFFSET(Очки!$A$3,I12,G12+QUOTIENT(MAX($C$29-11,0), 2)*4)</f>
        <v>9.5</v>
      </c>
      <c r="S12" s="196">
        <f ca="1">IF(I12&lt;H12,OFFSET(IF(OR($C$29=11,$C$29=12),Очки!$B$17,Очки!$O$18),2+H12-I12,IF(G12=2,12,13-H12)),0)</f>
        <v>0</v>
      </c>
      <c r="T12" s="196"/>
      <c r="U12" s="272"/>
      <c r="V12" s="228">
        <f ca="1">OFFSET(Очки!$A$3,L12,J12+QUOTIENT(MAX($C$29-11,0), 2)*4)</f>
        <v>12</v>
      </c>
      <c r="W12" s="196">
        <f ca="1">IF(L12&lt;K12,OFFSET(IF(OR($C$29=11,$C$29=12),Очки!$B$17,Очки!$O$18),2+K12-L12,IF(J12=2,12,13-K12)),0)</f>
        <v>2.1</v>
      </c>
      <c r="X12" s="196"/>
      <c r="Y12" s="197"/>
      <c r="Z12" s="136"/>
      <c r="AA12" s="137"/>
      <c r="AB12" s="192">
        <f t="shared" ca="1" si="0"/>
        <v>39.1</v>
      </c>
      <c r="AC12" s="129"/>
      <c r="AD12" s="129"/>
      <c r="AE12" s="129"/>
    </row>
    <row r="13" spans="1:31" ht="15.75" x14ac:dyDescent="0.25">
      <c r="A13" s="158">
        <f ca="1">RANK(AB13,AB$6:OFFSET(AB$6,0,0,COUNTA(B$6:B$28)))</f>
        <v>8</v>
      </c>
      <c r="B13" s="295" t="s">
        <v>98</v>
      </c>
      <c r="C13" s="149">
        <v>17.5</v>
      </c>
      <c r="D13" s="235">
        <v>1</v>
      </c>
      <c r="E13" s="236">
        <v>6</v>
      </c>
      <c r="F13" s="237">
        <v>13</v>
      </c>
      <c r="G13" s="233">
        <v>1</v>
      </c>
      <c r="H13" s="238">
        <v>4</v>
      </c>
      <c r="I13" s="236">
        <v>1</v>
      </c>
      <c r="J13" s="235">
        <v>1</v>
      </c>
      <c r="K13" s="236">
        <v>6</v>
      </c>
      <c r="L13" s="239">
        <v>12</v>
      </c>
      <c r="M13" s="283"/>
      <c r="N13" s="202">
        <f ca="1">OFFSET(Очки!$A$3,F13,D13+QUOTIENT(MAX($C$29-11,0), 2)*4)</f>
        <v>8</v>
      </c>
      <c r="O13" s="198">
        <f ca="1">IF(F13&lt;E13,OFFSET(IF(OR($C$29=11,$C$29=12),Очки!$B$17,Очки!$O$18),2+E13-F13,IF(D13=2,12,13-E13)),0)</f>
        <v>0</v>
      </c>
      <c r="P13" s="198"/>
      <c r="Q13" s="273"/>
      <c r="R13" s="202">
        <f ca="1">OFFSET(Очки!$A$3,I13,G13+QUOTIENT(MAX($C$29-11,0), 2)*4)</f>
        <v>16</v>
      </c>
      <c r="S13" s="198">
        <f ca="1">IF(I13&lt;H13,OFFSET(IF(OR($C$29=11,$C$29=12),Очки!$B$17,Очки!$O$18),2+H13-I13,IF(G13=2,12,13-H13)),0)</f>
        <v>2.2000000000000002</v>
      </c>
      <c r="T13" s="198"/>
      <c r="U13" s="273"/>
      <c r="V13" s="202">
        <f ca="1">OFFSET(Очки!$A$3,L13,J13+QUOTIENT(MAX($C$29-11,0), 2)*4)</f>
        <v>8.5</v>
      </c>
      <c r="W13" s="198">
        <f ca="1">IF(L13&lt;K13,OFFSET(IF(OR($C$29=11,$C$29=12),Очки!$B$17,Очки!$O$18),2+K13-L13,IF(J13=2,12,13-K13)),0)</f>
        <v>0</v>
      </c>
      <c r="X13" s="198"/>
      <c r="Y13" s="199"/>
      <c r="Z13" s="138"/>
      <c r="AA13" s="139"/>
      <c r="AB13" s="193">
        <f t="shared" ca="1" si="0"/>
        <v>34.700000000000003</v>
      </c>
      <c r="AC13" s="129"/>
      <c r="AD13" s="129"/>
      <c r="AE13" s="129"/>
    </row>
    <row r="14" spans="1:31" ht="15.75" x14ac:dyDescent="0.25">
      <c r="A14" s="158">
        <f ca="1">RANK(AB14,AB$6:OFFSET(AB$6,0,0,COUNTA(B$6:B$28)))</f>
        <v>9</v>
      </c>
      <c r="B14" s="296" t="s">
        <v>87</v>
      </c>
      <c r="C14" s="149" t="s">
        <v>25</v>
      </c>
      <c r="D14" s="235">
        <v>1</v>
      </c>
      <c r="E14" s="236">
        <v>1</v>
      </c>
      <c r="F14" s="237">
        <v>11</v>
      </c>
      <c r="G14" s="233">
        <v>1</v>
      </c>
      <c r="H14" s="238">
        <v>3</v>
      </c>
      <c r="I14" s="236">
        <v>2</v>
      </c>
      <c r="J14" s="235">
        <v>1</v>
      </c>
      <c r="K14" s="236">
        <v>4</v>
      </c>
      <c r="L14" s="239">
        <v>11</v>
      </c>
      <c r="M14" s="283"/>
      <c r="N14" s="202">
        <f ca="1">OFFSET(Очки!$A$3,F14,D14+QUOTIENT(MAX($C$29-11,0), 2)*4)</f>
        <v>9</v>
      </c>
      <c r="O14" s="198">
        <f ca="1">IF(F14&lt;E14,OFFSET(IF(OR($C$29=11,$C$29=12),Очки!$B$17,Очки!$O$18),2+E14-F14,IF(D14=2,12,13-E14)),0)</f>
        <v>0</v>
      </c>
      <c r="P14" s="198"/>
      <c r="Q14" s="273"/>
      <c r="R14" s="202">
        <f ca="1">OFFSET(Очки!$A$3,I14,G14+QUOTIENT(MAX($C$29-11,0), 2)*4)</f>
        <v>15</v>
      </c>
      <c r="S14" s="198">
        <f ca="1">IF(I14&lt;H14,OFFSET(IF(OR($C$29=11,$C$29=12),Очки!$B$17,Очки!$O$18),2+H14-I14,IF(G14=2,12,13-H14)),0)</f>
        <v>0.7</v>
      </c>
      <c r="T14" s="198"/>
      <c r="U14" s="273"/>
      <c r="V14" s="202">
        <f ca="1">OFFSET(Очки!$A$3,L14,J14+QUOTIENT(MAX($C$29-11,0), 2)*4)</f>
        <v>9</v>
      </c>
      <c r="W14" s="198">
        <f ca="1">IF(L14&lt;K14,OFFSET(IF(OR($C$29=11,$C$29=12),Очки!$B$17,Очки!$O$18),2+K14-L14,IF(J14=2,12,13-K14)),0)</f>
        <v>0</v>
      </c>
      <c r="X14" s="198"/>
      <c r="Y14" s="199"/>
      <c r="Z14" s="138"/>
      <c r="AA14" s="139"/>
      <c r="AB14" s="193">
        <f t="shared" ca="1" si="0"/>
        <v>33.700000000000003</v>
      </c>
      <c r="AC14" s="129"/>
      <c r="AD14" s="129"/>
      <c r="AE14" s="129"/>
    </row>
    <row r="15" spans="1:31" ht="15.75" x14ac:dyDescent="0.25">
      <c r="A15" s="158">
        <f ca="1">RANK(AB15,AB$6:OFFSET(AB$6,0,0,COUNTA(B$6:B$28)))</f>
        <v>10</v>
      </c>
      <c r="B15" s="155" t="s">
        <v>99</v>
      </c>
      <c r="C15" s="149" t="s">
        <v>25</v>
      </c>
      <c r="D15" s="235">
        <v>1</v>
      </c>
      <c r="E15" s="236">
        <v>5</v>
      </c>
      <c r="F15" s="237">
        <v>11</v>
      </c>
      <c r="G15" s="233">
        <v>1</v>
      </c>
      <c r="H15" s="238">
        <v>2</v>
      </c>
      <c r="I15" s="236">
        <v>5</v>
      </c>
      <c r="J15" s="235">
        <v>1</v>
      </c>
      <c r="K15" s="236">
        <v>3</v>
      </c>
      <c r="L15" s="239">
        <v>1</v>
      </c>
      <c r="M15" s="283"/>
      <c r="N15" s="202">
        <f ca="1">OFFSET(Очки!$A$3,F15,D15+QUOTIENT(MAX($C$29-11,0), 2)*4)</f>
        <v>9</v>
      </c>
      <c r="O15" s="198">
        <f ca="1">IF(F15&lt;E15,OFFSET(IF(OR($C$29=11,$C$29=12),Очки!$B$17,Очки!$O$18),2+E15-F15,IF(D15=2,12,13-E15)),0)</f>
        <v>0</v>
      </c>
      <c r="P15" s="198"/>
      <c r="Q15" s="273"/>
      <c r="R15" s="202">
        <f ca="1">OFFSET(Очки!$A$3,I15,G15+QUOTIENT(MAX($C$29-11,0), 2)*4)</f>
        <v>12</v>
      </c>
      <c r="S15" s="198">
        <f ca="1">IF(I15&lt;H15,OFFSET(IF(OR($C$29=11,$C$29=12),Очки!$B$17,Очки!$O$18),2+H15-I15,IF(G15=2,12,13-H15)),0)</f>
        <v>0</v>
      </c>
      <c r="T15" s="198"/>
      <c r="U15" s="273"/>
      <c r="V15" s="202">
        <f ca="1">OFFSET(Очки!$A$3,L15,J15+QUOTIENT(MAX($C$29-11,0), 2)*4)</f>
        <v>16</v>
      </c>
      <c r="W15" s="198">
        <f ca="1">IF(L15&lt;K15,OFFSET(IF(OR($C$29=11,$C$29=12),Очки!$B$17,Очки!$O$18),2+K15-L15,IF(J15=2,12,13-K15)),0)</f>
        <v>1.4</v>
      </c>
      <c r="X15" s="198"/>
      <c r="Y15" s="199">
        <v>-5</v>
      </c>
      <c r="Z15" s="138"/>
      <c r="AA15" s="139"/>
      <c r="AB15" s="193">
        <f t="shared" ca="1" si="0"/>
        <v>33.4</v>
      </c>
      <c r="AC15" s="129"/>
      <c r="AD15" s="129"/>
      <c r="AE15" s="129"/>
    </row>
    <row r="16" spans="1:31" ht="15" customHeight="1" x14ac:dyDescent="0.25">
      <c r="A16" s="158">
        <f ca="1">RANK(AB16,AB$6:OFFSET(AB$6,0,0,COUNTA(B$6:B$28)))</f>
        <v>11</v>
      </c>
      <c r="B16" s="154" t="s">
        <v>89</v>
      </c>
      <c r="C16" s="149">
        <v>7.5</v>
      </c>
      <c r="D16" s="235">
        <v>1</v>
      </c>
      <c r="E16" s="236">
        <v>3</v>
      </c>
      <c r="F16" s="237">
        <v>3</v>
      </c>
      <c r="G16" s="233">
        <v>1</v>
      </c>
      <c r="H16" s="238">
        <v>8</v>
      </c>
      <c r="I16" s="236">
        <v>12</v>
      </c>
      <c r="J16" s="232">
        <v>1</v>
      </c>
      <c r="K16" s="236">
        <v>9</v>
      </c>
      <c r="L16" s="239">
        <v>9</v>
      </c>
      <c r="M16" s="283"/>
      <c r="N16" s="202">
        <f ca="1">OFFSET(Очки!$A$3,F16,D16+QUOTIENT(MAX($C$29-11,0), 2)*4)</f>
        <v>14</v>
      </c>
      <c r="O16" s="198">
        <f ca="1">IF(F16&lt;E16,OFFSET(IF(OR($C$29=11,$C$29=12),Очки!$B$17,Очки!$O$18),2+E16-F16,IF(D16=2,12,13-E16)),0)</f>
        <v>0</v>
      </c>
      <c r="P16" s="198"/>
      <c r="Q16" s="273"/>
      <c r="R16" s="202">
        <f ca="1">OFFSET(Очки!$A$3,I16,G16+QUOTIENT(MAX($C$29-11,0), 2)*4)</f>
        <v>8.5</v>
      </c>
      <c r="S16" s="198">
        <f ca="1">IF(I16&lt;H16,OFFSET(IF(OR($C$29=11,$C$29=12),Очки!$B$17,Очки!$O$18),2+H16-I16,IF(G16=2,12,13-H16)),0)</f>
        <v>0</v>
      </c>
      <c r="T16" s="198">
        <v>0.5</v>
      </c>
      <c r="U16" s="273"/>
      <c r="V16" s="202">
        <f ca="1">OFFSET(Очки!$A$3,L16,J16+QUOTIENT(MAX($C$29-11,0), 2)*4)</f>
        <v>10</v>
      </c>
      <c r="W16" s="198">
        <f ca="1">IF(L16&lt;K16,OFFSET(IF(OR($C$29=11,$C$29=12),Очки!$B$17,Очки!$O$18),2+K16-L16,IF(J16=2,12,13-K16)),0)</f>
        <v>0</v>
      </c>
      <c r="X16" s="198"/>
      <c r="Y16" s="199"/>
      <c r="Z16" s="138"/>
      <c r="AA16" s="139"/>
      <c r="AB16" s="193">
        <f t="shared" ca="1" si="0"/>
        <v>33</v>
      </c>
      <c r="AD16" s="129"/>
    </row>
    <row r="17" spans="1:30" ht="15.75" x14ac:dyDescent="0.25">
      <c r="A17" s="158">
        <f ca="1">RANK(AB17,AB$6:OFFSET(AB$6,0,0,COUNTA(B$6:B$28)))</f>
        <v>12</v>
      </c>
      <c r="B17" s="155" t="s">
        <v>58</v>
      </c>
      <c r="C17" s="149">
        <v>15</v>
      </c>
      <c r="D17" s="235">
        <v>1</v>
      </c>
      <c r="E17" s="236">
        <v>2</v>
      </c>
      <c r="F17" s="237">
        <v>10</v>
      </c>
      <c r="G17" s="233">
        <v>1</v>
      </c>
      <c r="H17" s="238">
        <v>1</v>
      </c>
      <c r="I17" s="236">
        <v>4</v>
      </c>
      <c r="J17" s="232">
        <v>1</v>
      </c>
      <c r="K17" s="236">
        <v>1</v>
      </c>
      <c r="L17" s="239">
        <v>10</v>
      </c>
      <c r="M17" s="283"/>
      <c r="N17" s="202">
        <f ca="1">OFFSET(Очки!$A$3,F17,D17+QUOTIENT(MAX($C$29-11,0), 2)*4)</f>
        <v>9.5</v>
      </c>
      <c r="O17" s="198">
        <f ca="1">IF(F17&lt;E17,OFFSET(IF(OR($C$29=11,$C$29=12),Очки!$B$17,Очки!$O$18),2+E17-F17,IF(D17=2,12,13-E17)),0)</f>
        <v>0</v>
      </c>
      <c r="P17" s="198"/>
      <c r="Q17" s="273"/>
      <c r="R17" s="202">
        <f ca="1">OFFSET(Очки!$A$3,I17,G17+QUOTIENT(MAX($C$29-11,0), 2)*4)</f>
        <v>13</v>
      </c>
      <c r="S17" s="198">
        <f ca="1">IF(I17&lt;H17,OFFSET(IF(OR($C$29=11,$C$29=12),Очки!$B$17,Очки!$O$18),2+H17-I17,IF(G17=2,12,13-H17)),0)</f>
        <v>0</v>
      </c>
      <c r="T17" s="198"/>
      <c r="U17" s="273"/>
      <c r="V17" s="202">
        <f ca="1">OFFSET(Очки!$A$3,L17,J17+QUOTIENT(MAX($C$29-11,0), 2)*4)</f>
        <v>9.5</v>
      </c>
      <c r="W17" s="198">
        <f ca="1">IF(L17&lt;K17,OFFSET(IF(OR($C$29=11,$C$29=12),Очки!$B$17,Очки!$O$18),2+K17-L17,IF(J17=2,12,13-K17)),0)</f>
        <v>0</v>
      </c>
      <c r="X17" s="198"/>
      <c r="Y17" s="199"/>
      <c r="Z17" s="138"/>
      <c r="AA17" s="139"/>
      <c r="AB17" s="193">
        <f t="shared" ca="1" si="0"/>
        <v>32</v>
      </c>
      <c r="AD17" s="129"/>
    </row>
    <row r="18" spans="1:30" ht="15.75" x14ac:dyDescent="0.25">
      <c r="A18" s="158">
        <f ca="1">RANK(AB18,AB$6:OFFSET(AB$6,0,0,COUNTA(B$6:B$28)))</f>
        <v>13</v>
      </c>
      <c r="B18" s="154" t="s">
        <v>100</v>
      </c>
      <c r="C18" s="149" t="s">
        <v>25</v>
      </c>
      <c r="D18" s="235">
        <v>1</v>
      </c>
      <c r="E18" s="236">
        <v>7</v>
      </c>
      <c r="F18" s="237">
        <v>8</v>
      </c>
      <c r="G18" s="233">
        <v>1</v>
      </c>
      <c r="H18" s="238">
        <v>6</v>
      </c>
      <c r="I18" s="236">
        <v>7</v>
      </c>
      <c r="J18" s="235">
        <v>1</v>
      </c>
      <c r="K18" s="236">
        <v>2</v>
      </c>
      <c r="L18" s="239">
        <v>2</v>
      </c>
      <c r="M18" s="283"/>
      <c r="N18" s="202">
        <f ca="1">OFFSET(Очки!$A$3,F18,D18+QUOTIENT(MAX($C$29-11,0), 2)*4)</f>
        <v>10.5</v>
      </c>
      <c r="O18" s="198">
        <f ca="1">IF(F18&lt;E18,OFFSET(IF(OR($C$29=11,$C$29=12),Очки!$B$17,Очки!$O$18),2+E18-F18,IF(D18=2,12,13-E18)),0)</f>
        <v>0</v>
      </c>
      <c r="P18" s="198"/>
      <c r="Q18" s="273">
        <v>-8</v>
      </c>
      <c r="R18" s="202">
        <f ca="1">OFFSET(Очки!$A$3,I18,G18+QUOTIENT(MAX($C$29-11,0), 2)*4)</f>
        <v>11</v>
      </c>
      <c r="S18" s="198">
        <f ca="1">IF(I18&lt;H18,OFFSET(IF(OR($C$29=11,$C$29=12),Очки!$B$17,Очки!$O$18),2+H18-I18,IF(G18=2,12,13-H18)),0)</f>
        <v>0</v>
      </c>
      <c r="T18" s="198"/>
      <c r="U18" s="273">
        <v>-1</v>
      </c>
      <c r="V18" s="202">
        <f ca="1">OFFSET(Очки!$A$3,L18,J18+QUOTIENT(MAX($C$29-11,0), 2)*4)</f>
        <v>15</v>
      </c>
      <c r="W18" s="198">
        <f ca="1">IF(L18&lt;K18,OFFSET(IF(OR($C$29=11,$C$29=12),Очки!$B$17,Очки!$O$18),2+K18-L18,IF(J18=2,12,13-K18)),0)</f>
        <v>0</v>
      </c>
      <c r="X18" s="198"/>
      <c r="Y18" s="199"/>
      <c r="Z18" s="138"/>
      <c r="AA18" s="139"/>
      <c r="AB18" s="193">
        <f t="shared" ca="1" si="0"/>
        <v>27.5</v>
      </c>
      <c r="AD18" s="129"/>
    </row>
    <row r="19" spans="1:30" ht="15.75" hidden="1" x14ac:dyDescent="0.25">
      <c r="A19" s="158" t="e">
        <f ca="1">RANK(AB19,AB$6:OFFSET(AB$6,0,0,COUNTA(B$6:B$28)))</f>
        <v>#N/A</v>
      </c>
      <c r="B19" s="285"/>
      <c r="C19" s="149"/>
      <c r="D19" s="235"/>
      <c r="E19" s="236"/>
      <c r="F19" s="237"/>
      <c r="G19" s="233"/>
      <c r="H19" s="238"/>
      <c r="I19" s="236"/>
      <c r="J19" s="232"/>
      <c r="K19" s="236"/>
      <c r="L19" s="239"/>
      <c r="M19" s="283"/>
      <c r="N19" s="202" t="str">
        <f ca="1">OFFSET(Очки!$A$3,F19,D19+QUOTIENT(MAX($C$29-11,0), 2)*4)</f>
        <v>Место</v>
      </c>
      <c r="O19" s="198">
        <f ca="1">IF(F19&lt;E19,OFFSET(IF(OR($C$29=11,$C$29=12),Очки!$B$17,Очки!$O$18),2+E19-F19,IF(D19=2,12,13-E19)),0)</f>
        <v>0</v>
      </c>
      <c r="P19" s="198"/>
      <c r="Q19" s="273"/>
      <c r="R19" s="202" t="str">
        <f ca="1">OFFSET(Очки!$A$3,I19,G19+QUOTIENT(MAX($C$29-11,0), 2)*4)</f>
        <v>Место</v>
      </c>
      <c r="S19" s="198">
        <f ca="1">IF(I19&lt;H19,OFFSET(IF(OR($C$29=11,$C$29=12),Очки!$B$17,Очки!$O$18),2+H19-I19,IF(G19=2,12,13-H19)),0)</f>
        <v>0</v>
      </c>
      <c r="T19" s="198"/>
      <c r="U19" s="273"/>
      <c r="V19" s="202" t="str">
        <f ca="1">OFFSET(Очки!$A$3,L19,J19+QUOTIENT(MAX($C$29-11,0), 2)*4)</f>
        <v>Место</v>
      </c>
      <c r="W19" s="198">
        <f ca="1">IF(L19&lt;K19,OFFSET(IF(OR($C$29=11,$C$29=12),Очки!$B$17,Очки!$O$18),2+K19-L19,IF(J19=2,12,13-K19)),0)</f>
        <v>0</v>
      </c>
      <c r="X19" s="198"/>
      <c r="Y19" s="199"/>
      <c r="Z19" s="138"/>
      <c r="AA19" s="139"/>
      <c r="AB19" s="193">
        <f t="shared" ref="AB19:AB28" ca="1" si="1">SUM(M19:Y19)</f>
        <v>0</v>
      </c>
      <c r="AD19" s="129"/>
    </row>
    <row r="20" spans="1:30" ht="15.75" hidden="1" x14ac:dyDescent="0.25">
      <c r="A20" s="158" t="e">
        <f ca="1">RANK(AB20,AB$6:OFFSET(AB$6,0,0,COUNTA(B$6:B$28)))</f>
        <v>#N/A</v>
      </c>
      <c r="B20" s="155"/>
      <c r="C20" s="149"/>
      <c r="D20" s="235"/>
      <c r="E20" s="236"/>
      <c r="F20" s="237"/>
      <c r="G20" s="233"/>
      <c r="H20" s="238"/>
      <c r="I20" s="236"/>
      <c r="J20" s="235"/>
      <c r="K20" s="236"/>
      <c r="L20" s="239"/>
      <c r="M20" s="283"/>
      <c r="N20" s="202" t="str">
        <f ca="1">OFFSET(Очки!$A$3,F20,D20+QUOTIENT(MAX($C$29-11,0), 2)*4)</f>
        <v>Место</v>
      </c>
      <c r="O20" s="198">
        <f ca="1">IF(F20&lt;E20,OFFSET(IF(OR($C$29=11,$C$29=12),Очки!$B$17,Очки!$O$18),2+E20-F20,IF(D20=2,12,13-E20)),0)</f>
        <v>0</v>
      </c>
      <c r="P20" s="198"/>
      <c r="Q20" s="273"/>
      <c r="R20" s="202" t="str">
        <f ca="1">OFFSET(Очки!$A$3,I20,G20+QUOTIENT(MAX($C$29-11,0), 2)*4)</f>
        <v>Место</v>
      </c>
      <c r="S20" s="198">
        <f ca="1">IF(I20&lt;H20,OFFSET(IF(OR($C$29=11,$C$29=12),Очки!$B$17,Очки!$O$18),2+H20-I20,IF(G20=2,12,13-H20)),0)</f>
        <v>0</v>
      </c>
      <c r="T20" s="198"/>
      <c r="U20" s="273"/>
      <c r="V20" s="202" t="str">
        <f ca="1">OFFSET(Очки!$A$3,L20,J20+QUOTIENT(MAX($C$29-11,0), 2)*4)</f>
        <v>Место</v>
      </c>
      <c r="W20" s="198">
        <f ca="1">IF(L20&lt;K20,OFFSET(IF(OR($C$29=11,$C$29=12),Очки!$B$17,Очки!$O$18),2+K20-L20,IF(J20=2,12,13-K20)),0)</f>
        <v>0</v>
      </c>
      <c r="X20" s="198"/>
      <c r="Y20" s="199"/>
      <c r="Z20" s="138"/>
      <c r="AA20" s="139"/>
      <c r="AB20" s="193">
        <f t="shared" ca="1" si="1"/>
        <v>0</v>
      </c>
      <c r="AD20" s="129"/>
    </row>
    <row r="21" spans="1:30" ht="15.75" hidden="1" x14ac:dyDescent="0.25">
      <c r="A21" s="158" t="e">
        <f ca="1">RANK(AB21,AB$6:OFFSET(AB$6,0,0,COUNTA(B$6:B$28)))</f>
        <v>#N/A</v>
      </c>
      <c r="B21" s="154"/>
      <c r="C21" s="229"/>
      <c r="D21" s="235"/>
      <c r="E21" s="236"/>
      <c r="F21" s="237"/>
      <c r="G21" s="233"/>
      <c r="H21" s="238"/>
      <c r="I21" s="236"/>
      <c r="J21" s="232"/>
      <c r="K21" s="236"/>
      <c r="L21" s="239"/>
      <c r="M21" s="283"/>
      <c r="N21" s="202" t="str">
        <f ca="1">OFFSET(Очки!$A$3,F21,D21+QUOTIENT(MAX($C$29-11,0), 2)*4)</f>
        <v>Место</v>
      </c>
      <c r="O21" s="198">
        <f ca="1">IF(F21&lt;E21,OFFSET(IF(OR($C$29=11,$C$29=12),Очки!$B$17,Очки!$O$18),2+E21-F21,IF(D21=2,12,13-E21)),0)</f>
        <v>0</v>
      </c>
      <c r="P21" s="198"/>
      <c r="Q21" s="273"/>
      <c r="R21" s="202" t="str">
        <f ca="1">OFFSET(Очки!$A$3,I21,G21+QUOTIENT(MAX($C$29-11,0), 2)*4)</f>
        <v>Место</v>
      </c>
      <c r="S21" s="198">
        <f ca="1">IF(I21&lt;H21,OFFSET(IF(OR($C$29=11,$C$29=12),Очки!$B$17,Очки!$O$18),2+H21-I21,IF(G21=2,12,13-H21)),0)</f>
        <v>0</v>
      </c>
      <c r="T21" s="198"/>
      <c r="U21" s="273"/>
      <c r="V21" s="202" t="str">
        <f ca="1">OFFSET(Очки!$A$3,L21,J21+QUOTIENT(MAX($C$29-11,0), 2)*4)</f>
        <v>Место</v>
      </c>
      <c r="W21" s="198">
        <f ca="1">IF(L21&lt;K21,OFFSET(IF(OR($C$29=11,$C$29=12),Очки!$B$17,Очки!$O$18),2+K21-L21,IF(J21=2,12,13-K21)),0)</f>
        <v>0</v>
      </c>
      <c r="X21" s="198"/>
      <c r="Y21" s="199"/>
      <c r="Z21" s="138"/>
      <c r="AA21" s="139"/>
      <c r="AB21" s="193">
        <f t="shared" ca="1" si="1"/>
        <v>0</v>
      </c>
      <c r="AD21" s="129"/>
    </row>
    <row r="22" spans="1:30" ht="15.75" hidden="1" x14ac:dyDescent="0.25">
      <c r="A22" s="158" t="e">
        <f ca="1">RANK(AB22,AB$6:OFFSET(AB$6,0,0,COUNTA(B$6:B$28)))</f>
        <v>#N/A</v>
      </c>
      <c r="B22" s="156"/>
      <c r="C22" s="229"/>
      <c r="D22" s="235"/>
      <c r="E22" s="236"/>
      <c r="F22" s="237"/>
      <c r="G22" s="233"/>
      <c r="H22" s="238"/>
      <c r="I22" s="236"/>
      <c r="J22" s="235"/>
      <c r="K22" s="236"/>
      <c r="L22" s="239"/>
      <c r="M22" s="283"/>
      <c r="N22" s="202" t="str">
        <f ca="1">OFFSET(Очки!$A$3,F22,D22+QUOTIENT(MAX($C$29-11,0), 2)*4)</f>
        <v>Место</v>
      </c>
      <c r="O22" s="198">
        <f ca="1">IF(F22&lt;E22,OFFSET(IF(OR($C$29=11,$C$29=12),Очки!$B$17,Очки!$O$18),2+E22-F22,IF(D22=2,12,13-E22)),0)</f>
        <v>0</v>
      </c>
      <c r="P22" s="198"/>
      <c r="Q22" s="273"/>
      <c r="R22" s="202" t="str">
        <f ca="1">OFFSET(Очки!$A$3,I22,G22+QUOTIENT(MAX($C$29-11,0), 2)*4)</f>
        <v>Место</v>
      </c>
      <c r="S22" s="198">
        <f ca="1">IF(I22&lt;H22,OFFSET(IF(OR($C$29=11,$C$29=12),Очки!$B$17,Очки!$O$18),2+H22-I22,IF(G22=2,12,13-H22)),0)</f>
        <v>0</v>
      </c>
      <c r="T22" s="198"/>
      <c r="U22" s="273"/>
      <c r="V22" s="202" t="str">
        <f ca="1">OFFSET(Очки!$A$3,L22,J22+QUOTIENT(MAX($C$29-11,0), 2)*4)</f>
        <v>Место</v>
      </c>
      <c r="W22" s="198">
        <f ca="1">IF(L22&lt;K22,OFFSET(IF(OR($C$29=11,$C$29=12),Очки!$B$17,Очки!$O$18),2+K22-L22,IF(J22=2,12,13-K22)),0)</f>
        <v>0</v>
      </c>
      <c r="X22" s="198"/>
      <c r="Y22" s="199"/>
      <c r="Z22" s="138"/>
      <c r="AA22" s="139"/>
      <c r="AB22" s="193">
        <f t="shared" ca="1" si="1"/>
        <v>0</v>
      </c>
      <c r="AD22" s="129"/>
    </row>
    <row r="23" spans="1:30" ht="15.95" hidden="1" customHeight="1" x14ac:dyDescent="0.25">
      <c r="A23" s="158" t="e">
        <f ca="1">RANK(AB23,AB$6:OFFSET(AB$6,0,0,COUNTA(B$6:B$28)))</f>
        <v>#N/A</v>
      </c>
      <c r="B23" s="295"/>
      <c r="C23" s="229"/>
      <c r="D23" s="235"/>
      <c r="E23" s="236"/>
      <c r="F23" s="237"/>
      <c r="G23" s="233"/>
      <c r="H23" s="238"/>
      <c r="I23" s="236"/>
      <c r="J23" s="235"/>
      <c r="K23" s="236"/>
      <c r="L23" s="239"/>
      <c r="M23" s="283"/>
      <c r="N23" s="202" t="str">
        <f ca="1">OFFSET(Очки!$A$3,F23,D23+QUOTIENT(MAX($C$29-11,0), 2)*4)</f>
        <v>Место</v>
      </c>
      <c r="O23" s="198">
        <f ca="1">IF(F23&lt;E23,OFFSET(IF(OR($C$29=11,$C$29=12),Очки!$B$17,Очки!$O$18),2+E23-F23,IF(D23=2,12,13-E23)),0)</f>
        <v>0</v>
      </c>
      <c r="P23" s="198"/>
      <c r="Q23" s="273"/>
      <c r="R23" s="202" t="str">
        <f ca="1">OFFSET(Очки!$A$3,I23,G23+QUOTIENT(MAX($C$29-11,0), 2)*4)</f>
        <v>Место</v>
      </c>
      <c r="S23" s="198">
        <f ca="1">IF(I23&lt;H23,OFFSET(IF(OR($C$29=11,$C$29=12),Очки!$B$17,Очки!$O$18),2+H23-I23,IF(G23=2,12,13-H23)),0)</f>
        <v>0</v>
      </c>
      <c r="T23" s="198"/>
      <c r="U23" s="273"/>
      <c r="V23" s="202" t="str">
        <f ca="1">OFFSET(Очки!$A$3,L23,J23+QUOTIENT(MAX($C$29-11,0), 2)*4)</f>
        <v>Место</v>
      </c>
      <c r="W23" s="198">
        <f ca="1">IF(L23&lt;K23,OFFSET(IF(OR($C$29=11,$C$29=12),Очки!$B$17,Очки!$O$18),2+K23-L23,IF(J23=2,12,13-K23)),0)</f>
        <v>0</v>
      </c>
      <c r="X23" s="198"/>
      <c r="Y23" s="199"/>
      <c r="Z23" s="138"/>
      <c r="AA23" s="139"/>
      <c r="AB23" s="193">
        <f t="shared" ca="1" si="1"/>
        <v>0</v>
      </c>
      <c r="AD23" s="129"/>
    </row>
    <row r="24" spans="1:30" ht="15.95" hidden="1" customHeight="1" x14ac:dyDescent="0.25">
      <c r="A24" s="158" t="e">
        <f ca="1">RANK(AB24,AB$6:OFFSET(AB$6,0,0,COUNTA(B$6:B$28)))</f>
        <v>#N/A</v>
      </c>
      <c r="B24" s="155"/>
      <c r="C24" s="229"/>
      <c r="D24" s="235"/>
      <c r="E24" s="236"/>
      <c r="F24" s="237"/>
      <c r="G24" s="233"/>
      <c r="H24" s="238"/>
      <c r="I24" s="236"/>
      <c r="J24" s="232"/>
      <c r="K24" s="236"/>
      <c r="L24" s="239"/>
      <c r="M24" s="283"/>
      <c r="N24" s="202" t="str">
        <f ca="1">OFFSET(Очки!$A$3,F24,D24+QUOTIENT(MAX($C$29-11,0), 2)*4)</f>
        <v>Место</v>
      </c>
      <c r="O24" s="198">
        <f ca="1">IF(F24&lt;E24,OFFSET(IF(OR($C$29=11,$C$29=12),Очки!$B$17,Очки!$O$18),2+E24-F24,IF(D24=2,12,13-E24)),0)</f>
        <v>0</v>
      </c>
      <c r="P24" s="198"/>
      <c r="Q24" s="273"/>
      <c r="R24" s="202" t="str">
        <f ca="1">OFFSET(Очки!$A$3,I24,G24+QUOTIENT(MAX($C$29-11,0), 2)*4)</f>
        <v>Место</v>
      </c>
      <c r="S24" s="198">
        <f ca="1">IF(I24&lt;H24,OFFSET(IF(OR($C$29=11,$C$29=12),Очки!$B$17,Очки!$O$18),2+H24-I24,IF(G24=2,12,13-H24)),0)</f>
        <v>0</v>
      </c>
      <c r="T24" s="198"/>
      <c r="U24" s="273"/>
      <c r="V24" s="202" t="str">
        <f ca="1">OFFSET(Очки!$A$3,L24,J24+QUOTIENT(MAX($C$29-11,0), 2)*4)</f>
        <v>Место</v>
      </c>
      <c r="W24" s="198">
        <f ca="1">IF(L24&lt;K24,OFFSET(IF(OR($C$29=11,$C$29=12),Очки!$B$17,Очки!$O$18),2+K24-L24,IF(J24=2,12,13-K24)),0)</f>
        <v>0</v>
      </c>
      <c r="X24" s="198"/>
      <c r="Y24" s="199"/>
      <c r="Z24" s="138"/>
      <c r="AA24" s="139"/>
      <c r="AB24" s="193">
        <f t="shared" ca="1" si="1"/>
        <v>0</v>
      </c>
      <c r="AD24" s="129"/>
    </row>
    <row r="25" spans="1:30" ht="15.95" hidden="1" customHeight="1" x14ac:dyDescent="0.25">
      <c r="A25" s="158" t="e">
        <f ca="1">RANK(AB25,AB$6:OFFSET(AB$6,0,0,COUNTA(B$6:B$28)))</f>
        <v>#N/A</v>
      </c>
      <c r="B25" s="159"/>
      <c r="C25" s="229"/>
      <c r="D25" s="235"/>
      <c r="E25" s="236"/>
      <c r="F25" s="237"/>
      <c r="G25" s="233"/>
      <c r="H25" s="238"/>
      <c r="I25" s="236"/>
      <c r="J25" s="232"/>
      <c r="K25" s="236"/>
      <c r="L25" s="239"/>
      <c r="M25" s="283"/>
      <c r="N25" s="202" t="str">
        <f ca="1">OFFSET(Очки!$A$3,F25,D25+QUOTIENT(MAX($C$29-11,0), 2)*4)</f>
        <v>Место</v>
      </c>
      <c r="O25" s="198">
        <f ca="1">IF(F25&lt;E25,OFFSET(IF(OR($C$29=11,$C$29=12),Очки!$B$17,Очки!$O$18),2+E25-F25,IF(D25=2,12,13-E25)),0)</f>
        <v>0</v>
      </c>
      <c r="P25" s="198"/>
      <c r="Q25" s="273"/>
      <c r="R25" s="202" t="str">
        <f ca="1">OFFSET(Очки!$A$3,I25,G25+QUOTIENT(MAX($C$29-11,0), 2)*4)</f>
        <v>Место</v>
      </c>
      <c r="S25" s="198">
        <f ca="1">IF(I25&lt;H25,OFFSET(IF(OR($C$29=11,$C$29=12),Очки!$B$17,Очки!$O$18),2+H25-I25,IF(G25=2,12,13-H25)),0)</f>
        <v>0</v>
      </c>
      <c r="T25" s="198"/>
      <c r="U25" s="273"/>
      <c r="V25" s="202" t="str">
        <f ca="1">OFFSET(Очки!$A$3,L25,J25+QUOTIENT(MAX($C$29-11,0), 2)*4)</f>
        <v>Место</v>
      </c>
      <c r="W25" s="198">
        <f ca="1">IF(L25&lt;K25,OFFSET(IF(OR($C$29=11,$C$29=12),Очки!$B$17,Очки!$O$18),2+K25-L25,IF(J25=2,12,13-K25)),0)</f>
        <v>0</v>
      </c>
      <c r="X25" s="198"/>
      <c r="Y25" s="199"/>
      <c r="Z25" s="138"/>
      <c r="AA25" s="139"/>
      <c r="AB25" s="193">
        <f t="shared" ca="1" si="1"/>
        <v>0</v>
      </c>
      <c r="AD25" s="129"/>
    </row>
    <row r="26" spans="1:30" ht="15.95" hidden="1" customHeight="1" x14ac:dyDescent="0.25">
      <c r="A26" s="158" t="e">
        <f ca="1">RANK(AB26,AB$6:OFFSET(AB$6,0,0,COUNTA(B$6:B$28)))</f>
        <v>#N/A</v>
      </c>
      <c r="B26" s="161"/>
      <c r="C26" s="229"/>
      <c r="D26" s="235"/>
      <c r="E26" s="236"/>
      <c r="F26" s="237"/>
      <c r="G26" s="233"/>
      <c r="H26" s="238"/>
      <c r="I26" s="236"/>
      <c r="J26" s="235"/>
      <c r="K26" s="236"/>
      <c r="L26" s="239"/>
      <c r="M26" s="283"/>
      <c r="N26" s="202" t="str">
        <f ca="1">OFFSET(Очки!$A$3,F26,D26+QUOTIENT(MAX($C$29-11,0), 2)*4)</f>
        <v>Место</v>
      </c>
      <c r="O26" s="198">
        <f ca="1">IF(F26&lt;E26,OFFSET(IF(OR($C$29=11,$C$29=12),Очки!$B$17,Очки!$O$18),2+E26-F26,IF(D26=2,12,13-E26)),0)</f>
        <v>0</v>
      </c>
      <c r="P26" s="198"/>
      <c r="Q26" s="273"/>
      <c r="R26" s="202" t="str">
        <f ca="1">OFFSET(Очки!$A$3,I26,G26+QUOTIENT(MAX($C$29-11,0), 2)*4)</f>
        <v>Место</v>
      </c>
      <c r="S26" s="198">
        <f ca="1">IF(I26&lt;H26,OFFSET(IF(OR($C$29=11,$C$29=12),Очки!$B$17,Очки!$O$18),2+H26-I26,IF(G26=2,12,13-H26)),0)</f>
        <v>0</v>
      </c>
      <c r="T26" s="198"/>
      <c r="U26" s="273"/>
      <c r="V26" s="202" t="str">
        <f ca="1">OFFSET(Очки!$A$3,L26,J26+QUOTIENT(MAX($C$29-11,0), 2)*4)</f>
        <v>Место</v>
      </c>
      <c r="W26" s="198">
        <f ca="1">IF(L26&lt;K26,OFFSET(IF(OR($C$29=11,$C$29=12),Очки!$B$17,Очки!$O$18),2+K26-L26,IF(J26=2,12,13-K26)),0)</f>
        <v>0</v>
      </c>
      <c r="X26" s="198"/>
      <c r="Y26" s="199"/>
      <c r="Z26" s="138"/>
      <c r="AA26" s="139"/>
      <c r="AB26" s="193">
        <f t="shared" ca="1" si="1"/>
        <v>0</v>
      </c>
      <c r="AD26" s="129"/>
    </row>
    <row r="27" spans="1:30" ht="15.95" hidden="1" customHeight="1" x14ac:dyDescent="0.25">
      <c r="A27" s="158" t="e">
        <f ca="1">RANK(AB27,AB$6:OFFSET(AB$6,0,0,COUNTA(B$6:B$28)))</f>
        <v>#N/A</v>
      </c>
      <c r="B27" s="160"/>
      <c r="C27" s="230"/>
      <c r="D27" s="240"/>
      <c r="E27" s="241"/>
      <c r="F27" s="242"/>
      <c r="G27" s="233"/>
      <c r="H27" s="243"/>
      <c r="I27" s="241"/>
      <c r="J27" s="232"/>
      <c r="K27" s="241"/>
      <c r="L27" s="244"/>
      <c r="M27" s="283"/>
      <c r="N27" s="202" t="str">
        <f ca="1">OFFSET(Очки!$A$3,F27,D27+QUOTIENT(MAX($C$29-11,0), 2)*4)</f>
        <v>Место</v>
      </c>
      <c r="O27" s="198">
        <f ca="1">IF(F27&lt;E27,OFFSET(IF(OR($C$29=11,$C$29=12),Очки!$B$17,Очки!$O$18),2+E27-F27,IF(D27=2,12,13-E27)),0)</f>
        <v>0</v>
      </c>
      <c r="P27" s="198"/>
      <c r="Q27" s="273"/>
      <c r="R27" s="202" t="str">
        <f ca="1">OFFSET(Очки!$A$3,I27,G27+QUOTIENT(MAX($C$29-11,0), 2)*4)</f>
        <v>Место</v>
      </c>
      <c r="S27" s="198">
        <f ca="1">IF(I27&lt;H27,OFFSET(IF(OR($C$29=11,$C$29=12),Очки!$B$17,Очки!$O$18),2+H27-I27,IF(G27=2,12,13-H27)),0)</f>
        <v>0</v>
      </c>
      <c r="T27" s="198"/>
      <c r="U27" s="273"/>
      <c r="V27" s="202" t="str">
        <f ca="1">OFFSET(Очки!$A$3,L27,J27+QUOTIENT(MAX($C$29-11,0), 2)*4)</f>
        <v>Место</v>
      </c>
      <c r="W27" s="198">
        <f ca="1">IF(L27&lt;K27,OFFSET(IF(OR($C$29=11,$C$29=12),Очки!$B$17,Очки!$O$18),2+K27-L27,IF(J27=2,12,13-K27)),0)</f>
        <v>0</v>
      </c>
      <c r="X27" s="198"/>
      <c r="Y27" s="199"/>
      <c r="Z27" s="140"/>
      <c r="AA27" s="141"/>
      <c r="AB27" s="194">
        <f t="shared" ca="1" si="1"/>
        <v>0</v>
      </c>
      <c r="AD27" s="129"/>
    </row>
    <row r="28" spans="1:30" ht="15.95" hidden="1" customHeight="1" thickBot="1" x14ac:dyDescent="0.3">
      <c r="A28" s="162" t="e">
        <f ca="1">RANK(AB28,AB$6:OFFSET(AB$6,0,0,COUNTA(B$6:B$28)))</f>
        <v>#N/A</v>
      </c>
      <c r="B28" s="163"/>
      <c r="C28" s="231"/>
      <c r="D28" s="203"/>
      <c r="E28" s="145"/>
      <c r="F28" s="201"/>
      <c r="G28" s="144"/>
      <c r="H28" s="200"/>
      <c r="I28" s="145"/>
      <c r="J28" s="203"/>
      <c r="K28" s="145"/>
      <c r="L28" s="164"/>
      <c r="M28" s="284"/>
      <c r="N28" s="203" t="str">
        <f ca="1">OFFSET(Очки!$A$3,F28,D28+QUOTIENT(MAX($C$29-11,0), 2)*4)</f>
        <v>Место</v>
      </c>
      <c r="O28" s="200">
        <f ca="1">IF(F28&lt;E28,OFFSET(IF(OR($C$29=11,$C$29=12),Очки!$B$17,Очки!$O$18),2+E28-F28,IF(D28=2,12,13-E28)),0)</f>
        <v>0</v>
      </c>
      <c r="P28" s="200"/>
      <c r="Q28" s="164"/>
      <c r="R28" s="203" t="str">
        <f ca="1">OFFSET(Очки!$A$3,I28,G28+QUOTIENT(MAX($C$29-11,0), 2)*4)</f>
        <v>Место</v>
      </c>
      <c r="S28" s="200">
        <f ca="1">IF(I28&lt;H28,OFFSET(IF(OR($C$29=11,$C$29=12),Очки!$B$17,Очки!$O$18),2+H28-I28,IF(G28=2,12,13-H28)),0)</f>
        <v>0</v>
      </c>
      <c r="T28" s="200"/>
      <c r="U28" s="164"/>
      <c r="V28" s="203" t="str">
        <f ca="1">OFFSET(Очки!$A$3,L28,J28+QUOTIENT(MAX($C$29-11,0), 2)*4)</f>
        <v>Место</v>
      </c>
      <c r="W28" s="200">
        <f ca="1">IF(L28&lt;K28,OFFSET(IF(OR($C$29=11,$C$29=12),Очки!$B$17,Очки!$O$18),2+K28-L28,IF(J28=2,12,13-K28)),0)</f>
        <v>0</v>
      </c>
      <c r="X28" s="200"/>
      <c r="Y28" s="201"/>
      <c r="Z28" s="138"/>
      <c r="AA28" s="139"/>
      <c r="AB28" s="195">
        <f t="shared" ca="1" si="1"/>
        <v>0</v>
      </c>
      <c r="AD28" s="129"/>
    </row>
    <row r="29" spans="1:30" ht="15.95" customHeight="1" x14ac:dyDescent="0.2">
      <c r="B29" s="129" t="s">
        <v>43</v>
      </c>
      <c r="C29" s="129">
        <f>COUNTA(B6:B28)</f>
        <v>13</v>
      </c>
    </row>
    <row r="30" spans="1:30" ht="15.95" customHeight="1" x14ac:dyDescent="0.2"/>
    <row r="31" spans="1:30" ht="15.95" customHeight="1" x14ac:dyDescent="0.25"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</row>
    <row r="32" spans="1:30" ht="15.95" customHeight="1" x14ac:dyDescent="0.25"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</row>
    <row r="33" spans="12:28" ht="15.95" customHeight="1" x14ac:dyDescent="0.25"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spans="12:28" ht="15.95" customHeight="1" x14ac:dyDescent="0.25"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12:28" ht="15.75" x14ac:dyDescent="0.25"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</row>
    <row r="36" spans="12:28" ht="15.75" x14ac:dyDescent="0.25"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</row>
    <row r="37" spans="12:28" ht="15.75" x14ac:dyDescent="0.25"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</row>
    <row r="38" spans="12:28" ht="15.75" x14ac:dyDescent="0.25"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</row>
    <row r="39" spans="12:28" ht="15.75" x14ac:dyDescent="0.25"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</row>
    <row r="40" spans="12:28" ht="15.75" x14ac:dyDescent="0.25"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</row>
    <row r="41" spans="12:28" ht="15.75" x14ac:dyDescent="0.25"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</row>
    <row r="42" spans="12:28" ht="15.75" x14ac:dyDescent="0.25"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</row>
    <row r="43" spans="12:28" ht="15.75" x14ac:dyDescent="0.25"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</row>
    <row r="44" spans="12:28" ht="15.75" x14ac:dyDescent="0.25"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</row>
    <row r="45" spans="12:28" ht="15.75" x14ac:dyDescent="0.25"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</row>
    <row r="46" spans="12:28" ht="15.75" x14ac:dyDescent="0.25"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</row>
    <row r="47" spans="12:28" ht="15.75" x14ac:dyDescent="0.25"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</row>
    <row r="48" spans="12:28" ht="15.75" x14ac:dyDescent="0.25"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</row>
    <row r="49" spans="12:28" ht="15.75" x14ac:dyDescent="0.25"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</row>
    <row r="50" spans="12:28" ht="15.75" x14ac:dyDescent="0.25"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</row>
    <row r="51" spans="12:28" ht="15.75" x14ac:dyDescent="0.25"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</row>
    <row r="52" spans="12:28" ht="15.75" x14ac:dyDescent="0.25"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</row>
    <row r="53" spans="12:28" ht="15.75" x14ac:dyDescent="0.25"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</row>
    <row r="54" spans="12:28" ht="15.75" x14ac:dyDescent="0.25"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</row>
    <row r="55" spans="12:28" ht="15.75" x14ac:dyDescent="0.25"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</row>
    <row r="56" spans="12:28" ht="15.75" x14ac:dyDescent="0.25"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</row>
    <row r="57" spans="12:28" ht="15.75" x14ac:dyDescent="0.25"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</row>
    <row r="58" spans="12:28" ht="15.75" x14ac:dyDescent="0.25"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</row>
    <row r="59" spans="12:28" ht="15.75" x14ac:dyDescent="0.25"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</row>
    <row r="60" spans="12:28" ht="15.75" x14ac:dyDescent="0.25"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</row>
    <row r="61" spans="12:28" ht="15.75" x14ac:dyDescent="0.25"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</row>
  </sheetData>
  <sortState ref="A12:AB16">
    <sortCondition ref="A12:A16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28">
    <cfRule type="expression" dxfId="11" priority="3">
      <formula>AND(E6&gt;F6,O6=0)</formula>
    </cfRule>
  </conditionalFormatting>
  <conditionalFormatting sqref="S6:S28">
    <cfRule type="expression" dxfId="10" priority="2">
      <formula>AND(H6&gt;I6,S6=0)</formula>
    </cfRule>
  </conditionalFormatting>
  <conditionalFormatting sqref="W6:W28">
    <cfRule type="expression" dxfId="9" priority="1">
      <formula>AND(K6&gt;L6,W6=0)</formula>
    </cfRule>
  </conditionalFormatting>
  <pageMargins left="0.25" right="0.25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zoomScale="80" zoomScaleNormal="80" zoomScalePageLayoutView="90" workbookViewId="0">
      <selection activeCell="U12" sqref="U12"/>
    </sheetView>
  </sheetViews>
  <sheetFormatPr defaultColWidth="8.85546875" defaultRowHeight="15" x14ac:dyDescent="0.2"/>
  <cols>
    <col min="1" max="1" width="5.28515625" style="128" customWidth="1"/>
    <col min="2" max="2" width="42.42578125" style="129" customWidth="1"/>
    <col min="3" max="3" width="8.28515625" style="129" customWidth="1"/>
    <col min="4" max="5" width="4.42578125" style="142" customWidth="1"/>
    <col min="6" max="8" width="5.28515625" style="143" customWidth="1"/>
    <col min="9" max="9" width="4.42578125" style="142" customWidth="1"/>
    <col min="10" max="12" width="5.28515625" style="143" customWidth="1"/>
    <col min="13" max="13" width="6.85546875" style="143" customWidth="1"/>
    <col min="14" max="14" width="6.42578125" style="143" customWidth="1"/>
    <col min="15" max="15" width="5.42578125" style="143" customWidth="1"/>
    <col min="16" max="18" width="6.42578125" style="143" customWidth="1"/>
    <col min="19" max="19" width="5.140625" style="143" customWidth="1"/>
    <col min="20" max="22" width="6.42578125" style="143" customWidth="1"/>
    <col min="23" max="23" width="5.85546875" style="143" customWidth="1"/>
    <col min="24" max="25" width="6.42578125" style="143" customWidth="1"/>
    <col min="26" max="26" width="4.7109375" style="143" hidden="1" customWidth="1"/>
    <col min="27" max="27" width="10.7109375" style="143" hidden="1" customWidth="1"/>
    <col min="28" max="28" width="10.7109375" style="143" customWidth="1"/>
    <col min="29" max="270" width="8.85546875" style="128"/>
    <col min="271" max="271" width="5.28515625" style="128" customWidth="1"/>
    <col min="272" max="272" width="25" style="128" customWidth="1"/>
    <col min="273" max="273" width="8.28515625" style="128" customWidth="1"/>
    <col min="274" max="274" width="4.42578125" style="128" customWidth="1"/>
    <col min="275" max="276" width="5.28515625" style="128" customWidth="1"/>
    <col min="277" max="277" width="0" style="128" hidden="1" customWidth="1"/>
    <col min="278" max="278" width="6.7109375" style="128" customWidth="1"/>
    <col min="279" max="279" width="7.42578125" style="128" customWidth="1"/>
    <col min="280" max="281" width="7.7109375" style="128" customWidth="1"/>
    <col min="282" max="283" width="0" style="128" hidden="1" customWidth="1"/>
    <col min="284" max="284" width="10.7109375" style="128" customWidth="1"/>
    <col min="285" max="526" width="8.85546875" style="128"/>
    <col min="527" max="527" width="5.28515625" style="128" customWidth="1"/>
    <col min="528" max="528" width="25" style="128" customWidth="1"/>
    <col min="529" max="529" width="8.28515625" style="128" customWidth="1"/>
    <col min="530" max="530" width="4.42578125" style="128" customWidth="1"/>
    <col min="531" max="532" width="5.28515625" style="128" customWidth="1"/>
    <col min="533" max="533" width="0" style="128" hidden="1" customWidth="1"/>
    <col min="534" max="534" width="6.7109375" style="128" customWidth="1"/>
    <col min="535" max="535" width="7.42578125" style="128" customWidth="1"/>
    <col min="536" max="537" width="7.7109375" style="128" customWidth="1"/>
    <col min="538" max="539" width="0" style="128" hidden="1" customWidth="1"/>
    <col min="540" max="540" width="10.7109375" style="128" customWidth="1"/>
    <col min="541" max="782" width="8.85546875" style="128"/>
    <col min="783" max="783" width="5.28515625" style="128" customWidth="1"/>
    <col min="784" max="784" width="25" style="128" customWidth="1"/>
    <col min="785" max="785" width="8.28515625" style="128" customWidth="1"/>
    <col min="786" max="786" width="4.42578125" style="128" customWidth="1"/>
    <col min="787" max="788" width="5.28515625" style="128" customWidth="1"/>
    <col min="789" max="789" width="0" style="128" hidden="1" customWidth="1"/>
    <col min="790" max="790" width="6.7109375" style="128" customWidth="1"/>
    <col min="791" max="791" width="7.42578125" style="128" customWidth="1"/>
    <col min="792" max="793" width="7.7109375" style="128" customWidth="1"/>
    <col min="794" max="795" width="0" style="128" hidden="1" customWidth="1"/>
    <col min="796" max="796" width="10.7109375" style="128" customWidth="1"/>
    <col min="797" max="1038" width="8.85546875" style="128"/>
    <col min="1039" max="1039" width="5.28515625" style="128" customWidth="1"/>
    <col min="1040" max="1040" width="25" style="128" customWidth="1"/>
    <col min="1041" max="1041" width="8.28515625" style="128" customWidth="1"/>
    <col min="1042" max="1042" width="4.42578125" style="128" customWidth="1"/>
    <col min="1043" max="1044" width="5.28515625" style="128" customWidth="1"/>
    <col min="1045" max="1045" width="0" style="128" hidden="1" customWidth="1"/>
    <col min="1046" max="1046" width="6.7109375" style="128" customWidth="1"/>
    <col min="1047" max="1047" width="7.42578125" style="128" customWidth="1"/>
    <col min="1048" max="1049" width="7.7109375" style="128" customWidth="1"/>
    <col min="1050" max="1051" width="0" style="128" hidden="1" customWidth="1"/>
    <col min="1052" max="1052" width="10.7109375" style="128" customWidth="1"/>
    <col min="1053" max="1294" width="8.85546875" style="128"/>
    <col min="1295" max="1295" width="5.28515625" style="128" customWidth="1"/>
    <col min="1296" max="1296" width="25" style="128" customWidth="1"/>
    <col min="1297" max="1297" width="8.28515625" style="128" customWidth="1"/>
    <col min="1298" max="1298" width="4.42578125" style="128" customWidth="1"/>
    <col min="1299" max="1300" width="5.28515625" style="128" customWidth="1"/>
    <col min="1301" max="1301" width="0" style="128" hidden="1" customWidth="1"/>
    <col min="1302" max="1302" width="6.7109375" style="128" customWidth="1"/>
    <col min="1303" max="1303" width="7.42578125" style="128" customWidth="1"/>
    <col min="1304" max="1305" width="7.7109375" style="128" customWidth="1"/>
    <col min="1306" max="1307" width="0" style="128" hidden="1" customWidth="1"/>
    <col min="1308" max="1308" width="10.7109375" style="128" customWidth="1"/>
    <col min="1309" max="1550" width="8.85546875" style="128"/>
    <col min="1551" max="1551" width="5.28515625" style="128" customWidth="1"/>
    <col min="1552" max="1552" width="25" style="128" customWidth="1"/>
    <col min="1553" max="1553" width="8.28515625" style="128" customWidth="1"/>
    <col min="1554" max="1554" width="4.42578125" style="128" customWidth="1"/>
    <col min="1555" max="1556" width="5.28515625" style="128" customWidth="1"/>
    <col min="1557" max="1557" width="0" style="128" hidden="1" customWidth="1"/>
    <col min="1558" max="1558" width="6.7109375" style="128" customWidth="1"/>
    <col min="1559" max="1559" width="7.42578125" style="128" customWidth="1"/>
    <col min="1560" max="1561" width="7.7109375" style="128" customWidth="1"/>
    <col min="1562" max="1563" width="0" style="128" hidden="1" customWidth="1"/>
    <col min="1564" max="1564" width="10.7109375" style="128" customWidth="1"/>
    <col min="1565" max="1806" width="8.85546875" style="128"/>
    <col min="1807" max="1807" width="5.28515625" style="128" customWidth="1"/>
    <col min="1808" max="1808" width="25" style="128" customWidth="1"/>
    <col min="1809" max="1809" width="8.28515625" style="128" customWidth="1"/>
    <col min="1810" max="1810" width="4.42578125" style="128" customWidth="1"/>
    <col min="1811" max="1812" width="5.28515625" style="128" customWidth="1"/>
    <col min="1813" max="1813" width="0" style="128" hidden="1" customWidth="1"/>
    <col min="1814" max="1814" width="6.7109375" style="128" customWidth="1"/>
    <col min="1815" max="1815" width="7.42578125" style="128" customWidth="1"/>
    <col min="1816" max="1817" width="7.7109375" style="128" customWidth="1"/>
    <col min="1818" max="1819" width="0" style="128" hidden="1" customWidth="1"/>
    <col min="1820" max="1820" width="10.7109375" style="128" customWidth="1"/>
    <col min="1821" max="2062" width="8.85546875" style="128"/>
    <col min="2063" max="2063" width="5.28515625" style="128" customWidth="1"/>
    <col min="2064" max="2064" width="25" style="128" customWidth="1"/>
    <col min="2065" max="2065" width="8.28515625" style="128" customWidth="1"/>
    <col min="2066" max="2066" width="4.42578125" style="128" customWidth="1"/>
    <col min="2067" max="2068" width="5.28515625" style="128" customWidth="1"/>
    <col min="2069" max="2069" width="0" style="128" hidden="1" customWidth="1"/>
    <col min="2070" max="2070" width="6.7109375" style="128" customWidth="1"/>
    <col min="2071" max="2071" width="7.42578125" style="128" customWidth="1"/>
    <col min="2072" max="2073" width="7.7109375" style="128" customWidth="1"/>
    <col min="2074" max="2075" width="0" style="128" hidden="1" customWidth="1"/>
    <col min="2076" max="2076" width="10.7109375" style="128" customWidth="1"/>
    <col min="2077" max="2318" width="8.85546875" style="128"/>
    <col min="2319" max="2319" width="5.28515625" style="128" customWidth="1"/>
    <col min="2320" max="2320" width="25" style="128" customWidth="1"/>
    <col min="2321" max="2321" width="8.28515625" style="128" customWidth="1"/>
    <col min="2322" max="2322" width="4.42578125" style="128" customWidth="1"/>
    <col min="2323" max="2324" width="5.28515625" style="128" customWidth="1"/>
    <col min="2325" max="2325" width="0" style="128" hidden="1" customWidth="1"/>
    <col min="2326" max="2326" width="6.7109375" style="128" customWidth="1"/>
    <col min="2327" max="2327" width="7.42578125" style="128" customWidth="1"/>
    <col min="2328" max="2329" width="7.7109375" style="128" customWidth="1"/>
    <col min="2330" max="2331" width="0" style="128" hidden="1" customWidth="1"/>
    <col min="2332" max="2332" width="10.7109375" style="128" customWidth="1"/>
    <col min="2333" max="2574" width="8.85546875" style="128"/>
    <col min="2575" max="2575" width="5.28515625" style="128" customWidth="1"/>
    <col min="2576" max="2576" width="25" style="128" customWidth="1"/>
    <col min="2577" max="2577" width="8.28515625" style="128" customWidth="1"/>
    <col min="2578" max="2578" width="4.42578125" style="128" customWidth="1"/>
    <col min="2579" max="2580" width="5.28515625" style="128" customWidth="1"/>
    <col min="2581" max="2581" width="0" style="128" hidden="1" customWidth="1"/>
    <col min="2582" max="2582" width="6.7109375" style="128" customWidth="1"/>
    <col min="2583" max="2583" width="7.42578125" style="128" customWidth="1"/>
    <col min="2584" max="2585" width="7.7109375" style="128" customWidth="1"/>
    <col min="2586" max="2587" width="0" style="128" hidden="1" customWidth="1"/>
    <col min="2588" max="2588" width="10.7109375" style="128" customWidth="1"/>
    <col min="2589" max="2830" width="8.85546875" style="128"/>
    <col min="2831" max="2831" width="5.28515625" style="128" customWidth="1"/>
    <col min="2832" max="2832" width="25" style="128" customWidth="1"/>
    <col min="2833" max="2833" width="8.28515625" style="128" customWidth="1"/>
    <col min="2834" max="2834" width="4.42578125" style="128" customWidth="1"/>
    <col min="2835" max="2836" width="5.28515625" style="128" customWidth="1"/>
    <col min="2837" max="2837" width="0" style="128" hidden="1" customWidth="1"/>
    <col min="2838" max="2838" width="6.7109375" style="128" customWidth="1"/>
    <col min="2839" max="2839" width="7.42578125" style="128" customWidth="1"/>
    <col min="2840" max="2841" width="7.7109375" style="128" customWidth="1"/>
    <col min="2842" max="2843" width="0" style="128" hidden="1" customWidth="1"/>
    <col min="2844" max="2844" width="10.7109375" style="128" customWidth="1"/>
    <col min="2845" max="3086" width="8.85546875" style="128"/>
    <col min="3087" max="3087" width="5.28515625" style="128" customWidth="1"/>
    <col min="3088" max="3088" width="25" style="128" customWidth="1"/>
    <col min="3089" max="3089" width="8.28515625" style="128" customWidth="1"/>
    <col min="3090" max="3090" width="4.42578125" style="128" customWidth="1"/>
    <col min="3091" max="3092" width="5.28515625" style="128" customWidth="1"/>
    <col min="3093" max="3093" width="0" style="128" hidden="1" customWidth="1"/>
    <col min="3094" max="3094" width="6.7109375" style="128" customWidth="1"/>
    <col min="3095" max="3095" width="7.42578125" style="128" customWidth="1"/>
    <col min="3096" max="3097" width="7.7109375" style="128" customWidth="1"/>
    <col min="3098" max="3099" width="0" style="128" hidden="1" customWidth="1"/>
    <col min="3100" max="3100" width="10.7109375" style="128" customWidth="1"/>
    <col min="3101" max="3342" width="8.85546875" style="128"/>
    <col min="3343" max="3343" width="5.28515625" style="128" customWidth="1"/>
    <col min="3344" max="3344" width="25" style="128" customWidth="1"/>
    <col min="3345" max="3345" width="8.28515625" style="128" customWidth="1"/>
    <col min="3346" max="3346" width="4.42578125" style="128" customWidth="1"/>
    <col min="3347" max="3348" width="5.28515625" style="128" customWidth="1"/>
    <col min="3349" max="3349" width="0" style="128" hidden="1" customWidth="1"/>
    <col min="3350" max="3350" width="6.7109375" style="128" customWidth="1"/>
    <col min="3351" max="3351" width="7.42578125" style="128" customWidth="1"/>
    <col min="3352" max="3353" width="7.7109375" style="128" customWidth="1"/>
    <col min="3354" max="3355" width="0" style="128" hidden="1" customWidth="1"/>
    <col min="3356" max="3356" width="10.7109375" style="128" customWidth="1"/>
    <col min="3357" max="3598" width="8.85546875" style="128"/>
    <col min="3599" max="3599" width="5.28515625" style="128" customWidth="1"/>
    <col min="3600" max="3600" width="25" style="128" customWidth="1"/>
    <col min="3601" max="3601" width="8.28515625" style="128" customWidth="1"/>
    <col min="3602" max="3602" width="4.42578125" style="128" customWidth="1"/>
    <col min="3603" max="3604" width="5.28515625" style="128" customWidth="1"/>
    <col min="3605" max="3605" width="0" style="128" hidden="1" customWidth="1"/>
    <col min="3606" max="3606" width="6.7109375" style="128" customWidth="1"/>
    <col min="3607" max="3607" width="7.42578125" style="128" customWidth="1"/>
    <col min="3608" max="3609" width="7.7109375" style="128" customWidth="1"/>
    <col min="3610" max="3611" width="0" style="128" hidden="1" customWidth="1"/>
    <col min="3612" max="3612" width="10.7109375" style="128" customWidth="1"/>
    <col min="3613" max="3854" width="8.85546875" style="128"/>
    <col min="3855" max="3855" width="5.28515625" style="128" customWidth="1"/>
    <col min="3856" max="3856" width="25" style="128" customWidth="1"/>
    <col min="3857" max="3857" width="8.28515625" style="128" customWidth="1"/>
    <col min="3858" max="3858" width="4.42578125" style="128" customWidth="1"/>
    <col min="3859" max="3860" width="5.28515625" style="128" customWidth="1"/>
    <col min="3861" max="3861" width="0" style="128" hidden="1" customWidth="1"/>
    <col min="3862" max="3862" width="6.7109375" style="128" customWidth="1"/>
    <col min="3863" max="3863" width="7.42578125" style="128" customWidth="1"/>
    <col min="3864" max="3865" width="7.7109375" style="128" customWidth="1"/>
    <col min="3866" max="3867" width="0" style="128" hidden="1" customWidth="1"/>
    <col min="3868" max="3868" width="10.7109375" style="128" customWidth="1"/>
    <col min="3869" max="4110" width="8.85546875" style="128"/>
    <col min="4111" max="4111" width="5.28515625" style="128" customWidth="1"/>
    <col min="4112" max="4112" width="25" style="128" customWidth="1"/>
    <col min="4113" max="4113" width="8.28515625" style="128" customWidth="1"/>
    <col min="4114" max="4114" width="4.42578125" style="128" customWidth="1"/>
    <col min="4115" max="4116" width="5.28515625" style="128" customWidth="1"/>
    <col min="4117" max="4117" width="0" style="128" hidden="1" customWidth="1"/>
    <col min="4118" max="4118" width="6.7109375" style="128" customWidth="1"/>
    <col min="4119" max="4119" width="7.42578125" style="128" customWidth="1"/>
    <col min="4120" max="4121" width="7.7109375" style="128" customWidth="1"/>
    <col min="4122" max="4123" width="0" style="128" hidden="1" customWidth="1"/>
    <col min="4124" max="4124" width="10.7109375" style="128" customWidth="1"/>
    <col min="4125" max="4366" width="8.85546875" style="128"/>
    <col min="4367" max="4367" width="5.28515625" style="128" customWidth="1"/>
    <col min="4368" max="4368" width="25" style="128" customWidth="1"/>
    <col min="4369" max="4369" width="8.28515625" style="128" customWidth="1"/>
    <col min="4370" max="4370" width="4.42578125" style="128" customWidth="1"/>
    <col min="4371" max="4372" width="5.28515625" style="128" customWidth="1"/>
    <col min="4373" max="4373" width="0" style="128" hidden="1" customWidth="1"/>
    <col min="4374" max="4374" width="6.7109375" style="128" customWidth="1"/>
    <col min="4375" max="4375" width="7.42578125" style="128" customWidth="1"/>
    <col min="4376" max="4377" width="7.7109375" style="128" customWidth="1"/>
    <col min="4378" max="4379" width="0" style="128" hidden="1" customWidth="1"/>
    <col min="4380" max="4380" width="10.7109375" style="128" customWidth="1"/>
    <col min="4381" max="4622" width="8.85546875" style="128"/>
    <col min="4623" max="4623" width="5.28515625" style="128" customWidth="1"/>
    <col min="4624" max="4624" width="25" style="128" customWidth="1"/>
    <col min="4625" max="4625" width="8.28515625" style="128" customWidth="1"/>
    <col min="4626" max="4626" width="4.42578125" style="128" customWidth="1"/>
    <col min="4627" max="4628" width="5.28515625" style="128" customWidth="1"/>
    <col min="4629" max="4629" width="0" style="128" hidden="1" customWidth="1"/>
    <col min="4630" max="4630" width="6.7109375" style="128" customWidth="1"/>
    <col min="4631" max="4631" width="7.42578125" style="128" customWidth="1"/>
    <col min="4632" max="4633" width="7.7109375" style="128" customWidth="1"/>
    <col min="4634" max="4635" width="0" style="128" hidden="1" customWidth="1"/>
    <col min="4636" max="4636" width="10.7109375" style="128" customWidth="1"/>
    <col min="4637" max="4878" width="8.85546875" style="128"/>
    <col min="4879" max="4879" width="5.28515625" style="128" customWidth="1"/>
    <col min="4880" max="4880" width="25" style="128" customWidth="1"/>
    <col min="4881" max="4881" width="8.28515625" style="128" customWidth="1"/>
    <col min="4882" max="4882" width="4.42578125" style="128" customWidth="1"/>
    <col min="4883" max="4884" width="5.28515625" style="128" customWidth="1"/>
    <col min="4885" max="4885" width="0" style="128" hidden="1" customWidth="1"/>
    <col min="4886" max="4886" width="6.7109375" style="128" customWidth="1"/>
    <col min="4887" max="4887" width="7.42578125" style="128" customWidth="1"/>
    <col min="4888" max="4889" width="7.7109375" style="128" customWidth="1"/>
    <col min="4890" max="4891" width="0" style="128" hidden="1" customWidth="1"/>
    <col min="4892" max="4892" width="10.7109375" style="128" customWidth="1"/>
    <col min="4893" max="5134" width="8.85546875" style="128"/>
    <col min="5135" max="5135" width="5.28515625" style="128" customWidth="1"/>
    <col min="5136" max="5136" width="25" style="128" customWidth="1"/>
    <col min="5137" max="5137" width="8.28515625" style="128" customWidth="1"/>
    <col min="5138" max="5138" width="4.42578125" style="128" customWidth="1"/>
    <col min="5139" max="5140" width="5.28515625" style="128" customWidth="1"/>
    <col min="5141" max="5141" width="0" style="128" hidden="1" customWidth="1"/>
    <col min="5142" max="5142" width="6.7109375" style="128" customWidth="1"/>
    <col min="5143" max="5143" width="7.42578125" style="128" customWidth="1"/>
    <col min="5144" max="5145" width="7.7109375" style="128" customWidth="1"/>
    <col min="5146" max="5147" width="0" style="128" hidden="1" customWidth="1"/>
    <col min="5148" max="5148" width="10.7109375" style="128" customWidth="1"/>
    <col min="5149" max="5390" width="8.85546875" style="128"/>
    <col min="5391" max="5391" width="5.28515625" style="128" customWidth="1"/>
    <col min="5392" max="5392" width="25" style="128" customWidth="1"/>
    <col min="5393" max="5393" width="8.28515625" style="128" customWidth="1"/>
    <col min="5394" max="5394" width="4.42578125" style="128" customWidth="1"/>
    <col min="5395" max="5396" width="5.28515625" style="128" customWidth="1"/>
    <col min="5397" max="5397" width="0" style="128" hidden="1" customWidth="1"/>
    <col min="5398" max="5398" width="6.7109375" style="128" customWidth="1"/>
    <col min="5399" max="5399" width="7.42578125" style="128" customWidth="1"/>
    <col min="5400" max="5401" width="7.7109375" style="128" customWidth="1"/>
    <col min="5402" max="5403" width="0" style="128" hidden="1" customWidth="1"/>
    <col min="5404" max="5404" width="10.7109375" style="128" customWidth="1"/>
    <col min="5405" max="5646" width="8.85546875" style="128"/>
    <col min="5647" max="5647" width="5.28515625" style="128" customWidth="1"/>
    <col min="5648" max="5648" width="25" style="128" customWidth="1"/>
    <col min="5649" max="5649" width="8.28515625" style="128" customWidth="1"/>
    <col min="5650" max="5650" width="4.42578125" style="128" customWidth="1"/>
    <col min="5651" max="5652" width="5.28515625" style="128" customWidth="1"/>
    <col min="5653" max="5653" width="0" style="128" hidden="1" customWidth="1"/>
    <col min="5654" max="5654" width="6.7109375" style="128" customWidth="1"/>
    <col min="5655" max="5655" width="7.42578125" style="128" customWidth="1"/>
    <col min="5656" max="5657" width="7.7109375" style="128" customWidth="1"/>
    <col min="5658" max="5659" width="0" style="128" hidden="1" customWidth="1"/>
    <col min="5660" max="5660" width="10.7109375" style="128" customWidth="1"/>
    <col min="5661" max="5902" width="8.85546875" style="128"/>
    <col min="5903" max="5903" width="5.28515625" style="128" customWidth="1"/>
    <col min="5904" max="5904" width="25" style="128" customWidth="1"/>
    <col min="5905" max="5905" width="8.28515625" style="128" customWidth="1"/>
    <col min="5906" max="5906" width="4.42578125" style="128" customWidth="1"/>
    <col min="5907" max="5908" width="5.28515625" style="128" customWidth="1"/>
    <col min="5909" max="5909" width="0" style="128" hidden="1" customWidth="1"/>
    <col min="5910" max="5910" width="6.7109375" style="128" customWidth="1"/>
    <col min="5911" max="5911" width="7.42578125" style="128" customWidth="1"/>
    <col min="5912" max="5913" width="7.7109375" style="128" customWidth="1"/>
    <col min="5914" max="5915" width="0" style="128" hidden="1" customWidth="1"/>
    <col min="5916" max="5916" width="10.7109375" style="128" customWidth="1"/>
    <col min="5917" max="6158" width="8.85546875" style="128"/>
    <col min="6159" max="6159" width="5.28515625" style="128" customWidth="1"/>
    <col min="6160" max="6160" width="25" style="128" customWidth="1"/>
    <col min="6161" max="6161" width="8.28515625" style="128" customWidth="1"/>
    <col min="6162" max="6162" width="4.42578125" style="128" customWidth="1"/>
    <col min="6163" max="6164" width="5.28515625" style="128" customWidth="1"/>
    <col min="6165" max="6165" width="0" style="128" hidden="1" customWidth="1"/>
    <col min="6166" max="6166" width="6.7109375" style="128" customWidth="1"/>
    <col min="6167" max="6167" width="7.42578125" style="128" customWidth="1"/>
    <col min="6168" max="6169" width="7.7109375" style="128" customWidth="1"/>
    <col min="6170" max="6171" width="0" style="128" hidden="1" customWidth="1"/>
    <col min="6172" max="6172" width="10.7109375" style="128" customWidth="1"/>
    <col min="6173" max="6414" width="8.85546875" style="128"/>
    <col min="6415" max="6415" width="5.28515625" style="128" customWidth="1"/>
    <col min="6416" max="6416" width="25" style="128" customWidth="1"/>
    <col min="6417" max="6417" width="8.28515625" style="128" customWidth="1"/>
    <col min="6418" max="6418" width="4.42578125" style="128" customWidth="1"/>
    <col min="6419" max="6420" width="5.28515625" style="128" customWidth="1"/>
    <col min="6421" max="6421" width="0" style="128" hidden="1" customWidth="1"/>
    <col min="6422" max="6422" width="6.7109375" style="128" customWidth="1"/>
    <col min="6423" max="6423" width="7.42578125" style="128" customWidth="1"/>
    <col min="6424" max="6425" width="7.7109375" style="128" customWidth="1"/>
    <col min="6426" max="6427" width="0" style="128" hidden="1" customWidth="1"/>
    <col min="6428" max="6428" width="10.7109375" style="128" customWidth="1"/>
    <col min="6429" max="6670" width="8.85546875" style="128"/>
    <col min="6671" max="6671" width="5.28515625" style="128" customWidth="1"/>
    <col min="6672" max="6672" width="25" style="128" customWidth="1"/>
    <col min="6673" max="6673" width="8.28515625" style="128" customWidth="1"/>
    <col min="6674" max="6674" width="4.42578125" style="128" customWidth="1"/>
    <col min="6675" max="6676" width="5.28515625" style="128" customWidth="1"/>
    <col min="6677" max="6677" width="0" style="128" hidden="1" customWidth="1"/>
    <col min="6678" max="6678" width="6.7109375" style="128" customWidth="1"/>
    <col min="6679" max="6679" width="7.42578125" style="128" customWidth="1"/>
    <col min="6680" max="6681" width="7.7109375" style="128" customWidth="1"/>
    <col min="6682" max="6683" width="0" style="128" hidden="1" customWidth="1"/>
    <col min="6684" max="6684" width="10.7109375" style="128" customWidth="1"/>
    <col min="6685" max="6926" width="8.85546875" style="128"/>
    <col min="6927" max="6927" width="5.28515625" style="128" customWidth="1"/>
    <col min="6928" max="6928" width="25" style="128" customWidth="1"/>
    <col min="6929" max="6929" width="8.28515625" style="128" customWidth="1"/>
    <col min="6930" max="6930" width="4.42578125" style="128" customWidth="1"/>
    <col min="6931" max="6932" width="5.28515625" style="128" customWidth="1"/>
    <col min="6933" max="6933" width="0" style="128" hidden="1" customWidth="1"/>
    <col min="6934" max="6934" width="6.7109375" style="128" customWidth="1"/>
    <col min="6935" max="6935" width="7.42578125" style="128" customWidth="1"/>
    <col min="6936" max="6937" width="7.7109375" style="128" customWidth="1"/>
    <col min="6938" max="6939" width="0" style="128" hidden="1" customWidth="1"/>
    <col min="6940" max="6940" width="10.7109375" style="128" customWidth="1"/>
    <col min="6941" max="7182" width="8.85546875" style="128"/>
    <col min="7183" max="7183" width="5.28515625" style="128" customWidth="1"/>
    <col min="7184" max="7184" width="25" style="128" customWidth="1"/>
    <col min="7185" max="7185" width="8.28515625" style="128" customWidth="1"/>
    <col min="7186" max="7186" width="4.42578125" style="128" customWidth="1"/>
    <col min="7187" max="7188" width="5.28515625" style="128" customWidth="1"/>
    <col min="7189" max="7189" width="0" style="128" hidden="1" customWidth="1"/>
    <col min="7190" max="7190" width="6.7109375" style="128" customWidth="1"/>
    <col min="7191" max="7191" width="7.42578125" style="128" customWidth="1"/>
    <col min="7192" max="7193" width="7.7109375" style="128" customWidth="1"/>
    <col min="7194" max="7195" width="0" style="128" hidden="1" customWidth="1"/>
    <col min="7196" max="7196" width="10.7109375" style="128" customWidth="1"/>
    <col min="7197" max="7438" width="8.85546875" style="128"/>
    <col min="7439" max="7439" width="5.28515625" style="128" customWidth="1"/>
    <col min="7440" max="7440" width="25" style="128" customWidth="1"/>
    <col min="7441" max="7441" width="8.28515625" style="128" customWidth="1"/>
    <col min="7442" max="7442" width="4.42578125" style="128" customWidth="1"/>
    <col min="7443" max="7444" width="5.28515625" style="128" customWidth="1"/>
    <col min="7445" max="7445" width="0" style="128" hidden="1" customWidth="1"/>
    <col min="7446" max="7446" width="6.7109375" style="128" customWidth="1"/>
    <col min="7447" max="7447" width="7.42578125" style="128" customWidth="1"/>
    <col min="7448" max="7449" width="7.7109375" style="128" customWidth="1"/>
    <col min="7450" max="7451" width="0" style="128" hidden="1" customWidth="1"/>
    <col min="7452" max="7452" width="10.7109375" style="128" customWidth="1"/>
    <col min="7453" max="7694" width="8.85546875" style="128"/>
    <col min="7695" max="7695" width="5.28515625" style="128" customWidth="1"/>
    <col min="7696" max="7696" width="25" style="128" customWidth="1"/>
    <col min="7697" max="7697" width="8.28515625" style="128" customWidth="1"/>
    <col min="7698" max="7698" width="4.42578125" style="128" customWidth="1"/>
    <col min="7699" max="7700" width="5.28515625" style="128" customWidth="1"/>
    <col min="7701" max="7701" width="0" style="128" hidden="1" customWidth="1"/>
    <col min="7702" max="7702" width="6.7109375" style="128" customWidth="1"/>
    <col min="7703" max="7703" width="7.42578125" style="128" customWidth="1"/>
    <col min="7704" max="7705" width="7.7109375" style="128" customWidth="1"/>
    <col min="7706" max="7707" width="0" style="128" hidden="1" customWidth="1"/>
    <col min="7708" max="7708" width="10.7109375" style="128" customWidth="1"/>
    <col min="7709" max="7950" width="8.85546875" style="128"/>
    <col min="7951" max="7951" width="5.28515625" style="128" customWidth="1"/>
    <col min="7952" max="7952" width="25" style="128" customWidth="1"/>
    <col min="7953" max="7953" width="8.28515625" style="128" customWidth="1"/>
    <col min="7954" max="7954" width="4.42578125" style="128" customWidth="1"/>
    <col min="7955" max="7956" width="5.28515625" style="128" customWidth="1"/>
    <col min="7957" max="7957" width="0" style="128" hidden="1" customWidth="1"/>
    <col min="7958" max="7958" width="6.7109375" style="128" customWidth="1"/>
    <col min="7959" max="7959" width="7.42578125" style="128" customWidth="1"/>
    <col min="7960" max="7961" width="7.7109375" style="128" customWidth="1"/>
    <col min="7962" max="7963" width="0" style="128" hidden="1" customWidth="1"/>
    <col min="7964" max="7964" width="10.7109375" style="128" customWidth="1"/>
    <col min="7965" max="8206" width="8.85546875" style="128"/>
    <col min="8207" max="8207" width="5.28515625" style="128" customWidth="1"/>
    <col min="8208" max="8208" width="25" style="128" customWidth="1"/>
    <col min="8209" max="8209" width="8.28515625" style="128" customWidth="1"/>
    <col min="8210" max="8210" width="4.42578125" style="128" customWidth="1"/>
    <col min="8211" max="8212" width="5.28515625" style="128" customWidth="1"/>
    <col min="8213" max="8213" width="0" style="128" hidden="1" customWidth="1"/>
    <col min="8214" max="8214" width="6.7109375" style="128" customWidth="1"/>
    <col min="8215" max="8215" width="7.42578125" style="128" customWidth="1"/>
    <col min="8216" max="8217" width="7.7109375" style="128" customWidth="1"/>
    <col min="8218" max="8219" width="0" style="128" hidden="1" customWidth="1"/>
    <col min="8220" max="8220" width="10.7109375" style="128" customWidth="1"/>
    <col min="8221" max="8462" width="8.85546875" style="128"/>
    <col min="8463" max="8463" width="5.28515625" style="128" customWidth="1"/>
    <col min="8464" max="8464" width="25" style="128" customWidth="1"/>
    <col min="8465" max="8465" width="8.28515625" style="128" customWidth="1"/>
    <col min="8466" max="8466" width="4.42578125" style="128" customWidth="1"/>
    <col min="8467" max="8468" width="5.28515625" style="128" customWidth="1"/>
    <col min="8469" max="8469" width="0" style="128" hidden="1" customWidth="1"/>
    <col min="8470" max="8470" width="6.7109375" style="128" customWidth="1"/>
    <col min="8471" max="8471" width="7.42578125" style="128" customWidth="1"/>
    <col min="8472" max="8473" width="7.7109375" style="128" customWidth="1"/>
    <col min="8474" max="8475" width="0" style="128" hidden="1" customWidth="1"/>
    <col min="8476" max="8476" width="10.7109375" style="128" customWidth="1"/>
    <col min="8477" max="8718" width="8.85546875" style="128"/>
    <col min="8719" max="8719" width="5.28515625" style="128" customWidth="1"/>
    <col min="8720" max="8720" width="25" style="128" customWidth="1"/>
    <col min="8721" max="8721" width="8.28515625" style="128" customWidth="1"/>
    <col min="8722" max="8722" width="4.42578125" style="128" customWidth="1"/>
    <col min="8723" max="8724" width="5.28515625" style="128" customWidth="1"/>
    <col min="8725" max="8725" width="0" style="128" hidden="1" customWidth="1"/>
    <col min="8726" max="8726" width="6.7109375" style="128" customWidth="1"/>
    <col min="8727" max="8727" width="7.42578125" style="128" customWidth="1"/>
    <col min="8728" max="8729" width="7.7109375" style="128" customWidth="1"/>
    <col min="8730" max="8731" width="0" style="128" hidden="1" customWidth="1"/>
    <col min="8732" max="8732" width="10.7109375" style="128" customWidth="1"/>
    <col min="8733" max="8974" width="8.85546875" style="128"/>
    <col min="8975" max="8975" width="5.28515625" style="128" customWidth="1"/>
    <col min="8976" max="8976" width="25" style="128" customWidth="1"/>
    <col min="8977" max="8977" width="8.28515625" style="128" customWidth="1"/>
    <col min="8978" max="8978" width="4.42578125" style="128" customWidth="1"/>
    <col min="8979" max="8980" width="5.28515625" style="128" customWidth="1"/>
    <col min="8981" max="8981" width="0" style="128" hidden="1" customWidth="1"/>
    <col min="8982" max="8982" width="6.7109375" style="128" customWidth="1"/>
    <col min="8983" max="8983" width="7.42578125" style="128" customWidth="1"/>
    <col min="8984" max="8985" width="7.7109375" style="128" customWidth="1"/>
    <col min="8986" max="8987" width="0" style="128" hidden="1" customWidth="1"/>
    <col min="8988" max="8988" width="10.7109375" style="128" customWidth="1"/>
    <col min="8989" max="9230" width="8.85546875" style="128"/>
    <col min="9231" max="9231" width="5.28515625" style="128" customWidth="1"/>
    <col min="9232" max="9232" width="25" style="128" customWidth="1"/>
    <col min="9233" max="9233" width="8.28515625" style="128" customWidth="1"/>
    <col min="9234" max="9234" width="4.42578125" style="128" customWidth="1"/>
    <col min="9235" max="9236" width="5.28515625" style="128" customWidth="1"/>
    <col min="9237" max="9237" width="0" style="128" hidden="1" customWidth="1"/>
    <col min="9238" max="9238" width="6.7109375" style="128" customWidth="1"/>
    <col min="9239" max="9239" width="7.42578125" style="128" customWidth="1"/>
    <col min="9240" max="9241" width="7.7109375" style="128" customWidth="1"/>
    <col min="9242" max="9243" width="0" style="128" hidden="1" customWidth="1"/>
    <col min="9244" max="9244" width="10.7109375" style="128" customWidth="1"/>
    <col min="9245" max="9486" width="8.85546875" style="128"/>
    <col min="9487" max="9487" width="5.28515625" style="128" customWidth="1"/>
    <col min="9488" max="9488" width="25" style="128" customWidth="1"/>
    <col min="9489" max="9489" width="8.28515625" style="128" customWidth="1"/>
    <col min="9490" max="9490" width="4.42578125" style="128" customWidth="1"/>
    <col min="9491" max="9492" width="5.28515625" style="128" customWidth="1"/>
    <col min="9493" max="9493" width="0" style="128" hidden="1" customWidth="1"/>
    <col min="9494" max="9494" width="6.7109375" style="128" customWidth="1"/>
    <col min="9495" max="9495" width="7.42578125" style="128" customWidth="1"/>
    <col min="9496" max="9497" width="7.7109375" style="128" customWidth="1"/>
    <col min="9498" max="9499" width="0" style="128" hidden="1" customWidth="1"/>
    <col min="9500" max="9500" width="10.7109375" style="128" customWidth="1"/>
    <col min="9501" max="9742" width="8.85546875" style="128"/>
    <col min="9743" max="9743" width="5.28515625" style="128" customWidth="1"/>
    <col min="9744" max="9744" width="25" style="128" customWidth="1"/>
    <col min="9745" max="9745" width="8.28515625" style="128" customWidth="1"/>
    <col min="9746" max="9746" width="4.42578125" style="128" customWidth="1"/>
    <col min="9747" max="9748" width="5.28515625" style="128" customWidth="1"/>
    <col min="9749" max="9749" width="0" style="128" hidden="1" customWidth="1"/>
    <col min="9750" max="9750" width="6.7109375" style="128" customWidth="1"/>
    <col min="9751" max="9751" width="7.42578125" style="128" customWidth="1"/>
    <col min="9752" max="9753" width="7.7109375" style="128" customWidth="1"/>
    <col min="9754" max="9755" width="0" style="128" hidden="1" customWidth="1"/>
    <col min="9756" max="9756" width="10.7109375" style="128" customWidth="1"/>
    <col min="9757" max="9998" width="8.85546875" style="128"/>
    <col min="9999" max="9999" width="5.28515625" style="128" customWidth="1"/>
    <col min="10000" max="10000" width="25" style="128" customWidth="1"/>
    <col min="10001" max="10001" width="8.28515625" style="128" customWidth="1"/>
    <col min="10002" max="10002" width="4.42578125" style="128" customWidth="1"/>
    <col min="10003" max="10004" width="5.28515625" style="128" customWidth="1"/>
    <col min="10005" max="10005" width="0" style="128" hidden="1" customWidth="1"/>
    <col min="10006" max="10006" width="6.7109375" style="128" customWidth="1"/>
    <col min="10007" max="10007" width="7.42578125" style="128" customWidth="1"/>
    <col min="10008" max="10009" width="7.7109375" style="128" customWidth="1"/>
    <col min="10010" max="10011" width="0" style="128" hidden="1" customWidth="1"/>
    <col min="10012" max="10012" width="10.7109375" style="128" customWidth="1"/>
    <col min="10013" max="10254" width="8.85546875" style="128"/>
    <col min="10255" max="10255" width="5.28515625" style="128" customWidth="1"/>
    <col min="10256" max="10256" width="25" style="128" customWidth="1"/>
    <col min="10257" max="10257" width="8.28515625" style="128" customWidth="1"/>
    <col min="10258" max="10258" width="4.42578125" style="128" customWidth="1"/>
    <col min="10259" max="10260" width="5.28515625" style="128" customWidth="1"/>
    <col min="10261" max="10261" width="0" style="128" hidden="1" customWidth="1"/>
    <col min="10262" max="10262" width="6.7109375" style="128" customWidth="1"/>
    <col min="10263" max="10263" width="7.42578125" style="128" customWidth="1"/>
    <col min="10264" max="10265" width="7.7109375" style="128" customWidth="1"/>
    <col min="10266" max="10267" width="0" style="128" hidden="1" customWidth="1"/>
    <col min="10268" max="10268" width="10.7109375" style="128" customWidth="1"/>
    <col min="10269" max="10510" width="8.85546875" style="128"/>
    <col min="10511" max="10511" width="5.28515625" style="128" customWidth="1"/>
    <col min="10512" max="10512" width="25" style="128" customWidth="1"/>
    <col min="10513" max="10513" width="8.28515625" style="128" customWidth="1"/>
    <col min="10514" max="10514" width="4.42578125" style="128" customWidth="1"/>
    <col min="10515" max="10516" width="5.28515625" style="128" customWidth="1"/>
    <col min="10517" max="10517" width="0" style="128" hidden="1" customWidth="1"/>
    <col min="10518" max="10518" width="6.7109375" style="128" customWidth="1"/>
    <col min="10519" max="10519" width="7.42578125" style="128" customWidth="1"/>
    <col min="10520" max="10521" width="7.7109375" style="128" customWidth="1"/>
    <col min="10522" max="10523" width="0" style="128" hidden="1" customWidth="1"/>
    <col min="10524" max="10524" width="10.7109375" style="128" customWidth="1"/>
    <col min="10525" max="10766" width="8.85546875" style="128"/>
    <col min="10767" max="10767" width="5.28515625" style="128" customWidth="1"/>
    <col min="10768" max="10768" width="25" style="128" customWidth="1"/>
    <col min="10769" max="10769" width="8.28515625" style="128" customWidth="1"/>
    <col min="10770" max="10770" width="4.42578125" style="128" customWidth="1"/>
    <col min="10771" max="10772" width="5.28515625" style="128" customWidth="1"/>
    <col min="10773" max="10773" width="0" style="128" hidden="1" customWidth="1"/>
    <col min="10774" max="10774" width="6.7109375" style="128" customWidth="1"/>
    <col min="10775" max="10775" width="7.42578125" style="128" customWidth="1"/>
    <col min="10776" max="10777" width="7.7109375" style="128" customWidth="1"/>
    <col min="10778" max="10779" width="0" style="128" hidden="1" customWidth="1"/>
    <col min="10780" max="10780" width="10.7109375" style="128" customWidth="1"/>
    <col min="10781" max="11022" width="8.85546875" style="128"/>
    <col min="11023" max="11023" width="5.28515625" style="128" customWidth="1"/>
    <col min="11024" max="11024" width="25" style="128" customWidth="1"/>
    <col min="11025" max="11025" width="8.28515625" style="128" customWidth="1"/>
    <col min="11026" max="11026" width="4.42578125" style="128" customWidth="1"/>
    <col min="11027" max="11028" width="5.28515625" style="128" customWidth="1"/>
    <col min="11029" max="11029" width="0" style="128" hidden="1" customWidth="1"/>
    <col min="11030" max="11030" width="6.7109375" style="128" customWidth="1"/>
    <col min="11031" max="11031" width="7.42578125" style="128" customWidth="1"/>
    <col min="11032" max="11033" width="7.7109375" style="128" customWidth="1"/>
    <col min="11034" max="11035" width="0" style="128" hidden="1" customWidth="1"/>
    <col min="11036" max="11036" width="10.7109375" style="128" customWidth="1"/>
    <col min="11037" max="11278" width="8.85546875" style="128"/>
    <col min="11279" max="11279" width="5.28515625" style="128" customWidth="1"/>
    <col min="11280" max="11280" width="25" style="128" customWidth="1"/>
    <col min="11281" max="11281" width="8.28515625" style="128" customWidth="1"/>
    <col min="11282" max="11282" width="4.42578125" style="128" customWidth="1"/>
    <col min="11283" max="11284" width="5.28515625" style="128" customWidth="1"/>
    <col min="11285" max="11285" width="0" style="128" hidden="1" customWidth="1"/>
    <col min="11286" max="11286" width="6.7109375" style="128" customWidth="1"/>
    <col min="11287" max="11287" width="7.42578125" style="128" customWidth="1"/>
    <col min="11288" max="11289" width="7.7109375" style="128" customWidth="1"/>
    <col min="11290" max="11291" width="0" style="128" hidden="1" customWidth="1"/>
    <col min="11292" max="11292" width="10.7109375" style="128" customWidth="1"/>
    <col min="11293" max="11534" width="8.85546875" style="128"/>
    <col min="11535" max="11535" width="5.28515625" style="128" customWidth="1"/>
    <col min="11536" max="11536" width="25" style="128" customWidth="1"/>
    <col min="11537" max="11537" width="8.28515625" style="128" customWidth="1"/>
    <col min="11538" max="11538" width="4.42578125" style="128" customWidth="1"/>
    <col min="11539" max="11540" width="5.28515625" style="128" customWidth="1"/>
    <col min="11541" max="11541" width="0" style="128" hidden="1" customWidth="1"/>
    <col min="11542" max="11542" width="6.7109375" style="128" customWidth="1"/>
    <col min="11543" max="11543" width="7.42578125" style="128" customWidth="1"/>
    <col min="11544" max="11545" width="7.7109375" style="128" customWidth="1"/>
    <col min="11546" max="11547" width="0" style="128" hidden="1" customWidth="1"/>
    <col min="11548" max="11548" width="10.7109375" style="128" customWidth="1"/>
    <col min="11549" max="11790" width="8.85546875" style="128"/>
    <col min="11791" max="11791" width="5.28515625" style="128" customWidth="1"/>
    <col min="11792" max="11792" width="25" style="128" customWidth="1"/>
    <col min="11793" max="11793" width="8.28515625" style="128" customWidth="1"/>
    <col min="11794" max="11794" width="4.42578125" style="128" customWidth="1"/>
    <col min="11795" max="11796" width="5.28515625" style="128" customWidth="1"/>
    <col min="11797" max="11797" width="0" style="128" hidden="1" customWidth="1"/>
    <col min="11798" max="11798" width="6.7109375" style="128" customWidth="1"/>
    <col min="11799" max="11799" width="7.42578125" style="128" customWidth="1"/>
    <col min="11800" max="11801" width="7.7109375" style="128" customWidth="1"/>
    <col min="11802" max="11803" width="0" style="128" hidden="1" customWidth="1"/>
    <col min="11804" max="11804" width="10.7109375" style="128" customWidth="1"/>
    <col min="11805" max="12046" width="8.85546875" style="128"/>
    <col min="12047" max="12047" width="5.28515625" style="128" customWidth="1"/>
    <col min="12048" max="12048" width="25" style="128" customWidth="1"/>
    <col min="12049" max="12049" width="8.28515625" style="128" customWidth="1"/>
    <col min="12050" max="12050" width="4.42578125" style="128" customWidth="1"/>
    <col min="12051" max="12052" width="5.28515625" style="128" customWidth="1"/>
    <col min="12053" max="12053" width="0" style="128" hidden="1" customWidth="1"/>
    <col min="12054" max="12054" width="6.7109375" style="128" customWidth="1"/>
    <col min="12055" max="12055" width="7.42578125" style="128" customWidth="1"/>
    <col min="12056" max="12057" width="7.7109375" style="128" customWidth="1"/>
    <col min="12058" max="12059" width="0" style="128" hidden="1" customWidth="1"/>
    <col min="12060" max="12060" width="10.7109375" style="128" customWidth="1"/>
    <col min="12061" max="12302" width="8.85546875" style="128"/>
    <col min="12303" max="12303" width="5.28515625" style="128" customWidth="1"/>
    <col min="12304" max="12304" width="25" style="128" customWidth="1"/>
    <col min="12305" max="12305" width="8.28515625" style="128" customWidth="1"/>
    <col min="12306" max="12306" width="4.42578125" style="128" customWidth="1"/>
    <col min="12307" max="12308" width="5.28515625" style="128" customWidth="1"/>
    <col min="12309" max="12309" width="0" style="128" hidden="1" customWidth="1"/>
    <col min="12310" max="12310" width="6.7109375" style="128" customWidth="1"/>
    <col min="12311" max="12311" width="7.42578125" style="128" customWidth="1"/>
    <col min="12312" max="12313" width="7.7109375" style="128" customWidth="1"/>
    <col min="12314" max="12315" width="0" style="128" hidden="1" customWidth="1"/>
    <col min="12316" max="12316" width="10.7109375" style="128" customWidth="1"/>
    <col min="12317" max="12558" width="8.85546875" style="128"/>
    <col min="12559" max="12559" width="5.28515625" style="128" customWidth="1"/>
    <col min="12560" max="12560" width="25" style="128" customWidth="1"/>
    <col min="12561" max="12561" width="8.28515625" style="128" customWidth="1"/>
    <col min="12562" max="12562" width="4.42578125" style="128" customWidth="1"/>
    <col min="12563" max="12564" width="5.28515625" style="128" customWidth="1"/>
    <col min="12565" max="12565" width="0" style="128" hidden="1" customWidth="1"/>
    <col min="12566" max="12566" width="6.7109375" style="128" customWidth="1"/>
    <col min="12567" max="12567" width="7.42578125" style="128" customWidth="1"/>
    <col min="12568" max="12569" width="7.7109375" style="128" customWidth="1"/>
    <col min="12570" max="12571" width="0" style="128" hidden="1" customWidth="1"/>
    <col min="12572" max="12572" width="10.7109375" style="128" customWidth="1"/>
    <col min="12573" max="12814" width="8.85546875" style="128"/>
    <col min="12815" max="12815" width="5.28515625" style="128" customWidth="1"/>
    <col min="12816" max="12816" width="25" style="128" customWidth="1"/>
    <col min="12817" max="12817" width="8.28515625" style="128" customWidth="1"/>
    <col min="12818" max="12818" width="4.42578125" style="128" customWidth="1"/>
    <col min="12819" max="12820" width="5.28515625" style="128" customWidth="1"/>
    <col min="12821" max="12821" width="0" style="128" hidden="1" customWidth="1"/>
    <col min="12822" max="12822" width="6.7109375" style="128" customWidth="1"/>
    <col min="12823" max="12823" width="7.42578125" style="128" customWidth="1"/>
    <col min="12824" max="12825" width="7.7109375" style="128" customWidth="1"/>
    <col min="12826" max="12827" width="0" style="128" hidden="1" customWidth="1"/>
    <col min="12828" max="12828" width="10.7109375" style="128" customWidth="1"/>
    <col min="12829" max="13070" width="8.85546875" style="128"/>
    <col min="13071" max="13071" width="5.28515625" style="128" customWidth="1"/>
    <col min="13072" max="13072" width="25" style="128" customWidth="1"/>
    <col min="13073" max="13073" width="8.28515625" style="128" customWidth="1"/>
    <col min="13074" max="13074" width="4.42578125" style="128" customWidth="1"/>
    <col min="13075" max="13076" width="5.28515625" style="128" customWidth="1"/>
    <col min="13077" max="13077" width="0" style="128" hidden="1" customWidth="1"/>
    <col min="13078" max="13078" width="6.7109375" style="128" customWidth="1"/>
    <col min="13079" max="13079" width="7.42578125" style="128" customWidth="1"/>
    <col min="13080" max="13081" width="7.7109375" style="128" customWidth="1"/>
    <col min="13082" max="13083" width="0" style="128" hidden="1" customWidth="1"/>
    <col min="13084" max="13084" width="10.7109375" style="128" customWidth="1"/>
    <col min="13085" max="13326" width="8.85546875" style="128"/>
    <col min="13327" max="13327" width="5.28515625" style="128" customWidth="1"/>
    <col min="13328" max="13328" width="25" style="128" customWidth="1"/>
    <col min="13329" max="13329" width="8.28515625" style="128" customWidth="1"/>
    <col min="13330" max="13330" width="4.42578125" style="128" customWidth="1"/>
    <col min="13331" max="13332" width="5.28515625" style="128" customWidth="1"/>
    <col min="13333" max="13333" width="0" style="128" hidden="1" customWidth="1"/>
    <col min="13334" max="13334" width="6.7109375" style="128" customWidth="1"/>
    <col min="13335" max="13335" width="7.42578125" style="128" customWidth="1"/>
    <col min="13336" max="13337" width="7.7109375" style="128" customWidth="1"/>
    <col min="13338" max="13339" width="0" style="128" hidden="1" customWidth="1"/>
    <col min="13340" max="13340" width="10.7109375" style="128" customWidth="1"/>
    <col min="13341" max="13582" width="8.85546875" style="128"/>
    <col min="13583" max="13583" width="5.28515625" style="128" customWidth="1"/>
    <col min="13584" max="13584" width="25" style="128" customWidth="1"/>
    <col min="13585" max="13585" width="8.28515625" style="128" customWidth="1"/>
    <col min="13586" max="13586" width="4.42578125" style="128" customWidth="1"/>
    <col min="13587" max="13588" width="5.28515625" style="128" customWidth="1"/>
    <col min="13589" max="13589" width="0" style="128" hidden="1" customWidth="1"/>
    <col min="13590" max="13590" width="6.7109375" style="128" customWidth="1"/>
    <col min="13591" max="13591" width="7.42578125" style="128" customWidth="1"/>
    <col min="13592" max="13593" width="7.7109375" style="128" customWidth="1"/>
    <col min="13594" max="13595" width="0" style="128" hidden="1" customWidth="1"/>
    <col min="13596" max="13596" width="10.7109375" style="128" customWidth="1"/>
    <col min="13597" max="13838" width="8.85546875" style="128"/>
    <col min="13839" max="13839" width="5.28515625" style="128" customWidth="1"/>
    <col min="13840" max="13840" width="25" style="128" customWidth="1"/>
    <col min="13841" max="13841" width="8.28515625" style="128" customWidth="1"/>
    <col min="13842" max="13842" width="4.42578125" style="128" customWidth="1"/>
    <col min="13843" max="13844" width="5.28515625" style="128" customWidth="1"/>
    <col min="13845" max="13845" width="0" style="128" hidden="1" customWidth="1"/>
    <col min="13846" max="13846" width="6.7109375" style="128" customWidth="1"/>
    <col min="13847" max="13847" width="7.42578125" style="128" customWidth="1"/>
    <col min="13848" max="13849" width="7.7109375" style="128" customWidth="1"/>
    <col min="13850" max="13851" width="0" style="128" hidden="1" customWidth="1"/>
    <col min="13852" max="13852" width="10.7109375" style="128" customWidth="1"/>
    <col min="13853" max="14094" width="8.85546875" style="128"/>
    <col min="14095" max="14095" width="5.28515625" style="128" customWidth="1"/>
    <col min="14096" max="14096" width="25" style="128" customWidth="1"/>
    <col min="14097" max="14097" width="8.28515625" style="128" customWidth="1"/>
    <col min="14098" max="14098" width="4.42578125" style="128" customWidth="1"/>
    <col min="14099" max="14100" width="5.28515625" style="128" customWidth="1"/>
    <col min="14101" max="14101" width="0" style="128" hidden="1" customWidth="1"/>
    <col min="14102" max="14102" width="6.7109375" style="128" customWidth="1"/>
    <col min="14103" max="14103" width="7.42578125" style="128" customWidth="1"/>
    <col min="14104" max="14105" width="7.7109375" style="128" customWidth="1"/>
    <col min="14106" max="14107" width="0" style="128" hidden="1" customWidth="1"/>
    <col min="14108" max="14108" width="10.7109375" style="128" customWidth="1"/>
    <col min="14109" max="14350" width="8.85546875" style="128"/>
    <col min="14351" max="14351" width="5.28515625" style="128" customWidth="1"/>
    <col min="14352" max="14352" width="25" style="128" customWidth="1"/>
    <col min="14353" max="14353" width="8.28515625" style="128" customWidth="1"/>
    <col min="14354" max="14354" width="4.42578125" style="128" customWidth="1"/>
    <col min="14355" max="14356" width="5.28515625" style="128" customWidth="1"/>
    <col min="14357" max="14357" width="0" style="128" hidden="1" customWidth="1"/>
    <col min="14358" max="14358" width="6.7109375" style="128" customWidth="1"/>
    <col min="14359" max="14359" width="7.42578125" style="128" customWidth="1"/>
    <col min="14360" max="14361" width="7.7109375" style="128" customWidth="1"/>
    <col min="14362" max="14363" width="0" style="128" hidden="1" customWidth="1"/>
    <col min="14364" max="14364" width="10.7109375" style="128" customWidth="1"/>
    <col min="14365" max="14606" width="8.85546875" style="128"/>
    <col min="14607" max="14607" width="5.28515625" style="128" customWidth="1"/>
    <col min="14608" max="14608" width="25" style="128" customWidth="1"/>
    <col min="14609" max="14609" width="8.28515625" style="128" customWidth="1"/>
    <col min="14610" max="14610" width="4.42578125" style="128" customWidth="1"/>
    <col min="14611" max="14612" width="5.28515625" style="128" customWidth="1"/>
    <col min="14613" max="14613" width="0" style="128" hidden="1" customWidth="1"/>
    <col min="14614" max="14614" width="6.7109375" style="128" customWidth="1"/>
    <col min="14615" max="14615" width="7.42578125" style="128" customWidth="1"/>
    <col min="14616" max="14617" width="7.7109375" style="128" customWidth="1"/>
    <col min="14618" max="14619" width="0" style="128" hidden="1" customWidth="1"/>
    <col min="14620" max="14620" width="10.7109375" style="128" customWidth="1"/>
    <col min="14621" max="14862" width="8.85546875" style="128"/>
    <col min="14863" max="14863" width="5.28515625" style="128" customWidth="1"/>
    <col min="14864" max="14864" width="25" style="128" customWidth="1"/>
    <col min="14865" max="14865" width="8.28515625" style="128" customWidth="1"/>
    <col min="14866" max="14866" width="4.42578125" style="128" customWidth="1"/>
    <col min="14867" max="14868" width="5.28515625" style="128" customWidth="1"/>
    <col min="14869" max="14869" width="0" style="128" hidden="1" customWidth="1"/>
    <col min="14870" max="14870" width="6.7109375" style="128" customWidth="1"/>
    <col min="14871" max="14871" width="7.42578125" style="128" customWidth="1"/>
    <col min="14872" max="14873" width="7.7109375" style="128" customWidth="1"/>
    <col min="14874" max="14875" width="0" style="128" hidden="1" customWidth="1"/>
    <col min="14876" max="14876" width="10.7109375" style="128" customWidth="1"/>
    <col min="14877" max="15118" width="8.85546875" style="128"/>
    <col min="15119" max="15119" width="5.28515625" style="128" customWidth="1"/>
    <col min="15120" max="15120" width="25" style="128" customWidth="1"/>
    <col min="15121" max="15121" width="8.28515625" style="128" customWidth="1"/>
    <col min="15122" max="15122" width="4.42578125" style="128" customWidth="1"/>
    <col min="15123" max="15124" width="5.28515625" style="128" customWidth="1"/>
    <col min="15125" max="15125" width="0" style="128" hidden="1" customWidth="1"/>
    <col min="15126" max="15126" width="6.7109375" style="128" customWidth="1"/>
    <col min="15127" max="15127" width="7.42578125" style="128" customWidth="1"/>
    <col min="15128" max="15129" width="7.7109375" style="128" customWidth="1"/>
    <col min="15130" max="15131" width="0" style="128" hidden="1" customWidth="1"/>
    <col min="15132" max="15132" width="10.7109375" style="128" customWidth="1"/>
    <col min="15133" max="15374" width="8.85546875" style="128"/>
    <col min="15375" max="15375" width="5.28515625" style="128" customWidth="1"/>
    <col min="15376" max="15376" width="25" style="128" customWidth="1"/>
    <col min="15377" max="15377" width="8.28515625" style="128" customWidth="1"/>
    <col min="15378" max="15378" width="4.42578125" style="128" customWidth="1"/>
    <col min="15379" max="15380" width="5.28515625" style="128" customWidth="1"/>
    <col min="15381" max="15381" width="0" style="128" hidden="1" customWidth="1"/>
    <col min="15382" max="15382" width="6.7109375" style="128" customWidth="1"/>
    <col min="15383" max="15383" width="7.42578125" style="128" customWidth="1"/>
    <col min="15384" max="15385" width="7.7109375" style="128" customWidth="1"/>
    <col min="15386" max="15387" width="0" style="128" hidden="1" customWidth="1"/>
    <col min="15388" max="15388" width="10.7109375" style="128" customWidth="1"/>
    <col min="15389" max="15630" width="8.85546875" style="128"/>
    <col min="15631" max="15631" width="5.28515625" style="128" customWidth="1"/>
    <col min="15632" max="15632" width="25" style="128" customWidth="1"/>
    <col min="15633" max="15633" width="8.28515625" style="128" customWidth="1"/>
    <col min="15634" max="15634" width="4.42578125" style="128" customWidth="1"/>
    <col min="15635" max="15636" width="5.28515625" style="128" customWidth="1"/>
    <col min="15637" max="15637" width="0" style="128" hidden="1" customWidth="1"/>
    <col min="15638" max="15638" width="6.7109375" style="128" customWidth="1"/>
    <col min="15639" max="15639" width="7.42578125" style="128" customWidth="1"/>
    <col min="15640" max="15641" width="7.7109375" style="128" customWidth="1"/>
    <col min="15642" max="15643" width="0" style="128" hidden="1" customWidth="1"/>
    <col min="15644" max="15644" width="10.7109375" style="128" customWidth="1"/>
    <col min="15645" max="15886" width="8.85546875" style="128"/>
    <col min="15887" max="15887" width="5.28515625" style="128" customWidth="1"/>
    <col min="15888" max="15888" width="25" style="128" customWidth="1"/>
    <col min="15889" max="15889" width="8.28515625" style="128" customWidth="1"/>
    <col min="15890" max="15890" width="4.42578125" style="128" customWidth="1"/>
    <col min="15891" max="15892" width="5.28515625" style="128" customWidth="1"/>
    <col min="15893" max="15893" width="0" style="128" hidden="1" customWidth="1"/>
    <col min="15894" max="15894" width="6.7109375" style="128" customWidth="1"/>
    <col min="15895" max="15895" width="7.42578125" style="128" customWidth="1"/>
    <col min="15896" max="15897" width="7.7109375" style="128" customWidth="1"/>
    <col min="15898" max="15899" width="0" style="128" hidden="1" customWidth="1"/>
    <col min="15900" max="15900" width="10.7109375" style="128" customWidth="1"/>
    <col min="15901" max="16142" width="8.85546875" style="128"/>
    <col min="16143" max="16143" width="5.28515625" style="128" customWidth="1"/>
    <col min="16144" max="16144" width="25" style="128" customWidth="1"/>
    <col min="16145" max="16145" width="8.28515625" style="128" customWidth="1"/>
    <col min="16146" max="16146" width="4.42578125" style="128" customWidth="1"/>
    <col min="16147" max="16148" width="5.28515625" style="128" customWidth="1"/>
    <col min="16149" max="16149" width="0" style="128" hidden="1" customWidth="1"/>
    <col min="16150" max="16150" width="6.7109375" style="128" customWidth="1"/>
    <col min="16151" max="16151" width="7.42578125" style="128" customWidth="1"/>
    <col min="16152" max="16153" width="7.7109375" style="128" customWidth="1"/>
    <col min="16154" max="16155" width="0" style="128" hidden="1" customWidth="1"/>
    <col min="16156" max="16156" width="10.7109375" style="128" customWidth="1"/>
    <col min="16157" max="16384" width="8.85546875" style="128"/>
  </cols>
  <sheetData>
    <row r="1" spans="1:31" ht="12.75" customHeight="1" x14ac:dyDescent="0.2">
      <c r="A1" s="369" t="s">
        <v>103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</row>
    <row r="2" spans="1:31" ht="13.5" customHeight="1" thickBot="1" x14ac:dyDescent="0.2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129"/>
      <c r="AD2" s="129"/>
      <c r="AE2" s="129"/>
    </row>
    <row r="3" spans="1:31" s="133" customFormat="1" ht="16.5" thickBot="1" x14ac:dyDescent="0.3">
      <c r="A3" s="371" t="s">
        <v>21</v>
      </c>
      <c r="B3" s="374" t="s">
        <v>22</v>
      </c>
      <c r="C3" s="130"/>
      <c r="D3" s="377">
        <v>1</v>
      </c>
      <c r="E3" s="378"/>
      <c r="F3" s="379"/>
      <c r="G3" s="377">
        <v>2</v>
      </c>
      <c r="H3" s="378"/>
      <c r="I3" s="379"/>
      <c r="J3" s="380">
        <v>3</v>
      </c>
      <c r="K3" s="381"/>
      <c r="L3" s="382"/>
      <c r="M3" s="383" t="s">
        <v>2</v>
      </c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5"/>
      <c r="AA3" s="131">
        <f>SUM(M3:Z3)</f>
        <v>0</v>
      </c>
      <c r="AB3" s="386" t="s">
        <v>23</v>
      </c>
      <c r="AC3" s="132"/>
      <c r="AD3" s="132"/>
      <c r="AE3" s="132"/>
    </row>
    <row r="4" spans="1:31" s="133" customFormat="1" ht="16.5" customHeight="1" thickBot="1" x14ac:dyDescent="0.3">
      <c r="A4" s="372"/>
      <c r="B4" s="375"/>
      <c r="C4" s="388" t="s">
        <v>24</v>
      </c>
      <c r="D4" s="361" t="s">
        <v>30</v>
      </c>
      <c r="E4" s="363" t="s">
        <v>32</v>
      </c>
      <c r="F4" s="365" t="s">
        <v>33</v>
      </c>
      <c r="G4" s="361" t="s">
        <v>30</v>
      </c>
      <c r="H4" s="363" t="s">
        <v>32</v>
      </c>
      <c r="I4" s="365" t="s">
        <v>33</v>
      </c>
      <c r="J4" s="361" t="s">
        <v>30</v>
      </c>
      <c r="K4" s="363" t="s">
        <v>32</v>
      </c>
      <c r="L4" s="365" t="s">
        <v>33</v>
      </c>
      <c r="M4" s="367" t="s">
        <v>31</v>
      </c>
      <c r="N4" s="359">
        <v>1</v>
      </c>
      <c r="O4" s="360"/>
      <c r="P4" s="360"/>
      <c r="Q4" s="360"/>
      <c r="R4" s="359">
        <v>2</v>
      </c>
      <c r="S4" s="360"/>
      <c r="T4" s="360"/>
      <c r="U4" s="360"/>
      <c r="V4" s="359">
        <v>3</v>
      </c>
      <c r="W4" s="360"/>
      <c r="X4" s="360"/>
      <c r="Y4" s="360"/>
      <c r="Z4" s="146"/>
      <c r="AA4" s="131"/>
      <c r="AB4" s="387"/>
      <c r="AC4" s="132"/>
      <c r="AD4" s="132"/>
      <c r="AE4" s="132"/>
    </row>
    <row r="5" spans="1:31" s="135" customFormat="1" ht="33" customHeight="1" thickBot="1" x14ac:dyDescent="0.3">
      <c r="A5" s="373"/>
      <c r="B5" s="376"/>
      <c r="C5" s="389"/>
      <c r="D5" s="362"/>
      <c r="E5" s="364"/>
      <c r="F5" s="366"/>
      <c r="G5" s="362"/>
      <c r="H5" s="364"/>
      <c r="I5" s="366"/>
      <c r="J5" s="362"/>
      <c r="K5" s="364"/>
      <c r="L5" s="366"/>
      <c r="M5" s="368"/>
      <c r="N5" s="150" t="s">
        <v>26</v>
      </c>
      <c r="O5" s="151" t="s">
        <v>27</v>
      </c>
      <c r="P5" s="151" t="s">
        <v>28</v>
      </c>
      <c r="Q5" s="152" t="s">
        <v>29</v>
      </c>
      <c r="R5" s="150" t="s">
        <v>26</v>
      </c>
      <c r="S5" s="151" t="s">
        <v>27</v>
      </c>
      <c r="T5" s="151" t="s">
        <v>28</v>
      </c>
      <c r="U5" s="153" t="s">
        <v>29</v>
      </c>
      <c r="V5" s="150" t="s">
        <v>26</v>
      </c>
      <c r="W5" s="151" t="s">
        <v>27</v>
      </c>
      <c r="X5" s="151" t="s">
        <v>28</v>
      </c>
      <c r="Y5" s="153" t="s">
        <v>29</v>
      </c>
      <c r="Z5" s="147">
        <v>4</v>
      </c>
      <c r="AA5" s="131"/>
      <c r="AB5" s="387"/>
      <c r="AC5" s="134"/>
      <c r="AD5" s="134"/>
      <c r="AE5" s="134"/>
    </row>
    <row r="6" spans="1:31" ht="16.5" thickBot="1" x14ac:dyDescent="0.3">
      <c r="A6" s="157">
        <f ca="1">RANK(AB6,AB$6:OFFSET(AB$6,0,0,COUNTA(B$6:B$28)))</f>
        <v>1</v>
      </c>
      <c r="B6" s="302" t="s">
        <v>51</v>
      </c>
      <c r="C6" s="148">
        <v>5</v>
      </c>
      <c r="D6" s="267">
        <v>1</v>
      </c>
      <c r="E6" s="268">
        <v>6</v>
      </c>
      <c r="F6" s="269">
        <v>1</v>
      </c>
      <c r="G6" s="270">
        <v>1</v>
      </c>
      <c r="H6" s="234">
        <v>10</v>
      </c>
      <c r="I6" s="268">
        <v>7</v>
      </c>
      <c r="J6" s="267">
        <v>1</v>
      </c>
      <c r="K6" s="268">
        <v>10</v>
      </c>
      <c r="L6" s="271">
        <v>6</v>
      </c>
      <c r="M6" s="282">
        <v>0.5</v>
      </c>
      <c r="N6" s="228">
        <f ca="1">OFFSET(Очки!$A$3,F6,D6+QUOTIENT(MAX($C$29-11,0), 2)*4)</f>
        <v>16</v>
      </c>
      <c r="O6" s="196">
        <f ca="1">IF(F6&lt;E6,OFFSET(IF(OR($C$29=11,$C$29=12),Очки!$B$17,Очки!$O$18),2+E6-F6,IF(D6=2,12,13-E6)),0)</f>
        <v>4.1000000000000005</v>
      </c>
      <c r="P6" s="196">
        <v>2.5</v>
      </c>
      <c r="Q6" s="272"/>
      <c r="R6" s="228">
        <f ca="1">OFFSET(Очки!$A$3,I6,G6+QUOTIENT(MAX($C$29-11,0), 2)*4)</f>
        <v>11</v>
      </c>
      <c r="S6" s="196">
        <f ca="1">IF(I6&lt;H6,OFFSET(IF(OR($C$29=11,$C$29=12),Очки!$B$17,Очки!$O$18),2+H6-I6,IF(G6=2,12,13-H6)),0)</f>
        <v>3.7</v>
      </c>
      <c r="T6" s="196">
        <v>2.5</v>
      </c>
      <c r="U6" s="272"/>
      <c r="V6" s="228">
        <f ca="1">OFFSET(Очки!$A$3,L6,J6+QUOTIENT(MAX($C$29-11,0), 2)*4)</f>
        <v>11.5</v>
      </c>
      <c r="W6" s="196">
        <f ca="1">IF(L6&lt;K6,OFFSET(IF(OR($C$29=11,$C$29=12),Очки!$B$17,Очки!$O$18),2+K6-L6,IF(J6=2,12,13-K6)),0)</f>
        <v>4.8000000000000007</v>
      </c>
      <c r="X6" s="196">
        <v>2.5</v>
      </c>
      <c r="Y6" s="197"/>
      <c r="Z6" s="136"/>
      <c r="AA6" s="137"/>
      <c r="AB6" s="192">
        <f t="shared" ref="AB6:AB20" ca="1" si="0">SUM(M6:Y6)</f>
        <v>59.100000000000009</v>
      </c>
      <c r="AC6" s="129"/>
      <c r="AD6" s="129"/>
      <c r="AE6" s="129"/>
    </row>
    <row r="7" spans="1:31" ht="16.5" thickBot="1" x14ac:dyDescent="0.3">
      <c r="A7" s="158">
        <f ca="1">RANK(AB7,AB$6:OFFSET(AB$6,0,0,COUNTA(B$6:B$28)))</f>
        <v>2</v>
      </c>
      <c r="B7" s="286" t="s">
        <v>45</v>
      </c>
      <c r="C7" s="149" t="s">
        <v>25</v>
      </c>
      <c r="D7" s="267">
        <v>1</v>
      </c>
      <c r="E7" s="236">
        <v>3</v>
      </c>
      <c r="F7" s="237">
        <v>3</v>
      </c>
      <c r="G7" s="270">
        <v>1</v>
      </c>
      <c r="H7" s="238">
        <v>4</v>
      </c>
      <c r="I7" s="236">
        <v>1</v>
      </c>
      <c r="J7" s="267">
        <v>1</v>
      </c>
      <c r="K7" s="236">
        <v>6</v>
      </c>
      <c r="L7" s="239">
        <v>3</v>
      </c>
      <c r="M7" s="283"/>
      <c r="N7" s="202">
        <f ca="1">OFFSET(Очки!$A$3,F7,D7+QUOTIENT(MAX($C$29-11,0), 2)*4)</f>
        <v>14</v>
      </c>
      <c r="O7" s="198">
        <f ca="1">IF(F7&lt;E7,OFFSET(IF(OR($C$29=11,$C$29=12),Очки!$B$17,Очки!$O$18),2+E7-F7,IF(D7=2,12,13-E7)),0)</f>
        <v>0</v>
      </c>
      <c r="P7" s="198"/>
      <c r="Q7" s="273"/>
      <c r="R7" s="202">
        <f ca="1">OFFSET(Очки!$A$3,I7,G7+QUOTIENT(MAX($C$29-11,0), 2)*4)</f>
        <v>16</v>
      </c>
      <c r="S7" s="198">
        <f ca="1">IF(I7&lt;H7,OFFSET(IF(OR($C$29=11,$C$29=12),Очки!$B$17,Очки!$O$18),2+H7-I7,IF(G7=2,12,13-H7)),0)</f>
        <v>2.2000000000000002</v>
      </c>
      <c r="T7" s="198">
        <v>0.5</v>
      </c>
      <c r="U7" s="273"/>
      <c r="V7" s="202">
        <f ca="1">OFFSET(Очки!$A$3,L7,J7+QUOTIENT(MAX($C$29-11,0), 2)*4)</f>
        <v>14</v>
      </c>
      <c r="W7" s="198">
        <f ca="1">IF(L7&lt;K7,OFFSET(IF(OR($C$29=11,$C$29=12),Очки!$B$17,Очки!$O$18),2+K7-L7,IF(J7=2,12,13-K7)),0)</f>
        <v>2.7</v>
      </c>
      <c r="X7" s="198">
        <v>0.5</v>
      </c>
      <c r="Y7" s="199"/>
      <c r="Z7" s="138"/>
      <c r="AA7" s="139"/>
      <c r="AB7" s="193">
        <f t="shared" ca="1" si="0"/>
        <v>49.900000000000006</v>
      </c>
      <c r="AC7" s="129"/>
      <c r="AD7" s="129"/>
      <c r="AE7" s="129"/>
    </row>
    <row r="8" spans="1:31" ht="16.5" thickBot="1" x14ac:dyDescent="0.3">
      <c r="A8" s="158">
        <f ca="1">RANK(AB8,AB$6:OFFSET(AB$6,0,0,COUNTA(B$6:B$28)))</f>
        <v>3</v>
      </c>
      <c r="B8" s="295" t="s">
        <v>58</v>
      </c>
      <c r="C8" s="149">
        <v>12.5</v>
      </c>
      <c r="D8" s="267">
        <v>1</v>
      </c>
      <c r="E8" s="236">
        <v>1</v>
      </c>
      <c r="F8" s="237">
        <v>2</v>
      </c>
      <c r="G8" s="270">
        <v>1</v>
      </c>
      <c r="H8" s="238">
        <v>2</v>
      </c>
      <c r="I8" s="236">
        <v>3</v>
      </c>
      <c r="J8" s="267">
        <v>1</v>
      </c>
      <c r="K8" s="236">
        <v>2</v>
      </c>
      <c r="L8" s="239">
        <v>1</v>
      </c>
      <c r="M8" s="283"/>
      <c r="N8" s="202">
        <f ca="1">OFFSET(Очки!$A$3,F8,D8+QUOTIENT(MAX($C$29-11,0), 2)*4)</f>
        <v>15</v>
      </c>
      <c r="O8" s="198">
        <f ca="1">IF(F8&lt;E8,OFFSET(IF(OR($C$29=11,$C$29=12),Очки!$B$17,Очки!$O$18),2+E8-F8,IF(D8=2,12,13-E8)),0)</f>
        <v>0</v>
      </c>
      <c r="P8" s="198"/>
      <c r="Q8" s="273"/>
      <c r="R8" s="202">
        <f ca="1">OFFSET(Очки!$A$3,I8,G8+QUOTIENT(MAX($C$29-11,0), 2)*4)</f>
        <v>14</v>
      </c>
      <c r="S8" s="198">
        <f ca="1">IF(I8&lt;H8,OFFSET(IF(OR($C$29=11,$C$29=12),Очки!$B$17,Очки!$O$18),2+H8-I8,IF(G8=2,12,13-H8)),0)</f>
        <v>0</v>
      </c>
      <c r="T8" s="198"/>
      <c r="U8" s="273"/>
      <c r="V8" s="202">
        <f ca="1">OFFSET(Очки!$A$3,L8,J8+QUOTIENT(MAX($C$29-11,0), 2)*4)</f>
        <v>16</v>
      </c>
      <c r="W8" s="198">
        <f ca="1">IF(L8&lt;K8,OFFSET(IF(OR($C$29=11,$C$29=12),Очки!$B$17,Очки!$O$18),2+K8-L8,IF(J8=2,12,13-K8)),0)</f>
        <v>0.7</v>
      </c>
      <c r="X8" s="198"/>
      <c r="Y8" s="199"/>
      <c r="Z8" s="138"/>
      <c r="AA8" s="139"/>
      <c r="AB8" s="193">
        <f t="shared" ca="1" si="0"/>
        <v>45.7</v>
      </c>
      <c r="AC8" s="129"/>
      <c r="AD8" s="129"/>
      <c r="AE8" s="129"/>
    </row>
    <row r="9" spans="1:31" ht="16.5" thickBot="1" x14ac:dyDescent="0.3">
      <c r="A9" s="158">
        <f ca="1">RANK(AB9,AB$6:OFFSET(AB$6,0,0,COUNTA(B$6:B$28)))</f>
        <v>4</v>
      </c>
      <c r="B9" s="154" t="s">
        <v>49</v>
      </c>
      <c r="C9" s="149" t="s">
        <v>25</v>
      </c>
      <c r="D9" s="267">
        <v>1</v>
      </c>
      <c r="E9" s="236">
        <v>10</v>
      </c>
      <c r="F9" s="237">
        <v>6</v>
      </c>
      <c r="G9" s="270">
        <v>1</v>
      </c>
      <c r="H9" s="238">
        <v>9</v>
      </c>
      <c r="I9" s="236">
        <v>8</v>
      </c>
      <c r="J9" s="267">
        <v>1</v>
      </c>
      <c r="K9" s="236">
        <v>9</v>
      </c>
      <c r="L9" s="239">
        <v>8</v>
      </c>
      <c r="M9" s="283">
        <v>2.5</v>
      </c>
      <c r="N9" s="202">
        <f ca="1">OFFSET(Очки!$A$3,F9,D9+QUOTIENT(MAX($C$29-11,0), 2)*4)</f>
        <v>11.5</v>
      </c>
      <c r="O9" s="198">
        <f ca="1">IF(F9&lt;E9,OFFSET(IF(OR($C$29=11,$C$29=12),Очки!$B$17,Очки!$O$18),2+E9-F9,IF(D9=2,12,13-E9)),0)</f>
        <v>4.8000000000000007</v>
      </c>
      <c r="P9" s="198">
        <v>2</v>
      </c>
      <c r="Q9" s="273"/>
      <c r="R9" s="202">
        <f ca="1">OFFSET(Очки!$A$3,I9,G9+QUOTIENT(MAX($C$29-11,0), 2)*4)</f>
        <v>10.5</v>
      </c>
      <c r="S9" s="198">
        <f ca="1">IF(I9&lt;H9,OFFSET(IF(OR($C$29=11,$C$29=12),Очки!$B$17,Очки!$O$18),2+H9-I9,IF(G9=2,12,13-H9)),0)</f>
        <v>1.2</v>
      </c>
      <c r="T9" s="198">
        <v>2</v>
      </c>
      <c r="U9" s="273">
        <v>-4</v>
      </c>
      <c r="V9" s="202">
        <f ca="1">OFFSET(Очки!$A$3,L9,J9+QUOTIENT(MAX($C$29-11,0), 2)*4)</f>
        <v>10.5</v>
      </c>
      <c r="W9" s="198">
        <f ca="1">IF(L9&lt;K9,OFFSET(IF(OR($C$29=11,$C$29=12),Очки!$B$17,Очки!$O$18),2+K9-L9,IF(J9=2,12,13-K9)),0)</f>
        <v>1.2</v>
      </c>
      <c r="X9" s="198">
        <v>1.5</v>
      </c>
      <c r="Y9" s="199"/>
      <c r="Z9" s="138"/>
      <c r="AA9" s="139"/>
      <c r="AB9" s="193">
        <f t="shared" ca="1" si="0"/>
        <v>43.7</v>
      </c>
      <c r="AC9" s="129"/>
      <c r="AD9" s="129"/>
      <c r="AE9" s="129"/>
    </row>
    <row r="10" spans="1:31" ht="16.5" thickBot="1" x14ac:dyDescent="0.3">
      <c r="A10" s="158">
        <f ca="1">RANK(AB10,AB$6:OFFSET(AB$6,0,0,COUNTA(B$6:B$28)))</f>
        <v>5</v>
      </c>
      <c r="B10" s="295" t="s">
        <v>46</v>
      </c>
      <c r="C10" s="149" t="s">
        <v>25</v>
      </c>
      <c r="D10" s="267">
        <v>1</v>
      </c>
      <c r="E10" s="236">
        <v>5</v>
      </c>
      <c r="F10" s="237">
        <v>7</v>
      </c>
      <c r="G10" s="270">
        <v>1</v>
      </c>
      <c r="H10" s="238">
        <v>3</v>
      </c>
      <c r="I10" s="236">
        <v>2</v>
      </c>
      <c r="J10" s="267">
        <v>1</v>
      </c>
      <c r="K10" s="236">
        <v>7</v>
      </c>
      <c r="L10" s="239">
        <v>5</v>
      </c>
      <c r="M10" s="283"/>
      <c r="N10" s="202">
        <f ca="1">OFFSET(Очки!$A$3,F10,D10+QUOTIENT(MAX($C$29-11,0), 2)*4)</f>
        <v>11</v>
      </c>
      <c r="O10" s="198">
        <f ca="1">IF(F10&lt;E10,OFFSET(IF(OR($C$29=11,$C$29=12),Очки!$B$17,Очки!$O$18),2+E10-F10,IF(D10=2,12,13-E10)),0)</f>
        <v>0</v>
      </c>
      <c r="P10" s="198"/>
      <c r="Q10" s="273"/>
      <c r="R10" s="202">
        <f ca="1">OFFSET(Очки!$A$3,I10,G10+QUOTIENT(MAX($C$29-11,0), 2)*4)</f>
        <v>15</v>
      </c>
      <c r="S10" s="198">
        <f ca="1">IF(I10&lt;H10,OFFSET(IF(OR($C$29=11,$C$29=12),Очки!$B$17,Очки!$O$18),2+H10-I10,IF(G10=2,12,13-H10)),0)</f>
        <v>0.7</v>
      </c>
      <c r="T10" s="198">
        <v>1</v>
      </c>
      <c r="U10" s="273"/>
      <c r="V10" s="202">
        <f ca="1">OFFSET(Очки!$A$3,L10,J10+QUOTIENT(MAX($C$29-11,0), 2)*4)</f>
        <v>12</v>
      </c>
      <c r="W10" s="198">
        <f ca="1">IF(L10&lt;K10,OFFSET(IF(OR($C$29=11,$C$29=12),Очки!$B$17,Очки!$O$18),2+K10-L10,IF(J10=2,12,13-K10)),0)</f>
        <v>2.1</v>
      </c>
      <c r="X10" s="198">
        <v>1</v>
      </c>
      <c r="Y10" s="199"/>
      <c r="Z10" s="138"/>
      <c r="AA10" s="139"/>
      <c r="AB10" s="193">
        <f t="shared" ca="1" si="0"/>
        <v>42.800000000000004</v>
      </c>
      <c r="AC10" s="129"/>
      <c r="AD10" s="129"/>
      <c r="AE10" s="129"/>
    </row>
    <row r="11" spans="1:31" ht="16.5" thickBot="1" x14ac:dyDescent="0.3">
      <c r="A11" s="158">
        <f ca="1">RANK(AB11,AB$6:OFFSET(AB$6,0,0,COUNTA(B$6:B$28)))</f>
        <v>6</v>
      </c>
      <c r="B11" s="154" t="s">
        <v>104</v>
      </c>
      <c r="C11" s="149">
        <v>10</v>
      </c>
      <c r="D11" s="267">
        <v>1</v>
      </c>
      <c r="E11" s="236">
        <v>7</v>
      </c>
      <c r="F11" s="237">
        <v>5</v>
      </c>
      <c r="G11" s="270">
        <v>1</v>
      </c>
      <c r="H11" s="238">
        <v>6</v>
      </c>
      <c r="I11" s="236">
        <v>3</v>
      </c>
      <c r="J11" s="267">
        <v>1</v>
      </c>
      <c r="K11" s="236">
        <v>8</v>
      </c>
      <c r="L11" s="239">
        <v>2</v>
      </c>
      <c r="M11" s="283">
        <v>1</v>
      </c>
      <c r="N11" s="202">
        <f ca="1">OFFSET(Очки!$A$3,F11,D11+QUOTIENT(MAX($C$29-11,0), 2)*4)</f>
        <v>12</v>
      </c>
      <c r="O11" s="198">
        <f ca="1">IF(F11&lt;E11,OFFSET(IF(OR($C$29=11,$C$29=12),Очки!$B$17,Очки!$O$18),2+E11-F11,IF(D11=2,12,13-E11)),0)</f>
        <v>2.1</v>
      </c>
      <c r="P11" s="198">
        <v>0.5</v>
      </c>
      <c r="Q11" s="273"/>
      <c r="R11" s="202">
        <f ca="1">OFFSET(Очки!$A$3,I11,G11+QUOTIENT(MAX($C$29-11,0), 2)*4)</f>
        <v>14</v>
      </c>
      <c r="S11" s="198">
        <f ca="1">IF(I11&lt;H11,OFFSET(IF(OR($C$29=11,$C$29=12),Очки!$B$17,Очки!$O$18),2+H11-I11,IF(G11=2,12,13-H11)),0)</f>
        <v>2.7</v>
      </c>
      <c r="T11" s="198">
        <v>1.5</v>
      </c>
      <c r="U11" s="273"/>
      <c r="V11" s="202">
        <f ca="1">OFFSET(Очки!$A$3,L11,J11+QUOTIENT(MAX($C$29-11,0), 2)*4)</f>
        <v>15</v>
      </c>
      <c r="W11" s="198">
        <f ca="1">IF(L11&lt;K11,OFFSET(IF(OR($C$29=11,$C$29=12),Очки!$B$17,Очки!$O$18),2+K11-L11,IF(J11=2,12,13-K11)),0)</f>
        <v>5.7</v>
      </c>
      <c r="X11" s="198"/>
      <c r="Y11" s="199">
        <f>-6-8</f>
        <v>-14</v>
      </c>
      <c r="Z11" s="138"/>
      <c r="AA11" s="139"/>
      <c r="AB11" s="193">
        <f t="shared" ca="1" si="0"/>
        <v>40.500000000000007</v>
      </c>
      <c r="AC11" s="129"/>
      <c r="AD11" s="129"/>
      <c r="AE11" s="129"/>
    </row>
    <row r="12" spans="1:31" ht="16.5" thickBot="1" x14ac:dyDescent="0.3">
      <c r="A12" s="157">
        <f ca="1">RANK(AB12,AB$6:OFFSET(AB$6,0,0,COUNTA(B$6:B$28)))</f>
        <v>7</v>
      </c>
      <c r="B12" s="345" t="s">
        <v>52</v>
      </c>
      <c r="C12" s="148" t="s">
        <v>25</v>
      </c>
      <c r="D12" s="267">
        <v>1</v>
      </c>
      <c r="E12" s="268">
        <v>9</v>
      </c>
      <c r="F12" s="269">
        <v>8</v>
      </c>
      <c r="G12" s="270">
        <v>1</v>
      </c>
      <c r="H12" s="234">
        <v>8</v>
      </c>
      <c r="I12" s="268">
        <v>4</v>
      </c>
      <c r="J12" s="267">
        <v>1</v>
      </c>
      <c r="K12" s="268">
        <v>4</v>
      </c>
      <c r="L12" s="271">
        <v>3</v>
      </c>
      <c r="M12" s="282">
        <v>2</v>
      </c>
      <c r="N12" s="228">
        <f ca="1">OFFSET(Очки!$A$3,F12,D12+QUOTIENT(MAX($C$29-11,0), 2)*4)</f>
        <v>10.5</v>
      </c>
      <c r="O12" s="196">
        <f ca="1">IF(F12&lt;E12,OFFSET(IF(OR($C$29=11,$C$29=12),Очки!$B$17,Очки!$O$18),2+E12-F12,IF(D12=2,12,13-E12)),0)</f>
        <v>1.2</v>
      </c>
      <c r="P12" s="196">
        <v>1.5</v>
      </c>
      <c r="Q12" s="272"/>
      <c r="R12" s="228">
        <f ca="1">OFFSET(Очки!$A$3,I12,G12+QUOTIENT(MAX($C$29-11,0), 2)*4)</f>
        <v>13</v>
      </c>
      <c r="S12" s="196">
        <f ca="1">IF(I12&lt;H12,OFFSET(IF(OR($C$29=11,$C$29=12),Очки!$B$17,Очки!$O$18),2+H12-I12,IF(G12=2,12,13-H12)),0)</f>
        <v>4.2</v>
      </c>
      <c r="T12" s="196"/>
      <c r="U12" s="272">
        <f>-4-8</f>
        <v>-12</v>
      </c>
      <c r="V12" s="228">
        <f ca="1">OFFSET(Очки!$A$3,L12,J12+QUOTIENT(MAX($C$29-11,0), 2)*4)</f>
        <v>14</v>
      </c>
      <c r="W12" s="196">
        <f ca="1">IF(L12&lt;K12,OFFSET(IF(OR($C$29=11,$C$29=12),Очки!$B$17,Очки!$O$18),2+K12-L12,IF(J12=2,12,13-K12)),0)</f>
        <v>0.8</v>
      </c>
      <c r="X12" s="196"/>
      <c r="Y12" s="197"/>
      <c r="Z12" s="136"/>
      <c r="AA12" s="137"/>
      <c r="AB12" s="192">
        <f t="shared" ca="1" si="0"/>
        <v>35.199999999999996</v>
      </c>
      <c r="AC12" s="129"/>
      <c r="AD12" s="129"/>
      <c r="AE12" s="129"/>
    </row>
    <row r="13" spans="1:31" ht="16.5" thickBot="1" x14ac:dyDescent="0.3">
      <c r="A13" s="158">
        <f ca="1">RANK(AB13,AB$6:OFFSET(AB$6,0,0,COUNTA(B$6:B$28)))</f>
        <v>8</v>
      </c>
      <c r="B13" s="154" t="s">
        <v>50</v>
      </c>
      <c r="C13" s="149" t="s">
        <v>25</v>
      </c>
      <c r="D13" s="267">
        <v>1</v>
      </c>
      <c r="E13" s="236">
        <v>8</v>
      </c>
      <c r="F13" s="237">
        <v>4</v>
      </c>
      <c r="G13" s="270">
        <v>1</v>
      </c>
      <c r="H13" s="238">
        <v>5</v>
      </c>
      <c r="I13" s="236">
        <v>6</v>
      </c>
      <c r="J13" s="267">
        <v>1</v>
      </c>
      <c r="K13" s="236">
        <v>5</v>
      </c>
      <c r="L13" s="239">
        <v>6</v>
      </c>
      <c r="M13" s="283">
        <v>1.5</v>
      </c>
      <c r="N13" s="202">
        <f ca="1">OFFSET(Очки!$A$3,F13,D13+QUOTIENT(MAX($C$29-11,0), 2)*4)</f>
        <v>13</v>
      </c>
      <c r="O13" s="198">
        <f ca="1">IF(F13&lt;E13,OFFSET(IF(OR($C$29=11,$C$29=12),Очки!$B$17,Очки!$O$18),2+E13-F13,IF(D13=2,12,13-E13)),0)</f>
        <v>4.2</v>
      </c>
      <c r="P13" s="198"/>
      <c r="Q13" s="273"/>
      <c r="R13" s="202">
        <f ca="1">OFFSET(Очки!$A$3,I13,G13+QUOTIENT(MAX($C$29-11,0), 2)*4)</f>
        <v>11.5</v>
      </c>
      <c r="S13" s="198">
        <f ca="1">IF(I13&lt;H13,OFFSET(IF(OR($C$29=11,$C$29=12),Очки!$B$17,Очки!$O$18),2+H13-I13,IF(G13=2,12,13-H13)),0)</f>
        <v>0</v>
      </c>
      <c r="T13" s="198"/>
      <c r="U13" s="273">
        <v>-8</v>
      </c>
      <c r="V13" s="202">
        <f ca="1">OFFSET(Очки!$A$3,L13,J13+QUOTIENT(MAX($C$29-11,0), 2)*4)</f>
        <v>11.5</v>
      </c>
      <c r="W13" s="198">
        <f ca="1">IF(L13&lt;K13,OFFSET(IF(OR($C$29=11,$C$29=12),Очки!$B$17,Очки!$O$18),2+K13-L13,IF(J13=2,12,13-K13)),0)</f>
        <v>0</v>
      </c>
      <c r="X13" s="198">
        <v>2</v>
      </c>
      <c r="Y13" s="199">
        <v>-4</v>
      </c>
      <c r="Z13" s="138"/>
      <c r="AA13" s="139"/>
      <c r="AB13" s="193">
        <f t="shared" ca="1" si="0"/>
        <v>31.700000000000003</v>
      </c>
      <c r="AC13" s="129"/>
      <c r="AD13" s="129"/>
      <c r="AE13" s="129"/>
    </row>
    <row r="14" spans="1:31" ht="16.5" thickBot="1" x14ac:dyDescent="0.3">
      <c r="A14" s="158">
        <f ca="1">RANK(AB14,AB$6:OFFSET(AB$6,0,0,COUNTA(B$6:B$28)))</f>
        <v>9</v>
      </c>
      <c r="B14" s="156" t="s">
        <v>105</v>
      </c>
      <c r="C14" s="149">
        <v>10</v>
      </c>
      <c r="D14" s="267">
        <v>1</v>
      </c>
      <c r="E14" s="236">
        <v>4</v>
      </c>
      <c r="F14" s="237">
        <v>9</v>
      </c>
      <c r="G14" s="270">
        <v>1</v>
      </c>
      <c r="H14" s="238">
        <v>7</v>
      </c>
      <c r="I14" s="236">
        <v>8</v>
      </c>
      <c r="J14" s="267">
        <v>1</v>
      </c>
      <c r="K14" s="236">
        <v>3</v>
      </c>
      <c r="L14" s="239">
        <v>10</v>
      </c>
      <c r="M14" s="283"/>
      <c r="N14" s="202">
        <f ca="1">OFFSET(Очки!$A$3,F14,D14+QUOTIENT(MAX($C$29-11,0), 2)*4)</f>
        <v>10</v>
      </c>
      <c r="O14" s="198">
        <f ca="1">IF(F14&lt;E14,OFFSET(IF(OR($C$29=11,$C$29=12),Очки!$B$17,Очки!$O$18),2+E14-F14,IF(D14=2,12,13-E14)),0)</f>
        <v>0</v>
      </c>
      <c r="P14" s="198">
        <v>1</v>
      </c>
      <c r="Q14" s="273"/>
      <c r="R14" s="202">
        <f ca="1">OFFSET(Очки!$A$3,I14,G14+QUOTIENT(MAX($C$29-11,0), 2)*4)</f>
        <v>10.5</v>
      </c>
      <c r="S14" s="198">
        <f ca="1">IF(I14&lt;H14,OFFSET(IF(OR($C$29=11,$C$29=12),Очки!$B$17,Очки!$O$18),2+H14-I14,IF(G14=2,12,13-H14)),0)</f>
        <v>0</v>
      </c>
      <c r="T14" s="198"/>
      <c r="U14" s="273"/>
      <c r="V14" s="202">
        <f ca="1">OFFSET(Очки!$A$3,L14,J14+QUOTIENT(MAX($C$29-11,0), 2)*4)</f>
        <v>9.5</v>
      </c>
      <c r="W14" s="198">
        <f ca="1">IF(L14&lt;K14,OFFSET(IF(OR($C$29=11,$C$29=12),Очки!$B$17,Очки!$O$18),2+K14-L14,IF(J14=2,12,13-K14)),0)</f>
        <v>0</v>
      </c>
      <c r="X14" s="198"/>
      <c r="Y14" s="199"/>
      <c r="Z14" s="138"/>
      <c r="AA14" s="139"/>
      <c r="AB14" s="193">
        <f t="shared" ca="1" si="0"/>
        <v>31</v>
      </c>
      <c r="AC14" s="129"/>
      <c r="AD14" s="129"/>
      <c r="AE14" s="129"/>
    </row>
    <row r="15" spans="1:31" ht="15.75" x14ac:dyDescent="0.25">
      <c r="A15" s="158">
        <f ca="1">RANK(AB15,AB$6:OFFSET(AB$6,0,0,COUNTA(B$6:B$28)))</f>
        <v>10</v>
      </c>
      <c r="B15" s="155" t="s">
        <v>74</v>
      </c>
      <c r="C15" s="149">
        <v>10</v>
      </c>
      <c r="D15" s="267">
        <v>1</v>
      </c>
      <c r="E15" s="236">
        <v>2</v>
      </c>
      <c r="F15" s="237">
        <v>10</v>
      </c>
      <c r="G15" s="233">
        <v>1</v>
      </c>
      <c r="H15" s="238">
        <v>1</v>
      </c>
      <c r="I15" s="236">
        <v>9</v>
      </c>
      <c r="J15" s="267">
        <v>1</v>
      </c>
      <c r="K15" s="236">
        <v>1</v>
      </c>
      <c r="L15" s="239">
        <v>9</v>
      </c>
      <c r="M15" s="283"/>
      <c r="N15" s="202">
        <f ca="1">OFFSET(Очки!$A$3,F15,D15+QUOTIENT(MAX($C$29-11,0), 2)*4)</f>
        <v>9.5</v>
      </c>
      <c r="O15" s="198">
        <f ca="1">IF(F15&lt;E15,OFFSET(IF(OR($C$29=11,$C$29=12),Очки!$B$17,Очки!$O$18),2+E15-F15,IF(D15=2,12,13-E15)),0)</f>
        <v>0</v>
      </c>
      <c r="P15" s="198"/>
      <c r="Q15" s="273"/>
      <c r="R15" s="202">
        <f ca="1">OFFSET(Очки!$A$3,I15,G15+QUOTIENT(MAX($C$29-11,0), 2)*4)</f>
        <v>10</v>
      </c>
      <c r="S15" s="198">
        <f ca="1">IF(I15&lt;H15,OFFSET(IF(OR($C$29=11,$C$29=12),Очки!$B$17,Очки!$O$18),2+H15-I15,IF(G15=2,12,13-H15)),0)</f>
        <v>0</v>
      </c>
      <c r="T15" s="198"/>
      <c r="U15" s="273"/>
      <c r="V15" s="202">
        <f ca="1">OFFSET(Очки!$A$3,L15,J15+QUOTIENT(MAX($C$29-11,0), 2)*4)</f>
        <v>10</v>
      </c>
      <c r="W15" s="198">
        <f ca="1">IF(L15&lt;K15,OFFSET(IF(OR($C$29=11,$C$29=12),Очки!$B$17,Очки!$O$18),2+K15-L15,IF(J15=2,12,13-K15)),0)</f>
        <v>0</v>
      </c>
      <c r="X15" s="198"/>
      <c r="Y15" s="199"/>
      <c r="Z15" s="138"/>
      <c r="AA15" s="139"/>
      <c r="AB15" s="193">
        <f t="shared" ca="1" si="0"/>
        <v>29.5</v>
      </c>
      <c r="AC15" s="129"/>
      <c r="AD15" s="129"/>
      <c r="AE15" s="129"/>
    </row>
    <row r="16" spans="1:31" ht="15" hidden="1" customHeight="1" x14ac:dyDescent="0.25">
      <c r="A16" s="158" t="e">
        <f ca="1">RANK(AB16,AB$6:OFFSET(AB$6,0,0,COUNTA(B$6:B$28)))</f>
        <v>#N/A</v>
      </c>
      <c r="B16" s="154"/>
      <c r="C16" s="149"/>
      <c r="D16" s="235"/>
      <c r="E16" s="236"/>
      <c r="F16" s="237"/>
      <c r="G16" s="233"/>
      <c r="H16" s="238"/>
      <c r="I16" s="236"/>
      <c r="J16" s="232"/>
      <c r="K16" s="236"/>
      <c r="L16" s="239"/>
      <c r="M16" s="283"/>
      <c r="N16" s="202" t="str">
        <f ca="1">OFFSET(Очки!$A$3,F16,D16+QUOTIENT(MAX($C$29-11,0), 2)*4)</f>
        <v>Место</v>
      </c>
      <c r="O16" s="198">
        <f ca="1">IF(F16&lt;E16,OFFSET(IF(OR($C$29=11,$C$29=12),Очки!$B$17,Очки!$O$18),2+E16-F16,IF(D16=2,12,13-E16)),0)</f>
        <v>0</v>
      </c>
      <c r="P16" s="198"/>
      <c r="Q16" s="273"/>
      <c r="R16" s="202" t="str">
        <f ca="1">OFFSET(Очки!$A$3,I16,G16+QUOTIENT(MAX($C$29-11,0), 2)*4)</f>
        <v>Место</v>
      </c>
      <c r="S16" s="198">
        <f ca="1">IF(I16&lt;H16,OFFSET(IF(OR($C$29=11,$C$29=12),Очки!$B$17,Очки!$O$18),2+H16-I16,IF(G16=2,12,13-H16)),0)</f>
        <v>0</v>
      </c>
      <c r="T16" s="198"/>
      <c r="U16" s="273"/>
      <c r="V16" s="202" t="str">
        <f ca="1">OFFSET(Очки!$A$3,L16,J16+QUOTIENT(MAX($C$29-11,0), 2)*4)</f>
        <v>Место</v>
      </c>
      <c r="W16" s="198">
        <f ca="1">IF(L16&lt;K16,OFFSET(IF(OR($C$29=11,$C$29=12),Очки!$B$17,Очки!$O$18),2+K16-L16,IF(J16=2,12,13-K16)),0)</f>
        <v>0</v>
      </c>
      <c r="X16" s="198"/>
      <c r="Y16" s="199"/>
      <c r="Z16" s="138"/>
      <c r="AA16" s="139"/>
      <c r="AB16" s="193">
        <f t="shared" ca="1" si="0"/>
        <v>0</v>
      </c>
      <c r="AD16" s="129"/>
    </row>
    <row r="17" spans="1:30" ht="15.75" hidden="1" x14ac:dyDescent="0.25">
      <c r="A17" s="158" t="e">
        <f ca="1">RANK(AB17,AB$6:OFFSET(AB$6,0,0,COUNTA(B$6:B$28)))</f>
        <v>#N/A</v>
      </c>
      <c r="B17" s="287"/>
      <c r="C17" s="149"/>
      <c r="D17" s="235"/>
      <c r="E17" s="236"/>
      <c r="F17" s="237"/>
      <c r="G17" s="233"/>
      <c r="H17" s="238"/>
      <c r="I17" s="236"/>
      <c r="J17" s="232"/>
      <c r="K17" s="236"/>
      <c r="L17" s="239"/>
      <c r="M17" s="283"/>
      <c r="N17" s="202" t="str">
        <f ca="1">OFFSET(Очки!$A$3,F17,D17+QUOTIENT(MAX($C$29-11,0), 2)*4)</f>
        <v>Место</v>
      </c>
      <c r="O17" s="198">
        <f ca="1">IF(F17&lt;E17,OFFSET(IF(OR($C$29=11,$C$29=12),Очки!$B$17,Очки!$O$18),2+E17-F17,IF(D17=2,12,13-E17)),0)</f>
        <v>0</v>
      </c>
      <c r="P17" s="198"/>
      <c r="Q17" s="273"/>
      <c r="R17" s="202" t="str">
        <f ca="1">OFFSET(Очки!$A$3,I17,G17+QUOTIENT(MAX($C$29-11,0), 2)*4)</f>
        <v>Место</v>
      </c>
      <c r="S17" s="198">
        <f ca="1">IF(I17&lt;H17,OFFSET(IF(OR($C$29=11,$C$29=12),Очки!$B$17,Очки!$O$18),2+H17-I17,IF(G17=2,12,13-H17)),0)</f>
        <v>0</v>
      </c>
      <c r="T17" s="198"/>
      <c r="U17" s="273"/>
      <c r="V17" s="202" t="str">
        <f ca="1">OFFSET(Очки!$A$3,L17,J17+QUOTIENT(MAX($C$29-11,0), 2)*4)</f>
        <v>Место</v>
      </c>
      <c r="W17" s="198">
        <f ca="1">IF(L17&lt;K17,OFFSET(IF(OR($C$29=11,$C$29=12),Очки!$B$17,Очки!$O$18),2+K17-L17,IF(J17=2,12,13-K17)),0)</f>
        <v>0</v>
      </c>
      <c r="X17" s="198"/>
      <c r="Y17" s="199"/>
      <c r="Z17" s="138"/>
      <c r="AA17" s="139"/>
      <c r="AB17" s="193">
        <f t="shared" ca="1" si="0"/>
        <v>0</v>
      </c>
      <c r="AD17" s="129"/>
    </row>
    <row r="18" spans="1:30" ht="15.75" hidden="1" x14ac:dyDescent="0.25">
      <c r="A18" s="158" t="e">
        <f ca="1">RANK(AB18,AB$6:OFFSET(AB$6,0,0,COUNTA(B$6:B$28)))</f>
        <v>#N/A</v>
      </c>
      <c r="B18" s="155"/>
      <c r="C18" s="149"/>
      <c r="D18" s="235"/>
      <c r="E18" s="236"/>
      <c r="F18" s="237"/>
      <c r="G18" s="233"/>
      <c r="H18" s="238"/>
      <c r="I18" s="236"/>
      <c r="J18" s="235"/>
      <c r="K18" s="236"/>
      <c r="L18" s="239"/>
      <c r="M18" s="283"/>
      <c r="N18" s="202" t="str">
        <f ca="1">OFFSET(Очки!$A$3,F18,D18+QUOTIENT(MAX($C$29-11,0), 2)*4)</f>
        <v>Место</v>
      </c>
      <c r="O18" s="198">
        <f ca="1">IF(F18&lt;E18,OFFSET(IF(OR($C$29=11,$C$29=12),Очки!$B$17,Очки!$O$18),2+E18-F18,IF(D18=2,12,13-E18)),0)</f>
        <v>0</v>
      </c>
      <c r="P18" s="198"/>
      <c r="Q18" s="273"/>
      <c r="R18" s="202" t="str">
        <f ca="1">OFFSET(Очки!$A$3,I18,G18+QUOTIENT(MAX($C$29-11,0), 2)*4)</f>
        <v>Место</v>
      </c>
      <c r="S18" s="198">
        <f ca="1">IF(I18&lt;H18,OFFSET(IF(OR($C$29=11,$C$29=12),Очки!$B$17,Очки!$O$18),2+H18-I18,IF(G18=2,12,13-H18)),0)</f>
        <v>0</v>
      </c>
      <c r="T18" s="198"/>
      <c r="U18" s="273"/>
      <c r="V18" s="202" t="str">
        <f ca="1">OFFSET(Очки!$A$3,L18,J18+QUOTIENT(MAX($C$29-11,0), 2)*4)</f>
        <v>Место</v>
      </c>
      <c r="W18" s="198">
        <f ca="1">IF(L18&lt;K18,OFFSET(IF(OR($C$29=11,$C$29=12),Очки!$B$17,Очки!$O$18),2+K18-L18,IF(J18=2,12,13-K18)),0)</f>
        <v>0</v>
      </c>
      <c r="X18" s="198"/>
      <c r="Y18" s="199"/>
      <c r="Z18" s="138"/>
      <c r="AA18" s="139"/>
      <c r="AB18" s="193">
        <f t="shared" ca="1" si="0"/>
        <v>0</v>
      </c>
      <c r="AD18" s="129"/>
    </row>
    <row r="19" spans="1:30" ht="15.75" hidden="1" x14ac:dyDescent="0.25">
      <c r="A19" s="158" t="e">
        <f ca="1">RANK(AB19,AB$6:OFFSET(AB$6,0,0,COUNTA(B$6:B$28)))</f>
        <v>#N/A</v>
      </c>
      <c r="B19" s="285"/>
      <c r="C19" s="149"/>
      <c r="D19" s="235"/>
      <c r="E19" s="236"/>
      <c r="F19" s="237"/>
      <c r="G19" s="233"/>
      <c r="H19" s="238"/>
      <c r="I19" s="236"/>
      <c r="J19" s="232"/>
      <c r="K19" s="236"/>
      <c r="L19" s="239"/>
      <c r="M19" s="283"/>
      <c r="N19" s="202" t="str">
        <f ca="1">OFFSET(Очки!$A$3,F19,D19+QUOTIENT(MAX($C$29-11,0), 2)*4)</f>
        <v>Место</v>
      </c>
      <c r="O19" s="198">
        <f ca="1">IF(F19&lt;E19,OFFSET(IF(OR($C$29=11,$C$29=12),Очки!$B$17,Очки!$O$18),2+E19-F19,IF(D19=2,12,13-E19)),0)</f>
        <v>0</v>
      </c>
      <c r="P19" s="198"/>
      <c r="Q19" s="273"/>
      <c r="R19" s="202" t="str">
        <f ca="1">OFFSET(Очки!$A$3,I19,G19+QUOTIENT(MAX($C$29-11,0), 2)*4)</f>
        <v>Место</v>
      </c>
      <c r="S19" s="198">
        <f ca="1">IF(I19&lt;H19,OFFSET(IF(OR($C$29=11,$C$29=12),Очки!$B$17,Очки!$O$18),2+H19-I19,IF(G19=2,12,13-H19)),0)</f>
        <v>0</v>
      </c>
      <c r="T19" s="198"/>
      <c r="U19" s="273"/>
      <c r="V19" s="202" t="str">
        <f ca="1">OFFSET(Очки!$A$3,L19,J19+QUOTIENT(MAX($C$29-11,0), 2)*4)</f>
        <v>Место</v>
      </c>
      <c r="W19" s="198">
        <f ca="1">IF(L19&lt;K19,OFFSET(IF(OR($C$29=11,$C$29=12),Очки!$B$17,Очки!$O$18),2+K19-L19,IF(J19=2,12,13-K19)),0)</f>
        <v>0</v>
      </c>
      <c r="X19" s="198"/>
      <c r="Y19" s="199"/>
      <c r="Z19" s="138"/>
      <c r="AA19" s="139"/>
      <c r="AB19" s="193">
        <f t="shared" ca="1" si="0"/>
        <v>0</v>
      </c>
      <c r="AD19" s="129"/>
    </row>
    <row r="20" spans="1:30" ht="15.75" hidden="1" x14ac:dyDescent="0.25">
      <c r="A20" s="158" t="e">
        <f ca="1">RANK(AB20,AB$6:OFFSET(AB$6,0,0,COUNTA(B$6:B$28)))</f>
        <v>#N/A</v>
      </c>
      <c r="B20" s="155"/>
      <c r="C20" s="149"/>
      <c r="D20" s="235"/>
      <c r="E20" s="236"/>
      <c r="F20" s="237"/>
      <c r="G20" s="233"/>
      <c r="H20" s="238"/>
      <c r="I20" s="236"/>
      <c r="J20" s="235"/>
      <c r="K20" s="236"/>
      <c r="L20" s="239"/>
      <c r="M20" s="283"/>
      <c r="N20" s="202" t="str">
        <f ca="1">OFFSET(Очки!$A$3,F20,D20+QUOTIENT(MAX($C$29-11,0), 2)*4)</f>
        <v>Место</v>
      </c>
      <c r="O20" s="198">
        <f ca="1">IF(F20&lt;E20,OFFSET(IF(OR($C$29=11,$C$29=12),Очки!$B$17,Очки!$O$18),2+E20-F20,IF(D20=2,12,13-E20)),0)</f>
        <v>0</v>
      </c>
      <c r="P20" s="198"/>
      <c r="Q20" s="273"/>
      <c r="R20" s="202" t="str">
        <f ca="1">OFFSET(Очки!$A$3,I20,G20+QUOTIENT(MAX($C$29-11,0), 2)*4)</f>
        <v>Место</v>
      </c>
      <c r="S20" s="198">
        <f ca="1">IF(I20&lt;H20,OFFSET(IF(OR($C$29=11,$C$29=12),Очки!$B$17,Очки!$O$18),2+H20-I20,IF(G20=2,12,13-H20)),0)</f>
        <v>0</v>
      </c>
      <c r="T20" s="198"/>
      <c r="U20" s="273"/>
      <c r="V20" s="202" t="str">
        <f ca="1">OFFSET(Очки!$A$3,L20,J20+QUOTIENT(MAX($C$29-11,0), 2)*4)</f>
        <v>Место</v>
      </c>
      <c r="W20" s="198">
        <f ca="1">IF(L20&lt;K20,OFFSET(IF(OR($C$29=11,$C$29=12),Очки!$B$17,Очки!$O$18),2+K20-L20,IF(J20=2,12,13-K20)),0)</f>
        <v>0</v>
      </c>
      <c r="X20" s="198"/>
      <c r="Y20" s="199"/>
      <c r="Z20" s="138"/>
      <c r="AA20" s="139"/>
      <c r="AB20" s="193">
        <f t="shared" ca="1" si="0"/>
        <v>0</v>
      </c>
      <c r="AD20" s="129"/>
    </row>
    <row r="21" spans="1:30" ht="15.75" hidden="1" x14ac:dyDescent="0.25">
      <c r="A21" s="158" t="e">
        <f ca="1">RANK(AB21,AB$6:OFFSET(AB$6,0,0,COUNTA(B$6:B$28)))</f>
        <v>#N/A</v>
      </c>
      <c r="B21" s="154"/>
      <c r="C21" s="229"/>
      <c r="D21" s="235"/>
      <c r="E21" s="236"/>
      <c r="F21" s="237"/>
      <c r="G21" s="233"/>
      <c r="H21" s="238"/>
      <c r="I21" s="236"/>
      <c r="J21" s="232"/>
      <c r="K21" s="236"/>
      <c r="L21" s="239"/>
      <c r="M21" s="283"/>
      <c r="N21" s="202" t="str">
        <f ca="1">OFFSET(Очки!$A$3,F21,D21+QUOTIENT(MAX($C$29-11,0), 2)*4)</f>
        <v>Место</v>
      </c>
      <c r="O21" s="198">
        <f ca="1">IF(F21&lt;E21,OFFSET(IF(OR($C$29=11,$C$29=12),Очки!$B$17,Очки!$O$18),2+E21-F21,IF(D21=2,12,13-E21)),0)</f>
        <v>0</v>
      </c>
      <c r="P21" s="198"/>
      <c r="Q21" s="273"/>
      <c r="R21" s="202" t="str">
        <f ca="1">OFFSET(Очки!$A$3,I21,G21+QUOTIENT(MAX($C$29-11,0), 2)*4)</f>
        <v>Место</v>
      </c>
      <c r="S21" s="198">
        <f ca="1">IF(I21&lt;H21,OFFSET(IF(OR($C$29=11,$C$29=12),Очки!$B$17,Очки!$O$18),2+H21-I21,IF(G21=2,12,13-H21)),0)</f>
        <v>0</v>
      </c>
      <c r="T21" s="198"/>
      <c r="U21" s="273"/>
      <c r="V21" s="202" t="str">
        <f ca="1">OFFSET(Очки!$A$3,L21,J21+QUOTIENT(MAX($C$29-11,0), 2)*4)</f>
        <v>Место</v>
      </c>
      <c r="W21" s="198">
        <f ca="1">IF(L21&lt;K21,OFFSET(IF(OR($C$29=11,$C$29=12),Очки!$B$17,Очки!$O$18),2+K21-L21,IF(J21=2,12,13-K21)),0)</f>
        <v>0</v>
      </c>
      <c r="X21" s="198"/>
      <c r="Y21" s="199"/>
      <c r="Z21" s="138"/>
      <c r="AA21" s="139"/>
      <c r="AB21" s="193">
        <f t="shared" ref="AB21:AB28" ca="1" si="1">SUM(M21:Y21)</f>
        <v>0</v>
      </c>
      <c r="AD21" s="129"/>
    </row>
    <row r="22" spans="1:30" ht="15.75" hidden="1" x14ac:dyDescent="0.25">
      <c r="A22" s="158" t="e">
        <f ca="1">RANK(AB22,AB$6:OFFSET(AB$6,0,0,COUNTA(B$6:B$28)))</f>
        <v>#N/A</v>
      </c>
      <c r="B22" s="156"/>
      <c r="C22" s="229"/>
      <c r="D22" s="235"/>
      <c r="E22" s="236"/>
      <c r="F22" s="237"/>
      <c r="G22" s="233"/>
      <c r="H22" s="238"/>
      <c r="I22" s="236"/>
      <c r="J22" s="235"/>
      <c r="K22" s="236"/>
      <c r="L22" s="239"/>
      <c r="M22" s="283"/>
      <c r="N22" s="202" t="str">
        <f ca="1">OFFSET(Очки!$A$3,F22,D22+QUOTIENT(MAX($C$29-11,0), 2)*4)</f>
        <v>Место</v>
      </c>
      <c r="O22" s="198">
        <f ca="1">IF(F22&lt;E22,OFFSET(IF(OR($C$29=11,$C$29=12),Очки!$B$17,Очки!$O$18),2+E22-F22,IF(D22=2,12,13-E22)),0)</f>
        <v>0</v>
      </c>
      <c r="P22" s="198"/>
      <c r="Q22" s="273"/>
      <c r="R22" s="202" t="str">
        <f ca="1">OFFSET(Очки!$A$3,I22,G22+QUOTIENT(MAX($C$29-11,0), 2)*4)</f>
        <v>Место</v>
      </c>
      <c r="S22" s="198">
        <f ca="1">IF(I22&lt;H22,OFFSET(IF(OR($C$29=11,$C$29=12),Очки!$B$17,Очки!$O$18),2+H22-I22,IF(G22=2,12,13-H22)),0)</f>
        <v>0</v>
      </c>
      <c r="T22" s="198"/>
      <c r="U22" s="273"/>
      <c r="V22" s="202" t="str">
        <f ca="1">OFFSET(Очки!$A$3,L22,J22+QUOTIENT(MAX($C$29-11,0), 2)*4)</f>
        <v>Место</v>
      </c>
      <c r="W22" s="198">
        <f ca="1">IF(L22&lt;K22,OFFSET(IF(OR($C$29=11,$C$29=12),Очки!$B$17,Очки!$O$18),2+K22-L22,IF(J22=2,12,13-K22)),0)</f>
        <v>0</v>
      </c>
      <c r="X22" s="198"/>
      <c r="Y22" s="199"/>
      <c r="Z22" s="138"/>
      <c r="AA22" s="139"/>
      <c r="AB22" s="193">
        <f t="shared" ca="1" si="1"/>
        <v>0</v>
      </c>
      <c r="AD22" s="129"/>
    </row>
    <row r="23" spans="1:30" ht="15.95" hidden="1" customHeight="1" x14ac:dyDescent="0.25">
      <c r="A23" s="158" t="e">
        <f ca="1">RANK(AB23,AB$6:OFFSET(AB$6,0,0,COUNTA(B$6:B$28)))</f>
        <v>#N/A</v>
      </c>
      <c r="B23" s="295"/>
      <c r="C23" s="229"/>
      <c r="D23" s="235"/>
      <c r="E23" s="236"/>
      <c r="F23" s="237"/>
      <c r="G23" s="233"/>
      <c r="H23" s="238"/>
      <c r="I23" s="236"/>
      <c r="J23" s="235"/>
      <c r="K23" s="236"/>
      <c r="L23" s="239"/>
      <c r="M23" s="283"/>
      <c r="N23" s="202" t="str">
        <f ca="1">OFFSET(Очки!$A$3,F23,D23+QUOTIENT(MAX($C$29-11,0), 2)*4)</f>
        <v>Место</v>
      </c>
      <c r="O23" s="198">
        <f ca="1">IF(F23&lt;E23,OFFSET(IF(OR($C$29=11,$C$29=12),Очки!$B$17,Очки!$O$18),2+E23-F23,IF(D23=2,12,13-E23)),0)</f>
        <v>0</v>
      </c>
      <c r="P23" s="198"/>
      <c r="Q23" s="273"/>
      <c r="R23" s="202" t="str">
        <f ca="1">OFFSET(Очки!$A$3,I23,G23+QUOTIENT(MAX($C$29-11,0), 2)*4)</f>
        <v>Место</v>
      </c>
      <c r="S23" s="198">
        <f ca="1">IF(I23&lt;H23,OFFSET(IF(OR($C$29=11,$C$29=12),Очки!$B$17,Очки!$O$18),2+H23-I23,IF(G23=2,12,13-H23)),0)</f>
        <v>0</v>
      </c>
      <c r="T23" s="198"/>
      <c r="U23" s="273"/>
      <c r="V23" s="202" t="str">
        <f ca="1">OFFSET(Очки!$A$3,L23,J23+QUOTIENT(MAX($C$29-11,0), 2)*4)</f>
        <v>Место</v>
      </c>
      <c r="W23" s="198">
        <f ca="1">IF(L23&lt;K23,OFFSET(IF(OR($C$29=11,$C$29=12),Очки!$B$17,Очки!$O$18),2+K23-L23,IF(J23=2,12,13-K23)),0)</f>
        <v>0</v>
      </c>
      <c r="X23" s="198"/>
      <c r="Y23" s="199"/>
      <c r="Z23" s="138"/>
      <c r="AA23" s="139"/>
      <c r="AB23" s="193">
        <f t="shared" ca="1" si="1"/>
        <v>0</v>
      </c>
      <c r="AD23" s="129"/>
    </row>
    <row r="24" spans="1:30" ht="15.95" hidden="1" customHeight="1" x14ac:dyDescent="0.25">
      <c r="A24" s="158" t="e">
        <f ca="1">RANK(AB24,AB$6:OFFSET(AB$6,0,0,COUNTA(B$6:B$28)))</f>
        <v>#N/A</v>
      </c>
      <c r="B24" s="155"/>
      <c r="C24" s="229"/>
      <c r="D24" s="235"/>
      <c r="E24" s="236"/>
      <c r="F24" s="237"/>
      <c r="G24" s="233"/>
      <c r="H24" s="238"/>
      <c r="I24" s="236"/>
      <c r="J24" s="232"/>
      <c r="K24" s="236"/>
      <c r="L24" s="239"/>
      <c r="M24" s="283"/>
      <c r="N24" s="202" t="str">
        <f ca="1">OFFSET(Очки!$A$3,F24,D24+QUOTIENT(MAX($C$29-11,0), 2)*4)</f>
        <v>Место</v>
      </c>
      <c r="O24" s="198">
        <f ca="1">IF(F24&lt;E24,OFFSET(IF(OR($C$29=11,$C$29=12),Очки!$B$17,Очки!$O$18),2+E24-F24,IF(D24=2,12,13-E24)),0)</f>
        <v>0</v>
      </c>
      <c r="P24" s="198"/>
      <c r="Q24" s="273"/>
      <c r="R24" s="202" t="str">
        <f ca="1">OFFSET(Очки!$A$3,I24,G24+QUOTIENT(MAX($C$29-11,0), 2)*4)</f>
        <v>Место</v>
      </c>
      <c r="S24" s="198">
        <f ca="1">IF(I24&lt;H24,OFFSET(IF(OR($C$29=11,$C$29=12),Очки!$B$17,Очки!$O$18),2+H24-I24,IF(G24=2,12,13-H24)),0)</f>
        <v>0</v>
      </c>
      <c r="T24" s="198"/>
      <c r="U24" s="273"/>
      <c r="V24" s="202" t="str">
        <f ca="1">OFFSET(Очки!$A$3,L24,J24+QUOTIENT(MAX($C$29-11,0), 2)*4)</f>
        <v>Место</v>
      </c>
      <c r="W24" s="198">
        <f ca="1">IF(L24&lt;K24,OFFSET(IF(OR($C$29=11,$C$29=12),Очки!$B$17,Очки!$O$18),2+K24-L24,IF(J24=2,12,13-K24)),0)</f>
        <v>0</v>
      </c>
      <c r="X24" s="198"/>
      <c r="Y24" s="199"/>
      <c r="Z24" s="138"/>
      <c r="AA24" s="139"/>
      <c r="AB24" s="193">
        <f t="shared" ca="1" si="1"/>
        <v>0</v>
      </c>
      <c r="AD24" s="129"/>
    </row>
    <row r="25" spans="1:30" ht="15.95" hidden="1" customHeight="1" x14ac:dyDescent="0.25">
      <c r="A25" s="158" t="e">
        <f ca="1">RANK(AB25,AB$6:OFFSET(AB$6,0,0,COUNTA(B$6:B$28)))</f>
        <v>#N/A</v>
      </c>
      <c r="B25" s="159"/>
      <c r="C25" s="229"/>
      <c r="D25" s="235"/>
      <c r="E25" s="236"/>
      <c r="F25" s="237"/>
      <c r="G25" s="233"/>
      <c r="H25" s="238"/>
      <c r="I25" s="236"/>
      <c r="J25" s="232"/>
      <c r="K25" s="236"/>
      <c r="L25" s="239"/>
      <c r="M25" s="283"/>
      <c r="N25" s="202" t="str">
        <f ca="1">OFFSET(Очки!$A$3,F25,D25+QUOTIENT(MAX($C$29-11,0), 2)*4)</f>
        <v>Место</v>
      </c>
      <c r="O25" s="198">
        <f ca="1">IF(F25&lt;E25,OFFSET(IF(OR($C$29=11,$C$29=12),Очки!$B$17,Очки!$O$18),2+E25-F25,IF(D25=2,12,13-E25)),0)</f>
        <v>0</v>
      </c>
      <c r="P25" s="198"/>
      <c r="Q25" s="273"/>
      <c r="R25" s="202" t="str">
        <f ca="1">OFFSET(Очки!$A$3,I25,G25+QUOTIENT(MAX($C$29-11,0), 2)*4)</f>
        <v>Место</v>
      </c>
      <c r="S25" s="198">
        <f ca="1">IF(I25&lt;H25,OFFSET(IF(OR($C$29=11,$C$29=12),Очки!$B$17,Очки!$O$18),2+H25-I25,IF(G25=2,12,13-H25)),0)</f>
        <v>0</v>
      </c>
      <c r="T25" s="198"/>
      <c r="U25" s="273"/>
      <c r="V25" s="202" t="str">
        <f ca="1">OFFSET(Очки!$A$3,L25,J25+QUOTIENT(MAX($C$29-11,0), 2)*4)</f>
        <v>Место</v>
      </c>
      <c r="W25" s="198">
        <f ca="1">IF(L25&lt;K25,OFFSET(IF(OR($C$29=11,$C$29=12),Очки!$B$17,Очки!$O$18),2+K25-L25,IF(J25=2,12,13-K25)),0)</f>
        <v>0</v>
      </c>
      <c r="X25" s="198"/>
      <c r="Y25" s="199"/>
      <c r="Z25" s="138"/>
      <c r="AA25" s="139"/>
      <c r="AB25" s="193">
        <f t="shared" ca="1" si="1"/>
        <v>0</v>
      </c>
      <c r="AD25" s="129"/>
    </row>
    <row r="26" spans="1:30" ht="15.95" hidden="1" customHeight="1" x14ac:dyDescent="0.25">
      <c r="A26" s="158" t="e">
        <f ca="1">RANK(AB26,AB$6:OFFSET(AB$6,0,0,COUNTA(B$6:B$28)))</f>
        <v>#N/A</v>
      </c>
      <c r="B26" s="161"/>
      <c r="C26" s="229"/>
      <c r="D26" s="235"/>
      <c r="E26" s="236"/>
      <c r="F26" s="237"/>
      <c r="G26" s="233"/>
      <c r="H26" s="238"/>
      <c r="I26" s="236"/>
      <c r="J26" s="235"/>
      <c r="K26" s="236"/>
      <c r="L26" s="239"/>
      <c r="M26" s="283"/>
      <c r="N26" s="202" t="str">
        <f ca="1">OFFSET(Очки!$A$3,F26,D26+QUOTIENT(MAX($C$29-11,0), 2)*4)</f>
        <v>Место</v>
      </c>
      <c r="O26" s="198">
        <f ca="1">IF(F26&lt;E26,OFFSET(IF(OR($C$29=11,$C$29=12),Очки!$B$17,Очки!$O$18),2+E26-F26,IF(D26=2,12,13-E26)),0)</f>
        <v>0</v>
      </c>
      <c r="P26" s="198"/>
      <c r="Q26" s="273"/>
      <c r="R26" s="202" t="str">
        <f ca="1">OFFSET(Очки!$A$3,I26,G26+QUOTIENT(MAX($C$29-11,0), 2)*4)</f>
        <v>Место</v>
      </c>
      <c r="S26" s="198">
        <f ca="1">IF(I26&lt;H26,OFFSET(IF(OR($C$29=11,$C$29=12),Очки!$B$17,Очки!$O$18),2+H26-I26,IF(G26=2,12,13-H26)),0)</f>
        <v>0</v>
      </c>
      <c r="T26" s="198"/>
      <c r="U26" s="273"/>
      <c r="V26" s="202" t="str">
        <f ca="1">OFFSET(Очки!$A$3,L26,J26+QUOTIENT(MAX($C$29-11,0), 2)*4)</f>
        <v>Место</v>
      </c>
      <c r="W26" s="198">
        <f ca="1">IF(L26&lt;K26,OFFSET(IF(OR($C$29=11,$C$29=12),Очки!$B$17,Очки!$O$18),2+K26-L26,IF(J26=2,12,13-K26)),0)</f>
        <v>0</v>
      </c>
      <c r="X26" s="198"/>
      <c r="Y26" s="199"/>
      <c r="Z26" s="138"/>
      <c r="AA26" s="139"/>
      <c r="AB26" s="193">
        <f t="shared" ca="1" si="1"/>
        <v>0</v>
      </c>
      <c r="AD26" s="129"/>
    </row>
    <row r="27" spans="1:30" ht="15.95" hidden="1" customHeight="1" x14ac:dyDescent="0.25">
      <c r="A27" s="158" t="e">
        <f ca="1">RANK(AB27,AB$6:OFFSET(AB$6,0,0,COUNTA(B$6:B$28)))</f>
        <v>#N/A</v>
      </c>
      <c r="B27" s="160"/>
      <c r="C27" s="230"/>
      <c r="D27" s="240"/>
      <c r="E27" s="241"/>
      <c r="F27" s="242"/>
      <c r="G27" s="233"/>
      <c r="H27" s="243"/>
      <c r="I27" s="241"/>
      <c r="J27" s="232"/>
      <c r="K27" s="241"/>
      <c r="L27" s="244"/>
      <c r="M27" s="283"/>
      <c r="N27" s="202" t="str">
        <f ca="1">OFFSET(Очки!$A$3,F27,D27+QUOTIENT(MAX($C$29-11,0), 2)*4)</f>
        <v>Место</v>
      </c>
      <c r="O27" s="198">
        <f ca="1">IF(F27&lt;E27,OFFSET(IF(OR($C$29=11,$C$29=12),Очки!$B$17,Очки!$O$18),2+E27-F27,IF(D27=2,12,13-E27)),0)</f>
        <v>0</v>
      </c>
      <c r="P27" s="198"/>
      <c r="Q27" s="273"/>
      <c r="R27" s="202" t="str">
        <f ca="1">OFFSET(Очки!$A$3,I27,G27+QUOTIENT(MAX($C$29-11,0), 2)*4)</f>
        <v>Место</v>
      </c>
      <c r="S27" s="198">
        <f ca="1">IF(I27&lt;H27,OFFSET(IF(OR($C$29=11,$C$29=12),Очки!$B$17,Очки!$O$18),2+H27-I27,IF(G27=2,12,13-H27)),0)</f>
        <v>0</v>
      </c>
      <c r="T27" s="198"/>
      <c r="U27" s="273"/>
      <c r="V27" s="202" t="str">
        <f ca="1">OFFSET(Очки!$A$3,L27,J27+QUOTIENT(MAX($C$29-11,0), 2)*4)</f>
        <v>Место</v>
      </c>
      <c r="W27" s="198">
        <f ca="1">IF(L27&lt;K27,OFFSET(IF(OR($C$29=11,$C$29=12),Очки!$B$17,Очки!$O$18),2+K27-L27,IF(J27=2,12,13-K27)),0)</f>
        <v>0</v>
      </c>
      <c r="X27" s="198"/>
      <c r="Y27" s="199"/>
      <c r="Z27" s="140"/>
      <c r="AA27" s="141"/>
      <c r="AB27" s="194">
        <f t="shared" ca="1" si="1"/>
        <v>0</v>
      </c>
      <c r="AD27" s="129"/>
    </row>
    <row r="28" spans="1:30" ht="15.95" hidden="1" customHeight="1" thickBot="1" x14ac:dyDescent="0.3">
      <c r="A28" s="162" t="e">
        <f ca="1">RANK(AB28,AB$6:OFFSET(AB$6,0,0,COUNTA(B$6:B$28)))</f>
        <v>#N/A</v>
      </c>
      <c r="B28" s="163"/>
      <c r="C28" s="231"/>
      <c r="D28" s="203"/>
      <c r="E28" s="145"/>
      <c r="F28" s="201"/>
      <c r="G28" s="144"/>
      <c r="H28" s="200"/>
      <c r="I28" s="145"/>
      <c r="J28" s="203"/>
      <c r="K28" s="145"/>
      <c r="L28" s="164"/>
      <c r="M28" s="284"/>
      <c r="N28" s="203" t="str">
        <f ca="1">OFFSET(Очки!$A$3,F28,D28+QUOTIENT(MAX($C$29-11,0), 2)*4)</f>
        <v>Место</v>
      </c>
      <c r="O28" s="200">
        <f ca="1">IF(F28&lt;E28,OFFSET(IF(OR($C$29=11,$C$29=12),Очки!$B$17,Очки!$O$18),2+E28-F28,IF(D28=2,12,13-E28)),0)</f>
        <v>0</v>
      </c>
      <c r="P28" s="200"/>
      <c r="Q28" s="164"/>
      <c r="R28" s="203" t="str">
        <f ca="1">OFFSET(Очки!$A$3,I28,G28+QUOTIENT(MAX($C$29-11,0), 2)*4)</f>
        <v>Место</v>
      </c>
      <c r="S28" s="200">
        <f ca="1">IF(I28&lt;H28,OFFSET(IF(OR($C$29=11,$C$29=12),Очки!$B$17,Очки!$O$18),2+H28-I28,IF(G28=2,12,13-H28)),0)</f>
        <v>0</v>
      </c>
      <c r="T28" s="200"/>
      <c r="U28" s="164"/>
      <c r="V28" s="203" t="str">
        <f ca="1">OFFSET(Очки!$A$3,L28,J28+QUOTIENT(MAX($C$29-11,0), 2)*4)</f>
        <v>Место</v>
      </c>
      <c r="W28" s="200">
        <f ca="1">IF(L28&lt;K28,OFFSET(IF(OR($C$29=11,$C$29=12),Очки!$B$17,Очки!$O$18),2+K28-L28,IF(J28=2,12,13-K28)),0)</f>
        <v>0</v>
      </c>
      <c r="X28" s="200"/>
      <c r="Y28" s="201"/>
      <c r="Z28" s="138"/>
      <c r="AA28" s="139"/>
      <c r="AB28" s="195">
        <f t="shared" ca="1" si="1"/>
        <v>0</v>
      </c>
      <c r="AD28" s="129"/>
    </row>
    <row r="29" spans="1:30" ht="15.95" customHeight="1" x14ac:dyDescent="0.2">
      <c r="B29" s="129" t="s">
        <v>43</v>
      </c>
      <c r="C29" s="129">
        <f>COUNTA(B6:B28)</f>
        <v>10</v>
      </c>
    </row>
    <row r="30" spans="1:30" ht="15.95" customHeight="1" x14ac:dyDescent="0.2"/>
    <row r="31" spans="1:30" ht="15.95" customHeight="1" x14ac:dyDescent="0.25"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</row>
    <row r="32" spans="1:30" ht="15.95" customHeight="1" x14ac:dyDescent="0.25"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</row>
    <row r="33" spans="12:28" ht="15.95" customHeight="1" x14ac:dyDescent="0.25"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spans="12:28" ht="15.95" customHeight="1" x14ac:dyDescent="0.25"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12:28" ht="15.75" x14ac:dyDescent="0.25"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</row>
    <row r="36" spans="12:28" ht="15.75" x14ac:dyDescent="0.25"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</row>
    <row r="37" spans="12:28" ht="15.75" x14ac:dyDescent="0.25"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</row>
    <row r="38" spans="12:28" ht="15.75" x14ac:dyDescent="0.25"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</row>
    <row r="39" spans="12:28" ht="15.75" x14ac:dyDescent="0.25"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</row>
    <row r="40" spans="12:28" ht="15.75" x14ac:dyDescent="0.25"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</row>
    <row r="41" spans="12:28" ht="15.75" x14ac:dyDescent="0.25"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</row>
    <row r="42" spans="12:28" ht="15.75" x14ac:dyDescent="0.25"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</row>
    <row r="43" spans="12:28" ht="15.75" x14ac:dyDescent="0.25"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</row>
    <row r="44" spans="12:28" ht="15.75" x14ac:dyDescent="0.25"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</row>
    <row r="45" spans="12:28" ht="15.75" x14ac:dyDescent="0.25"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</row>
    <row r="46" spans="12:28" ht="15.75" x14ac:dyDescent="0.25"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</row>
    <row r="47" spans="12:28" ht="15.75" x14ac:dyDescent="0.25"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</row>
    <row r="48" spans="12:28" ht="15.75" x14ac:dyDescent="0.25"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</row>
    <row r="49" spans="12:28" ht="15.75" x14ac:dyDescent="0.25"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</row>
    <row r="50" spans="12:28" ht="15.75" x14ac:dyDescent="0.25"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</row>
    <row r="51" spans="12:28" ht="15.75" x14ac:dyDescent="0.25"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</row>
    <row r="52" spans="12:28" ht="15.75" x14ac:dyDescent="0.25"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</row>
    <row r="53" spans="12:28" ht="15.75" x14ac:dyDescent="0.25"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</row>
    <row r="54" spans="12:28" ht="15.75" x14ac:dyDescent="0.25"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</row>
    <row r="55" spans="12:28" ht="15.75" x14ac:dyDescent="0.25"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</row>
    <row r="56" spans="12:28" ht="15.75" x14ac:dyDescent="0.25"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</row>
    <row r="57" spans="12:28" ht="15.75" x14ac:dyDescent="0.25"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</row>
    <row r="58" spans="12:28" ht="15.75" x14ac:dyDescent="0.25"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</row>
    <row r="59" spans="12:28" ht="15.75" x14ac:dyDescent="0.25"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</row>
    <row r="60" spans="12:28" ht="15.75" x14ac:dyDescent="0.25"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</row>
    <row r="61" spans="12:28" ht="15.75" x14ac:dyDescent="0.25"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</row>
  </sheetData>
  <sortState ref="A6:AB15">
    <sortCondition descending="1" ref="AB6:AB15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28">
    <cfRule type="expression" dxfId="8" priority="3">
      <formula>AND(E6&gt;F6,O6=0)</formula>
    </cfRule>
  </conditionalFormatting>
  <conditionalFormatting sqref="S6:S28">
    <cfRule type="expression" dxfId="7" priority="2">
      <formula>AND(H6&gt;I6,S6=0)</formula>
    </cfRule>
  </conditionalFormatting>
  <conditionalFormatting sqref="W6:W28">
    <cfRule type="expression" dxfId="6" priority="1">
      <formula>AND(K6&gt;L6,W6=0)</formula>
    </cfRule>
  </conditionalFormatting>
  <pageMargins left="0.25" right="0.25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Рейтинг</vt:lpstr>
      <vt:lpstr>Очки</vt:lpstr>
      <vt:lpstr>06.09</vt:lpstr>
      <vt:lpstr>12.07 </vt:lpstr>
      <vt:lpstr>20.09</vt:lpstr>
      <vt:lpstr>27.09</vt:lpstr>
      <vt:lpstr>04.10</vt:lpstr>
      <vt:lpstr>11.10</vt:lpstr>
      <vt:lpstr>18.10</vt:lpstr>
      <vt:lpstr>25.10</vt:lpstr>
      <vt:lpstr>12.07 (11)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2017-10-25T20:53:29Z</dcterms:modified>
</cp:coreProperties>
</file>