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tabRatio="500" activeTab="6"/>
  </bookViews>
  <sheets>
    <sheet name="Очки" sheetId="1" r:id="rId1"/>
    <sheet name="16.05" sheetId="2" r:id="rId2"/>
    <sheet name="23.05" sheetId="3" r:id="rId3"/>
    <sheet name="30.05." sheetId="5" r:id="rId4"/>
    <sheet name="06.06" sheetId="6" r:id="rId5"/>
    <sheet name="13.06" sheetId="4" r:id="rId6"/>
    <sheet name="20.06" sheetId="7" r:id="rId7"/>
    <sheet name="12121 (2)" sheetId="8" r:id="rId8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1" i="8" l="1"/>
  <c r="O30" i="8" s="1"/>
  <c r="P30" i="8"/>
  <c r="L30" i="8"/>
  <c r="P29" i="8"/>
  <c r="L29" i="8"/>
  <c r="P28" i="8"/>
  <c r="L28" i="8"/>
  <c r="P27" i="8"/>
  <c r="L27" i="8"/>
  <c r="P26" i="8"/>
  <c r="L26" i="8"/>
  <c r="P25" i="8"/>
  <c r="L25" i="8"/>
  <c r="P24" i="8"/>
  <c r="L24" i="8"/>
  <c r="P23" i="8"/>
  <c r="L23" i="8"/>
  <c r="P22" i="8"/>
  <c r="L22" i="8"/>
  <c r="P21" i="8"/>
  <c r="L21" i="8"/>
  <c r="P20" i="8"/>
  <c r="L20" i="8"/>
  <c r="P19" i="8"/>
  <c r="L19" i="8"/>
  <c r="P18" i="8"/>
  <c r="L18" i="8"/>
  <c r="P17" i="8"/>
  <c r="L17" i="8"/>
  <c r="P16" i="8"/>
  <c r="L16" i="8"/>
  <c r="P15" i="8"/>
  <c r="O15" i="8"/>
  <c r="L15" i="8"/>
  <c r="K15" i="8"/>
  <c r="S15" i="8" s="1"/>
  <c r="A15" i="8" s="1"/>
  <c r="P14" i="8"/>
  <c r="O14" i="8"/>
  <c r="L14" i="8"/>
  <c r="K14" i="8"/>
  <c r="S14" i="8" s="1"/>
  <c r="A14" i="8" s="1"/>
  <c r="P13" i="8"/>
  <c r="O13" i="8"/>
  <c r="L13" i="8"/>
  <c r="K13" i="8"/>
  <c r="S13" i="8" s="1"/>
  <c r="A13" i="8" s="1"/>
  <c r="P12" i="8"/>
  <c r="O12" i="8"/>
  <c r="L12" i="8"/>
  <c r="K12" i="8"/>
  <c r="S12" i="8" s="1"/>
  <c r="A12" i="8" s="1"/>
  <c r="P11" i="8"/>
  <c r="O11" i="8"/>
  <c r="L11" i="8"/>
  <c r="K11" i="8"/>
  <c r="S11" i="8" s="1"/>
  <c r="A11" i="8" s="1"/>
  <c r="P10" i="8"/>
  <c r="O10" i="8"/>
  <c r="L10" i="8"/>
  <c r="K10" i="8"/>
  <c r="S10" i="8" s="1"/>
  <c r="A10" i="8" s="1"/>
  <c r="P9" i="8"/>
  <c r="O9" i="8"/>
  <c r="L9" i="8"/>
  <c r="K9" i="8"/>
  <c r="S9" i="8" s="1"/>
  <c r="A9" i="8" s="1"/>
  <c r="P8" i="8"/>
  <c r="O8" i="8"/>
  <c r="L8" i="8"/>
  <c r="K8" i="8"/>
  <c r="S8" i="8" s="1"/>
  <c r="A8" i="8" s="1"/>
  <c r="P7" i="8"/>
  <c r="O7" i="8"/>
  <c r="L7" i="8"/>
  <c r="K7" i="8"/>
  <c r="S7" i="8" s="1"/>
  <c r="A7" i="8" s="1"/>
  <c r="P6" i="8"/>
  <c r="O6" i="8"/>
  <c r="L6" i="8"/>
  <c r="K6" i="8"/>
  <c r="S6" i="8" s="1"/>
  <c r="A6" i="8" s="1"/>
  <c r="K16" i="8" l="1"/>
  <c r="S16" i="8" s="1"/>
  <c r="A16" i="8" s="1"/>
  <c r="O16" i="8"/>
  <c r="K17" i="8"/>
  <c r="S17" i="8" s="1"/>
  <c r="A17" i="8" s="1"/>
  <c r="O17" i="8"/>
  <c r="K18" i="8"/>
  <c r="S18" i="8" s="1"/>
  <c r="A18" i="8" s="1"/>
  <c r="O18" i="8"/>
  <c r="K19" i="8"/>
  <c r="S19" i="8" s="1"/>
  <c r="A19" i="8" s="1"/>
  <c r="O19" i="8"/>
  <c r="K20" i="8"/>
  <c r="S20" i="8" s="1"/>
  <c r="A20" i="8" s="1"/>
  <c r="O20" i="8"/>
  <c r="K21" i="8"/>
  <c r="S21" i="8" s="1"/>
  <c r="A21" i="8" s="1"/>
  <c r="O21" i="8"/>
  <c r="K22" i="8"/>
  <c r="S22" i="8" s="1"/>
  <c r="A22" i="8" s="1"/>
  <c r="O22" i="8"/>
  <c r="K23" i="8"/>
  <c r="S23" i="8" s="1"/>
  <c r="A23" i="8" s="1"/>
  <c r="O23" i="8"/>
  <c r="K24" i="8"/>
  <c r="S24" i="8" s="1"/>
  <c r="A24" i="8" s="1"/>
  <c r="O24" i="8"/>
  <c r="K25" i="8"/>
  <c r="S25" i="8" s="1"/>
  <c r="A25" i="8" s="1"/>
  <c r="O25" i="8"/>
  <c r="K26" i="8"/>
  <c r="S26" i="8" s="1"/>
  <c r="A26" i="8" s="1"/>
  <c r="O26" i="8"/>
  <c r="K27" i="8"/>
  <c r="S27" i="8" s="1"/>
  <c r="A27" i="8" s="1"/>
  <c r="O27" i="8"/>
  <c r="K28" i="8"/>
  <c r="S28" i="8" s="1"/>
  <c r="A28" i="8" s="1"/>
  <c r="O28" i="8"/>
  <c r="K29" i="8"/>
  <c r="S29" i="8" s="1"/>
  <c r="A29" i="8" s="1"/>
  <c r="O29" i="8"/>
  <c r="K30" i="8"/>
  <c r="S30" i="8" s="1"/>
  <c r="A30" i="8" s="1"/>
  <c r="R17" i="4"/>
  <c r="C31" i="7" l="1"/>
  <c r="O30" i="7" s="1"/>
  <c r="P30" i="7"/>
  <c r="L30" i="7"/>
  <c r="P29" i="7"/>
  <c r="L29" i="7"/>
  <c r="P28" i="7"/>
  <c r="L28" i="7"/>
  <c r="P27" i="7"/>
  <c r="L27" i="7"/>
  <c r="P26" i="7"/>
  <c r="L26" i="7"/>
  <c r="P25" i="7"/>
  <c r="L25" i="7"/>
  <c r="P24" i="7"/>
  <c r="L24" i="7"/>
  <c r="P23" i="7"/>
  <c r="L23" i="7"/>
  <c r="P22" i="7"/>
  <c r="L22" i="7"/>
  <c r="P9" i="7"/>
  <c r="L9" i="7"/>
  <c r="P17" i="7"/>
  <c r="L17" i="7"/>
  <c r="P10" i="7"/>
  <c r="L10" i="7"/>
  <c r="P11" i="7"/>
  <c r="L11" i="7"/>
  <c r="P13" i="7"/>
  <c r="L13" i="7"/>
  <c r="P8" i="7"/>
  <c r="L8" i="7"/>
  <c r="P19" i="7"/>
  <c r="L19" i="7"/>
  <c r="P18" i="7"/>
  <c r="L18" i="7"/>
  <c r="P20" i="7"/>
  <c r="L20" i="7"/>
  <c r="P12" i="7"/>
  <c r="L12" i="7"/>
  <c r="P16" i="7"/>
  <c r="L16" i="7"/>
  <c r="P21" i="7"/>
  <c r="L21" i="7"/>
  <c r="P7" i="7"/>
  <c r="L7" i="7"/>
  <c r="P6" i="7"/>
  <c r="O6" i="7"/>
  <c r="L6" i="7"/>
  <c r="K6" i="7"/>
  <c r="P15" i="7"/>
  <c r="O15" i="7"/>
  <c r="L15" i="7"/>
  <c r="K15" i="7"/>
  <c r="P14" i="7"/>
  <c r="O14" i="7"/>
  <c r="L14" i="7"/>
  <c r="K14" i="7"/>
  <c r="S14" i="7" l="1"/>
  <c r="S15" i="7"/>
  <c r="S6" i="7"/>
  <c r="K7" i="7"/>
  <c r="O7" i="7"/>
  <c r="K21" i="7"/>
  <c r="O21" i="7"/>
  <c r="K16" i="7"/>
  <c r="O16" i="7"/>
  <c r="K12" i="7"/>
  <c r="O12" i="7"/>
  <c r="K20" i="7"/>
  <c r="O20" i="7"/>
  <c r="K18" i="7"/>
  <c r="O18" i="7"/>
  <c r="K19" i="7"/>
  <c r="O19" i="7"/>
  <c r="K8" i="7"/>
  <c r="O8" i="7"/>
  <c r="K13" i="7"/>
  <c r="O13" i="7"/>
  <c r="K11" i="7"/>
  <c r="O11" i="7"/>
  <c r="K10" i="7"/>
  <c r="O10" i="7"/>
  <c r="K17" i="7"/>
  <c r="O17" i="7"/>
  <c r="K9" i="7"/>
  <c r="O9" i="7"/>
  <c r="K22" i="7"/>
  <c r="O22" i="7"/>
  <c r="K23" i="7"/>
  <c r="O23" i="7"/>
  <c r="K24" i="7"/>
  <c r="O24" i="7"/>
  <c r="K25" i="7"/>
  <c r="O25" i="7"/>
  <c r="K26" i="7"/>
  <c r="O26" i="7"/>
  <c r="K27" i="7"/>
  <c r="O27" i="7"/>
  <c r="K28" i="7"/>
  <c r="O28" i="7"/>
  <c r="K29" i="7"/>
  <c r="O29" i="7"/>
  <c r="K30" i="7"/>
  <c r="S30" i="7" s="1"/>
  <c r="N21" i="6"/>
  <c r="C31" i="6"/>
  <c r="P30" i="6"/>
  <c r="O30" i="6"/>
  <c r="L30" i="6"/>
  <c r="K30" i="6"/>
  <c r="P29" i="6"/>
  <c r="O29" i="6"/>
  <c r="L29" i="6"/>
  <c r="K29" i="6"/>
  <c r="P28" i="6"/>
  <c r="O28" i="6"/>
  <c r="L28" i="6"/>
  <c r="K28" i="6"/>
  <c r="P27" i="6"/>
  <c r="O27" i="6"/>
  <c r="L27" i="6"/>
  <c r="K27" i="6"/>
  <c r="P26" i="6"/>
  <c r="O26" i="6"/>
  <c r="L26" i="6"/>
  <c r="K26" i="6"/>
  <c r="P25" i="6"/>
  <c r="O25" i="6"/>
  <c r="L25" i="6"/>
  <c r="K25" i="6"/>
  <c r="P24" i="6"/>
  <c r="O24" i="6"/>
  <c r="L24" i="6"/>
  <c r="K24" i="6"/>
  <c r="P23" i="6"/>
  <c r="O23" i="6"/>
  <c r="L23" i="6"/>
  <c r="K23" i="6"/>
  <c r="P22" i="6"/>
  <c r="O22" i="6"/>
  <c r="L22" i="6"/>
  <c r="K22" i="6"/>
  <c r="P13" i="6"/>
  <c r="O13" i="6"/>
  <c r="L13" i="6"/>
  <c r="K13" i="6"/>
  <c r="P12" i="6"/>
  <c r="O12" i="6"/>
  <c r="L12" i="6"/>
  <c r="K12" i="6"/>
  <c r="P10" i="6"/>
  <c r="O10" i="6"/>
  <c r="L10" i="6"/>
  <c r="K10" i="6"/>
  <c r="P14" i="6"/>
  <c r="O14" i="6"/>
  <c r="L14" i="6"/>
  <c r="K14" i="6"/>
  <c r="P9" i="6"/>
  <c r="O9" i="6"/>
  <c r="L9" i="6"/>
  <c r="K9" i="6"/>
  <c r="P8" i="6"/>
  <c r="O8" i="6"/>
  <c r="L8" i="6"/>
  <c r="K8" i="6"/>
  <c r="P15" i="6"/>
  <c r="O15" i="6"/>
  <c r="L15" i="6"/>
  <c r="K15" i="6"/>
  <c r="P19" i="6"/>
  <c r="O19" i="6"/>
  <c r="L19" i="6"/>
  <c r="K19" i="6"/>
  <c r="P11" i="6"/>
  <c r="O11" i="6"/>
  <c r="L11" i="6"/>
  <c r="K11" i="6"/>
  <c r="P18" i="6"/>
  <c r="O18" i="6"/>
  <c r="L18" i="6"/>
  <c r="K18" i="6"/>
  <c r="P21" i="6"/>
  <c r="O21" i="6"/>
  <c r="L21" i="6"/>
  <c r="K21" i="6"/>
  <c r="P20" i="6"/>
  <c r="O20" i="6"/>
  <c r="L20" i="6"/>
  <c r="K20" i="6"/>
  <c r="P6" i="6"/>
  <c r="O6" i="6"/>
  <c r="L6" i="6"/>
  <c r="K6" i="6"/>
  <c r="P7" i="6"/>
  <c r="O7" i="6"/>
  <c r="L7" i="6"/>
  <c r="K7" i="6"/>
  <c r="P17" i="6"/>
  <c r="O17" i="6"/>
  <c r="L17" i="6"/>
  <c r="K17" i="6"/>
  <c r="P16" i="6"/>
  <c r="O16" i="6"/>
  <c r="L16" i="6"/>
  <c r="K16" i="6"/>
  <c r="S13" i="7" l="1"/>
  <c r="S11" i="7"/>
  <c r="S8" i="7"/>
  <c r="S19" i="7"/>
  <c r="S18" i="7"/>
  <c r="S20" i="7"/>
  <c r="S12" i="7"/>
  <c r="S16" i="7"/>
  <c r="S21" i="7"/>
  <c r="S7" i="7"/>
  <c r="S29" i="7"/>
  <c r="S28" i="7"/>
  <c r="S27" i="7"/>
  <c r="S26" i="7"/>
  <c r="S25" i="7"/>
  <c r="S24" i="7"/>
  <c r="S23" i="7"/>
  <c r="S22" i="7"/>
  <c r="S9" i="7"/>
  <c r="S17" i="7"/>
  <c r="S10" i="7"/>
  <c r="S16" i="6"/>
  <c r="S17" i="6"/>
  <c r="S7" i="6"/>
  <c r="S6" i="6"/>
  <c r="S20" i="6"/>
  <c r="S21" i="6"/>
  <c r="S18" i="6"/>
  <c r="S11" i="6"/>
  <c r="S19" i="6"/>
  <c r="S15" i="6"/>
  <c r="S8" i="6"/>
  <c r="S9" i="6"/>
  <c r="S14" i="6"/>
  <c r="S10" i="6"/>
  <c r="S12" i="6"/>
  <c r="S13" i="6"/>
  <c r="S22" i="6"/>
  <c r="S23" i="6"/>
  <c r="S24" i="6"/>
  <c r="S25" i="6"/>
  <c r="S26" i="6"/>
  <c r="S27" i="6"/>
  <c r="S29" i="6"/>
  <c r="S30" i="6"/>
  <c r="S28" i="6"/>
  <c r="A30" i="7" l="1"/>
  <c r="A22" i="7"/>
  <c r="A24" i="7"/>
  <c r="A26" i="7"/>
  <c r="A28" i="7"/>
  <c r="A6" i="7"/>
  <c r="A23" i="7"/>
  <c r="A25" i="7"/>
  <c r="A27" i="7"/>
  <c r="A29" i="7"/>
  <c r="A8" i="7"/>
  <c r="A9" i="7"/>
  <c r="A7" i="7"/>
  <c r="A7" i="6"/>
  <c r="A11" i="6"/>
  <c r="A23" i="6"/>
  <c r="A22" i="6"/>
  <c r="A29" i="6"/>
  <c r="A8" i="6"/>
  <c r="A28" i="6"/>
  <c r="A26" i="6"/>
  <c r="A24" i="6"/>
  <c r="A12" i="6"/>
  <c r="A14" i="6"/>
  <c r="A19" i="6"/>
  <c r="A18" i="6"/>
  <c r="A6" i="6"/>
  <c r="A27" i="6"/>
  <c r="A9" i="6"/>
  <c r="A20" i="6"/>
  <c r="A30" i="6"/>
  <c r="A17" i="6"/>
  <c r="A25" i="6"/>
  <c r="A13" i="6"/>
  <c r="A10" i="6"/>
  <c r="A15" i="6"/>
  <c r="A21" i="6"/>
  <c r="A16" i="6"/>
  <c r="C31" i="5" l="1"/>
  <c r="O30" i="5" s="1"/>
  <c r="P30" i="5"/>
  <c r="L30" i="5"/>
  <c r="P29" i="5"/>
  <c r="L29" i="5"/>
  <c r="P28" i="5"/>
  <c r="L28" i="5"/>
  <c r="P27" i="5"/>
  <c r="L27" i="5"/>
  <c r="P26" i="5"/>
  <c r="L26" i="5"/>
  <c r="P25" i="5"/>
  <c r="L25" i="5"/>
  <c r="P9" i="5"/>
  <c r="L9" i="5"/>
  <c r="P14" i="5"/>
  <c r="L14" i="5"/>
  <c r="P13" i="5"/>
  <c r="L13" i="5"/>
  <c r="P22" i="5"/>
  <c r="L22" i="5"/>
  <c r="P12" i="5"/>
  <c r="L12" i="5"/>
  <c r="P24" i="5"/>
  <c r="L24" i="5"/>
  <c r="P19" i="5"/>
  <c r="L19" i="5"/>
  <c r="P21" i="5"/>
  <c r="L21" i="5"/>
  <c r="P18" i="5"/>
  <c r="L18" i="5"/>
  <c r="P20" i="5"/>
  <c r="L20" i="5"/>
  <c r="P6" i="5"/>
  <c r="L6" i="5"/>
  <c r="P8" i="5"/>
  <c r="L8" i="5"/>
  <c r="P16" i="5"/>
  <c r="O16" i="5"/>
  <c r="L16" i="5"/>
  <c r="K16" i="5"/>
  <c r="P17" i="5"/>
  <c r="O17" i="5"/>
  <c r="L17" i="5"/>
  <c r="K17" i="5"/>
  <c r="P11" i="5"/>
  <c r="O11" i="5"/>
  <c r="L11" i="5"/>
  <c r="K11" i="5"/>
  <c r="P15" i="5"/>
  <c r="O15" i="5"/>
  <c r="L15" i="5"/>
  <c r="K15" i="5"/>
  <c r="P23" i="5"/>
  <c r="O23" i="5"/>
  <c r="L23" i="5"/>
  <c r="K23" i="5"/>
  <c r="P10" i="5"/>
  <c r="O10" i="5"/>
  <c r="L10" i="5"/>
  <c r="K10" i="5"/>
  <c r="P7" i="5"/>
  <c r="O7" i="5"/>
  <c r="L7" i="5"/>
  <c r="K7" i="5"/>
  <c r="S7" i="5" l="1"/>
  <c r="S10" i="5"/>
  <c r="S23" i="5"/>
  <c r="S15" i="5"/>
  <c r="S11" i="5"/>
  <c r="S17" i="5"/>
  <c r="S16" i="5"/>
  <c r="K8" i="5"/>
  <c r="O8" i="5"/>
  <c r="K6" i="5"/>
  <c r="O6" i="5"/>
  <c r="K20" i="5"/>
  <c r="O20" i="5"/>
  <c r="K18" i="5"/>
  <c r="O18" i="5"/>
  <c r="K21" i="5"/>
  <c r="O21" i="5"/>
  <c r="K19" i="5"/>
  <c r="O19" i="5"/>
  <c r="K24" i="5"/>
  <c r="O24" i="5"/>
  <c r="K12" i="5"/>
  <c r="O12" i="5"/>
  <c r="K22" i="5"/>
  <c r="O22" i="5"/>
  <c r="K13" i="5"/>
  <c r="O13" i="5"/>
  <c r="K14" i="5"/>
  <c r="O14" i="5"/>
  <c r="K9" i="5"/>
  <c r="O9" i="5"/>
  <c r="K25" i="5"/>
  <c r="O25" i="5"/>
  <c r="K26" i="5"/>
  <c r="O26" i="5"/>
  <c r="K27" i="5"/>
  <c r="O27" i="5"/>
  <c r="K28" i="5"/>
  <c r="O28" i="5"/>
  <c r="K29" i="5"/>
  <c r="O29" i="5"/>
  <c r="K30" i="5"/>
  <c r="S30" i="5" s="1"/>
  <c r="C31" i="3"/>
  <c r="C18" i="4"/>
  <c r="P13" i="4"/>
  <c r="L13" i="4"/>
  <c r="P6" i="4"/>
  <c r="L6" i="4"/>
  <c r="P12" i="4"/>
  <c r="O12" i="4"/>
  <c r="L12" i="4"/>
  <c r="K12" i="4"/>
  <c r="P10" i="4"/>
  <c r="O10" i="4"/>
  <c r="L10" i="4"/>
  <c r="K10" i="4"/>
  <c r="P9" i="4"/>
  <c r="O9" i="4"/>
  <c r="L9" i="4"/>
  <c r="K9" i="4"/>
  <c r="P15" i="4"/>
  <c r="O15" i="4"/>
  <c r="L15" i="4"/>
  <c r="K15" i="4"/>
  <c r="P7" i="4"/>
  <c r="O7" i="4"/>
  <c r="L7" i="4"/>
  <c r="K7" i="4"/>
  <c r="P16" i="4"/>
  <c r="O16" i="4"/>
  <c r="L16" i="4"/>
  <c r="K16" i="4"/>
  <c r="P8" i="4"/>
  <c r="O8" i="4"/>
  <c r="L8" i="4"/>
  <c r="K8" i="4"/>
  <c r="P17" i="4"/>
  <c r="O17" i="4"/>
  <c r="L17" i="4"/>
  <c r="K17" i="4"/>
  <c r="P11" i="4"/>
  <c r="O11" i="4"/>
  <c r="L11" i="4"/>
  <c r="K11" i="4"/>
  <c r="P14" i="4"/>
  <c r="O14" i="4"/>
  <c r="L14" i="4"/>
  <c r="K14" i="4"/>
  <c r="S15" i="4" l="1"/>
  <c r="S14" i="4"/>
  <c r="S11" i="4"/>
  <c r="S17" i="4"/>
  <c r="S8" i="4"/>
  <c r="S16" i="4"/>
  <c r="S7" i="4"/>
  <c r="S9" i="4"/>
  <c r="S10" i="4"/>
  <c r="S12" i="4"/>
  <c r="S29" i="5"/>
  <c r="S28" i="5"/>
  <c r="S27" i="5"/>
  <c r="S26" i="5"/>
  <c r="S25" i="5"/>
  <c r="S9" i="5"/>
  <c r="S14" i="5"/>
  <c r="S13" i="5"/>
  <c r="S22" i="5"/>
  <c r="S12" i="5"/>
  <c r="S24" i="5"/>
  <c r="S19" i="5"/>
  <c r="S21" i="5"/>
  <c r="S18" i="5"/>
  <c r="S20" i="5"/>
  <c r="S6" i="5"/>
  <c r="S8" i="5"/>
  <c r="K6" i="4"/>
  <c r="O6" i="4"/>
  <c r="K13" i="4"/>
  <c r="O13" i="4"/>
  <c r="S13" i="4" l="1"/>
  <c r="S6" i="4"/>
  <c r="A10" i="5"/>
  <c r="A17" i="5"/>
  <c r="A6" i="5"/>
  <c r="A15" i="5"/>
  <c r="A8" i="5"/>
  <c r="A11" i="5"/>
  <c r="A18" i="5"/>
  <c r="A19" i="5"/>
  <c r="A12" i="5"/>
  <c r="A13" i="5"/>
  <c r="A9" i="5"/>
  <c r="A26" i="5"/>
  <c r="A28" i="5"/>
  <c r="A7" i="5"/>
  <c r="A30" i="5"/>
  <c r="A20" i="5"/>
  <c r="A21" i="5"/>
  <c r="A24" i="5"/>
  <c r="A22" i="5"/>
  <c r="A14" i="5"/>
  <c r="A25" i="5"/>
  <c r="A27" i="5"/>
  <c r="A29" i="5"/>
  <c r="A23" i="5"/>
  <c r="A16" i="5"/>
  <c r="P30" i="3"/>
  <c r="O30" i="3"/>
  <c r="L30" i="3"/>
  <c r="K30" i="3"/>
  <c r="P29" i="3"/>
  <c r="O29" i="3"/>
  <c r="L29" i="3"/>
  <c r="K29" i="3"/>
  <c r="P28" i="3"/>
  <c r="O28" i="3"/>
  <c r="L28" i="3"/>
  <c r="K28" i="3"/>
  <c r="P24" i="3"/>
  <c r="O24" i="3"/>
  <c r="L24" i="3"/>
  <c r="K24" i="3"/>
  <c r="P22" i="3"/>
  <c r="O22" i="3"/>
  <c r="L22" i="3"/>
  <c r="K22" i="3"/>
  <c r="P26" i="3"/>
  <c r="O26" i="3"/>
  <c r="L26" i="3"/>
  <c r="K26" i="3"/>
  <c r="P12" i="3"/>
  <c r="O12" i="3"/>
  <c r="L12" i="3"/>
  <c r="K12" i="3"/>
  <c r="P27" i="3"/>
  <c r="O27" i="3"/>
  <c r="L27" i="3"/>
  <c r="K27" i="3"/>
  <c r="P15" i="3"/>
  <c r="O15" i="3"/>
  <c r="L15" i="3"/>
  <c r="K15" i="3"/>
  <c r="P21" i="3"/>
  <c r="O21" i="3"/>
  <c r="L21" i="3"/>
  <c r="K21" i="3"/>
  <c r="P16" i="3"/>
  <c r="O16" i="3"/>
  <c r="L16" i="3"/>
  <c r="K16" i="3"/>
  <c r="P13" i="3"/>
  <c r="O13" i="3"/>
  <c r="L13" i="3"/>
  <c r="K13" i="3"/>
  <c r="P9" i="3"/>
  <c r="O9" i="3"/>
  <c r="K9" i="3"/>
  <c r="P17" i="3"/>
  <c r="O17" i="3"/>
  <c r="L17" i="3"/>
  <c r="K17" i="3"/>
  <c r="P20" i="3"/>
  <c r="O20" i="3"/>
  <c r="L20" i="3"/>
  <c r="K20" i="3"/>
  <c r="P25" i="3"/>
  <c r="O25" i="3"/>
  <c r="L25" i="3"/>
  <c r="K25" i="3"/>
  <c r="P14" i="3"/>
  <c r="O14" i="3"/>
  <c r="L14" i="3"/>
  <c r="K14" i="3"/>
  <c r="P18" i="3"/>
  <c r="O18" i="3"/>
  <c r="L18" i="3"/>
  <c r="K18" i="3"/>
  <c r="O7" i="3"/>
  <c r="L7" i="3"/>
  <c r="K7" i="3"/>
  <c r="O8" i="3"/>
  <c r="K8" i="3"/>
  <c r="P11" i="3"/>
  <c r="O11" i="3"/>
  <c r="L11" i="3"/>
  <c r="K11" i="3"/>
  <c r="P10" i="3"/>
  <c r="O10" i="3"/>
  <c r="K10" i="3"/>
  <c r="P23" i="3"/>
  <c r="O23" i="3"/>
  <c r="L23" i="3"/>
  <c r="K23" i="3"/>
  <c r="P6" i="3"/>
  <c r="O6" i="3"/>
  <c r="L6" i="3"/>
  <c r="K6" i="3"/>
  <c r="P19" i="3"/>
  <c r="O19" i="3"/>
  <c r="L19" i="3"/>
  <c r="K19" i="3"/>
  <c r="A7" i="4" l="1"/>
  <c r="A16" i="4"/>
  <c r="A11" i="4"/>
  <c r="A12" i="4"/>
  <c r="A9" i="4"/>
  <c r="A13" i="4"/>
  <c r="A17" i="4"/>
  <c r="A8" i="4"/>
  <c r="A15" i="4"/>
  <c r="A6" i="4"/>
  <c r="A10" i="4"/>
  <c r="A14" i="4"/>
  <c r="S26" i="3"/>
  <c r="S28" i="3"/>
  <c r="S29" i="3"/>
  <c r="S14" i="3"/>
  <c r="S20" i="3"/>
  <c r="S15" i="3"/>
  <c r="S27" i="3"/>
  <c r="S12" i="3"/>
  <c r="S19" i="3"/>
  <c r="S6" i="3"/>
  <c r="S23" i="3"/>
  <c r="S11" i="3"/>
  <c r="S18" i="3"/>
  <c r="S21" i="3"/>
  <c r="S16" i="3"/>
  <c r="S13" i="3"/>
  <c r="S17" i="3"/>
  <c r="S25" i="3"/>
  <c r="S30" i="3"/>
  <c r="S22" i="3"/>
  <c r="S24" i="3"/>
  <c r="P11" i="2"/>
  <c r="P25" i="2"/>
  <c r="P22" i="2"/>
  <c r="P20" i="2"/>
  <c r="P29" i="2"/>
  <c r="P16" i="2"/>
  <c r="P10" i="2"/>
  <c r="P6" i="2"/>
  <c r="P13" i="2"/>
  <c r="P14" i="2"/>
  <c r="P28" i="2"/>
  <c r="P15" i="2"/>
  <c r="P27" i="2"/>
  <c r="P18" i="2"/>
  <c r="P19" i="2"/>
  <c r="P17" i="2"/>
  <c r="P26" i="2"/>
  <c r="P23" i="2"/>
  <c r="P21" i="2"/>
  <c r="P24" i="2"/>
  <c r="P12" i="2"/>
  <c r="P30" i="2"/>
  <c r="L8" i="2"/>
  <c r="L11" i="2"/>
  <c r="L25" i="2"/>
  <c r="L22" i="2"/>
  <c r="L20" i="2"/>
  <c r="L29" i="2"/>
  <c r="L16" i="2"/>
  <c r="L10" i="2"/>
  <c r="L7" i="2"/>
  <c r="L13" i="2"/>
  <c r="L14" i="2"/>
  <c r="L28" i="2"/>
  <c r="L15" i="2"/>
  <c r="L27" i="2"/>
  <c r="L18" i="2"/>
  <c r="L19" i="2"/>
  <c r="L17" i="2"/>
  <c r="L26" i="2"/>
  <c r="L23" i="2"/>
  <c r="L21" i="2"/>
  <c r="L24" i="2"/>
  <c r="L12" i="2"/>
  <c r="L30" i="2"/>
  <c r="P9" i="2" l="1"/>
  <c r="L9" i="2"/>
  <c r="C31" i="2" l="1"/>
  <c r="K30" i="2" s="1"/>
  <c r="K24" i="1"/>
  <c r="J24" i="1"/>
  <c r="I24" i="1"/>
  <c r="I25" i="1" s="1"/>
  <c r="H24" i="1"/>
  <c r="G24" i="1"/>
  <c r="G25" i="1" s="1"/>
  <c r="G26" i="1" s="1"/>
  <c r="G27" i="1" s="1"/>
  <c r="G28" i="1" s="1"/>
  <c r="F24" i="1"/>
  <c r="E24" i="1"/>
  <c r="E25" i="1" s="1"/>
  <c r="E26" i="1" s="1"/>
  <c r="E27" i="1" s="1"/>
  <c r="E28" i="1" s="1"/>
  <c r="E29" i="1" s="1"/>
  <c r="E30" i="1" s="1"/>
  <c r="D24" i="1"/>
  <c r="D25" i="1" s="1"/>
  <c r="D26" i="1" s="1"/>
  <c r="D27" i="1" s="1"/>
  <c r="D28" i="1" s="1"/>
  <c r="D29" i="1" s="1"/>
  <c r="D30" i="1" s="1"/>
  <c r="D31" i="1" s="1"/>
  <c r="C24" i="1"/>
  <c r="C25" i="1" s="1"/>
  <c r="C26" i="1" s="1"/>
  <c r="C27" i="1" s="1"/>
  <c r="C28" i="1" s="1"/>
  <c r="C29" i="1" s="1"/>
  <c r="C30" i="1" s="1"/>
  <c r="C31" i="1" s="1"/>
  <c r="C32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F25" i="1" l="1"/>
  <c r="L8" i="3"/>
  <c r="H25" i="1"/>
  <c r="H26" i="1" s="1"/>
  <c r="L9" i="3"/>
  <c r="S9" i="3" s="1"/>
  <c r="J25" i="1"/>
  <c r="L10" i="3"/>
  <c r="S10" i="3" s="1"/>
  <c r="I26" i="1"/>
  <c r="P7" i="2"/>
  <c r="K8" i="2"/>
  <c r="O8" i="2"/>
  <c r="K9" i="2"/>
  <c r="K11" i="2"/>
  <c r="O9" i="2"/>
  <c r="O11" i="2"/>
  <c r="K25" i="2"/>
  <c r="K22" i="2"/>
  <c r="K20" i="2"/>
  <c r="K29" i="2"/>
  <c r="K16" i="2"/>
  <c r="K10" i="2"/>
  <c r="K7" i="2"/>
  <c r="K6" i="2"/>
  <c r="O25" i="2"/>
  <c r="O22" i="2"/>
  <c r="O20" i="2"/>
  <c r="O29" i="2"/>
  <c r="O16" i="2"/>
  <c r="O10" i="2"/>
  <c r="O7" i="2"/>
  <c r="O6" i="2"/>
  <c r="K13" i="2"/>
  <c r="O19" i="2"/>
  <c r="K14" i="2"/>
  <c r="O27" i="2"/>
  <c r="K28" i="2"/>
  <c r="K15" i="2"/>
  <c r="O18" i="2"/>
  <c r="O13" i="2"/>
  <c r="O14" i="2"/>
  <c r="O28" i="2"/>
  <c r="O15" i="2"/>
  <c r="K27" i="2"/>
  <c r="K18" i="2"/>
  <c r="K19" i="2"/>
  <c r="K17" i="2"/>
  <c r="O17" i="2"/>
  <c r="O26" i="2"/>
  <c r="O23" i="2"/>
  <c r="O21" i="2"/>
  <c r="O24" i="2"/>
  <c r="K26" i="2"/>
  <c r="S26" i="2" s="1"/>
  <c r="K23" i="2"/>
  <c r="K21" i="2"/>
  <c r="K24" i="2"/>
  <c r="S24" i="2" s="1"/>
  <c r="K12" i="2"/>
  <c r="O30" i="2"/>
  <c r="S30" i="2" s="1"/>
  <c r="O12" i="2"/>
  <c r="S19" i="2" l="1"/>
  <c r="H27" i="1"/>
  <c r="P8" i="2" s="1"/>
  <c r="S8" i="2" s="1"/>
  <c r="P8" i="3"/>
  <c r="S8" i="3" s="1"/>
  <c r="F26" i="1"/>
  <c r="F27" i="1" s="1"/>
  <c r="P7" i="3"/>
  <c r="S7" i="3" s="1"/>
  <c r="S22" i="2"/>
  <c r="S21" i="2"/>
  <c r="S11" i="2"/>
  <c r="S16" i="2"/>
  <c r="S9" i="2"/>
  <c r="S29" i="2"/>
  <c r="S7" i="2"/>
  <c r="S20" i="2"/>
  <c r="S25" i="2"/>
  <c r="S23" i="2"/>
  <c r="S10" i="2"/>
  <c r="S13" i="2"/>
  <c r="S12" i="2"/>
  <c r="S14" i="2"/>
  <c r="S27" i="2"/>
  <c r="S28" i="2"/>
  <c r="S15" i="2"/>
  <c r="S18" i="2"/>
  <c r="S17" i="2"/>
  <c r="A9" i="3" l="1"/>
  <c r="A8" i="3"/>
  <c r="F28" i="1"/>
  <c r="F29" i="1" s="1"/>
  <c r="L6" i="2"/>
  <c r="S6" i="2" s="1"/>
  <c r="A28" i="2" s="1"/>
  <c r="A29" i="3"/>
  <c r="A25" i="3"/>
  <c r="A24" i="3"/>
  <c r="A28" i="3"/>
  <c r="A14" i="3"/>
  <c r="A21" i="3"/>
  <c r="A18" i="3"/>
  <c r="A19" i="3"/>
  <c r="A6" i="3"/>
  <c r="A16" i="3"/>
  <c r="A7" i="3"/>
  <c r="A22" i="3"/>
  <c r="A13" i="3"/>
  <c r="A30" i="3"/>
  <c r="A27" i="3"/>
  <c r="A11" i="3"/>
  <c r="A26" i="3"/>
  <c r="A17" i="3"/>
  <c r="A15" i="3"/>
  <c r="A23" i="3"/>
  <c r="A12" i="3"/>
  <c r="A20" i="3"/>
  <c r="A10" i="3"/>
  <c r="A20" i="2" l="1"/>
  <c r="A11" i="2"/>
  <c r="A21" i="2"/>
  <c r="A14" i="2"/>
  <c r="A30" i="2"/>
  <c r="A18" i="2"/>
  <c r="A6" i="2"/>
  <c r="A9" i="2"/>
  <c r="A16" i="2"/>
  <c r="A25" i="2"/>
  <c r="A7" i="2"/>
  <c r="A23" i="2"/>
  <c r="A12" i="2"/>
  <c r="A27" i="2"/>
  <c r="A19" i="2"/>
  <c r="A15" i="2"/>
  <c r="A26" i="2"/>
  <c r="A8" i="2"/>
  <c r="A17" i="2"/>
  <c r="A24" i="2"/>
  <c r="A13" i="2"/>
  <c r="A22" i="2"/>
  <c r="A10" i="2"/>
  <c r="A29" i="2"/>
</calcChain>
</file>

<file path=xl/sharedStrings.xml><?xml version="1.0" encoding="utf-8"?>
<sst xmlns="http://schemas.openxmlformats.org/spreadsheetml/2006/main" count="438" uniqueCount="125">
  <si>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</si>
  <si>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</si>
  <si>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</si>
  <si>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</si>
  <si>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</si>
  <si>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</si>
  <si>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</si>
  <si>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</si>
  <si>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</si>
  <si>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</si>
  <si>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</si>
  <si>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</si>
  <si>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</si>
  <si>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</si>
  <si>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</si>
  <si>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</si>
  <si>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</si>
  <si>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</si>
  <si>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</si>
  <si>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</si>
  <si>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</si>
  <si>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</si>
  <si>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</si>
  <si>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</si>
  <si>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</si>
  <si>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</si>
  <si>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</si>
  <si>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</si>
  <si>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</si>
  <si>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</si>
  <si>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 xml:space="preserve">Лайт Лига xx.yy.2017 (конфигурация X) 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</si>
  <si>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</si>
  <si>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</si>
  <si>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</si>
  <si>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</si>
  <si>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</si>
  <si>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</si>
  <si>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</si>
  <si>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</si>
  <si>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</si>
  <si>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</si>
  <si>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</si>
  <si>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</si>
  <si>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</si>
  <si>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</si>
  <si>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</si>
  <si>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Лайт Лига 16.05.2017 (конфигурация 1) </t>
  </si>
  <si>
    <t xml:space="preserve"> </t>
  </si>
  <si>
    <t>Пархомчук Саша</t>
  </si>
  <si>
    <t>Синани Влад</t>
  </si>
  <si>
    <t>Булавинов Андрей</t>
  </si>
  <si>
    <t>Дарий Игорь</t>
  </si>
  <si>
    <t>Муляр Андрей</t>
  </si>
  <si>
    <t>Пилипчук Вася</t>
  </si>
  <si>
    <t>Петренко Влад</t>
  </si>
  <si>
    <t>Дикань Сергей/ Dykan Sergey</t>
  </si>
  <si>
    <t>Фаль Александр</t>
  </si>
  <si>
    <t>Мифтахутдинов Рафаель</t>
  </si>
  <si>
    <t>Чайка Кирилл</t>
  </si>
  <si>
    <t>Шиленко Александр</t>
  </si>
  <si>
    <t>Сомок Денис</t>
  </si>
  <si>
    <t>Смелов Дмитрий</t>
  </si>
  <si>
    <t>Халецкий Женя</t>
  </si>
  <si>
    <t>Яременко Алексей</t>
  </si>
  <si>
    <t>Веселов Сергей</t>
  </si>
  <si>
    <t>Морозенко Сергей</t>
  </si>
  <si>
    <t>Морозова Дарья</t>
  </si>
  <si>
    <t>Рябоконь Максим</t>
  </si>
  <si>
    <t>Ольшанский Костя</t>
  </si>
  <si>
    <t>Потапов Сергей</t>
  </si>
  <si>
    <t>Форостюк Миша</t>
  </si>
  <si>
    <t>Дымко Вячеслав</t>
  </si>
  <si>
    <t xml:space="preserve">Лайт Лига 23.05.2017 (конфигурация 6R) </t>
  </si>
  <si>
    <t>Потапов Сергей/ Potapov Sergey</t>
  </si>
  <si>
    <t>Григорьев Гена / Grigoriev Gennady</t>
  </si>
  <si>
    <t>Мандзюк Артур / Mandzuk Artur</t>
  </si>
  <si>
    <t>Муляр Андрей / Mular Andrey</t>
  </si>
  <si>
    <t>Джемула Сергей / Dzemula Sergey</t>
  </si>
  <si>
    <t>Дарий Игорь / Dariy Igor</t>
  </si>
  <si>
    <t>Синани Влад / Sinani Vlad</t>
  </si>
  <si>
    <t>Булавинов Андрей / Bulavinov Andrey</t>
  </si>
  <si>
    <t>Седнин Роман / Konuhov Roman</t>
  </si>
  <si>
    <t>Морозенко Сергей / Morozenko Sergey</t>
  </si>
  <si>
    <t>Смелов Дима</t>
  </si>
  <si>
    <t>Майбродский Миша</t>
  </si>
  <si>
    <t>Онащук Максим</t>
  </si>
  <si>
    <t>Гальвес Саша</t>
  </si>
  <si>
    <t>Михайлик Михаил</t>
  </si>
  <si>
    <t>Кравченко Женя</t>
  </si>
  <si>
    <t>Смерчинский Саша</t>
  </si>
  <si>
    <t>Соболев  Александр</t>
  </si>
  <si>
    <t>Сорокин Сергей</t>
  </si>
  <si>
    <t xml:space="preserve">Лайт Лига 30.05.2017 (конфигурация 3) </t>
  </si>
  <si>
    <t>Халецкий Евгений</t>
  </si>
  <si>
    <t>Евстратенко Денис</t>
  </si>
  <si>
    <t>Фаль Александр / Fal Alexandr</t>
  </si>
  <si>
    <t>Строна Илона</t>
  </si>
  <si>
    <t>Мандзюк Артур</t>
  </si>
  <si>
    <t>Пилипчук Василий</t>
  </si>
  <si>
    <t>Чухалекно Дима</t>
  </si>
  <si>
    <t>Ярошенко Саша</t>
  </si>
  <si>
    <t>Григорьев Геннадий</t>
  </si>
  <si>
    <t>Морозов Андрей</t>
  </si>
  <si>
    <t>Бутковский Денис</t>
  </si>
  <si>
    <t>Банников Денис</t>
  </si>
  <si>
    <t xml:space="preserve">Лайт Лига 06.06.2017 (конфигурация 10R) </t>
  </si>
  <si>
    <t>Смерчиский Александр</t>
  </si>
  <si>
    <t>Балтер Максим</t>
  </si>
  <si>
    <t>Житомирский Дмитрий</t>
  </si>
  <si>
    <t xml:space="preserve">Лайт Лига 13.06.2017 (конфигурация 10) </t>
  </si>
  <si>
    <t>Михайлик Михайло</t>
  </si>
  <si>
    <t>Шпакович Валик</t>
  </si>
  <si>
    <t>Майбродский Михаил</t>
  </si>
  <si>
    <t>Чухаленко Дима</t>
  </si>
  <si>
    <t xml:space="preserve">Лайт Лига 20.06.2017 (конфигурация 6) </t>
  </si>
  <si>
    <t>Конюхов Роман</t>
  </si>
  <si>
    <t>Голоцван Дмитрий</t>
  </si>
  <si>
    <t>Дыкань Сергей</t>
  </si>
  <si>
    <t>Лысенко Алексей</t>
  </si>
  <si>
    <t>Киктенко Юрий</t>
  </si>
  <si>
    <t>Мурыгин Сергей</t>
  </si>
  <si>
    <t>Джемула Сергей</t>
  </si>
  <si>
    <t>Романов Саша</t>
  </si>
  <si>
    <t>Хлопонин Андрей</t>
  </si>
  <si>
    <t>Демьянюк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</si>
</sst>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4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43" xfId="0" applyFont="1" applyBorder="1"/>
    <xf numFmtId="0" fontId="6" fillId="3" borderId="15" xfId="0" applyFont="1" applyFill="1" applyBorder="1"/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shrinkToFit="1"/>
    </xf>
  </cellXfs>
  <cellStyles count="2">
    <cellStyle name="Обычный" xfId="0" builtinId="0"/>
    <cellStyle name="Пояснение" xfId="1" builtinId="53" customBuiltin="1"/>
  </cellStyles>
  <dxfs count="7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zoomScaleNormal="100" workbookViewId="0">
      <selection activeCell="M25" sqref="M25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8" ht="13.7" customHeight="1" thickBot="1">
      <c r="A1" s="118" t="s">
        <v>0</v>
      </c>
      <c r="B1" s="118"/>
      <c r="C1" s="118"/>
      <c r="D1" s="118"/>
      <c r="E1"/>
      <c r="F1" s="117" t="s">
        <v>1</v>
      </c>
      <c r="G1" s="117"/>
      <c r="H1" s="117"/>
      <c r="I1" s="117"/>
      <c r="J1"/>
      <c r="K1" s="117" t="s">
        <v>2</v>
      </c>
      <c r="L1" s="117"/>
      <c r="M1" s="117"/>
      <c r="N1" s="117"/>
      <c r="O1"/>
      <c r="P1" s="118" t="s">
        <v>3</v>
      </c>
      <c r="Q1" s="118"/>
      <c r="R1" s="118"/>
      <c r="S1" s="118"/>
      <c r="T1"/>
      <c r="U1" s="117" t="s">
        <v>4</v>
      </c>
      <c r="V1" s="117"/>
      <c r="W1" s="117"/>
      <c r="X1" s="117"/>
      <c r="Y1"/>
      <c r="Z1" s="117" t="s">
        <v>5</v>
      </c>
      <c r="AA1" s="117"/>
      <c r="AB1" s="117"/>
      <c r="AC1" s="117"/>
      <c r="AD1"/>
      <c r="AE1" s="111" t="s">
        <v>6</v>
      </c>
      <c r="AF1" s="111"/>
      <c r="AG1" s="111"/>
      <c r="AH1" s="111"/>
      <c r="AI1"/>
      <c r="AJ1" s="111" t="s">
        <v>7</v>
      </c>
      <c r="AK1" s="111"/>
      <c r="AL1" s="111"/>
      <c r="AM1" s="111"/>
      <c r="AN1"/>
      <c r="AO1" s="111" t="s">
        <v>8</v>
      </c>
      <c r="AP1" s="111"/>
      <c r="AQ1" s="111"/>
      <c r="AR1" s="111"/>
      <c r="AS1"/>
      <c r="AT1" s="111" t="s">
        <v>9</v>
      </c>
      <c r="AU1" s="111"/>
      <c r="AV1" s="111"/>
      <c r="AW1" s="111"/>
      <c r="AY1" s="111" t="s">
        <v>10</v>
      </c>
      <c r="AZ1" s="111"/>
      <c r="BA1" s="111"/>
      <c r="BB1" s="111"/>
      <c r="BD1"/>
      <c r="BE1"/>
      <c r="BF1"/>
    </row>
    <row r="2" spans="1:58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/>
      <c r="BE2"/>
      <c r="BF2"/>
    </row>
    <row r="3" spans="1:58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16</v>
      </c>
      <c r="AB3" s="13">
        <v>11.5</v>
      </c>
      <c r="AC3" s="75">
        <v>7.5</v>
      </c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/>
      <c r="BE3"/>
      <c r="BF3"/>
    </row>
    <row r="4" spans="1:58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15</v>
      </c>
      <c r="AB4" s="18">
        <v>10.5</v>
      </c>
      <c r="AC4" s="77">
        <v>6.5</v>
      </c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/>
      <c r="BE4"/>
      <c r="BF4"/>
    </row>
    <row r="5" spans="1:58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14</v>
      </c>
      <c r="AB5" s="18">
        <v>9.5</v>
      </c>
      <c r="AC5" s="77">
        <v>5.5</v>
      </c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/>
      <c r="BE5"/>
      <c r="BF5"/>
    </row>
    <row r="6" spans="1:58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13</v>
      </c>
      <c r="AB6" s="18">
        <v>8.5</v>
      </c>
      <c r="AC6" s="77">
        <v>4.5</v>
      </c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/>
      <c r="BE6"/>
      <c r="BF6"/>
    </row>
    <row r="7" spans="1:58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12</v>
      </c>
      <c r="AB7" s="18">
        <v>7.5</v>
      </c>
      <c r="AC7" s="77">
        <v>3.5</v>
      </c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/>
      <c r="BE7"/>
      <c r="BF7"/>
    </row>
    <row r="8" spans="1:58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11.5</v>
      </c>
      <c r="AB8" s="18">
        <v>7</v>
      </c>
      <c r="AC8" s="77">
        <v>3</v>
      </c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/>
      <c r="BE8"/>
      <c r="BF8"/>
    </row>
    <row r="9" spans="1:58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11</v>
      </c>
      <c r="AB9" s="18">
        <v>6.5</v>
      </c>
      <c r="AC9" s="77">
        <v>2.5</v>
      </c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/>
      <c r="BE9"/>
      <c r="BF9"/>
    </row>
    <row r="10" spans="1:58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10.5</v>
      </c>
      <c r="AB10" s="18"/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/>
      <c r="BE10"/>
      <c r="BF10"/>
    </row>
    <row r="11" spans="1:58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/>
      <c r="AB11" s="18"/>
      <c r="AC11" s="77"/>
      <c r="AD11"/>
      <c r="AE11" s="73"/>
      <c r="AF11" s="73"/>
      <c r="AG11" s="73"/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/>
      <c r="BE11"/>
      <c r="BF11"/>
    </row>
    <row r="12" spans="1:58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/>
      <c r="AB12" s="18"/>
      <c r="AC12" s="77"/>
      <c r="AD12"/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/>
      <c r="BE12"/>
      <c r="BF12"/>
    </row>
    <row r="13" spans="1:58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 s="78">
        <v>11</v>
      </c>
      <c r="AA13" s="26"/>
      <c r="AB13" s="26"/>
      <c r="AC13" s="79"/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/>
      <c r="BE13"/>
      <c r="BF13"/>
    </row>
    <row r="14" spans="1:58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/>
      <c r="BE14"/>
      <c r="BF14"/>
    </row>
    <row r="15" spans="1:58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8" ht="13.7" customHeight="1" thickBot="1">
      <c r="A16" s="112" t="s">
        <v>14</v>
      </c>
      <c r="B16" s="113"/>
      <c r="C16" s="113"/>
      <c r="D16" s="113"/>
      <c r="E16" s="113"/>
      <c r="F16" s="113"/>
      <c r="G16" s="11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H18"/>
      <c r="AI18"/>
      <c r="AJ18"/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>
      <c r="A20" s="115" t="s">
        <v>15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>
      <c r="A21" s="3"/>
      <c r="B21" s="116" t="s">
        <v>16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4"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opLeftCell="A2" zoomScale="70" zoomScaleNormal="70" workbookViewId="0">
      <selection activeCell="B19" sqref="B19:C19"/>
    </sheetView>
  </sheetViews>
  <sheetFormatPr defaultRowHeight="15"/>
  <cols>
    <col min="1" max="1" width="8.7109375" customWidth="1"/>
    <col min="2" max="2" width="32.42578125" customWidth="1"/>
    <col min="3" max="18" width="6.42578125" customWidth="1"/>
    <col min="19" max="19" width="11" customWidth="1"/>
    <col min="20" max="1025" width="8.7109375" customWidth="1"/>
  </cols>
  <sheetData>
    <row r="1" spans="1:19">
      <c r="A1" s="119" t="s">
        <v>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.7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5" customHeight="1" thickBot="1">
      <c r="A3" s="120" t="s">
        <v>31</v>
      </c>
      <c r="B3" s="121" t="s">
        <v>32</v>
      </c>
      <c r="C3" s="30"/>
      <c r="D3" s="121">
        <v>1</v>
      </c>
      <c r="E3" s="121"/>
      <c r="F3" s="121"/>
      <c r="G3" s="122">
        <v>2</v>
      </c>
      <c r="H3" s="122"/>
      <c r="I3" s="122"/>
      <c r="J3" s="123" t="s">
        <v>33</v>
      </c>
      <c r="K3" s="123"/>
      <c r="L3" s="123"/>
      <c r="M3" s="123"/>
      <c r="N3" s="123"/>
      <c r="O3" s="123"/>
      <c r="P3" s="123"/>
      <c r="Q3" s="123"/>
      <c r="R3" s="123"/>
      <c r="S3" s="124" t="s">
        <v>34</v>
      </c>
    </row>
    <row r="4" spans="1:19" ht="15" customHeight="1" thickBot="1">
      <c r="A4" s="120"/>
      <c r="B4" s="121"/>
      <c r="C4" s="125" t="s">
        <v>35</v>
      </c>
      <c r="D4" s="127" t="s">
        <v>36</v>
      </c>
      <c r="E4" s="129" t="s">
        <v>37</v>
      </c>
      <c r="F4" s="131" t="s">
        <v>38</v>
      </c>
      <c r="G4" s="133" t="s">
        <v>36</v>
      </c>
      <c r="H4" s="135" t="s">
        <v>37</v>
      </c>
      <c r="I4" s="137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24"/>
    </row>
    <row r="5" spans="1:19" ht="42" customHeight="1" thickBot="1">
      <c r="A5" s="120"/>
      <c r="B5" s="122"/>
      <c r="C5" s="126"/>
      <c r="D5" s="128"/>
      <c r="E5" s="130"/>
      <c r="F5" s="132"/>
      <c r="G5" s="134"/>
      <c r="H5" s="136"/>
      <c r="I5" s="138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24"/>
    </row>
    <row r="6" spans="1:19" ht="15.75">
      <c r="A6" s="31">
        <f ca="1">RANK(S6,S$6:OFFSET(S$6,0,0,COUNTA(B$6:B$30)))</f>
        <v>1</v>
      </c>
      <c r="B6" s="107" t="s">
        <v>54</v>
      </c>
      <c r="C6" s="100">
        <v>15</v>
      </c>
      <c r="D6" s="34">
        <v>1</v>
      </c>
      <c r="E6" s="35">
        <v>8</v>
      </c>
      <c r="F6" s="36">
        <v>3</v>
      </c>
      <c r="G6" s="37">
        <v>1</v>
      </c>
      <c r="H6" s="38">
        <v>7</v>
      </c>
      <c r="I6" s="105">
        <v>7</v>
      </c>
      <c r="J6" s="94">
        <v>2.5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0</v>
      </c>
      <c r="Q6" s="87">
        <v>2.5</v>
      </c>
      <c r="R6" s="88"/>
      <c r="S6" s="101">
        <f t="shared" ref="S6:S29" ca="1" si="0">SUM(J6:R6)</f>
        <v>37</v>
      </c>
    </row>
    <row r="7" spans="1:19" ht="15.75">
      <c r="A7" s="40">
        <f ca="1">RANK(S7,S$6:OFFSET(S$6,0,0,COUNTA(B$6:B$30)))</f>
        <v>2</v>
      </c>
      <c r="B7" s="41" t="s">
        <v>48</v>
      </c>
      <c r="C7" s="33" t="s">
        <v>44</v>
      </c>
      <c r="D7" s="42">
        <v>1</v>
      </c>
      <c r="E7" s="43">
        <v>5</v>
      </c>
      <c r="F7" s="44">
        <v>4</v>
      </c>
      <c r="G7" s="45">
        <v>1</v>
      </c>
      <c r="H7" s="46">
        <v>5</v>
      </c>
      <c r="I7" s="106">
        <v>2</v>
      </c>
      <c r="J7" s="95">
        <v>1</v>
      </c>
      <c r="K7" s="89">
        <f ca="1">OFFSET(Очки!$A$2,F7,D7+OFFSET(Очки!$A$18,0,$C$31-1)-1)</f>
        <v>13</v>
      </c>
      <c r="L7" s="39">
        <f ca="1">IF(F7&lt;E7,OFFSET(Очки!$A$20,2+E7-F7,IF(D7=1,13-E7,10+D7)),0)</f>
        <v>0.9</v>
      </c>
      <c r="M7" s="39">
        <v>1</v>
      </c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2.4000000000000004</v>
      </c>
      <c r="Q7" s="39">
        <v>2</v>
      </c>
      <c r="R7" s="90"/>
      <c r="S7" s="102">
        <f t="shared" ca="1" si="0"/>
        <v>35.299999999999997</v>
      </c>
    </row>
    <row r="8" spans="1:19" ht="15.75">
      <c r="A8" s="40">
        <f ca="1">RANK(S8,S$6:OFFSET(S$6,0,0,COUNTA(B$6:B$30)))</f>
        <v>3</v>
      </c>
      <c r="B8" s="47" t="s">
        <v>64</v>
      </c>
      <c r="C8" s="33">
        <v>10</v>
      </c>
      <c r="D8" s="42">
        <v>1</v>
      </c>
      <c r="E8" s="43">
        <v>7</v>
      </c>
      <c r="F8" s="44">
        <v>6</v>
      </c>
      <c r="G8" s="45">
        <v>1</v>
      </c>
      <c r="H8" s="46">
        <v>6</v>
      </c>
      <c r="I8" s="106">
        <v>1</v>
      </c>
      <c r="J8" s="95">
        <v>2</v>
      </c>
      <c r="K8" s="89">
        <f ca="1">OFFSET(Очки!$A$2,F8,D8+OFFSET(Очки!$A$18,0,$C$31-1)-1)</f>
        <v>11.5</v>
      </c>
      <c r="L8" s="39">
        <f ca="1">IF(F8&lt;E8,OFFSET(Очки!$A$20,2+E8-F8,IF(D8=1,13-E8,10+D8)),0)</f>
        <v>1.1000000000000001</v>
      </c>
      <c r="M8" s="39">
        <v>1.5</v>
      </c>
      <c r="N8" s="92">
        <v>-4</v>
      </c>
      <c r="O8" s="89">
        <f ca="1">OFFSET(Очки!$A$2,I8,G8+OFFSET(Очки!$A$18,0,$C$31-1)-1)</f>
        <v>16</v>
      </c>
      <c r="P8" s="39">
        <f ca="1">IF(I8&lt;H8,OFFSET(Очки!$A$20,2+H8-I8,IF(G8=1,13-H8,10+G8)),0)</f>
        <v>4.1000000000000005</v>
      </c>
      <c r="Q8" s="39">
        <v>1.5</v>
      </c>
      <c r="R8" s="90"/>
      <c r="S8" s="102">
        <f t="shared" ca="1" si="0"/>
        <v>33.700000000000003</v>
      </c>
    </row>
    <row r="9" spans="1:19" ht="15.75">
      <c r="A9" s="40">
        <f ca="1">RANK(S9,S$6:OFFSET(S$6,0,0,COUNTA(B$6:B$30)))</f>
        <v>4</v>
      </c>
      <c r="B9" s="48" t="s">
        <v>50</v>
      </c>
      <c r="C9" s="33">
        <v>5</v>
      </c>
      <c r="D9" s="42">
        <v>1</v>
      </c>
      <c r="E9" s="43">
        <v>2</v>
      </c>
      <c r="F9" s="44">
        <v>2</v>
      </c>
      <c r="G9" s="45">
        <v>1</v>
      </c>
      <c r="H9" s="46">
        <v>1</v>
      </c>
      <c r="I9" s="106">
        <v>4</v>
      </c>
      <c r="J9" s="95"/>
      <c r="K9" s="89">
        <f ca="1">OFFSET(Очки!$A$2,F9,D9+OFFSET(Очки!$A$18,0,$C$31-1)-1)</f>
        <v>15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13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28</v>
      </c>
    </row>
    <row r="10" spans="1:19" ht="15.75">
      <c r="A10" s="40">
        <f ca="1">RANK(S10,S$6:OFFSET(S$6,0,0,COUNTA(B$6:B$30)))</f>
        <v>5</v>
      </c>
      <c r="B10" s="108" t="s">
        <v>68</v>
      </c>
      <c r="C10" s="33">
        <v>17.5</v>
      </c>
      <c r="D10" s="42">
        <v>2</v>
      </c>
      <c r="E10" s="43">
        <v>3</v>
      </c>
      <c r="F10" s="44">
        <v>1</v>
      </c>
      <c r="G10" s="45">
        <v>1</v>
      </c>
      <c r="H10" s="46">
        <v>3</v>
      </c>
      <c r="I10" s="106">
        <v>3</v>
      </c>
      <c r="J10" s="95"/>
      <c r="K10" s="89">
        <f ca="1">OFFSET(Очки!$A$2,F10,D10+OFFSET(Очки!$A$18,0,$C$31-1)-1)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27.4</v>
      </c>
    </row>
    <row r="11" spans="1:19" ht="15.75">
      <c r="A11" s="40">
        <f ca="1">RANK(S11,S$6:OFFSET(S$6,0,0,COUNTA(B$6:B$30)))</f>
        <v>6</v>
      </c>
      <c r="B11" s="48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8</v>
      </c>
      <c r="I11" s="106">
        <v>8</v>
      </c>
      <c r="J11" s="95">
        <v>1.5</v>
      </c>
      <c r="K11" s="89">
        <f ca="1">OFFSET(Очки!$A$2,F11,D11+OFFSET(Очки!$A$18,0,$C$31-1)-1)</f>
        <v>10.5</v>
      </c>
      <c r="L11" s="39">
        <f ca="1">IF(F11&lt;E11,OFFSET(Очки!$A$20,2+E11-F11,IF(D11=1,13-E11,10+D11)),0)</f>
        <v>0</v>
      </c>
      <c r="M11" s="39">
        <v>2.5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</v>
      </c>
    </row>
    <row r="12" spans="1:19" ht="15.75">
      <c r="A12" s="40">
        <f ca="1">RANK(S12,S$6:OFFSET(S$6,0,0,COUNTA(B$6:B$30)))</f>
        <v>7</v>
      </c>
      <c r="B12" s="47" t="s">
        <v>71</v>
      </c>
      <c r="C12" s="33"/>
      <c r="D12" s="42">
        <v>1</v>
      </c>
      <c r="E12" s="43">
        <v>4</v>
      </c>
      <c r="F12" s="44">
        <v>5</v>
      </c>
      <c r="G12" s="45">
        <v>1</v>
      </c>
      <c r="H12" s="46">
        <v>2</v>
      </c>
      <c r="I12" s="106">
        <v>5</v>
      </c>
      <c r="J12" s="95">
        <v>0.5</v>
      </c>
      <c r="K12" s="89">
        <f ca="1">OFFSET(Очки!$A$2,F12,D12+OFFSET(Очки!$A$18,0,$C$31-1)-1)</f>
        <v>12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24.5</v>
      </c>
    </row>
    <row r="13" spans="1:19" ht="15.75">
      <c r="A13" s="40">
        <f ca="1">RANK(S13,S$6:OFFSET(S$6,0,0,COUNTA(B$6:B$30)))</f>
        <v>8</v>
      </c>
      <c r="B13" s="48" t="s">
        <v>53</v>
      </c>
      <c r="C13" s="33">
        <v>2.5</v>
      </c>
      <c r="D13" s="42">
        <v>1</v>
      </c>
      <c r="E13" s="43">
        <v>3</v>
      </c>
      <c r="F13" s="44">
        <v>6</v>
      </c>
      <c r="G13" s="45">
        <v>2</v>
      </c>
      <c r="H13" s="46">
        <v>8</v>
      </c>
      <c r="I13" s="106">
        <v>4</v>
      </c>
      <c r="J13" s="95"/>
      <c r="K13" s="89">
        <f ca="1">OFFSET(Очки!$A$2,F13,D13+OFFSET(Очки!$A$18,0,$C$31-1)-1)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8.5</v>
      </c>
      <c r="P13" s="39">
        <f ca="1">IF(I13&lt;H13,OFFSET(Очки!$A$20,2+H13-I13,IF(G13=1,13-H13,10+G13)),0)</f>
        <v>2.8</v>
      </c>
      <c r="Q13" s="39">
        <v>1</v>
      </c>
      <c r="R13" s="90"/>
      <c r="S13" s="102">
        <f t="shared" ca="1" si="0"/>
        <v>23.8</v>
      </c>
    </row>
    <row r="14" spans="1:19" ht="15.75">
      <c r="A14" s="40">
        <f ca="1">RANK(S14,S$6:OFFSET(S$6,0,0,COUNTA(B$6:B$30)))</f>
        <v>9</v>
      </c>
      <c r="B14" s="47" t="s">
        <v>69</v>
      </c>
      <c r="C14" s="33"/>
      <c r="D14" s="42">
        <v>1</v>
      </c>
      <c r="E14" s="43">
        <v>1</v>
      </c>
      <c r="F14" s="44">
        <v>1</v>
      </c>
      <c r="G14" s="45">
        <v>2</v>
      </c>
      <c r="H14" s="46">
        <v>5</v>
      </c>
      <c r="I14" s="106">
        <v>5</v>
      </c>
      <c r="J14" s="95"/>
      <c r="K14" s="89">
        <f ca="1">OFFSET(Очки!$A$2,F14,D14+OFFSET(Очки!$A$18,0,$C$31-1)-1)</f>
        <v>16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7.5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49</v>
      </c>
      <c r="C15" s="33">
        <v>5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106">
        <v>2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10.5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22.4</v>
      </c>
    </row>
    <row r="16" spans="1:19" ht="15.75">
      <c r="A16" s="40">
        <f ca="1">RANK(S16,S$6:OFFSET(S$6,0,0,COUNTA(B$6:B$30)))</f>
        <v>11</v>
      </c>
      <c r="B16" s="48" t="s">
        <v>52</v>
      </c>
      <c r="C16" s="33" t="s">
        <v>44</v>
      </c>
      <c r="D16" s="42">
        <v>2</v>
      </c>
      <c r="E16" s="43">
        <v>5</v>
      </c>
      <c r="F16" s="44">
        <v>4</v>
      </c>
      <c r="G16" s="45">
        <v>2</v>
      </c>
      <c r="H16" s="46">
        <v>1</v>
      </c>
      <c r="I16" s="106">
        <v>1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OFFSET(Очки!$A$2,I16,G16+OFFSET(Очки!$A$18,0,$C$31-1)-1)</f>
        <v>11.5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20.7</v>
      </c>
    </row>
    <row r="17" spans="1:24" ht="15.75">
      <c r="A17" s="40">
        <f ca="1">RANK(S17,S$6:OFFSET(S$6,0,0,COUNTA(B$6:B$30)))</f>
        <v>12</v>
      </c>
      <c r="B17" s="47" t="s">
        <v>62</v>
      </c>
      <c r="C17" s="33">
        <v>7.5</v>
      </c>
      <c r="D17" s="42">
        <v>2</v>
      </c>
      <c r="E17" s="43">
        <v>6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OFFSET(Очки!$A$2,F17,D17+OFFSET(Очки!$A$18,0,$C$31-1)-1)</f>
        <v>7.5</v>
      </c>
      <c r="L17" s="39">
        <f ca="1">IF(F17&lt;E17,OFFSET(Очки!$A$20,2+E17-F17,IF(D17=1,13-E17,10+D17)),0)</f>
        <v>0.7</v>
      </c>
      <c r="M17" s="39">
        <v>0.5</v>
      </c>
      <c r="N17" s="92"/>
      <c r="O17" s="89">
        <f ca="1">OFFSET(Очки!$A$2,I17,G17+OFFSET(Очки!$A$18,0,$C$31-1)-1)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20.2</v>
      </c>
    </row>
    <row r="18" spans="1:24" ht="15.75">
      <c r="A18" s="40">
        <f ca="1">RANK(S18,S$6:OFFSET(S$6,0,0,COUNTA(B$6:B$30)))</f>
        <v>13</v>
      </c>
      <c r="B18" s="108" t="s">
        <v>60</v>
      </c>
      <c r="C18" s="33">
        <v>5</v>
      </c>
      <c r="D18" s="42">
        <v>2</v>
      </c>
      <c r="E18" s="43">
        <v>7</v>
      </c>
      <c r="F18" s="44">
        <v>7</v>
      </c>
      <c r="G18" s="45">
        <v>2</v>
      </c>
      <c r="H18" s="46">
        <v>7</v>
      </c>
      <c r="I18" s="106">
        <v>3</v>
      </c>
      <c r="J18" s="95"/>
      <c r="K18" s="89">
        <f ca="1">OFFSET(Очки!$A$2,F18,D18+OFFSET(Очки!$A$18,0,$C$31-1)-1)</f>
        <v>6.5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18.8</v>
      </c>
    </row>
    <row r="19" spans="1:24" ht="15.75">
      <c r="A19" s="40">
        <f ca="1">RANK(S19,S$6:OFFSET(S$6,0,0,COUNTA(B$6:B$30)))</f>
        <v>14</v>
      </c>
      <c r="B19" s="47" t="s">
        <v>56</v>
      </c>
      <c r="C19" s="33" t="s">
        <v>44</v>
      </c>
      <c r="D19" s="42">
        <v>2</v>
      </c>
      <c r="E19" s="43">
        <v>4</v>
      </c>
      <c r="F19" s="44">
        <v>3</v>
      </c>
      <c r="G19" s="45">
        <v>2</v>
      </c>
      <c r="H19" s="46">
        <v>2</v>
      </c>
      <c r="I19" s="106">
        <v>6</v>
      </c>
      <c r="J19" s="95"/>
      <c r="K19" s="89">
        <f ca="1">OFFSET(Очки!$A$2,F19,D19+OFFSET(Очки!$A$18,0,$C$31-1)-1)</f>
        <v>9.5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7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17.2</v>
      </c>
    </row>
    <row r="20" spans="1:24" ht="15.75">
      <c r="A20" s="40">
        <f ca="1">RANK(S20,S$6:OFFSET(S$6,0,0,COUNTA(B$6:B$30)))</f>
        <v>15</v>
      </c>
      <c r="B20" s="47" t="s">
        <v>65</v>
      </c>
      <c r="C20" s="33">
        <v>10</v>
      </c>
      <c r="D20" s="42">
        <v>3</v>
      </c>
      <c r="E20" s="43">
        <v>4</v>
      </c>
      <c r="F20" s="44">
        <v>1</v>
      </c>
      <c r="G20" s="45">
        <v>3</v>
      </c>
      <c r="H20" s="46">
        <v>6</v>
      </c>
      <c r="I20" s="106">
        <v>2</v>
      </c>
      <c r="J20" s="95"/>
      <c r="K20" s="89">
        <f ca="1">OFFSET(Очки!$A$2,F20,D20+OFFSET(Очки!$A$18,0,$C$31-1)-1)</f>
        <v>7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16.5</v>
      </c>
    </row>
    <row r="21" spans="1:24" ht="15.75">
      <c r="A21" s="40">
        <f ca="1">RANK(S21,S$6:OFFSET(S$6,0,0,COUNTA(B$6:B$30)))</f>
        <v>16</v>
      </c>
      <c r="B21" s="47" t="s">
        <v>63</v>
      </c>
      <c r="C21" s="33" t="s">
        <v>44</v>
      </c>
      <c r="D21" s="42">
        <v>3</v>
      </c>
      <c r="E21" s="43">
        <v>5</v>
      </c>
      <c r="F21" s="44">
        <v>2</v>
      </c>
      <c r="G21" s="45">
        <v>3</v>
      </c>
      <c r="H21" s="46">
        <v>7</v>
      </c>
      <c r="I21" s="106">
        <v>1</v>
      </c>
      <c r="J21" s="95"/>
      <c r="K21" s="89">
        <f ca="1">OFFSET(Очки!$A$2,F21,D21+OFFSET(Очки!$A$18,0,$C$31-1)-1)</f>
        <v>6</v>
      </c>
      <c r="L21" s="39">
        <f ca="1">IF(F21&lt;E21,OFFSET(Очки!$A$20,2+E21-F21,IF(D21=1,13-E21,10+D21)),0)</f>
        <v>1.5</v>
      </c>
      <c r="M21" s="39"/>
      <c r="N21" s="92">
        <v>-3</v>
      </c>
      <c r="O21" s="89">
        <f ca="1">OFFSET(Очки!$A$2,I21,G21+OFFSET(Очки!$A$18,0,$C$31-1)-1)</f>
        <v>7</v>
      </c>
      <c r="P21" s="39">
        <f ca="1">IF(I21&lt;H21,OFFSET(Очки!$A$20,2+H21-I21,IF(G21=1,13-H21,10+G21)),0)</f>
        <v>3</v>
      </c>
      <c r="Q21" s="39"/>
      <c r="R21" s="90"/>
      <c r="S21" s="102">
        <f t="shared" ca="1" si="0"/>
        <v>14.5</v>
      </c>
    </row>
    <row r="22" spans="1:24" ht="15.75">
      <c r="A22" s="40">
        <f ca="1">RANK(S22,S$6:OFFSET(S$6,0,0,COUNTA(B$6:B$30)))</f>
        <v>17</v>
      </c>
      <c r="B22" s="47" t="s">
        <v>57</v>
      </c>
      <c r="C22" s="33" t="s">
        <v>44</v>
      </c>
      <c r="D22" s="42">
        <v>2</v>
      </c>
      <c r="E22" s="43">
        <v>2</v>
      </c>
      <c r="F22" s="44">
        <v>6</v>
      </c>
      <c r="G22" s="45">
        <v>2</v>
      </c>
      <c r="H22" s="46">
        <v>3</v>
      </c>
      <c r="I22" s="106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24" ht="15.75">
      <c r="A23" s="40">
        <f ca="1">RANK(S23,S$6:OFFSET(S$6,0,0,COUNTA(B$6:B$30)))</f>
        <v>18</v>
      </c>
      <c r="B23" s="47" t="s">
        <v>59</v>
      </c>
      <c r="C23" s="33" t="s">
        <v>44</v>
      </c>
      <c r="D23" s="42">
        <v>2</v>
      </c>
      <c r="E23" s="43">
        <v>8</v>
      </c>
      <c r="F23" s="44">
        <v>8</v>
      </c>
      <c r="G23" s="45">
        <v>2</v>
      </c>
      <c r="H23" s="46">
        <v>6</v>
      </c>
      <c r="I23" s="106">
        <v>8</v>
      </c>
      <c r="J23" s="95"/>
      <c r="K23" s="89">
        <f ca="1">OFFSET(Очки!$A$2,F23,D23+OFFSET(Очки!$A$18,0,$C$31-1)-1)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24" ht="15.75">
      <c r="A24" s="40">
        <f ca="1">RANK(S24,S$6:OFFSET(S$6,0,0,COUNTA(B$6:B$30)))</f>
        <v>19</v>
      </c>
      <c r="B24" s="47" t="s">
        <v>70</v>
      </c>
      <c r="C24" s="33"/>
      <c r="D24" s="42">
        <v>3</v>
      </c>
      <c r="E24" s="43">
        <v>8</v>
      </c>
      <c r="F24" s="44">
        <v>4</v>
      </c>
      <c r="G24" s="45">
        <v>3</v>
      </c>
      <c r="H24" s="46">
        <v>5</v>
      </c>
      <c r="I24" s="106">
        <v>4</v>
      </c>
      <c r="J24" s="95"/>
      <c r="K24" s="89">
        <f ca="1">OFFSET(Очки!$A$2,F24,D24+OFFSET(Очки!$A$18,0,$C$31-1)-1)</f>
        <v>4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0.5</v>
      </c>
      <c r="Q24" s="39"/>
      <c r="R24" s="90"/>
      <c r="S24" s="102">
        <f t="shared" ca="1" si="0"/>
        <v>10.5</v>
      </c>
    </row>
    <row r="25" spans="1:24" ht="15.75">
      <c r="A25" s="40">
        <f ca="1">RANK(S25,S$6:OFFSET(S$6,0,0,COUNTA(B$6:B$30)))</f>
        <v>20</v>
      </c>
      <c r="B25" s="32" t="s">
        <v>55</v>
      </c>
      <c r="C25" s="33" t="s">
        <v>44</v>
      </c>
      <c r="D25" s="42">
        <v>3</v>
      </c>
      <c r="E25" s="43">
        <v>3</v>
      </c>
      <c r="F25" s="44">
        <v>3</v>
      </c>
      <c r="G25" s="45">
        <v>3</v>
      </c>
      <c r="H25" s="46">
        <v>4</v>
      </c>
      <c r="I25" s="106">
        <v>6</v>
      </c>
      <c r="J25" s="95"/>
      <c r="K25" s="89">
        <f ca="1">OFFSET(Очки!$A$2,F25,D25+OFFSET(Очки!$A$18,0,$C$31-1)-1)</f>
        <v>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2.5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7.5</v>
      </c>
    </row>
    <row r="26" spans="1:24" ht="15.75">
      <c r="A26" s="40">
        <f ca="1">RANK(S26,S$6:OFFSET(S$6,0,0,COUNTA(B$6:B$30)))</f>
        <v>21</v>
      </c>
      <c r="B26" s="32" t="s">
        <v>58</v>
      </c>
      <c r="C26" s="33">
        <v>12.5</v>
      </c>
      <c r="D26" s="42">
        <v>3</v>
      </c>
      <c r="E26" s="43">
        <v>6</v>
      </c>
      <c r="F26" s="44">
        <v>7</v>
      </c>
      <c r="G26" s="45">
        <v>3</v>
      </c>
      <c r="H26" s="46">
        <v>1</v>
      </c>
      <c r="I26" s="106">
        <v>3</v>
      </c>
      <c r="J26" s="95"/>
      <c r="K26" s="89">
        <f ca="1">OFFSET(Очки!$A$2,F26,D26+OFFSET(Очки!$A$18,0,$C$31-1)-1)</f>
        <v>2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7</v>
      </c>
    </row>
    <row r="27" spans="1:24" ht="15.75">
      <c r="A27" s="40">
        <f ca="1">RANK(S27,S$6:OFFSET(S$6,0,0,COUNTA(B$6:B$30)))</f>
        <v>22</v>
      </c>
      <c r="B27" s="108" t="s">
        <v>61</v>
      </c>
      <c r="C27" s="33">
        <v>15</v>
      </c>
      <c r="D27" s="42">
        <v>3</v>
      </c>
      <c r="E27" s="43">
        <v>2</v>
      </c>
      <c r="F27" s="44">
        <v>6</v>
      </c>
      <c r="G27" s="45">
        <v>3</v>
      </c>
      <c r="H27" s="46">
        <v>3</v>
      </c>
      <c r="I27" s="106">
        <v>5</v>
      </c>
      <c r="J27" s="95"/>
      <c r="K27" s="89">
        <f ca="1">OFFSET(Очки!$A$2,F27,D27+OFFSET(Очки!$A$18,0,$C$31-1)-1)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3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5.5</v>
      </c>
    </row>
    <row r="28" spans="1:24" ht="15.75">
      <c r="A28" s="40">
        <f ca="1">RANK(S28,S$6:OFFSET(S$6,0,0,COUNTA(B$6:B$30)))</f>
        <v>23</v>
      </c>
      <c r="B28" s="108" t="s">
        <v>67</v>
      </c>
      <c r="C28" s="33" t="s">
        <v>44</v>
      </c>
      <c r="D28" s="42">
        <v>3</v>
      </c>
      <c r="E28" s="43">
        <v>1</v>
      </c>
      <c r="F28" s="44">
        <v>5</v>
      </c>
      <c r="G28" s="45">
        <v>3</v>
      </c>
      <c r="H28" s="46">
        <v>2</v>
      </c>
      <c r="I28" s="106">
        <v>7</v>
      </c>
      <c r="J28" s="95"/>
      <c r="K28" s="89">
        <f ca="1">OFFSET(Очки!$A$2,F28,D28+OFFSET(Очки!$A$18,0,$C$31-1)-1)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24" ht="15.75">
      <c r="A29" s="40">
        <f ca="1">RANK(S29,S$6:OFFSET(S$6,0,0,COUNTA(B$6:B$30)))</f>
        <v>24</v>
      </c>
      <c r="B29" s="108" t="s">
        <v>66</v>
      </c>
      <c r="C29" s="33" t="s">
        <v>44</v>
      </c>
      <c r="D29" s="42">
        <v>3</v>
      </c>
      <c r="E29" s="43">
        <v>7</v>
      </c>
      <c r="F29" s="44">
        <v>8</v>
      </c>
      <c r="G29" s="45">
        <v>3</v>
      </c>
      <c r="H29" s="46">
        <v>8</v>
      </c>
      <c r="I29" s="106">
        <v>8</v>
      </c>
      <c r="J29" s="95"/>
      <c r="K29" s="89">
        <f ca="1">OFFSET(Очки!$A$2,F29,D29+OFFSET(Очки!$A$18,0,$C$31-1)-1)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1.5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3</v>
      </c>
      <c r="X29" t="s">
        <v>47</v>
      </c>
    </row>
    <row r="30" spans="1:24" ht="16.5" hidden="1" thickBot="1">
      <c r="A30" s="40" t="e">
        <f ca="1">RANK(S30,S$6:OFFSET(S$6,0,0,COUNTA(B$6:B$30)))</f>
        <v>#N/A</v>
      </c>
      <c r="B30" s="53"/>
      <c r="C30" s="54"/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ref="S30" ca="1" si="1">SUM(J30:R30)</f>
        <v>0</v>
      </c>
    </row>
    <row r="31" spans="1:24" ht="15.75">
      <c r="A31" s="60"/>
      <c r="B31" s="61" t="s">
        <v>45</v>
      </c>
      <c r="C31" s="61">
        <f>COUNTA(B6:B30)</f>
        <v>24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9">
    <sortCondition ref="A6:A29"/>
  </sortState>
  <mergeCells count="17"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  <mergeCell ref="I4:I5"/>
    <mergeCell ref="J4:J5"/>
    <mergeCell ref="K4:N4"/>
  </mergeCells>
  <conditionalFormatting sqref="L6:L30">
    <cfRule type="expression" dxfId="6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3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2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19" t="s">
        <v>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.7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5" customHeight="1" thickBot="1">
      <c r="A3" s="120" t="s">
        <v>31</v>
      </c>
      <c r="B3" s="121" t="s">
        <v>32</v>
      </c>
      <c r="C3" s="30"/>
      <c r="D3" s="121">
        <v>1</v>
      </c>
      <c r="E3" s="121"/>
      <c r="F3" s="121"/>
      <c r="G3" s="122">
        <v>2</v>
      </c>
      <c r="H3" s="122"/>
      <c r="I3" s="122"/>
      <c r="J3" s="123" t="s">
        <v>33</v>
      </c>
      <c r="K3" s="123"/>
      <c r="L3" s="123"/>
      <c r="M3" s="123"/>
      <c r="N3" s="123"/>
      <c r="O3" s="123"/>
      <c r="P3" s="123"/>
      <c r="Q3" s="123"/>
      <c r="R3" s="123"/>
      <c r="S3" s="124" t="s">
        <v>34</v>
      </c>
    </row>
    <row r="4" spans="1:19" ht="15" customHeight="1" thickBot="1">
      <c r="A4" s="120"/>
      <c r="B4" s="121"/>
      <c r="C4" s="125" t="s">
        <v>35</v>
      </c>
      <c r="D4" s="127" t="s">
        <v>36</v>
      </c>
      <c r="E4" s="129" t="s">
        <v>37</v>
      </c>
      <c r="F4" s="131" t="s">
        <v>38</v>
      </c>
      <c r="G4" s="133" t="s">
        <v>36</v>
      </c>
      <c r="H4" s="135" t="s">
        <v>37</v>
      </c>
      <c r="I4" s="137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24"/>
    </row>
    <row r="5" spans="1:19" ht="42" customHeight="1" thickBot="1">
      <c r="A5" s="120"/>
      <c r="B5" s="122"/>
      <c r="C5" s="126"/>
      <c r="D5" s="128"/>
      <c r="E5" s="130"/>
      <c r="F5" s="132"/>
      <c r="G5" s="134"/>
      <c r="H5" s="136"/>
      <c r="I5" s="138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24"/>
    </row>
    <row r="6" spans="1:19" ht="15.75">
      <c r="A6" s="31">
        <f ca="1">RANK(S6,S$6:OFFSET(S$6,0,0,COUNTA(B$6:B$30)))</f>
        <v>1</v>
      </c>
      <c r="B6" s="107" t="s">
        <v>64</v>
      </c>
      <c r="C6" s="100">
        <v>10</v>
      </c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OFFSET(Очки!$A$2,F6,D6+OFFSET(Очки!$A$18,0,$C$31-1)-1)</f>
        <v>16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OFFSET(Очки!$A$2,I6,G6+OFFSET(Очки!$A$18,0,$C$31-1)-1)</f>
        <v>15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15" ca="1" si="0">SUM(J6:R6)</f>
        <v>33.700000000000003</v>
      </c>
    </row>
    <row r="7" spans="1:19" ht="15.75">
      <c r="A7" s="40">
        <f ca="1">RANK(S7,S$6:OFFSET(S$6,0,0,COUNTA(B$6:B$30)))</f>
        <v>2</v>
      </c>
      <c r="B7" s="47" t="s">
        <v>88</v>
      </c>
      <c r="C7" s="33" t="s">
        <v>44</v>
      </c>
      <c r="D7" s="42">
        <v>1</v>
      </c>
      <c r="E7" s="43">
        <v>7</v>
      </c>
      <c r="F7" s="44">
        <v>7</v>
      </c>
      <c r="G7" s="45">
        <v>1</v>
      </c>
      <c r="H7" s="46">
        <v>8</v>
      </c>
      <c r="I7" s="43">
        <v>5</v>
      </c>
      <c r="J7" s="95">
        <v>2</v>
      </c>
      <c r="K7" s="89">
        <f ca="1">OFFSET(Очки!$A$2,F7,D7+OFFSET(Очки!$A$18,0,$C$31-1)-1)</f>
        <v>11</v>
      </c>
      <c r="L7" s="39">
        <f ca="1">IF(F7&lt;E7,OFFSET(Очки!$A$20,2+E7-F7,IF(D7=1,13-E7,10+D7)),0)</f>
        <v>0</v>
      </c>
      <c r="M7" s="39">
        <v>2.5</v>
      </c>
      <c r="N7" s="92"/>
      <c r="O7" s="89">
        <f ca="1">OFFSET(Очки!$A$2,I7,G7+OFFSET(Очки!$A$18,0,$C$31-1)-1)</f>
        <v>12</v>
      </c>
      <c r="P7" s="39">
        <f ca="1">IF(I7&lt;H7,OFFSET(Очки!$A$20,2+H7-I7,IF(G7=1,13-H7,10+G7)),0)</f>
        <v>3.3</v>
      </c>
      <c r="Q7" s="39">
        <v>2.5</v>
      </c>
      <c r="R7" s="90"/>
      <c r="S7" s="102">
        <f t="shared" ca="1" si="0"/>
        <v>33.299999999999997</v>
      </c>
    </row>
    <row r="8" spans="1:19" ht="15.75">
      <c r="A8" s="40">
        <f ca="1">RANK(S8,S$6:OFFSET(S$6,0,0,COUNTA(B$6:B$30)))</f>
        <v>3</v>
      </c>
      <c r="B8" s="47" t="s">
        <v>77</v>
      </c>
      <c r="C8" s="33" t="s">
        <v>44</v>
      </c>
      <c r="D8" s="42">
        <v>1</v>
      </c>
      <c r="E8" s="43">
        <v>8</v>
      </c>
      <c r="F8" s="44">
        <v>6</v>
      </c>
      <c r="G8" s="45">
        <v>1</v>
      </c>
      <c r="H8" s="46">
        <v>6</v>
      </c>
      <c r="I8" s="43">
        <v>2</v>
      </c>
      <c r="J8" s="95">
        <v>2.5</v>
      </c>
      <c r="K8" s="89">
        <f ca="1">OFFSET(Очки!$A$2,F8,D8+OFFSET(Очки!$A$18,0,$C$31-1)-1)</f>
        <v>11.5</v>
      </c>
      <c r="L8" s="39">
        <f ca="1">IF(F8&lt;E8,OFFSET(Очки!$A$20,2+E8-F8,IF(D8=1,13-E8,10+D8)),0)</f>
        <v>2.2999999999999998</v>
      </c>
      <c r="M8" s="39">
        <v>1.5</v>
      </c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3.4000000000000004</v>
      </c>
      <c r="Q8" s="39">
        <v>1</v>
      </c>
      <c r="R8" s="90">
        <v>-4</v>
      </c>
      <c r="S8" s="102">
        <f t="shared" ca="1" si="0"/>
        <v>33.199999999999996</v>
      </c>
    </row>
    <row r="9" spans="1:19" ht="15.75" hidden="1">
      <c r="A9" s="40">
        <f ca="1">RANK(S9,S$6:OFFSET(S$6,0,0,COUNTA(B$6:B$30)))</f>
        <v>4</v>
      </c>
      <c r="B9" s="47" t="s">
        <v>85</v>
      </c>
      <c r="C9" s="33" t="s">
        <v>44</v>
      </c>
      <c r="D9" s="42">
        <v>1</v>
      </c>
      <c r="E9" s="43">
        <v>6</v>
      </c>
      <c r="F9" s="44">
        <v>4</v>
      </c>
      <c r="G9" s="45">
        <v>1</v>
      </c>
      <c r="H9" s="46">
        <v>7</v>
      </c>
      <c r="I9" s="43">
        <v>6</v>
      </c>
      <c r="J9" s="95">
        <v>1.5</v>
      </c>
      <c r="K9" s="89">
        <f ca="1">OFFSET(Очки!$A$2,F9,D9+OFFSET(Очки!$A$18,0,$C$31-1)-1)</f>
        <v>13</v>
      </c>
      <c r="L9" s="39">
        <f ca="1">IF(F9&lt;E9,OFFSET(Очки!$A$20,2+E9-F9,IF(D9=1,13-E9,10+D9)),0)</f>
        <v>1.9</v>
      </c>
      <c r="M9" s="39">
        <v>2</v>
      </c>
      <c r="N9" s="92"/>
      <c r="O9" s="89">
        <f ca="1">OFFSET(Очки!$A$2,I9,G9+OFFSET(Очки!$A$18,0,$C$31-1)-1)</f>
        <v>11.5</v>
      </c>
      <c r="P9" s="39">
        <f ca="1">IF(I9&lt;H9,OFFSET(Очки!$A$20,2+H9-I9,IF(G9=1,13-H9,10+G9)),0)</f>
        <v>1.1000000000000001</v>
      </c>
      <c r="Q9" s="39">
        <v>1.5</v>
      </c>
      <c r="R9" s="90"/>
      <c r="S9" s="102">
        <f t="shared" ca="1" si="0"/>
        <v>32.5</v>
      </c>
    </row>
    <row r="10" spans="1:19" ht="15.75">
      <c r="A10" s="40">
        <f ca="1">RANK(S10,S$6:OFFSET(S$6,0,0,COUNTA(B$6:B$30)))</f>
        <v>5</v>
      </c>
      <c r="B10" s="32" t="s">
        <v>74</v>
      </c>
      <c r="C10" s="33">
        <v>12.5</v>
      </c>
      <c r="D10" s="42">
        <v>1</v>
      </c>
      <c r="E10" s="43">
        <v>4</v>
      </c>
      <c r="F10" s="44">
        <v>2</v>
      </c>
      <c r="G10" s="45">
        <v>1</v>
      </c>
      <c r="H10" s="46">
        <v>3</v>
      </c>
      <c r="I10" s="43">
        <v>4</v>
      </c>
      <c r="J10" s="95">
        <v>0.5</v>
      </c>
      <c r="K10" s="89">
        <f ca="1">OFFSET(Очки!$A$2,F10,D10+OFFSET(Очки!$A$18,0,$C$31-1)-1)</f>
        <v>15</v>
      </c>
      <c r="L10" s="39">
        <f ca="1">IF(F10&lt;E10,OFFSET(Очки!$A$20,2+E10-F10,IF(D10=1,13-E10,10+D10)),0)</f>
        <v>1.5</v>
      </c>
      <c r="M10" s="39"/>
      <c r="N10" s="92"/>
      <c r="O10" s="89">
        <f ca="1">OFFSET(Очки!$A$2,I10,G10+OFFSET(Очки!$A$18,0,$C$31-1)-1)</f>
        <v>13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30</v>
      </c>
    </row>
    <row r="11" spans="1:19" ht="15.75">
      <c r="A11" s="40">
        <f ca="1">RANK(S11,S$6:OFFSET(S$6,0,0,COUNTA(B$6:B$30)))</f>
        <v>6</v>
      </c>
      <c r="B11" s="47" t="s">
        <v>78</v>
      </c>
      <c r="C11" s="33" t="s">
        <v>44</v>
      </c>
      <c r="D11" s="42">
        <v>1</v>
      </c>
      <c r="E11" s="43">
        <v>5</v>
      </c>
      <c r="F11" s="44">
        <v>4</v>
      </c>
      <c r="G11" s="45">
        <v>1</v>
      </c>
      <c r="H11" s="46">
        <v>4</v>
      </c>
      <c r="I11" s="43">
        <v>6</v>
      </c>
      <c r="J11" s="95">
        <v>1</v>
      </c>
      <c r="K11" s="89">
        <f ca="1">OFFSET(Очки!$A$2,F11,D11+OFFSET(Очки!$A$18,0,$C$31-1)-1)</f>
        <v>13</v>
      </c>
      <c r="L11" s="39">
        <f ca="1">IF(F11&lt;E11,OFFSET(Очки!$A$20,2+E11-F11,IF(D11=1,13-E11,10+D11)),0)</f>
        <v>0.9</v>
      </c>
      <c r="M11" s="39">
        <v>0.5</v>
      </c>
      <c r="N11" s="92"/>
      <c r="O11" s="89">
        <f ca="1">OFFSET(Очки!$A$2,I11,G11+OFFSET(Очки!$A$18,0,$C$31-1)-1)</f>
        <v>11.5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26.9</v>
      </c>
    </row>
    <row r="12" spans="1:19" ht="15.75">
      <c r="A12" s="40">
        <f ca="1">RANK(S12,S$6:OFFSET(S$6,0,0,COUNTA(B$6:B$30)))</f>
        <v>7</v>
      </c>
      <c r="B12" s="47" t="s">
        <v>89</v>
      </c>
      <c r="C12" s="33">
        <v>5</v>
      </c>
      <c r="D12" s="42">
        <v>2</v>
      </c>
      <c r="E12" s="43">
        <v>7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OFFSET(Очки!$A$2,F12,D12+OFFSET(Очки!$A$18,0,$C$31-1)-1)</f>
        <v>9.5</v>
      </c>
      <c r="L12" s="39">
        <f ca="1">IF(F12&lt;E12,OFFSET(Очки!$A$20,2+E12-F12,IF(D12=1,13-E12,10+D12)),0)</f>
        <v>2.8</v>
      </c>
      <c r="M12" s="39"/>
      <c r="N12" s="92"/>
      <c r="O12" s="89">
        <f ca="1">OFFSET(Очки!$A$2,I12,G12+OFFSET(Очки!$A$18,0,$C$31-1)-1)</f>
        <v>16</v>
      </c>
      <c r="P12" s="39">
        <f ca="1">IF(I12&lt;H12,OFFSET(Очки!$A$20,2+H12-I12,IF(G12=1,13-H12,10+G12)),0)</f>
        <v>0</v>
      </c>
      <c r="Q12" s="39"/>
      <c r="R12" s="90">
        <v>-4</v>
      </c>
      <c r="S12" s="102">
        <f t="shared" ca="1" si="0"/>
        <v>24.3</v>
      </c>
    </row>
    <row r="13" spans="1:19" ht="15.75">
      <c r="A13" s="40">
        <f ca="1">RANK(S13,S$6:OFFSET(S$6,0,0,COUNTA(B$6:B$30)))</f>
        <v>9</v>
      </c>
      <c r="B13" s="47" t="s">
        <v>53</v>
      </c>
      <c r="C13" s="33">
        <v>2.5</v>
      </c>
      <c r="D13" s="42">
        <v>1</v>
      </c>
      <c r="E13" s="43">
        <v>3</v>
      </c>
      <c r="F13" s="44">
        <v>3</v>
      </c>
      <c r="G13" s="45">
        <v>1</v>
      </c>
      <c r="H13" s="46">
        <v>5</v>
      </c>
      <c r="I13" s="43">
        <v>8</v>
      </c>
      <c r="J13" s="95"/>
      <c r="K13" s="89">
        <f ca="1">OFFSET(Очки!$A$2,F13,D13+OFFSET(Очки!$A$18,0,$C$31-1)-1)</f>
        <v>14</v>
      </c>
      <c r="L13" s="39">
        <f ca="1">IF(F13&lt;E13,OFFSET(Очки!$A$20,2+E13-F13,IF(D13=1,13-E13,10+D13)),0)</f>
        <v>0</v>
      </c>
      <c r="M13" s="39">
        <v>1</v>
      </c>
      <c r="N13" s="92">
        <v>-3</v>
      </c>
      <c r="O13" s="89">
        <f ca="1">OFFSET(Очки!$A$2,I13,G13+OFFSET(Очки!$A$18,0,$C$31-1)-1)</f>
        <v>10.5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22.5</v>
      </c>
    </row>
    <row r="14" spans="1:19" ht="15.75">
      <c r="A14" s="40">
        <f ca="1">RANK(S14,S$6:OFFSET(S$6,0,0,COUNTA(B$6:B$30)))</f>
        <v>8</v>
      </c>
      <c r="B14" s="41" t="s">
        <v>75</v>
      </c>
      <c r="C14" s="33" t="s">
        <v>44</v>
      </c>
      <c r="D14" s="42">
        <v>2</v>
      </c>
      <c r="E14" s="43">
        <v>2</v>
      </c>
      <c r="F14" s="44">
        <v>1</v>
      </c>
      <c r="G14" s="45">
        <v>2</v>
      </c>
      <c r="H14" s="46">
        <v>3</v>
      </c>
      <c r="I14" s="43">
        <v>2</v>
      </c>
      <c r="J14" s="95"/>
      <c r="K14" s="89">
        <f ca="1">OFFSET(Очки!$A$2,F14,D14+OFFSET(Очки!$A$18,0,$C$31-1)-1)</f>
        <v>11.5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0.7</v>
      </c>
      <c r="Q14" s="39">
        <v>0.5</v>
      </c>
      <c r="R14" s="90"/>
      <c r="S14" s="102">
        <f t="shared" ca="1" si="0"/>
        <v>23.9</v>
      </c>
    </row>
    <row r="15" spans="1:19" ht="15.75">
      <c r="A15" s="40">
        <f ca="1">RANK(S15,S$6:OFFSET(S$6,0,0,COUNTA(B$6:B$30)))</f>
        <v>10</v>
      </c>
      <c r="B15" s="48" t="s">
        <v>79</v>
      </c>
      <c r="C15" s="33" t="s">
        <v>44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43">
        <v>2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10.5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22.4</v>
      </c>
    </row>
    <row r="16" spans="1:19" ht="15.75">
      <c r="A16" s="40">
        <f ca="1">RANK(S16,S$6:OFFSET(S$6,0,0,COUNTA(B$6:B$30)))</f>
        <v>11</v>
      </c>
      <c r="B16" s="47" t="s">
        <v>73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OFFSET(Очки!$A$2,I16,G16+OFFSET(Очки!$A$18,0,$C$31-1)-1)</f>
        <v>11.5</v>
      </c>
      <c r="P16" s="39">
        <f ca="1">IF(I16&lt;H16,OFFSET(Очки!$A$20,2+H16-I16,IF(G16=1,13-H16,10+G16)),0)</f>
        <v>0</v>
      </c>
      <c r="Q16" s="39"/>
      <c r="R16" s="90"/>
      <c r="S16" s="102">
        <f t="shared" ref="S16:S27" ca="1" si="1">SUM(J16:R16)</f>
        <v>21</v>
      </c>
    </row>
    <row r="17" spans="1:19" ht="15.75">
      <c r="A17" s="40">
        <f ca="1">RANK(S17,S$6:OFFSET(S$6,0,0,COUNTA(B$6:B$30)))</f>
        <v>12</v>
      </c>
      <c r="B17" s="48" t="s">
        <v>76</v>
      </c>
      <c r="C17" s="33" t="s">
        <v>44</v>
      </c>
      <c r="D17" s="42">
        <v>2</v>
      </c>
      <c r="E17" s="43">
        <v>5</v>
      </c>
      <c r="F17" s="44">
        <v>4</v>
      </c>
      <c r="G17" s="45">
        <v>2</v>
      </c>
      <c r="H17" s="46">
        <v>7</v>
      </c>
      <c r="I17" s="43">
        <v>5</v>
      </c>
      <c r="J17" s="95"/>
      <c r="K17" s="89">
        <f ca="1">OFFSET(Очки!$A$2,F17,D17+OFFSET(Очки!$A$18,0,$C$31-1)-1)</f>
        <v>8.5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7.5</v>
      </c>
      <c r="P17" s="39">
        <f ca="1">IF(I17&lt;H17,OFFSET(Очки!$A$20,2+H17-I17,IF(G17=1,13-H17,10+G17)),0)</f>
        <v>1.4</v>
      </c>
      <c r="Q17" s="39"/>
      <c r="R17" s="90"/>
      <c r="S17" s="102">
        <f t="shared" ca="1" si="1"/>
        <v>18.099999999999998</v>
      </c>
    </row>
    <row r="18" spans="1:19" ht="15.75">
      <c r="A18" s="40">
        <f ca="1">RANK(S18,S$6:OFFSET(S$6,0,0,COUNTA(B$6:B$30)))</f>
        <v>13</v>
      </c>
      <c r="B18" s="47" t="s">
        <v>84</v>
      </c>
      <c r="C18" s="33">
        <v>10</v>
      </c>
      <c r="D18" s="42">
        <v>1</v>
      </c>
      <c r="E18" s="43">
        <v>1</v>
      </c>
      <c r="F18" s="44">
        <v>8</v>
      </c>
      <c r="G18" s="45">
        <v>2</v>
      </c>
      <c r="H18" s="46">
        <v>2</v>
      </c>
      <c r="I18" s="43">
        <v>7</v>
      </c>
      <c r="J18" s="95"/>
      <c r="K18" s="89">
        <f ca="1">OFFSET(Очки!$A$2,F18,D18+OFFSET(Очки!$A$18,0,$C$31-1)-1)</f>
        <v>10.5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6.5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17</v>
      </c>
    </row>
    <row r="19" spans="1:19" ht="15.75">
      <c r="A19" s="40">
        <f ca="1">RANK(S19,S$6:OFFSET(S$6,0,0,COUNTA(B$6:B$30)))</f>
        <v>14</v>
      </c>
      <c r="B19" s="48" t="s">
        <v>80</v>
      </c>
      <c r="C19" s="33" t="s">
        <v>44</v>
      </c>
      <c r="D19" s="42">
        <v>3</v>
      </c>
      <c r="E19" s="43">
        <v>6</v>
      </c>
      <c r="F19" s="44">
        <v>3</v>
      </c>
      <c r="G19" s="45">
        <v>2</v>
      </c>
      <c r="H19" s="46">
        <v>5</v>
      </c>
      <c r="I19" s="43">
        <v>4</v>
      </c>
      <c r="J19" s="95"/>
      <c r="K19" s="89">
        <f ca="1">OFFSET(Очки!$A$2,F19,D19+OFFSET(Очки!$A$18,0,$C$31-1)-1)</f>
        <v>5.5</v>
      </c>
      <c r="L19" s="39">
        <f ca="1">IF(F19&lt;E19,OFFSET(Очки!$A$20,2+E19-F19,IF(D19=1,13-E19,10+D19)),0)</f>
        <v>1.5</v>
      </c>
      <c r="M19" s="39"/>
      <c r="N19" s="92"/>
      <c r="O19" s="89">
        <f ca="1">OFFSET(Очки!$A$2,I19,G19+OFFSET(Очки!$A$18,0,$C$31-1)-1)</f>
        <v>8.5</v>
      </c>
      <c r="P19" s="39">
        <f ca="1">IF(I19&lt;H19,OFFSET(Очки!$A$20,2+H19-I19,IF(G19=1,13-H19,10+G19)),0)</f>
        <v>0.7</v>
      </c>
      <c r="Q19" s="39"/>
      <c r="R19" s="90"/>
      <c r="S19" s="102">
        <f t="shared" ca="1" si="1"/>
        <v>16.2</v>
      </c>
    </row>
    <row r="20" spans="1:19" ht="15.75">
      <c r="A20" s="40">
        <f ca="1">RANK(S20,S$6:OFFSET(S$6,0,0,COUNTA(B$6:B$30)))</f>
        <v>15</v>
      </c>
      <c r="B20" s="32" t="s">
        <v>82</v>
      </c>
      <c r="C20" s="33">
        <v>10</v>
      </c>
      <c r="D20" s="42">
        <v>3</v>
      </c>
      <c r="E20" s="43">
        <v>7</v>
      </c>
      <c r="F20" s="44">
        <v>2</v>
      </c>
      <c r="G20" s="45">
        <v>2</v>
      </c>
      <c r="H20" s="46">
        <v>6</v>
      </c>
      <c r="I20" s="43">
        <v>6</v>
      </c>
      <c r="J20" s="95"/>
      <c r="K20" s="89">
        <f ca="1">OFFSET(Очки!$A$2,F20,D20+OFFSET(Очки!$A$18,0,$C$31-1)-1)</f>
        <v>6.5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OFFSET(Очки!$A$2,I20,G20+OFFSET(Очки!$A$18,0,$C$31-1)-1)</f>
        <v>7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16</v>
      </c>
    </row>
    <row r="21" spans="1:19" ht="15.75">
      <c r="A21" s="40">
        <f ca="1">RANK(S21,S$6:OFFSET(S$6,0,0,COUNTA(B$6:B$30)))</f>
        <v>15</v>
      </c>
      <c r="B21" s="48" t="s">
        <v>81</v>
      </c>
      <c r="C21" s="33">
        <v>12.5</v>
      </c>
      <c r="D21" s="42">
        <v>2</v>
      </c>
      <c r="E21" s="43">
        <v>4</v>
      </c>
      <c r="F21" s="44">
        <v>5</v>
      </c>
      <c r="G21" s="45">
        <v>3</v>
      </c>
      <c r="H21" s="46">
        <v>6</v>
      </c>
      <c r="I21" s="43">
        <v>2</v>
      </c>
      <c r="J21" s="95"/>
      <c r="K21" s="89">
        <f ca="1">OFFSET(Очки!$A$2,F21,D21+OFFSET(Очки!$A$18,0,$C$31-1)-1)</f>
        <v>7.5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6.5</v>
      </c>
      <c r="P21" s="39">
        <f ca="1">IF(I21&lt;H21,OFFSET(Очки!$A$20,2+H21-I21,IF(G21=1,13-H21,10+G21)),0)</f>
        <v>2</v>
      </c>
      <c r="Q21" s="39"/>
      <c r="R21" s="90"/>
      <c r="S21" s="102">
        <f t="shared" ca="1" si="1"/>
        <v>16</v>
      </c>
    </row>
    <row r="22" spans="1:19" ht="15.75">
      <c r="A22" s="40">
        <f ca="1">RANK(S22,S$6:OFFSET(S$6,0,0,COUNTA(B$6:B$30)))</f>
        <v>17</v>
      </c>
      <c r="B22" s="108" t="s">
        <v>60</v>
      </c>
      <c r="C22" s="33">
        <v>5</v>
      </c>
      <c r="D22" s="42">
        <v>2</v>
      </c>
      <c r="E22" s="43">
        <v>3</v>
      </c>
      <c r="F22" s="44">
        <v>7</v>
      </c>
      <c r="G22" s="45">
        <v>3</v>
      </c>
      <c r="H22" s="46">
        <v>2</v>
      </c>
      <c r="I22" s="43">
        <v>1</v>
      </c>
      <c r="J22" s="95"/>
      <c r="K22" s="89">
        <f ca="1">OFFSET(Очки!$A$2,F22,D22+OFFSET(Очки!$A$18,0,$C$31-1)-1)</f>
        <v>6.5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7.5</v>
      </c>
      <c r="P22" s="39">
        <f ca="1">IF(I22&lt;H22,OFFSET(Очки!$A$20,2+H22-I22,IF(G22=1,13-H22,10+G22)),0)</f>
        <v>0.5</v>
      </c>
      <c r="Q22" s="39"/>
      <c r="R22" s="90"/>
      <c r="S22" s="102">
        <f t="shared" ca="1" si="1"/>
        <v>14.5</v>
      </c>
    </row>
    <row r="23" spans="1:19" ht="15.75">
      <c r="A23" s="40">
        <f ca="1">RANK(S23,S$6:OFFSET(S$6,0,0,COUNTA(B$6:B$30)))</f>
        <v>18</v>
      </c>
      <c r="B23" s="47" t="s">
        <v>86</v>
      </c>
      <c r="C23" s="33" t="s">
        <v>44</v>
      </c>
      <c r="D23" s="42">
        <v>3</v>
      </c>
      <c r="E23" s="43">
        <v>4</v>
      </c>
      <c r="F23" s="44">
        <v>4</v>
      </c>
      <c r="G23" s="45">
        <v>3</v>
      </c>
      <c r="H23" s="46">
        <v>4</v>
      </c>
      <c r="I23" s="43">
        <v>3</v>
      </c>
      <c r="J23" s="95"/>
      <c r="K23" s="89">
        <f ca="1">OFFSET(Очки!$A$2,F23,D23+OFFSET(Очки!$A$18,0,$C$31-1)-1)</f>
        <v>4.5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5.5</v>
      </c>
      <c r="P23" s="39">
        <f ca="1">IF(I23&lt;H23,OFFSET(Очки!$A$20,2+H23-I23,IF(G23=1,13-H23,10+G23)),0)</f>
        <v>0.5</v>
      </c>
      <c r="Q23" s="39"/>
      <c r="R23" s="92"/>
      <c r="S23" s="102">
        <f t="shared" ca="1" si="1"/>
        <v>10.5</v>
      </c>
    </row>
    <row r="24" spans="1:19" ht="15.75">
      <c r="A24" s="40">
        <f ca="1">RANK(S24,S$6:OFFSET(S$6,0,0,COUNTA(B$6:B$30)))</f>
        <v>19</v>
      </c>
      <c r="B24" s="47" t="s">
        <v>91</v>
      </c>
      <c r="C24" s="33" t="s">
        <v>44</v>
      </c>
      <c r="D24" s="42">
        <v>2</v>
      </c>
      <c r="E24" s="43">
        <v>6</v>
      </c>
      <c r="F24" s="44">
        <v>6</v>
      </c>
      <c r="G24" s="45">
        <v>3</v>
      </c>
      <c r="H24" s="46">
        <v>5</v>
      </c>
      <c r="I24" s="43">
        <v>4</v>
      </c>
      <c r="J24" s="95"/>
      <c r="K24" s="89">
        <f ca="1">OFFSET(Очки!$A$2,F24,D24+OFFSET(Очки!$A$18,0,$C$31-1)-1)</f>
        <v>7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4.5</v>
      </c>
      <c r="P24" s="39">
        <f ca="1">IF(I24&lt;H24,OFFSET(Очки!$A$20,2+H24-I24,IF(G24=1,13-H24,10+G24)),0)</f>
        <v>0.5</v>
      </c>
      <c r="Q24" s="39"/>
      <c r="R24" s="92">
        <v>-4</v>
      </c>
      <c r="S24" s="102">
        <f t="shared" ca="1" si="1"/>
        <v>8</v>
      </c>
    </row>
    <row r="25" spans="1:19" ht="15.75">
      <c r="A25" s="40">
        <f ca="1">RANK(S25,S$6:OFFSET(S$6,0,0,COUNTA(B$6:B$30)))</f>
        <v>19</v>
      </c>
      <c r="B25" s="47" t="s">
        <v>87</v>
      </c>
      <c r="C25" s="33">
        <v>20</v>
      </c>
      <c r="D25" s="42">
        <v>3</v>
      </c>
      <c r="E25" s="43">
        <v>3</v>
      </c>
      <c r="F25" s="44">
        <v>5</v>
      </c>
      <c r="G25" s="45">
        <v>3</v>
      </c>
      <c r="H25" s="46">
        <v>7</v>
      </c>
      <c r="I25" s="43">
        <v>5</v>
      </c>
      <c r="J25" s="95"/>
      <c r="K25" s="89">
        <f ca="1">OFFSET(Очки!$A$2,F25,D25+OFFSET(Очки!$A$18,0,$C$31-1)-1)</f>
        <v>3.5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3.5</v>
      </c>
      <c r="P25" s="39">
        <f ca="1">IF(I25&lt;H25,OFFSET(Очки!$A$20,2+H25-I25,IF(G25=1,13-H25,10+G25)),0)</f>
        <v>1</v>
      </c>
      <c r="Q25" s="39"/>
      <c r="R25" s="92"/>
      <c r="S25" s="102">
        <f t="shared" ca="1" si="1"/>
        <v>8</v>
      </c>
    </row>
    <row r="26" spans="1:19" ht="15.75">
      <c r="A26" s="40">
        <f ca="1">RANK(S26,S$6:OFFSET(S$6,0,0,COUNTA(B$6:B$30)))</f>
        <v>21</v>
      </c>
      <c r="B26" s="47" t="s">
        <v>90</v>
      </c>
      <c r="C26" s="33">
        <v>17.5</v>
      </c>
      <c r="D26" s="42">
        <v>3</v>
      </c>
      <c r="E26" s="43">
        <v>2</v>
      </c>
      <c r="F26" s="44">
        <v>6</v>
      </c>
      <c r="G26" s="45">
        <v>3</v>
      </c>
      <c r="H26" s="46">
        <v>3</v>
      </c>
      <c r="I26" s="43">
        <v>4</v>
      </c>
      <c r="J26" s="95"/>
      <c r="K26" s="89">
        <f ca="1">OFFSET(Очки!$A$2,F26,D26+OFFSET(Очки!$A$18,0,$C$31-1)-1)</f>
        <v>3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4.5</v>
      </c>
      <c r="P26" s="39">
        <f ca="1">IF(I26&lt;H26,OFFSET(Очки!$A$20,2+H26-I26,IF(G26=1,13-H26,10+G26)),0)</f>
        <v>0</v>
      </c>
      <c r="Q26" s="39"/>
      <c r="R26" s="92"/>
      <c r="S26" s="102">
        <f t="shared" ca="1" si="1"/>
        <v>7.5</v>
      </c>
    </row>
    <row r="27" spans="1:19" ht="15.75">
      <c r="A27" s="40">
        <f ca="1">RANK(S27,S$6:OFFSET(S$6,0,0,COUNTA(B$6:B$30)))</f>
        <v>22</v>
      </c>
      <c r="B27" s="47" t="s">
        <v>83</v>
      </c>
      <c r="C27" s="33">
        <v>17.5</v>
      </c>
      <c r="D27" s="42">
        <v>3</v>
      </c>
      <c r="E27" s="43">
        <v>1</v>
      </c>
      <c r="F27" s="44">
        <v>7</v>
      </c>
      <c r="G27" s="45">
        <v>3</v>
      </c>
      <c r="H27" s="46">
        <v>1</v>
      </c>
      <c r="I27" s="43">
        <v>7</v>
      </c>
      <c r="J27" s="95"/>
      <c r="K27" s="89">
        <f ca="1">OFFSET(Очки!$A$2,F27,D27+OFFSET(Очки!$A$18,0,$C$31-1)-1)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2.5</v>
      </c>
      <c r="P27" s="39">
        <f ca="1">IF(I27&lt;H27,OFFSET(Очки!$A$20,2+H27-I27,IF(G27=1,13-H27,10+G27)),0)</f>
        <v>0</v>
      </c>
      <c r="Q27" s="39"/>
      <c r="R27" s="92">
        <v>-4</v>
      </c>
      <c r="S27" s="102">
        <f t="shared" ca="1" si="1"/>
        <v>1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ref="S28:S30" ca="1" si="2">SUM(J28:R28)</f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2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2"/>
        <v>0</v>
      </c>
    </row>
    <row r="31" spans="1:19" ht="15.75">
      <c r="A31" s="60"/>
      <c r="B31" s="61" t="s">
        <v>45</v>
      </c>
      <c r="C31" s="61">
        <f>COUNTA(B6:B30)</f>
        <v>22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16:S27">
    <sortCondition ref="A16:A27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0">
    <cfRule type="expression" dxfId="5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2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80" zoomScaleNormal="80" workbookViewId="0">
      <selection activeCell="B3" sqref="B3:B5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19" t="s">
        <v>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.7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5" customHeight="1" thickBot="1">
      <c r="A3" s="120" t="s">
        <v>31</v>
      </c>
      <c r="B3" s="121" t="s">
        <v>32</v>
      </c>
      <c r="C3" s="30"/>
      <c r="D3" s="121">
        <v>1</v>
      </c>
      <c r="E3" s="121"/>
      <c r="F3" s="121"/>
      <c r="G3" s="122">
        <v>2</v>
      </c>
      <c r="H3" s="122"/>
      <c r="I3" s="122"/>
      <c r="J3" s="123" t="s">
        <v>33</v>
      </c>
      <c r="K3" s="123"/>
      <c r="L3" s="123"/>
      <c r="M3" s="123"/>
      <c r="N3" s="123"/>
      <c r="O3" s="123"/>
      <c r="P3" s="123"/>
      <c r="Q3" s="123"/>
      <c r="R3" s="123"/>
      <c r="S3" s="124" t="s">
        <v>34</v>
      </c>
    </row>
    <row r="4" spans="1:19" ht="15" customHeight="1" thickBot="1">
      <c r="A4" s="120"/>
      <c r="B4" s="121"/>
      <c r="C4" s="125" t="s">
        <v>35</v>
      </c>
      <c r="D4" s="127" t="s">
        <v>36</v>
      </c>
      <c r="E4" s="129" t="s">
        <v>37</v>
      </c>
      <c r="F4" s="131" t="s">
        <v>38</v>
      </c>
      <c r="G4" s="133" t="s">
        <v>36</v>
      </c>
      <c r="H4" s="135" t="s">
        <v>37</v>
      </c>
      <c r="I4" s="137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24"/>
    </row>
    <row r="5" spans="1:19" ht="42" customHeight="1" thickBot="1">
      <c r="A5" s="120"/>
      <c r="B5" s="122"/>
      <c r="C5" s="126"/>
      <c r="D5" s="128"/>
      <c r="E5" s="130"/>
      <c r="F5" s="132"/>
      <c r="G5" s="134"/>
      <c r="H5" s="136"/>
      <c r="I5" s="138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24"/>
    </row>
    <row r="6" spans="1:19" ht="15.75">
      <c r="A6" s="31">
        <f ca="1">RANK(S6,S$6:OFFSET(S$6,0,0,COUNTA(B$6:B$30)))</f>
        <v>1</v>
      </c>
      <c r="B6" s="47" t="s">
        <v>98</v>
      </c>
      <c r="C6" s="33" t="s">
        <v>44</v>
      </c>
      <c r="D6" s="34">
        <v>1</v>
      </c>
      <c r="E6" s="35">
        <v>6</v>
      </c>
      <c r="F6" s="36">
        <v>4</v>
      </c>
      <c r="G6" s="37">
        <v>1</v>
      </c>
      <c r="H6" s="38">
        <v>10</v>
      </c>
      <c r="I6" s="35">
        <v>5</v>
      </c>
      <c r="J6" s="94"/>
      <c r="K6" s="86">
        <f ca="1">OFFSET(Очки!$A$2,F6,D6+OFFSET(Очки!$A$18,0,$C$31-1)-1)</f>
        <v>12</v>
      </c>
      <c r="L6" s="87">
        <f ca="1">IF(F6&lt;E6,OFFSET(Очки!$A$20,2+E6-F6,IF(D6=1,13-E6,10+D6)),0)</f>
        <v>1.9</v>
      </c>
      <c r="M6" s="87">
        <v>2.5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5.6999999999999993</v>
      </c>
      <c r="Q6" s="87">
        <v>1.5</v>
      </c>
      <c r="R6" s="88"/>
      <c r="S6" s="101">
        <f t="shared" ref="S6:S24" ca="1" si="0">SUM(J6:R6)</f>
        <v>34.599999999999994</v>
      </c>
    </row>
    <row r="7" spans="1:19" ht="15.75">
      <c r="A7" s="40">
        <f ca="1">RANK(S7,S$6:OFFSET(S$6,0,0,COUNTA(B$6:B$30)))</f>
        <v>2</v>
      </c>
      <c r="B7" s="47" t="s">
        <v>101</v>
      </c>
      <c r="C7" s="33" t="s">
        <v>44</v>
      </c>
      <c r="D7" s="42">
        <v>1</v>
      </c>
      <c r="E7" s="43">
        <v>9</v>
      </c>
      <c r="F7" s="44">
        <v>8</v>
      </c>
      <c r="G7" s="45">
        <v>1</v>
      </c>
      <c r="H7" s="46">
        <v>3</v>
      </c>
      <c r="I7" s="43">
        <v>1</v>
      </c>
      <c r="J7" s="95">
        <v>2</v>
      </c>
      <c r="K7" s="89">
        <f ca="1">OFFSET(Очки!$A$2,F7,D7+OFFSET(Очки!$A$18,0,$C$31-1)-1)</f>
        <v>9.5</v>
      </c>
      <c r="L7" s="39">
        <f ca="1">IF(F7&lt;E7,OFFSET(Очки!$A$20,2+E7-F7,IF(D7=1,13-E7,10+D7)),0)</f>
        <v>1.2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1.4</v>
      </c>
      <c r="Q7" s="39"/>
      <c r="R7" s="90"/>
      <c r="S7" s="102">
        <f t="shared" ca="1" si="0"/>
        <v>29.099999999999998</v>
      </c>
    </row>
    <row r="8" spans="1:19" ht="15.75">
      <c r="A8" s="40">
        <f ca="1">RANK(S8,S$6:OFFSET(S$6,0,0,COUNTA(B$6:B$30)))</f>
        <v>3</v>
      </c>
      <c r="B8" s="48" t="s">
        <v>48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9</v>
      </c>
      <c r="I8" s="43">
        <v>8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OFFSET(Очки!$A$2,I8,G8+OFFSET(Очки!$A$18,0,$C$31-1)-1)</f>
        <v>9.5</v>
      </c>
      <c r="P8" s="39">
        <f ca="1">IF(I8&lt;H8,OFFSET(Очки!$A$20,2+H8-I8,IF(G8=1,13-H8,10+G8)),0)</f>
        <v>1.2</v>
      </c>
      <c r="Q8" s="39"/>
      <c r="R8" s="90"/>
      <c r="S8" s="102">
        <f t="shared" ca="1" si="0"/>
        <v>27.7</v>
      </c>
    </row>
    <row r="9" spans="1:19" ht="15.75">
      <c r="A9" s="40">
        <f ca="1">RANK(S9,S$6:OFFSET(S$6,0,0,COUNTA(B$6:B$30)))</f>
        <v>4</v>
      </c>
      <c r="B9" s="47" t="s">
        <v>100</v>
      </c>
      <c r="C9" s="33" t="s">
        <v>44</v>
      </c>
      <c r="D9" s="42">
        <v>1</v>
      </c>
      <c r="E9" s="43">
        <v>2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OFFSET(Очки!$A$2,F9,D9+OFFSET(Очки!$A$18,0,$C$31-1)-1)</f>
        <v>14</v>
      </c>
      <c r="L9" s="39">
        <f ca="1">IF(F9&lt;E9,OFFSET(Очки!$A$20,2+E9-F9,IF(D9=1,13-E9,10+D9)),0)</f>
        <v>0</v>
      </c>
      <c r="M9" s="39">
        <v>1.5</v>
      </c>
      <c r="N9" s="92"/>
      <c r="O9" s="89">
        <f ca="1">OFFSET(Очки!$A$2,I9,G9+OFFSET(Очки!$A$18,0,$C$31-1)-1)</f>
        <v>10</v>
      </c>
      <c r="P9" s="39">
        <f ca="1">IF(I9&lt;H9,OFFSET(Очки!$A$20,2+H9-I9,IF(G9=1,13-H9,10+G9)),0)</f>
        <v>1.2</v>
      </c>
      <c r="Q9" s="39"/>
      <c r="R9" s="90"/>
      <c r="S9" s="102">
        <f t="shared" ca="1" si="0"/>
        <v>26.7</v>
      </c>
    </row>
    <row r="10" spans="1:19" ht="15.75">
      <c r="A10" s="40">
        <f ca="1">RANK(S10,S$6:OFFSET(S$6,0,0,COUNTA(B$6:B$30)))</f>
        <v>5</v>
      </c>
      <c r="B10" s="47" t="s">
        <v>51</v>
      </c>
      <c r="C10" s="33" t="s">
        <v>44</v>
      </c>
      <c r="D10" s="42">
        <v>1</v>
      </c>
      <c r="E10" s="43">
        <v>10</v>
      </c>
      <c r="F10" s="44">
        <v>6</v>
      </c>
      <c r="G10" s="45">
        <v>1</v>
      </c>
      <c r="H10" s="46">
        <v>5</v>
      </c>
      <c r="I10" s="43">
        <v>3</v>
      </c>
      <c r="J10" s="95">
        <v>2.5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4.6999999999999993</v>
      </c>
      <c r="M10" s="39"/>
      <c r="N10" s="92"/>
      <c r="O10" s="89">
        <f ca="1">OFFSET(Очки!$A$2,I10,G10+OFFSET(Очки!$A$18,0,$C$31-1)-1)</f>
        <v>13</v>
      </c>
      <c r="P10" s="39">
        <f ca="1">IF(I10&lt;H10,OFFSET(Очки!$A$20,2+H10-I10,IF(G10=1,13-H10,10+G10)),0)</f>
        <v>1.7000000000000002</v>
      </c>
      <c r="Q10" s="39">
        <v>1</v>
      </c>
      <c r="R10" s="90">
        <v>-7</v>
      </c>
      <c r="S10" s="102">
        <f t="shared" ca="1" si="0"/>
        <v>26.4</v>
      </c>
    </row>
    <row r="11" spans="1:19" ht="15.75">
      <c r="A11" s="40">
        <f ca="1">RANK(S11,S$6:OFFSET(S$6,0,0,COUNTA(B$6:B$30)))</f>
        <v>6</v>
      </c>
      <c r="B11" s="47" t="s">
        <v>97</v>
      </c>
      <c r="C11" s="33" t="s">
        <v>44</v>
      </c>
      <c r="D11" s="42">
        <v>1</v>
      </c>
      <c r="E11" s="43">
        <v>5</v>
      </c>
      <c r="F11" s="44">
        <v>5</v>
      </c>
      <c r="G11" s="45">
        <v>1</v>
      </c>
      <c r="H11" s="46">
        <v>2</v>
      </c>
      <c r="I11" s="43">
        <v>2</v>
      </c>
      <c r="J11" s="95">
        <v>0.5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25.5</v>
      </c>
    </row>
    <row r="12" spans="1:19" ht="15.75">
      <c r="A12" s="40">
        <f ca="1">RANK(S12,S$6:OFFSET(S$6,0,0,COUNTA(B$6:B$30)))</f>
        <v>7</v>
      </c>
      <c r="B12" s="41" t="s">
        <v>93</v>
      </c>
      <c r="C12" s="33">
        <v>7.5</v>
      </c>
      <c r="D12" s="42">
        <v>1</v>
      </c>
      <c r="E12" s="43">
        <v>3</v>
      </c>
      <c r="F12" s="44">
        <v>3</v>
      </c>
      <c r="G12" s="45">
        <v>1</v>
      </c>
      <c r="H12" s="46">
        <v>7</v>
      </c>
      <c r="I12" s="43">
        <v>9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>
        <v>1</v>
      </c>
      <c r="N12" s="92"/>
      <c r="O12" s="89">
        <f ca="1">OFFSET(Очки!$A$2,I12,G12+OFFSET(Очки!$A$18,0,$C$31-1)-1)</f>
        <v>9</v>
      </c>
      <c r="P12" s="39">
        <f ca="1">IF(I12&lt;H12,OFFSET(Очки!$A$20,2+H12-I12,IF(G12=1,13-H12,10+G12)),0)</f>
        <v>0</v>
      </c>
      <c r="Q12" s="39">
        <v>2</v>
      </c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99</v>
      </c>
      <c r="C13" s="33" t="s">
        <v>44</v>
      </c>
      <c r="D13" s="42">
        <v>2</v>
      </c>
      <c r="E13" s="43">
        <v>9</v>
      </c>
      <c r="F13" s="44">
        <v>2</v>
      </c>
      <c r="G13" s="45">
        <v>2</v>
      </c>
      <c r="H13" s="46">
        <v>8</v>
      </c>
      <c r="I13" s="43">
        <v>3</v>
      </c>
      <c r="J13" s="95"/>
      <c r="K13" s="89">
        <f ca="1">OFFSET(Очки!$A$2,F13,D13+OFFSET(Очки!$A$18,0,$C$31-1)-1)</f>
        <v>8.5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3.5</v>
      </c>
      <c r="Q13" s="39"/>
      <c r="R13" s="90"/>
      <c r="S13" s="102">
        <f t="shared" ca="1" si="0"/>
        <v>24.4</v>
      </c>
    </row>
    <row r="14" spans="1:19" ht="15.75">
      <c r="A14" s="40">
        <f ca="1">RANK(S14,S$6:OFFSET(S$6,0,0,COUNTA(B$6:B$30)))</f>
        <v>9</v>
      </c>
      <c r="B14" s="47" t="s">
        <v>59</v>
      </c>
      <c r="C14" s="33" t="s">
        <v>44</v>
      </c>
      <c r="D14" s="42">
        <v>1</v>
      </c>
      <c r="E14" s="43">
        <v>8</v>
      </c>
      <c r="F14" s="44">
        <v>10</v>
      </c>
      <c r="G14" s="45">
        <v>1</v>
      </c>
      <c r="H14" s="46">
        <v>6</v>
      </c>
      <c r="I14" s="43">
        <v>6</v>
      </c>
      <c r="J14" s="95">
        <v>1.5</v>
      </c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>
        <v>0.5</v>
      </c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</v>
      </c>
      <c r="Q14" s="39">
        <v>2.5</v>
      </c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84</v>
      </c>
      <c r="C15" s="33" t="s">
        <v>44</v>
      </c>
      <c r="D15" s="42">
        <v>1</v>
      </c>
      <c r="E15" s="43">
        <v>7</v>
      </c>
      <c r="F15" s="44">
        <v>9</v>
      </c>
      <c r="G15" s="45">
        <v>1</v>
      </c>
      <c r="H15" s="46">
        <v>4</v>
      </c>
      <c r="I15" s="43">
        <v>4</v>
      </c>
      <c r="J15" s="95">
        <v>1</v>
      </c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RANK(S16,S$6:OFFSET(S$6,0,0,COUNTA(B$6:B$30)))</f>
        <v>11</v>
      </c>
      <c r="B16" s="48" t="s">
        <v>76</v>
      </c>
      <c r="C16" s="33" t="s">
        <v>44</v>
      </c>
      <c r="D16" s="42">
        <v>2</v>
      </c>
      <c r="E16" s="43">
        <v>6</v>
      </c>
      <c r="F16" s="44">
        <v>3</v>
      </c>
      <c r="G16" s="45">
        <v>2</v>
      </c>
      <c r="H16" s="46">
        <v>7</v>
      </c>
      <c r="I16" s="43">
        <v>2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OFFSET(Очки!$A$2,I16,G16+OFFSET(Очки!$A$18,0,$C$31-1)-1)</f>
        <v>8.5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RANK(S17,S$6:OFFSET(S$6,0,0,COUNTA(B$6:B$30)))</f>
        <v>12</v>
      </c>
      <c r="B17" s="48" t="s">
        <v>65</v>
      </c>
      <c r="C17" s="33">
        <v>10</v>
      </c>
      <c r="D17" s="42">
        <v>2</v>
      </c>
      <c r="E17" s="43">
        <v>3</v>
      </c>
      <c r="F17" s="44">
        <v>1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3.5</v>
      </c>
      <c r="Q17" s="39">
        <v>0.5</v>
      </c>
      <c r="R17" s="90">
        <v>-2</v>
      </c>
      <c r="S17" s="102">
        <f t="shared" ca="1" si="0"/>
        <v>19.399999999999999</v>
      </c>
    </row>
    <row r="18" spans="1:19" ht="15.75">
      <c r="A18" s="40">
        <f ca="1">RANK(S18,S$6:OFFSET(S$6,0,0,COUNTA(B$6:B$30)))</f>
        <v>13</v>
      </c>
      <c r="B18" s="109" t="s">
        <v>60</v>
      </c>
      <c r="C18" s="110">
        <v>7.5</v>
      </c>
      <c r="D18" s="42">
        <v>1</v>
      </c>
      <c r="E18" s="43">
        <v>4</v>
      </c>
      <c r="F18" s="44">
        <v>7</v>
      </c>
      <c r="G18" s="45">
        <v>1</v>
      </c>
      <c r="H18" s="46">
        <v>1</v>
      </c>
      <c r="I18" s="43">
        <v>9</v>
      </c>
      <c r="J18" s="95"/>
      <c r="K18" s="89">
        <f ca="1">OFFSET(Очки!$A$2,F18,D18+OFFSET(Очки!$A$18,0,$C$31-1)-1)</f>
        <v>10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RANK(S19,S$6:OFFSET(S$6,0,0,COUNTA(B$6:B$30)))</f>
        <v>14</v>
      </c>
      <c r="B19" s="47" t="s">
        <v>96</v>
      </c>
      <c r="C19" s="33" t="s">
        <v>44</v>
      </c>
      <c r="D19" s="42">
        <v>2</v>
      </c>
      <c r="E19" s="43">
        <v>5</v>
      </c>
      <c r="F19" s="44">
        <v>7</v>
      </c>
      <c r="G19" s="45">
        <v>2</v>
      </c>
      <c r="H19" s="46">
        <v>3</v>
      </c>
      <c r="I19" s="43">
        <v>1</v>
      </c>
      <c r="J19" s="95"/>
      <c r="K19" s="89">
        <f ca="1">OFFSET(Очки!$A$2,F19,D19+OFFSET(Очки!$A$18,0,$C$31-1)-1)</f>
        <v>4.5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15.4</v>
      </c>
    </row>
    <row r="20" spans="1:19" ht="15.75">
      <c r="A20" s="40">
        <f ca="1">RANK(S20,S$6:OFFSET(S$6,0,0,COUNTA(B$6:B$30)))</f>
        <v>15</v>
      </c>
      <c r="B20" s="47" t="s">
        <v>69</v>
      </c>
      <c r="C20" s="33" t="s">
        <v>44</v>
      </c>
      <c r="D20" s="42">
        <v>2</v>
      </c>
      <c r="E20" s="43">
        <v>7</v>
      </c>
      <c r="F20" s="44">
        <v>5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OFFSET(Очки!$A$2,F20,D20+OFFSET(Очки!$A$18,0,$C$31-1)-1)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OFFSET(Очки!$A$2,I20,G20+OFFSET(Очки!$A$18,0,$C$31-1)-1)</f>
        <v>7.5</v>
      </c>
      <c r="P20" s="39">
        <f ca="1">IF(I20&lt;H20,OFFSET(Очки!$A$20,2+H20-I20,IF(G20=1,13-H20,10+G20)),0)</f>
        <v>0.7</v>
      </c>
      <c r="Q20" s="39"/>
      <c r="R20" s="90">
        <v>-4</v>
      </c>
      <c r="S20" s="102">
        <f t="shared" ca="1" si="0"/>
        <v>11.1</v>
      </c>
    </row>
    <row r="21" spans="1:19" ht="15.75">
      <c r="A21" s="40">
        <f ca="1">RANK(S21,S$6:OFFSET(S$6,0,0,COUNTA(B$6:B$30)))</f>
        <v>16</v>
      </c>
      <c r="B21" s="47" t="s">
        <v>91</v>
      </c>
      <c r="C21" s="33" t="s">
        <v>44</v>
      </c>
      <c r="D21" s="42">
        <v>2</v>
      </c>
      <c r="E21" s="43">
        <v>8</v>
      </c>
      <c r="F21" s="44">
        <v>6</v>
      </c>
      <c r="G21" s="45">
        <v>2</v>
      </c>
      <c r="H21" s="46">
        <v>5</v>
      </c>
      <c r="I21" s="43">
        <v>9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OFFSET(Очки!$A$2,I21,G21+OFFSET(Очки!$A$18,0,$C$31-1)-1)</f>
        <v>3.5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9.9</v>
      </c>
    </row>
    <row r="22" spans="1:19" ht="15.75">
      <c r="A22" s="40">
        <f ca="1">RANK(S22,S$6:OFFSET(S$6,0,0,COUNTA(B$6:B$30)))</f>
        <v>17</v>
      </c>
      <c r="B22" s="32" t="s">
        <v>58</v>
      </c>
      <c r="C22" s="33" t="s">
        <v>44</v>
      </c>
      <c r="D22" s="42">
        <v>2</v>
      </c>
      <c r="E22" s="43">
        <v>1</v>
      </c>
      <c r="F22" s="44">
        <v>8</v>
      </c>
      <c r="G22" s="45">
        <v>2</v>
      </c>
      <c r="H22" s="46">
        <v>1</v>
      </c>
      <c r="I22" s="43">
        <v>7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8.5</v>
      </c>
    </row>
    <row r="23" spans="1:19" ht="15.75">
      <c r="A23" s="40">
        <f ca="1">RANK(S23,S$6:OFFSET(S$6,0,0,COUNTA(B$6:B$30)))</f>
        <v>18</v>
      </c>
      <c r="B23" s="48" t="s">
        <v>94</v>
      </c>
      <c r="C23" s="33" t="s">
        <v>44</v>
      </c>
      <c r="D23" s="42">
        <v>2</v>
      </c>
      <c r="E23" s="43">
        <v>2</v>
      </c>
      <c r="F23" s="44">
        <v>9</v>
      </c>
      <c r="G23" s="45">
        <v>2</v>
      </c>
      <c r="H23" s="46">
        <v>2</v>
      </c>
      <c r="I23" s="43">
        <v>8</v>
      </c>
      <c r="J23" s="95"/>
      <c r="K23" s="89">
        <f ca="1">OFFSET(Очки!$A$2,F23,D23+OFFSET(Очки!$A$18,0,$C$31-1)-1)</f>
        <v>3.5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7.5</v>
      </c>
    </row>
    <row r="24" spans="1:19" ht="15.75">
      <c r="A24" s="40">
        <f ca="1">RANK(S24,S$6:OFFSET(S$6,0,0,COUNTA(B$6:B$30)))</f>
        <v>19</v>
      </c>
      <c r="B24" s="47" t="s">
        <v>95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6</v>
      </c>
      <c r="I24" s="43">
        <v>6</v>
      </c>
      <c r="J24" s="95"/>
      <c r="K24" s="89">
        <f ca="1">OFFSET(Очки!$A$2,F24,D24+OFFSET(Очки!$A$18,0,$C$31-1)-1)</f>
        <v>7.5</v>
      </c>
      <c r="L24" s="39">
        <f ca="1">IF(F24&lt;E24,OFFSET(Очки!$A$20,2+E24-F24,IF(D24=1,13-E24,10+D24)),0)</f>
        <v>0.7</v>
      </c>
      <c r="M24" s="39"/>
      <c r="N24" s="92">
        <v>-3</v>
      </c>
      <c r="O24" s="89">
        <f ca="1">OFFSET(Очки!$A$2,I24,G24+OFFSET(Очки!$A$18,0,$C$31-1)-1)</f>
        <v>5</v>
      </c>
      <c r="P24" s="39">
        <f ca="1">IF(I24&lt;H24,OFFSET(Очки!$A$20,2+H24-I24,IF(G24=1,13-H24,10+G24)),0)</f>
        <v>0</v>
      </c>
      <c r="Q24" s="39"/>
      <c r="R24" s="90">
        <v>-4</v>
      </c>
      <c r="S24" s="102">
        <f t="shared" ca="1" si="0"/>
        <v>6.1999999999999993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ref="S25:S30" ca="1" si="1">SUM(J25:R25)</f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19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4">
    <sortCondition ref="A6:A24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0">
    <cfRule type="expression" dxfId="4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2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19" t="s">
        <v>105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.7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5" customHeight="1" thickBot="1">
      <c r="A3" s="120" t="s">
        <v>31</v>
      </c>
      <c r="B3" s="121" t="s">
        <v>32</v>
      </c>
      <c r="C3" s="30"/>
      <c r="D3" s="121">
        <v>1</v>
      </c>
      <c r="E3" s="121"/>
      <c r="F3" s="121"/>
      <c r="G3" s="122">
        <v>2</v>
      </c>
      <c r="H3" s="122"/>
      <c r="I3" s="122"/>
      <c r="J3" s="123" t="s">
        <v>33</v>
      </c>
      <c r="K3" s="123"/>
      <c r="L3" s="123"/>
      <c r="M3" s="123"/>
      <c r="N3" s="123"/>
      <c r="O3" s="123"/>
      <c r="P3" s="123"/>
      <c r="Q3" s="123"/>
      <c r="R3" s="123"/>
      <c r="S3" s="124" t="s">
        <v>34</v>
      </c>
    </row>
    <row r="4" spans="1:19" ht="15" customHeight="1" thickBot="1">
      <c r="A4" s="120"/>
      <c r="B4" s="121"/>
      <c r="C4" s="125" t="s">
        <v>35</v>
      </c>
      <c r="D4" s="127" t="s">
        <v>36</v>
      </c>
      <c r="E4" s="129" t="s">
        <v>37</v>
      </c>
      <c r="F4" s="131" t="s">
        <v>38</v>
      </c>
      <c r="G4" s="133" t="s">
        <v>36</v>
      </c>
      <c r="H4" s="135" t="s">
        <v>37</v>
      </c>
      <c r="I4" s="137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24"/>
    </row>
    <row r="5" spans="1:19" ht="42" customHeight="1" thickBot="1">
      <c r="A5" s="120"/>
      <c r="B5" s="122"/>
      <c r="C5" s="126"/>
      <c r="D5" s="128"/>
      <c r="E5" s="130"/>
      <c r="F5" s="132"/>
      <c r="G5" s="134"/>
      <c r="H5" s="136"/>
      <c r="I5" s="138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24"/>
    </row>
    <row r="6" spans="1:19" ht="15.75">
      <c r="A6" s="31">
        <f ca="1">RANK(S6,S$6:OFFSET(S$6,0,0,COUNTA(B$6:B$30)))</f>
        <v>1</v>
      </c>
      <c r="B6" s="107" t="s">
        <v>71</v>
      </c>
      <c r="C6" s="100" t="s">
        <v>44</v>
      </c>
      <c r="D6" s="34">
        <v>1</v>
      </c>
      <c r="E6" s="35">
        <v>6</v>
      </c>
      <c r="F6" s="36">
        <v>2</v>
      </c>
      <c r="G6" s="37">
        <v>1</v>
      </c>
      <c r="H6" s="38">
        <v>3</v>
      </c>
      <c r="I6" s="35">
        <v>3</v>
      </c>
      <c r="J6" s="94">
        <v>1.5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3.4000000000000004</v>
      </c>
      <c r="M6" s="87"/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21" ca="1" si="0">SUM(J6:R6)</f>
        <v>33.9</v>
      </c>
    </row>
    <row r="7" spans="1:19" ht="15.75">
      <c r="A7" s="40">
        <f ca="1">RANK(S7,S$6:OFFSET(S$6,0,0,COUNTA(B$6:B$30)))</f>
        <v>2</v>
      </c>
      <c r="B7" s="48" t="s">
        <v>51</v>
      </c>
      <c r="C7" s="33" t="s">
        <v>44</v>
      </c>
      <c r="D7" s="42">
        <v>1</v>
      </c>
      <c r="E7" s="43">
        <v>8</v>
      </c>
      <c r="F7" s="44">
        <v>7</v>
      </c>
      <c r="G7" s="45">
        <v>1</v>
      </c>
      <c r="H7" s="46">
        <v>8</v>
      </c>
      <c r="I7" s="43">
        <v>7</v>
      </c>
      <c r="J7" s="95">
        <v>2.5</v>
      </c>
      <c r="K7" s="89">
        <f ca="1">OFFSET(Очки!$A$2,F7,D7+OFFSET(Очки!$A$18,0,$C$31-1)-1)</f>
        <v>10</v>
      </c>
      <c r="L7" s="39">
        <f ca="1">IF(F7&lt;E7,OFFSET(Очки!$A$20,2+E7-F7,IF(D7=1,13-E7,10+D7)),0)</f>
        <v>1.2</v>
      </c>
      <c r="M7" s="39">
        <v>2.5</v>
      </c>
      <c r="N7" s="92"/>
      <c r="O7" s="89">
        <f ca="1">OFFSET(Очки!$A$2,I7,G7+OFFSET(Очки!$A$18,0,$C$31-1)-1)</f>
        <v>10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27.4</v>
      </c>
    </row>
    <row r="8" spans="1:19" ht="15.75">
      <c r="A8" s="40">
        <f ca="1">RANK(S8,S$6:OFFSET(S$6,0,0,COUNTA(B$6:B$30)))</f>
        <v>3</v>
      </c>
      <c r="B8" s="47" t="s">
        <v>69</v>
      </c>
      <c r="C8" s="33">
        <v>12.5</v>
      </c>
      <c r="D8" s="42">
        <v>1</v>
      </c>
      <c r="E8" s="43">
        <v>1</v>
      </c>
      <c r="F8" s="44">
        <v>1</v>
      </c>
      <c r="G8" s="45">
        <v>1</v>
      </c>
      <c r="H8" s="46">
        <v>5</v>
      </c>
      <c r="I8" s="43">
        <v>5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27</v>
      </c>
    </row>
    <row r="9" spans="1:19" ht="15.75">
      <c r="A9" s="40">
        <f ca="1">RANK(S9,S$6:OFFSET(S$6,0,0,COUNTA(B$6:B$30)))</f>
        <v>4</v>
      </c>
      <c r="B9" s="47" t="s">
        <v>60</v>
      </c>
      <c r="C9" s="33">
        <v>5</v>
      </c>
      <c r="D9" s="42">
        <v>1</v>
      </c>
      <c r="E9" s="43">
        <v>3</v>
      </c>
      <c r="F9" s="44">
        <v>8</v>
      </c>
      <c r="G9" s="45">
        <v>1</v>
      </c>
      <c r="H9" s="46">
        <v>2</v>
      </c>
      <c r="I9" s="43">
        <v>1</v>
      </c>
      <c r="J9" s="95"/>
      <c r="K9" s="89">
        <f ca="1">OFFSET(Очки!$A$2,F9,D9+OFFSET(Очки!$A$18,0,$C$31-1)-1)</f>
        <v>9.5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0.7</v>
      </c>
      <c r="Q9" s="39">
        <v>1</v>
      </c>
      <c r="R9" s="90"/>
      <c r="S9" s="102">
        <f t="shared" ca="1" si="0"/>
        <v>26.2</v>
      </c>
    </row>
    <row r="10" spans="1:19" ht="15.75">
      <c r="A10" s="40">
        <f ca="1">RANK(S10,S$6:OFFSET(S$6,0,0,COUNTA(B$6:B$30)))</f>
        <v>5</v>
      </c>
      <c r="B10" s="41" t="s">
        <v>59</v>
      </c>
      <c r="C10" s="33" t="s">
        <v>44</v>
      </c>
      <c r="D10" s="42">
        <v>1</v>
      </c>
      <c r="E10" s="43">
        <v>7</v>
      </c>
      <c r="F10" s="44">
        <v>6</v>
      </c>
      <c r="G10" s="45">
        <v>1</v>
      </c>
      <c r="H10" s="46">
        <v>6</v>
      </c>
      <c r="I10" s="43">
        <v>8</v>
      </c>
      <c r="J10" s="95">
        <v>2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1.1000000000000001</v>
      </c>
      <c r="M10" s="39">
        <v>1.5</v>
      </c>
      <c r="N10" s="92"/>
      <c r="O10" s="89">
        <f ca="1">OFFSET(Очки!$A$2,I10,G10+OFFSET(Очки!$A$18,0,$C$31-1)-1)</f>
        <v>9.5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26.1</v>
      </c>
    </row>
    <row r="11" spans="1:19" ht="15.75">
      <c r="A11" s="40">
        <f ca="1">RANK(S11,S$6:OFFSET(S$6,0,0,COUNTA(B$6:B$30)))</f>
        <v>6</v>
      </c>
      <c r="B11" s="47" t="s">
        <v>65</v>
      </c>
      <c r="C11" s="33">
        <v>10</v>
      </c>
      <c r="D11" s="42">
        <v>1</v>
      </c>
      <c r="E11" s="43">
        <v>5</v>
      </c>
      <c r="F11" s="44">
        <v>5</v>
      </c>
      <c r="G11" s="45">
        <v>1</v>
      </c>
      <c r="H11" s="46">
        <v>4</v>
      </c>
      <c r="I11" s="43">
        <v>4</v>
      </c>
      <c r="J11" s="95">
        <v>1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OFFSET(Очки!$A$2,I11,G11+OFFSET(Очки!$A$18,0,$C$31-1)-1)</f>
        <v>12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</v>
      </c>
    </row>
    <row r="12" spans="1:19" ht="15.75">
      <c r="A12" s="40">
        <f ca="1">RANK(S12,S$6:OFFSET(S$6,0,0,COUNTA(B$6:B$30)))</f>
        <v>6</v>
      </c>
      <c r="B12" s="47" t="s">
        <v>50</v>
      </c>
      <c r="C12" s="33">
        <v>5</v>
      </c>
      <c r="D12" s="42">
        <v>1</v>
      </c>
      <c r="E12" s="43">
        <v>2</v>
      </c>
      <c r="F12" s="44">
        <v>3</v>
      </c>
      <c r="G12" s="45">
        <v>2</v>
      </c>
      <c r="H12" s="46">
        <v>8</v>
      </c>
      <c r="I12" s="43">
        <v>3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8.5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49</v>
      </c>
      <c r="C13" s="33" t="s">
        <v>44</v>
      </c>
      <c r="D13" s="42">
        <v>2</v>
      </c>
      <c r="E13" s="43">
        <v>8</v>
      </c>
      <c r="F13" s="44">
        <v>1</v>
      </c>
      <c r="G13" s="45">
        <v>2</v>
      </c>
      <c r="H13" s="46">
        <v>6</v>
      </c>
      <c r="I13" s="43">
        <v>4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24.299999999999997</v>
      </c>
    </row>
    <row r="14" spans="1:19" ht="15.75">
      <c r="A14" s="40">
        <f ca="1">RANK(S14,S$6:OFFSET(S$6,0,0,COUNTA(B$6:B$30)))</f>
        <v>9</v>
      </c>
      <c r="B14" s="47" t="s">
        <v>91</v>
      </c>
      <c r="C14" s="33" t="s">
        <v>44</v>
      </c>
      <c r="D14" s="42">
        <v>2</v>
      </c>
      <c r="E14" s="43">
        <v>7</v>
      </c>
      <c r="F14" s="44">
        <v>7</v>
      </c>
      <c r="G14" s="45">
        <v>1</v>
      </c>
      <c r="H14" s="46">
        <v>7</v>
      </c>
      <c r="I14" s="43">
        <v>5</v>
      </c>
      <c r="J14" s="95"/>
      <c r="K14" s="89">
        <f ca="1">OFFSET(Очки!$A$2,F14,D14+OFFSET(Очки!$A$18,0,$C$31-1)-1)</f>
        <v>5.5</v>
      </c>
      <c r="L14" s="39">
        <f ca="1">IF(F14&lt;E14,OFFSET(Очки!$A$20,2+E14-F14,IF(D14=1,13-E14,10+D14)),0)</f>
        <v>0</v>
      </c>
      <c r="M14" s="39">
        <v>2</v>
      </c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2.1</v>
      </c>
      <c r="Q14" s="39">
        <v>2.5</v>
      </c>
      <c r="R14" s="90"/>
      <c r="S14" s="102">
        <f t="shared" ca="1" si="0"/>
        <v>23.1</v>
      </c>
    </row>
    <row r="15" spans="1:19" ht="15.75">
      <c r="A15" s="40">
        <f ca="1">RANK(S15,S$6:OFFSET(S$6,0,0,COUNTA(B$6:B$30)))</f>
        <v>10</v>
      </c>
      <c r="B15" s="32" t="s">
        <v>52</v>
      </c>
      <c r="C15" s="33" t="s">
        <v>44</v>
      </c>
      <c r="D15" s="42">
        <v>1</v>
      </c>
      <c r="E15" s="43">
        <v>4</v>
      </c>
      <c r="F15" s="44">
        <v>4</v>
      </c>
      <c r="G15" s="45">
        <v>1</v>
      </c>
      <c r="H15" s="46">
        <v>1</v>
      </c>
      <c r="I15" s="43">
        <v>2</v>
      </c>
      <c r="J15" s="95">
        <v>0.5</v>
      </c>
      <c r="K15" s="89">
        <f ca="1">OFFSET(Очки!$A$2,F15,D15+OFFSET(Очки!$A$18,0,$C$31-1)-1)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14</v>
      </c>
      <c r="P15" s="39">
        <f ca="1">IF(I15&lt;H15,OFFSET(Очки!$A$20,2+H15-I15,IF(G15=1,13-H15,10+G15)),0)</f>
        <v>0</v>
      </c>
      <c r="Q15" s="39"/>
      <c r="R15" s="90">
        <v>-4</v>
      </c>
      <c r="S15" s="102">
        <f t="shared" ca="1" si="0"/>
        <v>22.5</v>
      </c>
    </row>
    <row r="16" spans="1:19" ht="15.75">
      <c r="A16" s="40">
        <f ca="1">RANK(S16,S$6:OFFSET(S$6,0,0,COUNTA(B$6:B$30)))</f>
        <v>11</v>
      </c>
      <c r="B16" s="47" t="s">
        <v>103</v>
      </c>
      <c r="C16" s="33" t="s">
        <v>44</v>
      </c>
      <c r="D16" s="42">
        <v>2</v>
      </c>
      <c r="E16" s="43">
        <v>4</v>
      </c>
      <c r="F16" s="44">
        <v>4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18.7</v>
      </c>
    </row>
    <row r="17" spans="1:19" ht="15.75">
      <c r="A17" s="40">
        <f ca="1">RANK(S17,S$6:OFFSET(S$6,0,0,COUNTA(B$6:B$30)))</f>
        <v>12</v>
      </c>
      <c r="B17" s="32" t="s">
        <v>104</v>
      </c>
      <c r="C17" s="33">
        <v>12.5</v>
      </c>
      <c r="D17" s="42">
        <v>2</v>
      </c>
      <c r="E17" s="43">
        <v>2</v>
      </c>
      <c r="F17" s="44">
        <v>2</v>
      </c>
      <c r="G17" s="45">
        <v>2</v>
      </c>
      <c r="H17" s="46">
        <v>3</v>
      </c>
      <c r="I17" s="43">
        <v>6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15.5</v>
      </c>
    </row>
    <row r="18" spans="1:19" ht="15.75">
      <c r="A18" s="40">
        <f ca="1">RANK(S18,S$6:OFFSET(S$6,0,0,COUNTA(B$6:B$30)))</f>
        <v>12</v>
      </c>
      <c r="B18" s="48" t="s">
        <v>87</v>
      </c>
      <c r="C18" s="33">
        <v>17.5</v>
      </c>
      <c r="D18" s="42">
        <v>2</v>
      </c>
      <c r="E18" s="43">
        <v>5</v>
      </c>
      <c r="F18" s="44">
        <v>6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OFFSET(Очки!$A$2,F18,D18+OFFSET(Очки!$A$18,0,$C$31-1)-1)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15.5</v>
      </c>
    </row>
    <row r="19" spans="1:19" ht="15.75">
      <c r="A19" s="40">
        <f ca="1">RANK(S19,S$6:OFFSET(S$6,0,0,COUNTA(B$6:B$30)))</f>
        <v>14</v>
      </c>
      <c r="B19" s="48" t="s">
        <v>102</v>
      </c>
      <c r="C19" s="33" t="s">
        <v>44</v>
      </c>
      <c r="D19" s="42">
        <v>2</v>
      </c>
      <c r="E19" s="43">
        <v>1</v>
      </c>
      <c r="F19" s="44">
        <v>5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</v>
      </c>
      <c r="M19" s="39"/>
      <c r="N19" s="92">
        <v>-2</v>
      </c>
      <c r="O19" s="89">
        <f ca="1">OFFSET(Очки!$A$2,I19,G19+OFFSET(Очки!$A$18,0,$C$31-1)-1)</f>
        <v>6.5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11</v>
      </c>
    </row>
    <row r="20" spans="1:19" ht="15.75">
      <c r="A20" s="40">
        <f ca="1">RANK(S20,S$6:OFFSET(S$6,0,0,COUNTA(B$6:B$30)))</f>
        <v>15</v>
      </c>
      <c r="B20" s="47" t="s">
        <v>94</v>
      </c>
      <c r="C20" s="33" t="s">
        <v>44</v>
      </c>
      <c r="D20" s="42">
        <v>2</v>
      </c>
      <c r="E20" s="43">
        <v>3</v>
      </c>
      <c r="F20" s="44">
        <v>8</v>
      </c>
      <c r="G20" s="45">
        <v>2</v>
      </c>
      <c r="H20" s="46">
        <v>4</v>
      </c>
      <c r="I20" s="43">
        <v>8</v>
      </c>
      <c r="J20" s="95"/>
      <c r="K20" s="89">
        <f ca="1">OFFSET(Очки!$A$2,F20,D20+OFFSET(Очки!$A$18,0,$C$31-1)-1)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10</v>
      </c>
    </row>
    <row r="21" spans="1:19" ht="15.75">
      <c r="A21" s="40">
        <f ca="1">RANK(S21,S$6:OFFSET(S$6,0,0,COUNTA(B$6:B$30)))</f>
        <v>16</v>
      </c>
      <c r="B21" s="48" t="s">
        <v>84</v>
      </c>
      <c r="C21" s="33">
        <v>10</v>
      </c>
      <c r="D21" s="42">
        <v>2</v>
      </c>
      <c r="E21" s="43">
        <v>6</v>
      </c>
      <c r="F21" s="44">
        <v>2</v>
      </c>
      <c r="G21" s="45">
        <v>2</v>
      </c>
      <c r="H21" s="46">
        <v>7</v>
      </c>
      <c r="I21" s="43">
        <v>7</v>
      </c>
      <c r="J21" s="95"/>
      <c r="K21" s="89">
        <f ca="1">OFFSET(Очки!$A$2,F21,D21+OFFSET(Очки!$A$18,0,$C$31-1)-1)</f>
        <v>9.5</v>
      </c>
      <c r="L21" s="39">
        <f ca="1">IF(F21&lt;E21,OFFSET(Очки!$A$20,2+E21-F21,IF(D21=1,13-E21,10+D21)),0)</f>
        <v>2.8</v>
      </c>
      <c r="M21" s="39"/>
      <c r="N21" s="92">
        <f>-4-4</f>
        <v>-8</v>
      </c>
      <c r="O21" s="89">
        <f ca="1">OFFSET(Очки!$A$2,I21,G21+OFFSET(Очки!$A$18,0,$C$31-1)-1)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9.8000000000000007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1">
    <sortCondition ref="A6:A21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0">
    <cfRule type="expression" dxfId="3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zoomScalePageLayoutView="40" workbookViewId="0">
      <selection activeCell="B14" sqref="B1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19" t="s">
        <v>109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.7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5" customHeight="1" thickBot="1">
      <c r="A3" s="120" t="s">
        <v>31</v>
      </c>
      <c r="B3" s="121" t="s">
        <v>32</v>
      </c>
      <c r="C3" s="30"/>
      <c r="D3" s="121">
        <v>1</v>
      </c>
      <c r="E3" s="121"/>
      <c r="F3" s="121"/>
      <c r="G3" s="122">
        <v>2</v>
      </c>
      <c r="H3" s="122"/>
      <c r="I3" s="122"/>
      <c r="J3" s="123" t="s">
        <v>33</v>
      </c>
      <c r="K3" s="123"/>
      <c r="L3" s="123"/>
      <c r="M3" s="123"/>
      <c r="N3" s="123"/>
      <c r="O3" s="123"/>
      <c r="P3" s="123"/>
      <c r="Q3" s="123"/>
      <c r="R3" s="123"/>
      <c r="S3" s="124" t="s">
        <v>34</v>
      </c>
    </row>
    <row r="4" spans="1:19" ht="15" customHeight="1" thickBot="1">
      <c r="A4" s="120"/>
      <c r="B4" s="121"/>
      <c r="C4" s="125" t="s">
        <v>35</v>
      </c>
      <c r="D4" s="127" t="s">
        <v>36</v>
      </c>
      <c r="E4" s="129" t="s">
        <v>37</v>
      </c>
      <c r="F4" s="131" t="s">
        <v>38</v>
      </c>
      <c r="G4" s="133" t="s">
        <v>36</v>
      </c>
      <c r="H4" s="135" t="s">
        <v>37</v>
      </c>
      <c r="I4" s="137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24"/>
    </row>
    <row r="5" spans="1:19" ht="42" customHeight="1" thickBot="1">
      <c r="A5" s="120"/>
      <c r="B5" s="122"/>
      <c r="C5" s="126"/>
      <c r="D5" s="128"/>
      <c r="E5" s="130"/>
      <c r="F5" s="132"/>
      <c r="G5" s="134"/>
      <c r="H5" s="136"/>
      <c r="I5" s="138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24"/>
    </row>
    <row r="6" spans="1:19" ht="15.75">
      <c r="A6" s="31">
        <f ca="1">RANK(S6,S$6:OFFSET(S$6,0,0,COUNTA(B$6:B$17)))</f>
        <v>1</v>
      </c>
      <c r="B6" s="85" t="s">
        <v>113</v>
      </c>
      <c r="C6" s="100" t="s">
        <v>44</v>
      </c>
      <c r="D6" s="34">
        <v>1</v>
      </c>
      <c r="E6" s="35">
        <v>8</v>
      </c>
      <c r="F6" s="36">
        <v>3</v>
      </c>
      <c r="G6" s="37">
        <v>1</v>
      </c>
      <c r="H6" s="38">
        <v>8</v>
      </c>
      <c r="I6" s="35">
        <v>1</v>
      </c>
      <c r="J6" s="94">
        <v>1</v>
      </c>
      <c r="K6" s="86">
        <f ca="1">OFFSET(Очки!$A$2,F6,D6+OFFSET(Очки!$A$18,0,$C$18-1)-1)</f>
        <v>13</v>
      </c>
      <c r="L6" s="87">
        <f ca="1">IF(F6&lt;E6,OFFSET(Очки!$A$20,2+E6-F6,IF(D6=1,13-E6,10+D6)),0)</f>
        <v>5</v>
      </c>
      <c r="M6" s="87">
        <v>1</v>
      </c>
      <c r="N6" s="91"/>
      <c r="O6" s="86">
        <f ca="1">OFFSET(Очки!$A$2,I6,G6+OFFSET(Очки!$A$18,0,$C$18-1)-1)</f>
        <v>15</v>
      </c>
      <c r="P6" s="87">
        <f ca="1">IF(I6&lt;H6,OFFSET(Очки!$A$20,2+H6-I6,IF(G6=1,13-H6,10+G6)),0)</f>
        <v>6.4</v>
      </c>
      <c r="Q6" s="87">
        <v>2.5</v>
      </c>
      <c r="R6" s="88"/>
      <c r="S6" s="101">
        <f t="shared" ref="S6:S17" ca="1" si="0">SUM(J6:R6)</f>
        <v>43.9</v>
      </c>
    </row>
    <row r="7" spans="1:19" ht="15.75">
      <c r="A7" s="40">
        <f ca="1">RANK(S7,S$6:OFFSET(S$6,0,0,COUNTA(B$6:B$17)))</f>
        <v>2</v>
      </c>
      <c r="B7" s="48" t="s">
        <v>65</v>
      </c>
      <c r="C7" s="33">
        <v>10</v>
      </c>
      <c r="D7" s="42">
        <v>1</v>
      </c>
      <c r="E7" s="43">
        <v>9</v>
      </c>
      <c r="F7" s="44">
        <v>2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OFFSET(Очки!$A$2,F7,D7+OFFSET(Очки!$A$18,0,$C$18-1)-1)</f>
        <v>14</v>
      </c>
      <c r="L7" s="39">
        <f ca="1">IF(F7&lt;E7,OFFSET(Очки!$A$20,2+E7-F7,IF(D7=1,13-E7,10+D7)),0)</f>
        <v>6.9</v>
      </c>
      <c r="M7" s="39"/>
      <c r="N7" s="92"/>
      <c r="O7" s="89">
        <f ca="1">OFFSET(Очки!$A$2,I7,G7+OFFSET(Очки!$A$18,0,$C$18-1)-1)</f>
        <v>13</v>
      </c>
      <c r="P7" s="39">
        <f ca="1">IF(I7&lt;H7,OFFSET(Очки!$A$20,2+H7-I7,IF(G7=1,13-H7,10+G7)),0)</f>
        <v>2.7</v>
      </c>
      <c r="Q7" s="39">
        <v>1.5</v>
      </c>
      <c r="R7" s="90"/>
      <c r="S7" s="102">
        <f t="shared" ca="1" si="0"/>
        <v>39.6</v>
      </c>
    </row>
    <row r="8" spans="1:19" ht="15.75">
      <c r="A8" s="40">
        <f ca="1">RANK(S8,S$6:OFFSET(S$6,0,0,COUNTA(B$6:B$17)))</f>
        <v>3</v>
      </c>
      <c r="B8" s="48" t="s">
        <v>51</v>
      </c>
      <c r="C8" s="33" t="s">
        <v>44</v>
      </c>
      <c r="D8" s="42">
        <v>1</v>
      </c>
      <c r="E8" s="43">
        <v>11</v>
      </c>
      <c r="F8" s="44">
        <v>6</v>
      </c>
      <c r="G8" s="45">
        <v>1</v>
      </c>
      <c r="H8" s="46">
        <v>11</v>
      </c>
      <c r="I8" s="43">
        <v>6</v>
      </c>
      <c r="J8" s="95">
        <v>2.5</v>
      </c>
      <c r="K8" s="89">
        <f ca="1">OFFSET(Очки!$A$2,F8,D8+OFFSET(Очки!$A$18,0,$C$18-1)-1)</f>
        <v>10.5</v>
      </c>
      <c r="L8" s="39">
        <f ca="1">IF(F8&lt;E8,OFFSET(Очки!$A$20,2+E8-F8,IF(D8=1,13-E8,10+D8)),0)</f>
        <v>6</v>
      </c>
      <c r="M8" s="39">
        <v>2.5</v>
      </c>
      <c r="N8" s="92"/>
      <c r="O8" s="89">
        <f ca="1">OFFSET(Очки!$A$2,I8,G8+OFFSET(Очки!$A$18,0,$C$18-1)-1)</f>
        <v>10.5</v>
      </c>
      <c r="P8" s="39">
        <f ca="1">IF(I8&lt;H8,OFFSET(Очки!$A$20,2+H8-I8,IF(G8=1,13-H8,10+G8)),0)</f>
        <v>6</v>
      </c>
      <c r="Q8" s="39"/>
      <c r="R8" s="90">
        <v>-2</v>
      </c>
      <c r="S8" s="102">
        <f t="shared" ca="1" si="0"/>
        <v>36</v>
      </c>
    </row>
    <row r="9" spans="1:19" ht="15.75">
      <c r="A9" s="40">
        <f ca="1">RANK(S9,S$6:OFFSET(S$6,0,0,COUNTA(B$6:B$17)))</f>
        <v>4</v>
      </c>
      <c r="B9" s="47" t="s">
        <v>110</v>
      </c>
      <c r="C9" s="33">
        <v>20</v>
      </c>
      <c r="D9" s="42">
        <v>1</v>
      </c>
      <c r="E9" s="43">
        <v>2</v>
      </c>
      <c r="F9" s="44">
        <v>1</v>
      </c>
      <c r="G9" s="45">
        <v>1</v>
      </c>
      <c r="H9" s="46">
        <v>5</v>
      </c>
      <c r="I9" s="43">
        <v>3</v>
      </c>
      <c r="J9" s="95"/>
      <c r="K9" s="89">
        <f ca="1">OFFSET(Очки!$A$2,F9,D9+OFFSET(Очки!$A$18,0,$C$18-1)-1)</f>
        <v>15</v>
      </c>
      <c r="L9" s="39">
        <f ca="1">IF(F9&lt;E9,OFFSET(Очки!$A$20,2+E9-F9,IF(D9=1,13-E9,10+D9)),0)</f>
        <v>0.7</v>
      </c>
      <c r="M9" s="39"/>
      <c r="N9" s="92"/>
      <c r="O9" s="89">
        <f ca="1">OFFSET(Очки!$A$2,I9,G9+OFFSET(Очки!$A$18,0,$C$18-1)-1)</f>
        <v>13</v>
      </c>
      <c r="P9" s="39">
        <f ca="1">IF(I9&lt;H9,OFFSET(Очки!$A$20,2+H9-I9,IF(G9=1,13-H9,10+G9)),0)</f>
        <v>1.7000000000000002</v>
      </c>
      <c r="Q9" s="39"/>
      <c r="R9" s="90"/>
      <c r="S9" s="102">
        <f t="shared" ca="1" si="0"/>
        <v>30.4</v>
      </c>
    </row>
    <row r="10" spans="1:19" ht="15.75">
      <c r="A10" s="40">
        <f ca="1">RANK(S10,S$6:OFFSET(S$6,0,0,COUNTA(B$6:B$17)))</f>
        <v>5</v>
      </c>
      <c r="B10" s="47" t="s">
        <v>91</v>
      </c>
      <c r="C10" s="33" t="s">
        <v>44</v>
      </c>
      <c r="D10" s="42">
        <v>1</v>
      </c>
      <c r="E10" s="43">
        <v>7</v>
      </c>
      <c r="F10" s="44">
        <v>4</v>
      </c>
      <c r="G10" s="45">
        <v>1</v>
      </c>
      <c r="H10" s="46">
        <v>10</v>
      </c>
      <c r="I10" s="43">
        <v>8</v>
      </c>
      <c r="J10" s="95">
        <v>0.5</v>
      </c>
      <c r="K10" s="89">
        <f ca="1">OFFSET(Очки!$A$2,F10,D10+OFFSET(Очки!$A$18,0,$C$18-1)-1)</f>
        <v>12</v>
      </c>
      <c r="L10" s="39">
        <f ca="1">IF(F10&lt;E10,OFFSET(Очки!$A$20,2+E10-F10,IF(D10=1,13-E10,10+D10)),0)</f>
        <v>3</v>
      </c>
      <c r="M10" s="39">
        <v>2</v>
      </c>
      <c r="N10" s="92"/>
      <c r="O10" s="89">
        <f ca="1">OFFSET(Очки!$A$2,I10,G10+OFFSET(Очки!$A$18,0,$C$18-1)-1)</f>
        <v>9.5</v>
      </c>
      <c r="P10" s="39">
        <f ca="1">IF(I10&lt;H10,OFFSET(Очки!$A$20,2+H10-I10,IF(G10=1,13-H10,10+G10)),0)</f>
        <v>2.4</v>
      </c>
      <c r="Q10" s="39"/>
      <c r="R10" s="90"/>
      <c r="S10" s="102">
        <f t="shared" ca="1" si="0"/>
        <v>29.4</v>
      </c>
    </row>
    <row r="11" spans="1:19" ht="15.75">
      <c r="A11" s="40">
        <f ca="1">RANK(S11,S$6:OFFSET(S$6,0,0,COUNTA(B$6:B$17)))</f>
        <v>6</v>
      </c>
      <c r="B11" s="41" t="s">
        <v>106</v>
      </c>
      <c r="C11" s="33">
        <v>7.5</v>
      </c>
      <c r="D11" s="42">
        <v>1</v>
      </c>
      <c r="E11" s="43">
        <v>10</v>
      </c>
      <c r="F11" s="44">
        <v>8</v>
      </c>
      <c r="G11" s="45">
        <v>1</v>
      </c>
      <c r="H11" s="46">
        <v>3</v>
      </c>
      <c r="I11" s="43">
        <v>2</v>
      </c>
      <c r="J11" s="95">
        <v>2</v>
      </c>
      <c r="K11" s="89">
        <f ca="1">OFFSET(Очки!$A$2,F11,D11+OFFSET(Очки!$A$18,0,$C$18-1)-1)</f>
        <v>9.5</v>
      </c>
      <c r="L11" s="39">
        <f ca="1">IF(F11&lt;E11,OFFSET(Очки!$A$20,2+E11-F11,IF(D11=1,13-E11,10+D11)),0)</f>
        <v>2.4</v>
      </c>
      <c r="M11" s="39"/>
      <c r="N11" s="92"/>
      <c r="O11" s="89">
        <f ca="1">OFFSET(Очки!$A$2,I11,G11+OFFSET(Очки!$A$18,0,$C$18-1)-1)</f>
        <v>14</v>
      </c>
      <c r="P11" s="39">
        <f ca="1">IF(I11&lt;H11,OFFSET(Очки!$A$20,2+H11-I11,IF(G11=1,13-H11,10+G11)),0)</f>
        <v>0.7</v>
      </c>
      <c r="Q11" s="39">
        <v>2</v>
      </c>
      <c r="R11" s="90">
        <v>-4</v>
      </c>
      <c r="S11" s="102">
        <f t="shared" ca="1" si="0"/>
        <v>26.599999999999998</v>
      </c>
    </row>
    <row r="12" spans="1:19" ht="15.75">
      <c r="A12" s="40">
        <f ca="1">RANK(S12,S$6:OFFSET(S$6,0,0,COUNTA(B$6:B$17)))</f>
        <v>7</v>
      </c>
      <c r="B12" s="47" t="s">
        <v>112</v>
      </c>
      <c r="C12" s="33">
        <v>12.5</v>
      </c>
      <c r="D12" s="42">
        <v>1</v>
      </c>
      <c r="E12" s="43">
        <v>6</v>
      </c>
      <c r="F12" s="44">
        <v>7</v>
      </c>
      <c r="G12" s="45">
        <v>1</v>
      </c>
      <c r="H12" s="46">
        <v>7</v>
      </c>
      <c r="I12" s="43">
        <v>7</v>
      </c>
      <c r="J12" s="95"/>
      <c r="K12" s="89">
        <f ca="1">OFFSET(Очки!$A$2,F12,D12+OFFSET(Очки!$A$18,0,$C$18-1)-1)</f>
        <v>10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OFFSET(Очки!$A$2,I12,G12+OFFSET(Очки!$A$18,0,$C$18-1)-1)</f>
        <v>10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20.5</v>
      </c>
    </row>
    <row r="13" spans="1:19" ht="15.75">
      <c r="A13" s="40">
        <f ca="1">RANK(S13,S$6:OFFSET(S$6,0,0,COUNTA(B$6:B$17)))</f>
        <v>8</v>
      </c>
      <c r="B13" s="47" t="s">
        <v>115</v>
      </c>
      <c r="C13" s="33" t="s">
        <v>44</v>
      </c>
      <c r="D13" s="42">
        <v>1</v>
      </c>
      <c r="E13" s="43">
        <v>3</v>
      </c>
      <c r="F13" s="44">
        <v>4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OFFSET(Очки!$A$2,F13,D13+OFFSET(Очки!$A$18,0,$C$18-1)-1)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OFFSET(Очки!$A$2,I13,G13+OFFSET(Очки!$A$18,0,$C$18-1)-1)</f>
        <v>7.5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19.5</v>
      </c>
    </row>
    <row r="14" spans="1:19" ht="15.75">
      <c r="A14" s="40">
        <f ca="1">RANK(S14,S$6:OFFSET(S$6,0,0,COUNTA(B$6:B$17)))</f>
        <v>9</v>
      </c>
      <c r="B14" s="32" t="s">
        <v>111</v>
      </c>
      <c r="C14" s="33">
        <v>7.5</v>
      </c>
      <c r="D14" s="42">
        <v>1</v>
      </c>
      <c r="E14" s="43">
        <v>1</v>
      </c>
      <c r="F14" s="44">
        <v>11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OFFSET(Очки!$A$2,F14,D14+OFFSET(Очки!$A$18,0,$C$18-1)-1)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OFFSET(Очки!$A$2,I14,G14+OFFSET(Очки!$A$18,0,$C$18-1)-1)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f ca="1">RANK(S15,S$6:OFFSET(S$6,0,0,COUNTA(B$6:B$17)))</f>
        <v>10</v>
      </c>
      <c r="B15" s="48" t="s">
        <v>108</v>
      </c>
      <c r="C15" s="33">
        <v>7.5</v>
      </c>
      <c r="D15" s="42">
        <v>1</v>
      </c>
      <c r="E15" s="43">
        <v>12</v>
      </c>
      <c r="F15" s="44">
        <v>12</v>
      </c>
      <c r="G15" s="45">
        <v>1</v>
      </c>
      <c r="H15" s="46">
        <v>12</v>
      </c>
      <c r="I15" s="43">
        <v>10</v>
      </c>
      <c r="J15" s="95"/>
      <c r="K15" s="89">
        <f ca="1">OFFSET(Очки!$A$2,F15,D15+OFFSET(Очки!$A$18,0,$C$18-1)-1)</f>
        <v>7.5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OFFSET(Очки!$A$2,I15,G15+OFFSET(Очки!$A$18,0,$C$18-1)-1)</f>
        <v>8.5</v>
      </c>
      <c r="P15" s="39">
        <f ca="1">IF(I15&lt;H15,OFFSET(Очки!$A$20,2+H15-I15,IF(G15=1,13-H15,10+G15)),0)</f>
        <v>2.6</v>
      </c>
      <c r="Q15" s="39"/>
      <c r="R15" s="90"/>
      <c r="S15" s="102">
        <f t="shared" ca="1" si="0"/>
        <v>18.600000000000001</v>
      </c>
    </row>
    <row r="16" spans="1:19" ht="15.75">
      <c r="A16" s="40">
        <f ca="1">RANK(S16,S$6:OFFSET(S$6,0,0,COUNTA(B$6:B$17)))</f>
        <v>11</v>
      </c>
      <c r="B16" s="48" t="s">
        <v>60</v>
      </c>
      <c r="C16" s="33">
        <v>5</v>
      </c>
      <c r="D16" s="42">
        <v>1</v>
      </c>
      <c r="E16" s="43">
        <v>4</v>
      </c>
      <c r="F16" s="44">
        <v>9</v>
      </c>
      <c r="G16" s="45">
        <v>1</v>
      </c>
      <c r="H16" s="46">
        <v>9</v>
      </c>
      <c r="I16" s="43">
        <v>9</v>
      </c>
      <c r="J16" s="95"/>
      <c r="K16" s="89">
        <f ca="1">OFFSET(Очки!$A$2,F16,D16+OFFSET(Очки!$A$18,0,$C$18-1)-1)</f>
        <v>9</v>
      </c>
      <c r="L16" s="39">
        <f ca="1">IF(F16&lt;E16,OFFSET(Очки!$A$20,2+E16-F16,IF(D16=1,13-E16,10+D16)),0)</f>
        <v>0</v>
      </c>
      <c r="M16" s="39">
        <v>1.5</v>
      </c>
      <c r="N16" s="92"/>
      <c r="O16" s="89">
        <f ca="1">OFFSET(Очки!$A$2,I16,G16+OFFSET(Очки!$A$18,0,$C$18-1)-1)</f>
        <v>9</v>
      </c>
      <c r="P16" s="39">
        <f ca="1">IF(I16&lt;H16,OFFSET(Очки!$A$20,2+H16-I16,IF(G16=1,13-H16,10+G16)),0)</f>
        <v>0</v>
      </c>
      <c r="Q16" s="39">
        <v>1</v>
      </c>
      <c r="R16" s="90">
        <v>-4</v>
      </c>
      <c r="S16" s="102">
        <f t="shared" ca="1" si="0"/>
        <v>16.5</v>
      </c>
    </row>
    <row r="17" spans="1:19" ht="15.75">
      <c r="A17" s="40">
        <f ca="1">RANK(S17,S$6:OFFSET(S$6,0,0,COUNTA(B$6:B$17)))</f>
        <v>12</v>
      </c>
      <c r="B17" s="47" t="s">
        <v>107</v>
      </c>
      <c r="C17" s="33" t="s">
        <v>44</v>
      </c>
      <c r="D17" s="42">
        <v>1</v>
      </c>
      <c r="E17" s="43">
        <v>5</v>
      </c>
      <c r="F17" s="44">
        <v>10</v>
      </c>
      <c r="G17" s="45">
        <v>1</v>
      </c>
      <c r="H17" s="46">
        <v>2</v>
      </c>
      <c r="I17" s="43">
        <v>8</v>
      </c>
      <c r="J17" s="95"/>
      <c r="K17" s="89">
        <f ca="1">OFFSET(Очки!$A$2,F17,D17+OFFSET(Очки!$A$18,0,$C$18-1)-1)</f>
        <v>8.5</v>
      </c>
      <c r="L17" s="39">
        <f ca="1">IF(F17&lt;E17,OFFSET(Очки!$A$20,2+E17-F17,IF(D17=1,13-E17,10+D17)),0)</f>
        <v>0</v>
      </c>
      <c r="M17" s="39"/>
      <c r="N17" s="92">
        <v>-4</v>
      </c>
      <c r="O17" s="89">
        <f ca="1">OFFSET(Очки!$A$2,I17,G17+OFFSET(Очки!$A$18,0,$C$18-1)-1)</f>
        <v>9.5</v>
      </c>
      <c r="P17" s="39">
        <f ca="1">IF(I17&lt;H17,OFFSET(Очки!$A$20,2+H17-I17,IF(G17=1,13-H17,10+G17)),0)</f>
        <v>0</v>
      </c>
      <c r="Q17" s="39">
        <v>0.5</v>
      </c>
      <c r="R17" s="90">
        <f>-4-4</f>
        <v>-8</v>
      </c>
      <c r="S17" s="102">
        <f t="shared" ca="1" si="0"/>
        <v>6.5</v>
      </c>
    </row>
    <row r="18" spans="1:19" ht="15.75">
      <c r="A18" s="60"/>
      <c r="B18" s="61" t="s">
        <v>45</v>
      </c>
      <c r="C18" s="61">
        <f>COUNTA(B6:B17)</f>
        <v>12</v>
      </c>
      <c r="D18" s="62"/>
      <c r="E18" s="62"/>
      <c r="F18" s="63"/>
      <c r="G18" s="63"/>
      <c r="H18" s="63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ortState ref="B6:S17">
    <sortCondition descending="1" ref="S6:S17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17">
    <cfRule type="expression" dxfId="2" priority="2">
      <formula>AND(E6&gt;F6,L6=0)</formula>
    </cfRule>
  </conditionalFormatting>
  <conditionalFormatting sqref="P6:P1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4"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9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19" t="s">
        <v>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.7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5" customHeight="1" thickBot="1">
      <c r="A3" s="120" t="s">
        <v>31</v>
      </c>
      <c r="B3" s="121" t="s">
        <v>32</v>
      </c>
      <c r="C3" s="30"/>
      <c r="D3" s="121">
        <v>1</v>
      </c>
      <c r="E3" s="121"/>
      <c r="F3" s="121"/>
      <c r="G3" s="122">
        <v>2</v>
      </c>
      <c r="H3" s="122"/>
      <c r="I3" s="122"/>
      <c r="J3" s="123" t="s">
        <v>33</v>
      </c>
      <c r="K3" s="123"/>
      <c r="L3" s="123"/>
      <c r="M3" s="123"/>
      <c r="N3" s="123"/>
      <c r="O3" s="123"/>
      <c r="P3" s="123"/>
      <c r="Q3" s="123"/>
      <c r="R3" s="123"/>
      <c r="S3" s="124" t="s">
        <v>34</v>
      </c>
    </row>
    <row r="4" spans="1:19" ht="15" customHeight="1" thickBot="1">
      <c r="A4" s="120"/>
      <c r="B4" s="121"/>
      <c r="C4" s="125" t="s">
        <v>35</v>
      </c>
      <c r="D4" s="127" t="s">
        <v>36</v>
      </c>
      <c r="E4" s="129" t="s">
        <v>37</v>
      </c>
      <c r="F4" s="131" t="s">
        <v>38</v>
      </c>
      <c r="G4" s="133" t="s">
        <v>36</v>
      </c>
      <c r="H4" s="135" t="s">
        <v>37</v>
      </c>
      <c r="I4" s="137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24"/>
    </row>
    <row r="5" spans="1:19" ht="42" customHeight="1" thickBot="1">
      <c r="A5" s="120"/>
      <c r="B5" s="122"/>
      <c r="C5" s="126"/>
      <c r="D5" s="128"/>
      <c r="E5" s="130"/>
      <c r="F5" s="132"/>
      <c r="G5" s="134"/>
      <c r="H5" s="136"/>
      <c r="I5" s="138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24"/>
    </row>
    <row r="6" spans="1:19" ht="15.75">
      <c r="A6" s="31">
        <f ca="1">RANK(S6,S$6:OFFSET(S$6,0,0,COUNTA(B$6:B$30)))</f>
        <v>1</v>
      </c>
      <c r="B6" s="107" t="s">
        <v>51</v>
      </c>
      <c r="C6" s="100" t="s">
        <v>44</v>
      </c>
      <c r="D6" s="34">
        <v>1</v>
      </c>
      <c r="E6" s="35">
        <v>4</v>
      </c>
      <c r="F6" s="36">
        <v>2</v>
      </c>
      <c r="G6" s="37">
        <v>1</v>
      </c>
      <c r="H6" s="38">
        <v>4</v>
      </c>
      <c r="I6" s="35">
        <v>1</v>
      </c>
      <c r="J6" s="94">
        <v>0.5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1.5</v>
      </c>
      <c r="M6" s="87">
        <v>0.5</v>
      </c>
      <c r="N6" s="91"/>
      <c r="O6" s="86">
        <f ca="1">OFFSET(Очки!$A$2,I6,G6+OFFSET(Очки!$A$18,0,$C$31-1)-1)</f>
        <v>15</v>
      </c>
      <c r="P6" s="87">
        <f ca="1">IF(I6&lt;H6,OFFSET(Очки!$A$20,2+H6-I6,IF(G6=1,13-H6,10+G6)),0)</f>
        <v>2.2000000000000002</v>
      </c>
      <c r="Q6" s="87">
        <v>2.5</v>
      </c>
      <c r="R6" s="88"/>
      <c r="S6" s="101">
        <f t="shared" ref="S6:S21" ca="1" si="0">SUM(J6:R6)</f>
        <v>36.200000000000003</v>
      </c>
    </row>
    <row r="7" spans="1:19" ht="15.75">
      <c r="A7" s="40">
        <f ca="1">RANK(S7,S$6:OFFSET(S$6,0,0,COUNTA(B$6:B$30)))</f>
        <v>2</v>
      </c>
      <c r="B7" s="47" t="s">
        <v>121</v>
      </c>
      <c r="C7" s="33" t="s">
        <v>44</v>
      </c>
      <c r="D7" s="42">
        <v>1</v>
      </c>
      <c r="E7" s="43">
        <v>6</v>
      </c>
      <c r="F7" s="44">
        <v>3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OFFSET(Очки!$A$2,F7,D7+OFFSET(Очки!$A$18,0,$C$31-1)-1)</f>
        <v>13</v>
      </c>
      <c r="L7" s="39">
        <f ca="1">IF(F7&lt;E7,OFFSET(Очки!$A$20,2+E7-F7,IF(D7=1,13-E7,10+D7)),0)</f>
        <v>2.7</v>
      </c>
      <c r="M7" s="39">
        <v>1.5</v>
      </c>
      <c r="N7" s="92">
        <v>-2</v>
      </c>
      <c r="O7" s="89">
        <f ca="1">OFFSET(Очки!$A$2,I7,G7+OFFSET(Очки!$A$18,0,$C$31-1)-1)</f>
        <v>13</v>
      </c>
      <c r="P7" s="39">
        <f ca="1">IF(I7&lt;H7,OFFSET(Очки!$A$20,2+H7-I7,IF(G7=1,13-H7,10+G7)),0)</f>
        <v>2.7</v>
      </c>
      <c r="Q7" s="39">
        <v>2</v>
      </c>
      <c r="R7" s="90">
        <v>-4</v>
      </c>
      <c r="S7" s="102">
        <f t="shared" ca="1" si="0"/>
        <v>30.4</v>
      </c>
    </row>
    <row r="8" spans="1:19" ht="15.75">
      <c r="A8" s="40">
        <f ca="1">RANK(S8,S$6:OFFSET(S$6,0,0,COUNTA(B$6:B$30)))</f>
        <v>3</v>
      </c>
      <c r="B8" s="48" t="s">
        <v>120</v>
      </c>
      <c r="C8" s="33" t="s">
        <v>44</v>
      </c>
      <c r="D8" s="42">
        <v>1</v>
      </c>
      <c r="E8" s="43">
        <v>7</v>
      </c>
      <c r="F8" s="44">
        <v>5</v>
      </c>
      <c r="G8" s="45">
        <v>1</v>
      </c>
      <c r="H8" s="46">
        <v>8</v>
      </c>
      <c r="I8" s="43">
        <v>7</v>
      </c>
      <c r="J8" s="95">
        <v>2</v>
      </c>
      <c r="K8" s="89">
        <f ca="1">OFFSET(Очки!$A$2,F8,D8+OFFSET(Очки!$A$18,0,$C$31-1)-1)</f>
        <v>11</v>
      </c>
      <c r="L8" s="39">
        <f ca="1">IF(F8&lt;E8,OFFSET(Очки!$A$20,2+E8-F8,IF(D8=1,13-E8,10+D8)),0)</f>
        <v>2.1</v>
      </c>
      <c r="M8" s="39">
        <v>2.5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1.2</v>
      </c>
      <c r="Q8" s="39">
        <v>1.5</v>
      </c>
      <c r="R8" s="90"/>
      <c r="S8" s="102">
        <f t="shared" ca="1" si="0"/>
        <v>30.3</v>
      </c>
    </row>
    <row r="9" spans="1:19" ht="15.75" hidden="1">
      <c r="A9" s="40">
        <f ca="1">RANK(S9,S$6:OFFSET(S$6,0,0,COUNTA(B$6:B$30)))</f>
        <v>4</v>
      </c>
      <c r="B9" s="47" t="s">
        <v>123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7</v>
      </c>
      <c r="I9" s="43">
        <v>8</v>
      </c>
      <c r="J9" s="95">
        <v>2.5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9.5</v>
      </c>
      <c r="P9" s="39">
        <f ca="1">IF(I9&lt;H9,OFFSET(Очки!$A$20,2+H9-I9,IF(G9=1,13-H9,10+G9)),0)</f>
        <v>0</v>
      </c>
      <c r="Q9" s="39">
        <v>1</v>
      </c>
      <c r="R9" s="90"/>
      <c r="S9" s="102">
        <f t="shared" ca="1" si="0"/>
        <v>27.8</v>
      </c>
    </row>
    <row r="10" spans="1:19" ht="15.75">
      <c r="A10" s="40">
        <v>4</v>
      </c>
      <c r="B10" s="47" t="s">
        <v>91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OFFSET(Очки!$A$2,F10,D10+OFFSET(Очки!$A$18,0,$C$31-1)-1)</f>
        <v>15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27.7</v>
      </c>
    </row>
    <row r="11" spans="1:19" ht="15.75">
      <c r="A11" s="40">
        <v>5</v>
      </c>
      <c r="B11" s="47" t="s">
        <v>49</v>
      </c>
      <c r="C11" s="33">
        <v>2.5</v>
      </c>
      <c r="D11" s="42">
        <v>1</v>
      </c>
      <c r="E11" s="43">
        <v>5</v>
      </c>
      <c r="F11" s="44">
        <v>4</v>
      </c>
      <c r="G11" s="45">
        <v>1</v>
      </c>
      <c r="H11" s="46">
        <v>5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1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6</v>
      </c>
      <c r="B12" s="47" t="s">
        <v>124</v>
      </c>
      <c r="C12" s="33" t="s">
        <v>44</v>
      </c>
      <c r="D12" s="42">
        <v>2</v>
      </c>
      <c r="E12" s="43">
        <v>3</v>
      </c>
      <c r="F12" s="44">
        <v>3</v>
      </c>
      <c r="G12" s="45">
        <v>1</v>
      </c>
      <c r="H12" s="46">
        <v>1</v>
      </c>
      <c r="I12" s="43">
        <v>2</v>
      </c>
      <c r="J12" s="95"/>
      <c r="K12" s="89">
        <f ca="1">OFFSET(Очки!$A$2,F12,D12+OFFSET(Очки!$A$18,0,$C$31-1)-1)</f>
        <v>8.5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14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22.5</v>
      </c>
    </row>
    <row r="13" spans="1:19" ht="15.75">
      <c r="A13" s="40">
        <v>7</v>
      </c>
      <c r="B13" s="47" t="s">
        <v>122</v>
      </c>
      <c r="C13" s="33" t="s">
        <v>44</v>
      </c>
      <c r="D13" s="42">
        <v>2</v>
      </c>
      <c r="E13" s="43">
        <v>2</v>
      </c>
      <c r="F13" s="44">
        <v>1</v>
      </c>
      <c r="G13" s="45">
        <v>2</v>
      </c>
      <c r="H13" s="46">
        <v>4</v>
      </c>
      <c r="I13" s="43">
        <v>2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0.7</v>
      </c>
      <c r="M13" s="39"/>
      <c r="N13" s="92"/>
      <c r="O13" s="89">
        <f ca="1">OFFSET(Очки!$A$2,I13,G13+OFFSET(Очки!$A$18,0,$C$31-1)-1)</f>
        <v>9.5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22.099999999999998</v>
      </c>
    </row>
    <row r="14" spans="1:19" ht="15.75">
      <c r="A14" s="40">
        <v>8</v>
      </c>
      <c r="B14" s="48" t="s">
        <v>50</v>
      </c>
      <c r="C14" s="33">
        <v>5</v>
      </c>
      <c r="D14" s="42">
        <v>1</v>
      </c>
      <c r="E14" s="43">
        <v>3</v>
      </c>
      <c r="F14" s="44">
        <v>8</v>
      </c>
      <c r="G14" s="45">
        <v>2</v>
      </c>
      <c r="H14" s="46">
        <v>3</v>
      </c>
      <c r="I14" s="43">
        <v>1</v>
      </c>
      <c r="J14" s="95"/>
      <c r="K14" s="89">
        <f ca="1">OFFSET(Очки!$A$2,F14,D14+OFFSET(Очки!$A$18,0,$C$31-1)-1)</f>
        <v>9.5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1.4</v>
      </c>
      <c r="Q14" s="39"/>
      <c r="R14" s="90"/>
      <c r="S14" s="102">
        <f t="shared" ca="1" si="0"/>
        <v>21.4</v>
      </c>
    </row>
    <row r="15" spans="1:19" ht="15.75">
      <c r="A15" s="40">
        <v>9</v>
      </c>
      <c r="B15" s="32" t="s">
        <v>116</v>
      </c>
      <c r="C15" s="33">
        <v>7.5</v>
      </c>
      <c r="D15" s="42">
        <v>2</v>
      </c>
      <c r="E15" s="43">
        <v>7</v>
      </c>
      <c r="F15" s="44">
        <v>4</v>
      </c>
      <c r="G15" s="45">
        <v>1</v>
      </c>
      <c r="H15" s="46">
        <v>2</v>
      </c>
      <c r="I15" s="43">
        <v>5</v>
      </c>
      <c r="J15" s="95"/>
      <c r="K15" s="89">
        <f ca="1">OFFSET(Очки!$A$2,F15,D15+OFFSET(Очки!$A$18,0,$C$31-1)-1)</f>
        <v>7.5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20.6</v>
      </c>
    </row>
    <row r="16" spans="1:19" ht="15.75">
      <c r="A16" s="40">
        <v>10</v>
      </c>
      <c r="B16" s="48" t="s">
        <v>119</v>
      </c>
      <c r="C16" s="33">
        <v>5</v>
      </c>
      <c r="D16" s="42">
        <v>1</v>
      </c>
      <c r="E16" s="43">
        <v>1</v>
      </c>
      <c r="F16" s="44">
        <v>7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7.5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18.2</v>
      </c>
    </row>
    <row r="17" spans="1:19" ht="15.75">
      <c r="A17" s="40">
        <v>11</v>
      </c>
      <c r="B17" s="48" t="s">
        <v>56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14.6</v>
      </c>
    </row>
    <row r="18" spans="1:19" ht="15.75">
      <c r="A18" s="40">
        <v>12</v>
      </c>
      <c r="B18" s="32" t="s">
        <v>87</v>
      </c>
      <c r="C18" s="33">
        <v>20</v>
      </c>
      <c r="D18" s="42">
        <v>2</v>
      </c>
      <c r="E18" s="43">
        <v>4</v>
      </c>
      <c r="F18" s="44">
        <v>7</v>
      </c>
      <c r="G18" s="45">
        <v>2</v>
      </c>
      <c r="H18" s="46">
        <v>2</v>
      </c>
      <c r="I18" s="43">
        <v>3</v>
      </c>
      <c r="J18" s="95"/>
      <c r="K18" s="89">
        <f ca="1">OFFSET(Очки!$A$2,F18,D18+OFFSET(Очки!$A$18,0,$C$31-1)-1)</f>
        <v>5.5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8.5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14</v>
      </c>
    </row>
    <row r="19" spans="1:19" ht="15.75">
      <c r="A19" s="40">
        <v>13</v>
      </c>
      <c r="B19" s="47" t="s">
        <v>52</v>
      </c>
      <c r="C19" s="33" t="s">
        <v>44</v>
      </c>
      <c r="D19" s="42">
        <v>2</v>
      </c>
      <c r="E19" s="43">
        <v>6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13.899999999999999</v>
      </c>
    </row>
    <row r="20" spans="1:19" ht="15.75">
      <c r="A20" s="40">
        <v>14</v>
      </c>
      <c r="B20" s="47" t="s">
        <v>118</v>
      </c>
      <c r="C20" s="33" t="s">
        <v>44</v>
      </c>
      <c r="D20" s="42">
        <v>2</v>
      </c>
      <c r="E20" s="43">
        <v>5</v>
      </c>
      <c r="F20" s="44">
        <v>2</v>
      </c>
      <c r="G20" s="45">
        <v>2</v>
      </c>
      <c r="H20" s="46">
        <v>8</v>
      </c>
      <c r="I20" s="43">
        <v>7</v>
      </c>
      <c r="J20" s="95"/>
      <c r="K20" s="89">
        <f ca="1">OFFSET(Очки!$A$2,F20,D20+OFFSET(Очки!$A$18,0,$C$31-1)-1)</f>
        <v>9.5</v>
      </c>
      <c r="L20" s="39">
        <f ca="1">IF(F20&lt;E20,OFFSET(Очки!$A$20,2+E20-F20,IF(D20=1,13-E20,10+D20)),0)</f>
        <v>2.1</v>
      </c>
      <c r="M20" s="39"/>
      <c r="N20" s="92">
        <v>-4</v>
      </c>
      <c r="O20" s="89">
        <f ca="1">OFFSET(Очки!$A$2,I20,G20+OFFSET(Очки!$A$18,0,$C$31-1)-1)</f>
        <v>5.5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13.799999999999999</v>
      </c>
    </row>
    <row r="21" spans="1:19" ht="15.75">
      <c r="A21" s="40">
        <v>15</v>
      </c>
      <c r="B21" s="41" t="s">
        <v>117</v>
      </c>
      <c r="C21" s="33" t="s">
        <v>44</v>
      </c>
      <c r="D21" s="42">
        <v>2</v>
      </c>
      <c r="E21" s="43">
        <v>1</v>
      </c>
      <c r="F21" s="44">
        <v>8</v>
      </c>
      <c r="G21" s="45">
        <v>2</v>
      </c>
      <c r="H21" s="46">
        <v>1</v>
      </c>
      <c r="I21" s="43">
        <v>8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B6:S21">
    <sortCondition descending="1" ref="S6:S21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0">
    <cfRule type="expression" dxfId="1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19" t="s">
        <v>114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15.7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5" customHeight="1" thickBot="1">
      <c r="A3" s="120" t="s">
        <v>31</v>
      </c>
      <c r="B3" s="121" t="s">
        <v>32</v>
      </c>
      <c r="C3" s="30"/>
      <c r="D3" s="121">
        <v>1</v>
      </c>
      <c r="E3" s="121"/>
      <c r="F3" s="121"/>
      <c r="G3" s="122">
        <v>2</v>
      </c>
      <c r="H3" s="122"/>
      <c r="I3" s="122"/>
      <c r="J3" s="123" t="s">
        <v>33</v>
      </c>
      <c r="K3" s="123"/>
      <c r="L3" s="123"/>
      <c r="M3" s="123"/>
      <c r="N3" s="123"/>
      <c r="O3" s="123"/>
      <c r="P3" s="123"/>
      <c r="Q3" s="123"/>
      <c r="R3" s="123"/>
      <c r="S3" s="124" t="s">
        <v>34</v>
      </c>
    </row>
    <row r="4" spans="1:19" ht="15" customHeight="1" thickBot="1">
      <c r="A4" s="120"/>
      <c r="B4" s="121"/>
      <c r="C4" s="125" t="s">
        <v>35</v>
      </c>
      <c r="D4" s="127" t="s">
        <v>36</v>
      </c>
      <c r="E4" s="129" t="s">
        <v>37</v>
      </c>
      <c r="F4" s="131" t="s">
        <v>38</v>
      </c>
      <c r="G4" s="133" t="s">
        <v>36</v>
      </c>
      <c r="H4" s="135" t="s">
        <v>37</v>
      </c>
      <c r="I4" s="137" t="s">
        <v>38</v>
      </c>
      <c r="J4" s="139" t="s">
        <v>39</v>
      </c>
      <c r="K4" s="140">
        <v>1</v>
      </c>
      <c r="L4" s="140"/>
      <c r="M4" s="140"/>
      <c r="N4" s="140"/>
      <c r="O4" s="140">
        <v>2</v>
      </c>
      <c r="P4" s="140"/>
      <c r="Q4" s="140"/>
      <c r="R4" s="140"/>
      <c r="S4" s="124"/>
    </row>
    <row r="5" spans="1:19" ht="42" customHeight="1" thickBot="1">
      <c r="A5" s="120"/>
      <c r="B5" s="122"/>
      <c r="C5" s="126"/>
      <c r="D5" s="128"/>
      <c r="E5" s="130"/>
      <c r="F5" s="132"/>
      <c r="G5" s="134"/>
      <c r="H5" s="136"/>
      <c r="I5" s="138"/>
      <c r="J5" s="139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24"/>
    </row>
    <row r="6" spans="1:19" ht="15.75">
      <c r="A6" s="31" t="e">
        <f ca="1">RANK(S6,S$6:OFFSET(S$6,0,0,COUNTA(B$6:B$30)))</f>
        <v>#REF!</v>
      </c>
      <c r="B6" s="85"/>
      <c r="C6" s="100" t="s">
        <v>44</v>
      </c>
      <c r="D6" s="34"/>
      <c r="E6" s="35"/>
      <c r="F6" s="36"/>
      <c r="G6" s="37"/>
      <c r="H6" s="38"/>
      <c r="I6" s="35"/>
      <c r="J6" s="94"/>
      <c r="K6" s="86" t="e">
        <f ca="1">OFFSET(Очки!$A$2,F6,D6+OFFSET(Очки!$A$18,0,$C$31-1)-1)</f>
        <v>#REF!</v>
      </c>
      <c r="L6" s="87">
        <f ca="1">IF(F6&lt;E6,OFFSET(Очки!$A$20,2+E6-F6,IF(D6=1,13-E6,10+D6)),0)</f>
        <v>0</v>
      </c>
      <c r="M6" s="87"/>
      <c r="N6" s="91"/>
      <c r="O6" s="86" t="e">
        <f ca="1">OFFSET(Очки!$A$2,I6,G6+OFFSET(Очки!$A$18,0,$C$31-1)-1)</f>
        <v>#REF!</v>
      </c>
      <c r="P6" s="87">
        <f ca="1">IF(I6&lt;H6,OFFSET(Очки!$A$20,2+H6-I6,IF(G6=1,13-H6,10+G6)),0)</f>
        <v>0</v>
      </c>
      <c r="Q6" s="87"/>
      <c r="R6" s="88"/>
      <c r="S6" s="101" t="e">
        <f t="shared" ref="S6:S30" ca="1" si="0">SUM(J6:R6)</f>
        <v>#REF!</v>
      </c>
    </row>
    <row r="7" spans="1:19" ht="15.75">
      <c r="A7" s="40" t="e">
        <f ca="1">RANK(S7,S$6:OFFSET(S$6,0,0,COUNTA(B$6:B$30)))</f>
        <v>#REF!</v>
      </c>
      <c r="B7" s="41"/>
      <c r="C7" s="33" t="s">
        <v>44</v>
      </c>
      <c r="D7" s="42"/>
      <c r="E7" s="43"/>
      <c r="F7" s="44"/>
      <c r="G7" s="45"/>
      <c r="H7" s="46"/>
      <c r="I7" s="43"/>
      <c r="J7" s="95"/>
      <c r="K7" s="89" t="e">
        <f ca="1">OFFSET(Очки!$A$2,F7,D7+OFFSET(Очки!$A$18,0,$C$31-1)-1)</f>
        <v>#REF!</v>
      </c>
      <c r="L7" s="39">
        <f ca="1">IF(F7&lt;E7,OFFSET(Очки!$A$20,2+E7-F7,IF(D7=1,13-E7,10+D7)),0)</f>
        <v>0</v>
      </c>
      <c r="M7" s="39"/>
      <c r="N7" s="92"/>
      <c r="O7" s="89" t="e">
        <f ca="1">OFFSET(Очки!$A$2,I7,G7+OFFSET(Очки!$A$18,0,$C$31-1)-1)</f>
        <v>#REF!</v>
      </c>
      <c r="P7" s="39">
        <f ca="1">IF(I7&lt;H7,OFFSET(Очки!$A$20,2+H7-I7,IF(G7=1,13-H7,10+G7)),0)</f>
        <v>0</v>
      </c>
      <c r="Q7" s="39"/>
      <c r="R7" s="90"/>
      <c r="S7" s="102" t="e">
        <f t="shared" ca="1" si="0"/>
        <v>#REF!</v>
      </c>
    </row>
    <row r="8" spans="1:19" ht="15.75">
      <c r="A8" s="40" t="e">
        <f ca="1">RANK(S8,S$6:OFFSET(S$6,0,0,COUNTA(B$6:B$30)))</f>
        <v>#REF!</v>
      </c>
      <c r="B8" s="47"/>
      <c r="C8" s="33" t="s">
        <v>44</v>
      </c>
      <c r="D8" s="42"/>
      <c r="E8" s="43"/>
      <c r="F8" s="44"/>
      <c r="G8" s="45"/>
      <c r="H8" s="46"/>
      <c r="I8" s="43"/>
      <c r="J8" s="95"/>
      <c r="K8" s="89" t="e">
        <f ca="1">OFFSET(Очки!$A$2,F8,D8+OFFSET(Очки!$A$18,0,$C$31-1)-1)</f>
        <v>#REF!</v>
      </c>
      <c r="L8" s="39">
        <f ca="1">IF(F8&lt;E8,OFFSET(Очки!$A$20,2+E8-F8,IF(D8=1,13-E8,10+D8)),0)</f>
        <v>0</v>
      </c>
      <c r="M8" s="39"/>
      <c r="N8" s="92"/>
      <c r="O8" s="89" t="e">
        <f ca="1">OFFSET(Очки!$A$2,I8,G8+OFFSET(Очки!$A$18,0,$C$31-1)-1)</f>
        <v>#REF!</v>
      </c>
      <c r="P8" s="39">
        <f ca="1">IF(I8&lt;H8,OFFSET(Очки!$A$20,2+H8-I8,IF(G8=1,13-H8,10+G8)),0)</f>
        <v>0</v>
      </c>
      <c r="Q8" s="39"/>
      <c r="R8" s="90"/>
      <c r="S8" s="102" t="e">
        <f t="shared" ca="1" si="0"/>
        <v>#REF!</v>
      </c>
    </row>
    <row r="9" spans="1:19" ht="15.75">
      <c r="A9" s="40" t="e">
        <f ca="1">RANK(S9,S$6:OFFSET(S$6,0,0,COUNTA(B$6:B$30)))</f>
        <v>#REF!</v>
      </c>
      <c r="B9" s="48"/>
      <c r="C9" s="33" t="s">
        <v>44</v>
      </c>
      <c r="D9" s="42"/>
      <c r="E9" s="43"/>
      <c r="F9" s="44"/>
      <c r="G9" s="45"/>
      <c r="H9" s="46"/>
      <c r="I9" s="43"/>
      <c r="J9" s="95"/>
      <c r="K9" s="89" t="e">
        <f ca="1">OFFSET(Очки!$A$2,F9,D9+OFFSET(Очки!$A$18,0,$C$31-1)-1)</f>
        <v>#REF!</v>
      </c>
      <c r="L9" s="39">
        <f ca="1">IF(F9&lt;E9,OFFSET(Очки!$A$20,2+E9-F9,IF(D9=1,13-E9,10+D9)),0)</f>
        <v>0</v>
      </c>
      <c r="M9" s="39"/>
      <c r="N9" s="92"/>
      <c r="O9" s="89" t="e">
        <f ca="1">OFFSET(Очки!$A$2,I9,G9+OFFSET(Очки!$A$18,0,$C$31-1)-1)</f>
        <v>#REF!</v>
      </c>
      <c r="P9" s="39">
        <f ca="1">IF(I9&lt;H9,OFFSET(Очки!$A$20,2+H9-I9,IF(G9=1,13-H9,10+G9)),0)</f>
        <v>0</v>
      </c>
      <c r="Q9" s="39"/>
      <c r="R9" s="90"/>
      <c r="S9" s="102" t="e">
        <f t="shared" ca="1" si="0"/>
        <v>#REF!</v>
      </c>
    </row>
    <row r="10" spans="1:19" ht="15.75">
      <c r="A10" s="40" t="e">
        <f ca="1">RANK(S10,S$6:OFFSET(S$6,0,0,COUNTA(B$6:B$30)))</f>
        <v>#REF!</v>
      </c>
      <c r="B10" s="48"/>
      <c r="C10" s="33" t="s">
        <v>44</v>
      </c>
      <c r="D10" s="42"/>
      <c r="E10" s="43"/>
      <c r="F10" s="44"/>
      <c r="G10" s="45"/>
      <c r="H10" s="46"/>
      <c r="I10" s="43"/>
      <c r="J10" s="95"/>
      <c r="K10" s="89" t="e">
        <f ca="1">OFFSET(Очки!$A$2,F10,D10+OFFSET(Очки!$A$18,0,$C$31-1)-1)</f>
        <v>#REF!</v>
      </c>
      <c r="L10" s="39">
        <f ca="1">IF(F10&lt;E10,OFFSET(Очки!$A$20,2+E10-F10,IF(D10=1,13-E10,10+D10)),0)</f>
        <v>0</v>
      </c>
      <c r="M10" s="39"/>
      <c r="N10" s="92"/>
      <c r="O10" s="89" t="e">
        <f ca="1">OFFSET(Очки!$A$2,I10,G10+OFFSET(Очки!$A$18,0,$C$31-1)-1)</f>
        <v>#REF!</v>
      </c>
      <c r="P10" s="39">
        <f ca="1">IF(I10&lt;H10,OFFSET(Очки!$A$20,2+H10-I10,IF(G10=1,13-H10,10+G10)),0)</f>
        <v>0</v>
      </c>
      <c r="Q10" s="39"/>
      <c r="R10" s="90"/>
      <c r="S10" s="102" t="e">
        <f t="shared" ca="1" si="0"/>
        <v>#REF!</v>
      </c>
    </row>
    <row r="11" spans="1:19" ht="15.75">
      <c r="A11" s="40" t="e">
        <f ca="1">RANK(S11,S$6:OFFSET(S$6,0,0,COUNTA(B$6:B$30)))</f>
        <v>#REF!</v>
      </c>
      <c r="B11" s="48"/>
      <c r="C11" s="33" t="s">
        <v>44</v>
      </c>
      <c r="D11" s="42"/>
      <c r="E11" s="43"/>
      <c r="F11" s="44"/>
      <c r="G11" s="45"/>
      <c r="H11" s="46"/>
      <c r="I11" s="43"/>
      <c r="J11" s="95"/>
      <c r="K11" s="89" t="e">
        <f ca="1">OFFSET(Очки!$A$2,F11,D11+OFFSET(Очки!$A$18,0,$C$31-1)-1)</f>
        <v>#REF!</v>
      </c>
      <c r="L11" s="39">
        <f ca="1">IF(F11&lt;E11,OFFSET(Очки!$A$20,2+E11-F11,IF(D11=1,13-E11,10+D11)),0)</f>
        <v>0</v>
      </c>
      <c r="M11" s="39"/>
      <c r="N11" s="92"/>
      <c r="O11" s="89" t="e">
        <f ca="1">OFFSET(Очки!$A$2,I11,G11+OFFSET(Очки!$A$18,0,$C$31-1)-1)</f>
        <v>#REF!</v>
      </c>
      <c r="P11" s="39">
        <f ca="1">IF(I11&lt;H11,OFFSET(Очки!$A$20,2+H11-I11,IF(G11=1,13-H11,10+G11)),0)</f>
        <v>0</v>
      </c>
      <c r="Q11" s="39"/>
      <c r="R11" s="90"/>
      <c r="S11" s="102" t="e">
        <f t="shared" ca="1" si="0"/>
        <v>#REF!</v>
      </c>
    </row>
    <row r="12" spans="1:19" ht="15.75">
      <c r="A12" s="40" t="e">
        <f ca="1">RANK(S12,S$6:OFFSET(S$6,0,0,COUNTA(B$6:B$30)))</f>
        <v>#REF!</v>
      </c>
      <c r="B12" s="48"/>
      <c r="C12" s="33" t="s">
        <v>44</v>
      </c>
      <c r="D12" s="42"/>
      <c r="E12" s="43"/>
      <c r="F12" s="44"/>
      <c r="G12" s="45"/>
      <c r="H12" s="46"/>
      <c r="I12" s="43"/>
      <c r="J12" s="95"/>
      <c r="K12" s="89" t="e">
        <f ca="1">OFFSET(Очки!$A$2,F12,D12+OFFSET(Очки!$A$18,0,$C$31-1)-1)</f>
        <v>#REF!</v>
      </c>
      <c r="L12" s="39">
        <f ca="1">IF(F12&lt;E12,OFFSET(Очки!$A$20,2+E12-F12,IF(D12=1,13-E12,10+D12)),0)</f>
        <v>0</v>
      </c>
      <c r="M12" s="39"/>
      <c r="N12" s="92"/>
      <c r="O12" s="89" t="e">
        <f ca="1">OFFSET(Очки!$A$2,I12,G12+OFFSET(Очки!$A$18,0,$C$31-1)-1)</f>
        <v>#REF!</v>
      </c>
      <c r="P12" s="39">
        <f ca="1">IF(I12&lt;H12,OFFSET(Очки!$A$20,2+H12-I12,IF(G12=1,13-H12,10+G12)),0)</f>
        <v>0</v>
      </c>
      <c r="Q12" s="39"/>
      <c r="R12" s="90"/>
      <c r="S12" s="102" t="e">
        <f t="shared" ca="1" si="0"/>
        <v>#REF!</v>
      </c>
    </row>
    <row r="13" spans="1:19" ht="15.75">
      <c r="A13" s="40" t="e">
        <f ca="1">RANK(S13,S$6:OFFSET(S$6,0,0,COUNTA(B$6:B$30)))</f>
        <v>#REF!</v>
      </c>
      <c r="B13" s="47"/>
      <c r="C13" s="33" t="s">
        <v>44</v>
      </c>
      <c r="D13" s="42"/>
      <c r="E13" s="43"/>
      <c r="F13" s="44"/>
      <c r="G13" s="45"/>
      <c r="H13" s="46"/>
      <c r="I13" s="43"/>
      <c r="J13" s="95"/>
      <c r="K13" s="89" t="e">
        <f ca="1">OFFSET(Очки!$A$2,F13,D13+OFFSET(Очки!$A$18,0,$C$31-1)-1)</f>
        <v>#REF!</v>
      </c>
      <c r="L13" s="39">
        <f ca="1">IF(F13&lt;E13,OFFSET(Очки!$A$20,2+E13-F13,IF(D13=1,13-E13,10+D13)),0)</f>
        <v>0</v>
      </c>
      <c r="M13" s="39"/>
      <c r="N13" s="92"/>
      <c r="O13" s="89" t="e">
        <f ca="1">OFFSET(Очки!$A$2,I13,G13+OFFSET(Очки!$A$18,0,$C$31-1)-1)</f>
        <v>#REF!</v>
      </c>
      <c r="P13" s="39">
        <f ca="1">IF(I13&lt;H13,OFFSET(Очки!$A$20,2+H13-I13,IF(G13=1,13-H13,10+G13)),0)</f>
        <v>0</v>
      </c>
      <c r="Q13" s="39"/>
      <c r="R13" s="90"/>
      <c r="S13" s="102" t="e">
        <f t="shared" ca="1" si="0"/>
        <v>#REF!</v>
      </c>
    </row>
    <row r="14" spans="1:19" ht="15.75">
      <c r="A14" s="40" t="e">
        <f ca="1">RANK(S14,S$6:OFFSET(S$6,0,0,COUNTA(B$6:B$30)))</f>
        <v>#REF!</v>
      </c>
      <c r="B14" s="47"/>
      <c r="C14" s="33" t="s">
        <v>44</v>
      </c>
      <c r="D14" s="42"/>
      <c r="E14" s="43"/>
      <c r="F14" s="44"/>
      <c r="G14" s="45"/>
      <c r="H14" s="46"/>
      <c r="I14" s="43"/>
      <c r="J14" s="95"/>
      <c r="K14" s="89" t="e">
        <f ca="1">OFFSET(Очки!$A$2,F14,D14+OFFSET(Очки!$A$18,0,$C$31-1)-1)</f>
        <v>#REF!</v>
      </c>
      <c r="L14" s="39">
        <f ca="1">IF(F14&lt;E14,OFFSET(Очки!$A$20,2+E14-F14,IF(D14=1,13-E14,10+D14)),0)</f>
        <v>0</v>
      </c>
      <c r="M14" s="39"/>
      <c r="N14" s="92"/>
      <c r="O14" s="89" t="e">
        <f ca="1">OFFSET(Очки!$A$2,I14,G14+OFFSET(Очки!$A$18,0,$C$31-1)-1)</f>
        <v>#REF!</v>
      </c>
      <c r="P14" s="39">
        <f ca="1">IF(I14&lt;H14,OFFSET(Очки!$A$20,2+H14-I14,IF(G14=1,13-H14,10+G14)),0)</f>
        <v>0</v>
      </c>
      <c r="Q14" s="39"/>
      <c r="R14" s="90"/>
      <c r="S14" s="102" t="e">
        <f t="shared" ca="1" si="0"/>
        <v>#REF!</v>
      </c>
    </row>
    <row r="15" spans="1:19" ht="15.75">
      <c r="A15" s="40" t="e">
        <f ca="1">RANK(S15,S$6:OFFSET(S$6,0,0,COUNTA(B$6:B$30)))</f>
        <v>#REF!</v>
      </c>
      <c r="B15" s="47"/>
      <c r="C15" s="33" t="s">
        <v>44</v>
      </c>
      <c r="D15" s="42"/>
      <c r="E15" s="43"/>
      <c r="F15" s="44"/>
      <c r="G15" s="45"/>
      <c r="H15" s="46"/>
      <c r="I15" s="43"/>
      <c r="J15" s="95"/>
      <c r="K15" s="89" t="e">
        <f ca="1">OFFSET(Очки!$A$2,F15,D15+OFFSET(Очки!$A$18,0,$C$31-1)-1)</f>
        <v>#REF!</v>
      </c>
      <c r="L15" s="39">
        <f ca="1">IF(F15&lt;E15,OFFSET(Очки!$A$20,2+E15-F15,IF(D15=1,13-E15,10+D15)),0)</f>
        <v>0</v>
      </c>
      <c r="M15" s="39"/>
      <c r="N15" s="92"/>
      <c r="O15" s="89" t="e">
        <f ca="1">OFFSET(Очки!$A$2,I15,G15+OFFSET(Очки!$A$18,0,$C$31-1)-1)</f>
        <v>#REF!</v>
      </c>
      <c r="P15" s="39">
        <f ca="1">IF(I15&lt;H15,OFFSET(Очки!$A$20,2+H15-I15,IF(G15=1,13-H15,10+G15)),0)</f>
        <v>0</v>
      </c>
      <c r="Q15" s="39"/>
      <c r="R15" s="90"/>
      <c r="S15" s="102" t="e">
        <f t="shared" ca="1" si="0"/>
        <v>#REF!</v>
      </c>
    </row>
    <row r="16" spans="1:19" ht="15.75">
      <c r="A16" s="40" t="e">
        <f ca="1">RANK(S16,S$6:OFFSET(S$6,0,0,COUNTA(B$6:B$30)))</f>
        <v>#REF!</v>
      </c>
      <c r="B16" s="32"/>
      <c r="C16" s="33" t="s">
        <v>44</v>
      </c>
      <c r="D16" s="42"/>
      <c r="E16" s="43"/>
      <c r="F16" s="44"/>
      <c r="G16" s="45"/>
      <c r="H16" s="46"/>
      <c r="I16" s="43"/>
      <c r="J16" s="95"/>
      <c r="K16" s="89" t="e">
        <f ca="1">OFFSET(Очки!$A$2,F16,D16+OFFSET(Очки!$A$18,0,$C$31-1)-1)</f>
        <v>#REF!</v>
      </c>
      <c r="L16" s="39">
        <f ca="1">IF(F16&lt;E16,OFFSET(Очки!$A$20,2+E16-F16,IF(D16=1,13-E16,10+D16)),0)</f>
        <v>0</v>
      </c>
      <c r="M16" s="39"/>
      <c r="N16" s="92"/>
      <c r="O16" s="89" t="e">
        <f ca="1">OFFSET(Очки!$A$2,I16,G16+OFFSET(Очки!$A$18,0,$C$31-1)-1)</f>
        <v>#REF!</v>
      </c>
      <c r="P16" s="39">
        <f ca="1">IF(I16&lt;H16,OFFSET(Очки!$A$20,2+H16-I16,IF(G16=1,13-H16,10+G16)),0)</f>
        <v>0</v>
      </c>
      <c r="Q16" s="39"/>
      <c r="R16" s="90"/>
      <c r="S16" s="102" t="e">
        <f t="shared" ca="1" si="0"/>
        <v>#REF!</v>
      </c>
    </row>
    <row r="17" spans="1:19" ht="15.75">
      <c r="A17" s="40" t="e">
        <f ca="1">RANK(S17,S$6:OFFSET(S$6,0,0,COUNTA(B$6:B$30)))</f>
        <v>#REF!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 t="e">
        <f ca="1">OFFSET(Очки!$A$2,F17,D17+OFFSET(Очки!$A$18,0,$C$31-1)-1)</f>
        <v>#REF!</v>
      </c>
      <c r="L17" s="39">
        <f ca="1">IF(F17&lt;E17,OFFSET(Очки!$A$20,2+E17-F17,IF(D17=1,13-E17,10+D17)),0)</f>
        <v>0</v>
      </c>
      <c r="M17" s="39"/>
      <c r="N17" s="92"/>
      <c r="O17" s="89" t="e">
        <f ca="1">OFFSET(Очки!$A$2,I17,G17+OFFSET(Очки!$A$18,0,$C$31-1)-1)</f>
        <v>#REF!</v>
      </c>
      <c r="P17" s="39">
        <f ca="1">IF(I17&lt;H17,OFFSET(Очки!$A$20,2+H17-I17,IF(G17=1,13-H17,10+G17)),0)</f>
        <v>0</v>
      </c>
      <c r="Q17" s="39"/>
      <c r="R17" s="90"/>
      <c r="S17" s="102" t="e">
        <f t="shared" ca="1" si="0"/>
        <v>#REF!</v>
      </c>
    </row>
    <row r="18" spans="1:19" ht="15.75">
      <c r="A18" s="40" t="e">
        <f ca="1">RANK(S18,S$6:OFFSET(S$6,0,0,COUNTA(B$6:B$30)))</f>
        <v>#REF!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 t="e">
        <f ca="1">OFFSET(Очки!$A$2,F18,D18+OFFSET(Очки!$A$18,0,$C$31-1)-1)</f>
        <v>#REF!</v>
      </c>
      <c r="L18" s="39">
        <f ca="1">IF(F18&lt;E18,OFFSET(Очки!$A$20,2+E18-F18,IF(D18=1,13-E18,10+D18)),0)</f>
        <v>0</v>
      </c>
      <c r="M18" s="39"/>
      <c r="N18" s="92"/>
      <c r="O18" s="89" t="e">
        <f ca="1">OFFSET(Очки!$A$2,I18,G18+OFFSET(Очки!$A$18,0,$C$31-1)-1)</f>
        <v>#REF!</v>
      </c>
      <c r="P18" s="39">
        <f ca="1">IF(I18&lt;H18,OFFSET(Очки!$A$20,2+H18-I18,IF(G18=1,13-H18,10+G18)),0)</f>
        <v>0</v>
      </c>
      <c r="Q18" s="39"/>
      <c r="R18" s="90"/>
      <c r="S18" s="102" t="e">
        <f t="shared" ca="1" si="0"/>
        <v>#REF!</v>
      </c>
    </row>
    <row r="19" spans="1:19" ht="15.75">
      <c r="A19" s="40" t="e">
        <f ca="1">RANK(S19,S$6:OFFSET(S$6,0,0,COUNTA(B$6:B$30)))</f>
        <v>#REF!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 t="e">
        <f ca="1">OFFSET(Очки!$A$2,F19,D19+OFFSET(Очки!$A$18,0,$C$31-1)-1)</f>
        <v>#REF!</v>
      </c>
      <c r="L19" s="39">
        <f ca="1">IF(F19&lt;E19,OFFSET(Очки!$A$20,2+E19-F19,IF(D19=1,13-E19,10+D19)),0)</f>
        <v>0</v>
      </c>
      <c r="M19" s="39"/>
      <c r="N19" s="92"/>
      <c r="O19" s="89" t="e">
        <f ca="1">OFFSET(Очки!$A$2,I19,G19+OFFSET(Очки!$A$18,0,$C$31-1)-1)</f>
        <v>#REF!</v>
      </c>
      <c r="P19" s="39">
        <f ca="1">IF(I19&lt;H19,OFFSET(Очки!$A$20,2+H19-I19,IF(G19=1,13-H19,10+G19)),0)</f>
        <v>0</v>
      </c>
      <c r="Q19" s="39"/>
      <c r="R19" s="90"/>
      <c r="S19" s="102" t="e">
        <f t="shared" ca="1" si="0"/>
        <v>#REF!</v>
      </c>
    </row>
    <row r="20" spans="1:19" ht="15.75">
      <c r="A20" s="40" t="e">
        <f ca="1">RANK(S20,S$6:OFFSET(S$6,0,0,COUNTA(B$6:B$30)))</f>
        <v>#REF!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 t="e">
        <f ca="1">OFFSET(Очки!$A$2,F20,D20+OFFSET(Очки!$A$18,0,$C$31-1)-1)</f>
        <v>#REF!</v>
      </c>
      <c r="L20" s="39">
        <f ca="1">IF(F20&lt;E20,OFFSET(Очки!$A$20,2+E20-F20,IF(D20=1,13-E20,10+D20)),0)</f>
        <v>0</v>
      </c>
      <c r="M20" s="39"/>
      <c r="N20" s="92"/>
      <c r="O20" s="89" t="e">
        <f ca="1">OFFSET(Очки!$A$2,I20,G20+OFFSET(Очки!$A$18,0,$C$31-1)-1)</f>
        <v>#REF!</v>
      </c>
      <c r="P20" s="39">
        <f ca="1">IF(I20&lt;H20,OFFSET(Очки!$A$20,2+H20-I20,IF(G20=1,13-H20,10+G20)),0)</f>
        <v>0</v>
      </c>
      <c r="Q20" s="39"/>
      <c r="R20" s="90"/>
      <c r="S20" s="102" t="e">
        <f t="shared" ca="1" si="0"/>
        <v>#REF!</v>
      </c>
    </row>
    <row r="21" spans="1:19" ht="15.75">
      <c r="A21" s="40" t="e">
        <f ca="1">RANK(S21,S$6:OFFSET(S$6,0,0,COUNTA(B$6:B$30)))</f>
        <v>#REF!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 t="e">
        <f ca="1">OFFSET(Очки!$A$2,F21,D21+OFFSET(Очки!$A$18,0,$C$31-1)-1)</f>
        <v>#REF!</v>
      </c>
      <c r="L21" s="39">
        <f ca="1">IF(F21&lt;E21,OFFSET(Очки!$A$20,2+E21-F21,IF(D21=1,13-E21,10+D21)),0)</f>
        <v>0</v>
      </c>
      <c r="M21" s="39"/>
      <c r="N21" s="92"/>
      <c r="O21" s="89" t="e">
        <f ca="1">OFFSET(Очки!$A$2,I21,G21+OFFSET(Очки!$A$18,0,$C$31-1)-1)</f>
        <v>#REF!</v>
      </c>
      <c r="P21" s="39">
        <f ca="1">IF(I21&lt;H21,OFFSET(Очки!$A$20,2+H21-I21,IF(G21=1,13-H21,10+G21)),0)</f>
        <v>0</v>
      </c>
      <c r="Q21" s="39"/>
      <c r="R21" s="90"/>
      <c r="S21" s="102" t="e">
        <f t="shared" ca="1" si="0"/>
        <v>#REF!</v>
      </c>
    </row>
    <row r="22" spans="1:19" ht="15.75">
      <c r="A22" s="40" t="e">
        <f ca="1">RANK(S22,S$6:OFFSET(S$6,0,0,COUNTA(B$6:B$30)))</f>
        <v>#REF!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 t="e">
        <f ca="1">OFFSET(Очки!$A$2,F22,D22+OFFSET(Очки!$A$18,0,$C$31-1)-1)</f>
        <v>#REF!</v>
      </c>
      <c r="L22" s="39">
        <f ca="1">IF(F22&lt;E22,OFFSET(Очки!$A$20,2+E22-F22,IF(D22=1,13-E22,10+D22)),0)</f>
        <v>0</v>
      </c>
      <c r="M22" s="39"/>
      <c r="N22" s="92"/>
      <c r="O22" s="89" t="e">
        <f ca="1">OFFSET(Очки!$A$2,I22,G22+OFFSET(Очки!$A$18,0,$C$31-1)-1)</f>
        <v>#REF!</v>
      </c>
      <c r="P22" s="39">
        <f ca="1">IF(I22&lt;H22,OFFSET(Очки!$A$20,2+H22-I22,IF(G22=1,13-H22,10+G22)),0)</f>
        <v>0</v>
      </c>
      <c r="Q22" s="39"/>
      <c r="R22" s="90"/>
      <c r="S22" s="102" t="e">
        <f t="shared" ca="1" si="0"/>
        <v>#REF!</v>
      </c>
    </row>
    <row r="23" spans="1:19" ht="15.75">
      <c r="A23" s="40" t="e">
        <f ca="1">RANK(S23,S$6:OFFSET(S$6,0,0,COUNTA(B$6:B$30)))</f>
        <v>#REF!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 t="e">
        <f ca="1">OFFSET(Очки!$A$2,F23,D23+OFFSET(Очки!$A$18,0,$C$31-1)-1)</f>
        <v>#REF!</v>
      </c>
      <c r="L23" s="39">
        <f ca="1">IF(F23&lt;E23,OFFSET(Очки!$A$20,2+E23-F23,IF(D23=1,13-E23,10+D23)),0)</f>
        <v>0</v>
      </c>
      <c r="M23" s="39"/>
      <c r="N23" s="92"/>
      <c r="O23" s="89" t="e">
        <f ca="1">OFFSET(Очки!$A$2,I23,G23+OFFSET(Очки!$A$18,0,$C$31-1)-1)</f>
        <v>#REF!</v>
      </c>
      <c r="P23" s="39">
        <f ca="1">IF(I23&lt;H23,OFFSET(Очки!$A$20,2+H23-I23,IF(G23=1,13-H23,10+G23)),0)</f>
        <v>0</v>
      </c>
      <c r="Q23" s="39"/>
      <c r="R23" s="90"/>
      <c r="S23" s="102" t="e">
        <f t="shared" ca="1" si="0"/>
        <v>#REF!</v>
      </c>
    </row>
    <row r="24" spans="1:19" ht="15.75">
      <c r="A24" s="40" t="e">
        <f ca="1">RANK(S24,S$6:OFFSET(S$6,0,0,COUNTA(B$6:B$30)))</f>
        <v>#REF!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 t="e">
        <f ca="1">OFFSET(Очки!$A$2,F24,D24+OFFSET(Очки!$A$18,0,$C$31-1)-1)</f>
        <v>#REF!</v>
      </c>
      <c r="L24" s="39">
        <f ca="1">IF(F24&lt;E24,OFFSET(Очки!$A$20,2+E24-F24,IF(D24=1,13-E24,10+D24)),0)</f>
        <v>0</v>
      </c>
      <c r="M24" s="39"/>
      <c r="N24" s="92"/>
      <c r="O24" s="89" t="e">
        <f ca="1">OFFSET(Очки!$A$2,I24,G24+OFFSET(Очки!$A$18,0,$C$31-1)-1)</f>
        <v>#REF!</v>
      </c>
      <c r="P24" s="39">
        <f ca="1">IF(I24&lt;H24,OFFSET(Очки!$A$20,2+H24-I24,IF(G24=1,13-H24,10+G24)),0)</f>
        <v>0</v>
      </c>
      <c r="Q24" s="39"/>
      <c r="R24" s="90"/>
      <c r="S24" s="102" t="e">
        <f t="shared" ca="1" si="0"/>
        <v>#REF!</v>
      </c>
    </row>
    <row r="25" spans="1:19" ht="15.75">
      <c r="A25" s="40" t="e">
        <f ca="1">RANK(S25,S$6:OFFSET(S$6,0,0,COUNTA(B$6:B$30)))</f>
        <v>#REF!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 t="e">
        <f ca="1">OFFSET(Очки!$A$2,F25,D25+OFFSET(Очки!$A$18,0,$C$31-1)-1)</f>
        <v>#REF!</v>
      </c>
      <c r="L25" s="39">
        <f ca="1">IF(F25&lt;E25,OFFSET(Очки!$A$20,2+E25-F25,IF(D25=1,13-E25,10+D25)),0)</f>
        <v>0</v>
      </c>
      <c r="M25" s="39"/>
      <c r="N25" s="92"/>
      <c r="O25" s="89" t="e">
        <f ca="1">OFFSET(Очки!$A$2,I25,G25+OFFSET(Очки!$A$18,0,$C$31-1)-1)</f>
        <v>#REF!</v>
      </c>
      <c r="P25" s="39">
        <f ca="1">IF(I25&lt;H25,OFFSET(Очки!$A$20,2+H25-I25,IF(G25=1,13-H25,10+G25)),0)</f>
        <v>0</v>
      </c>
      <c r="Q25" s="39"/>
      <c r="R25" s="90"/>
      <c r="S25" s="102" t="e">
        <f t="shared" ca="1" si="0"/>
        <v>#REF!</v>
      </c>
    </row>
    <row r="26" spans="1:19" ht="15.75">
      <c r="A26" s="40" t="e">
        <f ca="1">RANK(S26,S$6:OFFSET(S$6,0,0,COUNTA(B$6:B$30)))</f>
        <v>#REF!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 t="e">
        <f ca="1">OFFSET(Очки!$A$2,F26,D26+OFFSET(Очки!$A$18,0,$C$31-1)-1)</f>
        <v>#REF!</v>
      </c>
      <c r="L26" s="39">
        <f ca="1">IF(F26&lt;E26,OFFSET(Очки!$A$20,2+E26-F26,IF(D26=1,13-E26,10+D26)),0)</f>
        <v>0</v>
      </c>
      <c r="M26" s="39"/>
      <c r="N26" s="92"/>
      <c r="O26" s="89" t="e">
        <f ca="1">OFFSET(Очки!$A$2,I26,G26+OFFSET(Очки!$A$18,0,$C$31-1)-1)</f>
        <v>#REF!</v>
      </c>
      <c r="P26" s="39">
        <f ca="1">IF(I26&lt;H26,OFFSET(Очки!$A$20,2+H26-I26,IF(G26=1,13-H26,10+G26)),0)</f>
        <v>0</v>
      </c>
      <c r="Q26" s="39"/>
      <c r="R26" s="90"/>
      <c r="S26" s="102" t="e">
        <f t="shared" ca="1" si="0"/>
        <v>#REF!</v>
      </c>
    </row>
    <row r="27" spans="1:19" ht="15.75">
      <c r="A27" s="40" t="e">
        <f ca="1">RANK(S27,S$6:OFFSET(S$6,0,0,COUNTA(B$6:B$30)))</f>
        <v>#REF!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 t="e">
        <f ca="1">OFFSET(Очки!$A$2,F27,D27+OFFSET(Очки!$A$18,0,$C$31-1)-1)</f>
        <v>#REF!</v>
      </c>
      <c r="L27" s="39">
        <f ca="1">IF(F27&lt;E27,OFFSET(Очки!$A$20,2+E27-F27,IF(D27=1,13-E27,10+D27)),0)</f>
        <v>0</v>
      </c>
      <c r="M27" s="39"/>
      <c r="N27" s="92"/>
      <c r="O27" s="89" t="e">
        <f ca="1">OFFSET(Очки!$A$2,I27,G27+OFFSET(Очки!$A$18,0,$C$31-1)-1)</f>
        <v>#REF!</v>
      </c>
      <c r="P27" s="39">
        <f ca="1">IF(I27&lt;H27,OFFSET(Очки!$A$20,2+H27-I27,IF(G27=1,13-H27,10+G27)),0)</f>
        <v>0</v>
      </c>
      <c r="Q27" s="39"/>
      <c r="R27" s="90"/>
      <c r="S27" s="102" t="e">
        <f t="shared" ca="1" si="0"/>
        <v>#REF!</v>
      </c>
    </row>
    <row r="28" spans="1:19" ht="15.75">
      <c r="A28" s="40" t="e">
        <f ca="1">RANK(S28,S$6:OFFSET(S$6,0,0,COUNTA(B$6:B$30)))</f>
        <v>#REF!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 t="e">
        <f ca="1">OFFSET(Очки!$A$2,F28,D28+OFFSET(Очки!$A$18,0,$C$31-1)-1)</f>
        <v>#REF!</v>
      </c>
      <c r="L28" s="39">
        <f ca="1">IF(F28&lt;E28,OFFSET(Очки!$A$20,2+E28-F28,IF(D28=1,13-E28,10+D28)),0)</f>
        <v>0</v>
      </c>
      <c r="M28" s="39"/>
      <c r="N28" s="92"/>
      <c r="O28" s="89" t="e">
        <f ca="1">OFFSET(Очки!$A$2,I28,G28+OFFSET(Очки!$A$18,0,$C$31-1)-1)</f>
        <v>#REF!</v>
      </c>
      <c r="P28" s="39">
        <f ca="1">IF(I28&lt;H28,OFFSET(Очки!$A$20,2+H28-I28,IF(G28=1,13-H28,10+G28)),0)</f>
        <v>0</v>
      </c>
      <c r="Q28" s="39"/>
      <c r="R28" s="90"/>
      <c r="S28" s="102" t="e">
        <f t="shared" ca="1" si="0"/>
        <v>#REF!</v>
      </c>
    </row>
    <row r="29" spans="1:19" ht="15.75">
      <c r="A29" s="40" t="e">
        <f ca="1">RANK(S29,S$6:OFFSET(S$6,0,0,COUNTA(B$6:B$30)))</f>
        <v>#REF!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 t="e">
        <f ca="1">OFFSET(Очки!$A$2,F29,D29+OFFSET(Очки!$A$18,0,$C$31-1)-1)</f>
        <v>#REF!</v>
      </c>
      <c r="L29" s="39">
        <f ca="1">IF(F29&lt;E29,OFFSET(Очки!$A$20,2+E29-F29,IF(D29=1,13-E29,10+D29)),0)</f>
        <v>0</v>
      </c>
      <c r="M29" s="39"/>
      <c r="N29" s="92"/>
      <c r="O29" s="89" t="e">
        <f ca="1">OFFSET(Очки!$A$2,I29,G29+OFFSET(Очки!$A$18,0,$C$31-1)-1)</f>
        <v>#REF!</v>
      </c>
      <c r="P29" s="39">
        <f ca="1">IF(I29&lt;H29,OFFSET(Очки!$A$20,2+H29-I29,IF(G29=1,13-H29,10+G29)),0)</f>
        <v>0</v>
      </c>
      <c r="Q29" s="39"/>
      <c r="R29" s="90"/>
      <c r="S29" s="102" t="e">
        <f t="shared" ca="1" si="0"/>
        <v>#REF!</v>
      </c>
    </row>
    <row r="30" spans="1:19" ht="16.5" thickBot="1">
      <c r="A30" s="40" t="e">
        <f ca="1">RANK(S30,S$6:OFFSET(S$6,0,0,COUNTA(B$6:B$30)))</f>
        <v>#REF!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 t="e">
        <f ca="1">OFFSET(Очки!$A$2,F30,D30+OFFSET(Очки!$A$18,0,$C$31-1)-1)</f>
        <v>#REF!</v>
      </c>
      <c r="L30" s="59">
        <f ca="1">IF(F30&lt;E30,OFFSET(Очки!$A$20,2+E30-F30,IF(D30=1,13-E30,10+D30)),0)</f>
        <v>0</v>
      </c>
      <c r="M30" s="59"/>
      <c r="N30" s="93"/>
      <c r="O30" s="55" t="e">
        <f ca="1">OFFSET(Очки!$A$2,I30,G30+OFFSET(Очки!$A$18,0,$C$31-1)-1)</f>
        <v>#REF!</v>
      </c>
      <c r="P30" s="59">
        <f ca="1">IF(I30&lt;H30,OFFSET(Очки!$A$20,2+H30-I30,IF(G30=1,13-H30,10+G30)),0)</f>
        <v>0</v>
      </c>
      <c r="Q30" s="59"/>
      <c r="R30" s="57"/>
      <c r="S30" s="103" t="e">
        <f t="shared" ca="1" si="0"/>
        <v>#REF!</v>
      </c>
    </row>
    <row r="31" spans="1:19" ht="15.75">
      <c r="A31" s="60"/>
      <c r="B31" s="61" t="s">
        <v>45</v>
      </c>
      <c r="C31" s="61">
        <f>COUNTA(B6:B30)</f>
        <v>0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Очки</vt:lpstr>
      <vt:lpstr>16.05</vt:lpstr>
      <vt:lpstr>23.05</vt:lpstr>
      <vt:lpstr>30.05.</vt:lpstr>
      <vt:lpstr>06.06</vt:lpstr>
      <vt:lpstr>13.06</vt:lpstr>
      <vt:lpstr>20.06</vt:lpstr>
      <vt:lpstr>12121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Картинг</cp:lastModifiedBy>
  <cp:revision>13</cp:revision>
  <cp:lastPrinted>2017-06-13T19:34:49Z</cp:lastPrinted>
  <dcterms:created xsi:type="dcterms:W3CDTF">2006-09-16T00:00:00Z</dcterms:created>
  <dcterms:modified xsi:type="dcterms:W3CDTF">2017-06-20T19:24:42Z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