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2" windowWidth="15480" windowHeight="8988" tabRatio="909"/>
  </bookViews>
  <sheets>
    <sheet name="Общие результаты" sheetId="12" r:id="rId1"/>
    <sheet name="Регистрация " sheetId="35" r:id="rId2"/>
    <sheet name="Бонусы и штрафы" sheetId="36" r:id="rId3"/>
    <sheet name="ПИТЫ" sheetId="22" r:id="rId4"/>
    <sheet name="Машины" sheetId="38" r:id="rId5"/>
    <sheet name="KartFreedom" sheetId="30" r:id="rId6"/>
    <sheet name="K44" sheetId="26" r:id="rId7"/>
    <sheet name="NFS Fortuna RT" sheetId="32" r:id="rId8"/>
    <sheet name="Hurricane RT Ukraine" sheetId="28" r:id="rId9"/>
    <sheet name="NFS Kyiv Legends" sheetId="27" r:id="rId10"/>
    <sheet name="F1UA" sheetId="34" r:id="rId11"/>
    <sheet name="PRO100KART" sheetId="29" r:id="rId12"/>
    <sheet name="KartFreedom SP" sheetId="31" r:id="rId13"/>
    <sheet name="F1up Simon" sheetId="33" r:id="rId14"/>
    <sheet name="RC RACING UA" sheetId="25" r:id="rId15"/>
    <sheet name="покруговка" sheetId="23" r:id="rId16"/>
  </sheets>
  <calcPr calcId="125725"/>
</workbook>
</file>

<file path=xl/calcChain.xml><?xml version="1.0" encoding="utf-8"?>
<calcChain xmlns="http://schemas.openxmlformats.org/spreadsheetml/2006/main">
  <c r="U47" i="38"/>
  <c r="M47"/>
  <c r="E47"/>
  <c r="U44"/>
  <c r="M44"/>
  <c r="E44"/>
  <c r="W41"/>
  <c r="U41"/>
  <c r="M41"/>
  <c r="O41" s="1"/>
  <c r="E41"/>
  <c r="G41" s="1"/>
  <c r="U38"/>
  <c r="M38"/>
  <c r="E38"/>
  <c r="U35"/>
  <c r="M35"/>
  <c r="E35"/>
  <c r="U32"/>
  <c r="W32" s="1"/>
  <c r="M32"/>
  <c r="O32" s="1"/>
  <c r="E32"/>
  <c r="G32" s="1"/>
  <c r="U29"/>
  <c r="M29"/>
  <c r="E29"/>
  <c r="U26"/>
  <c r="M26"/>
  <c r="E26"/>
  <c r="U23"/>
  <c r="W23" s="1"/>
  <c r="M23"/>
  <c r="O23" s="1"/>
  <c r="E23"/>
  <c r="U20"/>
  <c r="M20"/>
  <c r="U17"/>
  <c r="M17"/>
  <c r="E17"/>
  <c r="U14"/>
  <c r="O14"/>
  <c r="M14"/>
  <c r="E14"/>
  <c r="G14" s="1"/>
  <c r="U11"/>
  <c r="M11"/>
  <c r="E11"/>
  <c r="U8"/>
  <c r="M8"/>
  <c r="E8"/>
  <c r="U5"/>
  <c r="O5"/>
  <c r="M5"/>
  <c r="E5"/>
  <c r="G5" s="1"/>
  <c r="W5" l="1"/>
  <c r="G23"/>
  <c r="W14"/>
  <c r="K20" i="30"/>
  <c r="G27" i="31" l="1"/>
  <c r="K33" i="34" l="1"/>
  <c r="K28"/>
  <c r="K27"/>
  <c r="J30"/>
  <c r="J28"/>
  <c r="J27"/>
  <c r="G41" i="30"/>
  <c r="G41" i="26"/>
  <c r="G41" i="32"/>
  <c r="G41" i="28"/>
  <c r="G41" i="27"/>
  <c r="G41" i="34"/>
  <c r="G41" i="25"/>
  <c r="G41" i="33"/>
  <c r="G41" i="31"/>
  <c r="G41" i="29"/>
  <c r="G7" i="12"/>
  <c r="C39" i="36"/>
  <c r="F37"/>
  <c r="F38"/>
  <c r="F39"/>
  <c r="F40"/>
  <c r="F41"/>
  <c r="F42"/>
  <c r="F43"/>
  <c r="F44"/>
  <c r="F45"/>
  <c r="F36"/>
  <c r="I29"/>
  <c r="I28"/>
  <c r="I27"/>
  <c r="I26"/>
  <c r="I25"/>
  <c r="K25" s="1"/>
  <c r="I24"/>
  <c r="I23"/>
  <c r="I22"/>
  <c r="I21"/>
  <c r="I20"/>
  <c r="I14"/>
  <c r="I13"/>
  <c r="I12"/>
  <c r="I11"/>
  <c r="I10"/>
  <c r="I9"/>
  <c r="I8"/>
  <c r="I7"/>
  <c r="I6"/>
  <c r="I5"/>
  <c r="K20" l="1"/>
  <c r="K21"/>
  <c r="K14"/>
  <c r="J9"/>
  <c r="J7"/>
  <c r="K8"/>
  <c r="K12"/>
  <c r="J24"/>
  <c r="J28"/>
  <c r="K29"/>
  <c r="J27"/>
  <c r="K26"/>
  <c r="J13"/>
  <c r="J11"/>
  <c r="J20"/>
  <c r="J6"/>
  <c r="K11"/>
  <c r="J23"/>
  <c r="K28"/>
  <c r="J22"/>
  <c r="J26"/>
  <c r="K5"/>
  <c r="J8"/>
  <c r="K9"/>
  <c r="J12"/>
  <c r="K13"/>
  <c r="J21"/>
  <c r="K22"/>
  <c r="J25"/>
  <c r="J29"/>
  <c r="K7"/>
  <c r="J10"/>
  <c r="J14"/>
  <c r="K24"/>
  <c r="J5"/>
  <c r="K6"/>
  <c r="K10"/>
  <c r="K23"/>
  <c r="K27"/>
  <c r="H7" i="12" l="1"/>
  <c r="D40" i="26"/>
  <c r="G40" i="25"/>
  <c r="H40" s="1"/>
  <c r="F40"/>
  <c r="G39"/>
  <c r="H39" s="1"/>
  <c r="F39"/>
  <c r="G38"/>
  <c r="F38"/>
  <c r="H38" s="1"/>
  <c r="G37"/>
  <c r="H37" s="1"/>
  <c r="F37"/>
  <c r="G36"/>
  <c r="F36"/>
  <c r="H36" s="1"/>
  <c r="G35"/>
  <c r="H35" s="1"/>
  <c r="F35"/>
  <c r="G34"/>
  <c r="F34"/>
  <c r="H34" s="1"/>
  <c r="G33"/>
  <c r="H33" s="1"/>
  <c r="F33"/>
  <c r="G32"/>
  <c r="F32"/>
  <c r="H32" s="1"/>
  <c r="G31"/>
  <c r="H31" s="1"/>
  <c r="F31"/>
  <c r="G30"/>
  <c r="F30"/>
  <c r="H30" s="1"/>
  <c r="G29"/>
  <c r="H29" s="1"/>
  <c r="F29"/>
  <c r="G28"/>
  <c r="F28"/>
  <c r="H28" s="1"/>
  <c r="G27"/>
  <c r="H27" s="1"/>
  <c r="F27"/>
  <c r="G26"/>
  <c r="F26"/>
  <c r="H26" s="1"/>
  <c r="G25"/>
  <c r="H25" s="1"/>
  <c r="F25"/>
  <c r="G24"/>
  <c r="F24"/>
  <c r="H24" s="1"/>
  <c r="G23"/>
  <c r="H23" s="1"/>
  <c r="F23"/>
  <c r="G22"/>
  <c r="F22"/>
  <c r="H22" s="1"/>
  <c r="G21"/>
  <c r="H21" s="1"/>
  <c r="F21"/>
  <c r="G20"/>
  <c r="F20"/>
  <c r="H20" s="1"/>
  <c r="G19"/>
  <c r="H19" s="1"/>
  <c r="F19"/>
  <c r="G18"/>
  <c r="F18"/>
  <c r="H18" s="1"/>
  <c r="G17"/>
  <c r="H17" s="1"/>
  <c r="F17"/>
  <c r="G16"/>
  <c r="H16" s="1"/>
  <c r="F16"/>
  <c r="G15"/>
  <c r="H15" s="1"/>
  <c r="F15"/>
  <c r="G14"/>
  <c r="F14"/>
  <c r="H14" s="1"/>
  <c r="G13"/>
  <c r="H13" s="1"/>
  <c r="F13"/>
  <c r="G12"/>
  <c r="H12" s="1"/>
  <c r="F12"/>
  <c r="G11"/>
  <c r="H11" s="1"/>
  <c r="F11"/>
  <c r="G10"/>
  <c r="F10"/>
  <c r="H10" s="1"/>
  <c r="G9"/>
  <c r="H9" s="1"/>
  <c r="F9"/>
  <c r="G8"/>
  <c r="H8" s="1"/>
  <c r="F8"/>
  <c r="G7"/>
  <c r="H7" s="1"/>
  <c r="F7"/>
  <c r="G40" i="31"/>
  <c r="H40" s="1"/>
  <c r="F40"/>
  <c r="G39"/>
  <c r="H39" s="1"/>
  <c r="F39"/>
  <c r="G38"/>
  <c r="F38"/>
  <c r="H38" s="1"/>
  <c r="G37"/>
  <c r="H37" s="1"/>
  <c r="F37"/>
  <c r="G36"/>
  <c r="F36"/>
  <c r="H36" s="1"/>
  <c r="G35"/>
  <c r="H35" s="1"/>
  <c r="F35"/>
  <c r="G34"/>
  <c r="F34"/>
  <c r="H34" s="1"/>
  <c r="G33"/>
  <c r="H33" s="1"/>
  <c r="F33"/>
  <c r="G32"/>
  <c r="H32" s="1"/>
  <c r="F32"/>
  <c r="G31"/>
  <c r="H31" s="1"/>
  <c r="F31"/>
  <c r="G30"/>
  <c r="H30" s="1"/>
  <c r="F30"/>
  <c r="G29"/>
  <c r="H29" s="1"/>
  <c r="F29"/>
  <c r="G28"/>
  <c r="H28" s="1"/>
  <c r="F28"/>
  <c r="H27"/>
  <c r="F27"/>
  <c r="G26"/>
  <c r="H26" s="1"/>
  <c r="F26"/>
  <c r="G25"/>
  <c r="H25" s="1"/>
  <c r="F25"/>
  <c r="G24"/>
  <c r="H24" s="1"/>
  <c r="F24"/>
  <c r="G23"/>
  <c r="H23" s="1"/>
  <c r="F23"/>
  <c r="G22"/>
  <c r="H22" s="1"/>
  <c r="F22"/>
  <c r="G21"/>
  <c r="H21" s="1"/>
  <c r="F21"/>
  <c r="G20"/>
  <c r="H20" s="1"/>
  <c r="F20"/>
  <c r="G19"/>
  <c r="H19" s="1"/>
  <c r="F19"/>
  <c r="G18"/>
  <c r="H18" s="1"/>
  <c r="F18"/>
  <c r="G17"/>
  <c r="H17" s="1"/>
  <c r="F17"/>
  <c r="G16"/>
  <c r="H16" s="1"/>
  <c r="F16"/>
  <c r="G15"/>
  <c r="H15" s="1"/>
  <c r="F15"/>
  <c r="G14"/>
  <c r="H14" s="1"/>
  <c r="F14"/>
  <c r="G13"/>
  <c r="H13" s="1"/>
  <c r="F13"/>
  <c r="G12"/>
  <c r="H12" s="1"/>
  <c r="F12"/>
  <c r="G11"/>
  <c r="H11" s="1"/>
  <c r="F11"/>
  <c r="G10"/>
  <c r="H10" s="1"/>
  <c r="F10"/>
  <c r="G9"/>
  <c r="H9" s="1"/>
  <c r="F9"/>
  <c r="G8"/>
  <c r="H8" s="1"/>
  <c r="F8"/>
  <c r="G7"/>
  <c r="H7" s="1"/>
  <c r="F7"/>
  <c r="G40" i="29"/>
  <c r="H40" s="1"/>
  <c r="F40"/>
  <c r="G39"/>
  <c r="H39" s="1"/>
  <c r="F39"/>
  <c r="G38"/>
  <c r="F38"/>
  <c r="H38" s="1"/>
  <c r="G37"/>
  <c r="H37" s="1"/>
  <c r="F37"/>
  <c r="G36"/>
  <c r="H36" s="1"/>
  <c r="F36"/>
  <c r="G35"/>
  <c r="H35" s="1"/>
  <c r="F35"/>
  <c r="G34"/>
  <c r="H34" s="1"/>
  <c r="F34"/>
  <c r="G33"/>
  <c r="H33" s="1"/>
  <c r="F33"/>
  <c r="G32"/>
  <c r="H32" s="1"/>
  <c r="F32"/>
  <c r="G31"/>
  <c r="H31" s="1"/>
  <c r="F31"/>
  <c r="G30"/>
  <c r="H30" s="1"/>
  <c r="F30"/>
  <c r="G29"/>
  <c r="H29" s="1"/>
  <c r="F29"/>
  <c r="G28"/>
  <c r="H28" s="1"/>
  <c r="F28"/>
  <c r="G27"/>
  <c r="H27" s="1"/>
  <c r="F27"/>
  <c r="G26"/>
  <c r="H26" s="1"/>
  <c r="F26"/>
  <c r="G25"/>
  <c r="H25" s="1"/>
  <c r="F25"/>
  <c r="G24"/>
  <c r="H24" s="1"/>
  <c r="F24"/>
  <c r="G23"/>
  <c r="H23" s="1"/>
  <c r="F23"/>
  <c r="G22"/>
  <c r="H22" s="1"/>
  <c r="F22"/>
  <c r="G21"/>
  <c r="H21" s="1"/>
  <c r="F21"/>
  <c r="G20"/>
  <c r="H20" s="1"/>
  <c r="F20"/>
  <c r="G19"/>
  <c r="H19" s="1"/>
  <c r="F19"/>
  <c r="G18"/>
  <c r="H18" s="1"/>
  <c r="F18"/>
  <c r="G17"/>
  <c r="H17" s="1"/>
  <c r="F17"/>
  <c r="G16"/>
  <c r="F16"/>
  <c r="H16" s="1"/>
  <c r="G15"/>
  <c r="H15" s="1"/>
  <c r="F15"/>
  <c r="G14"/>
  <c r="H14" s="1"/>
  <c r="F14"/>
  <c r="G13"/>
  <c r="H13" s="1"/>
  <c r="F13"/>
  <c r="G12"/>
  <c r="F12"/>
  <c r="H12" s="1"/>
  <c r="G11"/>
  <c r="H11" s="1"/>
  <c r="F11"/>
  <c r="G10"/>
  <c r="H10" s="1"/>
  <c r="F10"/>
  <c r="G9"/>
  <c r="H9" s="1"/>
  <c r="F9"/>
  <c r="G8"/>
  <c r="H8" s="1"/>
  <c r="F8"/>
  <c r="G7"/>
  <c r="H7" s="1"/>
  <c r="F7"/>
  <c r="G40" i="34"/>
  <c r="F40"/>
  <c r="H40" s="1"/>
  <c r="G39"/>
  <c r="H39" s="1"/>
  <c r="F39"/>
  <c r="G38"/>
  <c r="F38"/>
  <c r="H38" s="1"/>
  <c r="G37"/>
  <c r="H37" s="1"/>
  <c r="F37"/>
  <c r="G36"/>
  <c r="F36"/>
  <c r="H36" s="1"/>
  <c r="G35"/>
  <c r="H35" s="1"/>
  <c r="F35"/>
  <c r="G34"/>
  <c r="F34"/>
  <c r="H34" s="1"/>
  <c r="G33"/>
  <c r="H33" s="1"/>
  <c r="F33"/>
  <c r="G32"/>
  <c r="F32"/>
  <c r="H32" s="1"/>
  <c r="G31"/>
  <c r="H31" s="1"/>
  <c r="F31"/>
  <c r="G30"/>
  <c r="F30"/>
  <c r="H30" s="1"/>
  <c r="G29"/>
  <c r="H29" s="1"/>
  <c r="F29"/>
  <c r="G28"/>
  <c r="F28"/>
  <c r="H28" s="1"/>
  <c r="G27"/>
  <c r="H27" s="1"/>
  <c r="F27"/>
  <c r="G26"/>
  <c r="F26"/>
  <c r="H26" s="1"/>
  <c r="G25"/>
  <c r="H25" s="1"/>
  <c r="F25"/>
  <c r="G24"/>
  <c r="F24"/>
  <c r="H24" s="1"/>
  <c r="G23"/>
  <c r="H23" s="1"/>
  <c r="F23"/>
  <c r="G22"/>
  <c r="F22"/>
  <c r="H22" s="1"/>
  <c r="G21"/>
  <c r="H21" s="1"/>
  <c r="F21"/>
  <c r="G20"/>
  <c r="F20"/>
  <c r="H20" s="1"/>
  <c r="G19"/>
  <c r="H19" s="1"/>
  <c r="F19"/>
  <c r="G18"/>
  <c r="F18"/>
  <c r="H18" s="1"/>
  <c r="G17"/>
  <c r="H17" s="1"/>
  <c r="F17"/>
  <c r="G16"/>
  <c r="F16"/>
  <c r="H16" s="1"/>
  <c r="G15"/>
  <c r="H15" s="1"/>
  <c r="F15"/>
  <c r="G14"/>
  <c r="F14"/>
  <c r="H14" s="1"/>
  <c r="G13"/>
  <c r="H13" s="1"/>
  <c r="F13"/>
  <c r="G12"/>
  <c r="F12"/>
  <c r="H12" s="1"/>
  <c r="G11"/>
  <c r="H11" s="1"/>
  <c r="F11"/>
  <c r="G10"/>
  <c r="F10"/>
  <c r="H10" s="1"/>
  <c r="G9"/>
  <c r="H9" s="1"/>
  <c r="F9"/>
  <c r="G8"/>
  <c r="F8"/>
  <c r="H8" s="1"/>
  <c r="G7"/>
  <c r="H7" s="1"/>
  <c r="F7"/>
  <c r="G40" i="27"/>
  <c r="H40" s="1"/>
  <c r="F40"/>
  <c r="G39"/>
  <c r="H39" s="1"/>
  <c r="F39"/>
  <c r="G38"/>
  <c r="F38"/>
  <c r="H38" s="1"/>
  <c r="G37"/>
  <c r="H37" s="1"/>
  <c r="F37"/>
  <c r="G36"/>
  <c r="H36" s="1"/>
  <c r="F36"/>
  <c r="G35"/>
  <c r="H35" s="1"/>
  <c r="F35"/>
  <c r="G34"/>
  <c r="H34" s="1"/>
  <c r="F34"/>
  <c r="G33"/>
  <c r="H33" s="1"/>
  <c r="F33"/>
  <c r="G32"/>
  <c r="H32" s="1"/>
  <c r="F32"/>
  <c r="G31"/>
  <c r="H31" s="1"/>
  <c r="F31"/>
  <c r="G30"/>
  <c r="H30" s="1"/>
  <c r="F30"/>
  <c r="G29"/>
  <c r="H29" s="1"/>
  <c r="F29"/>
  <c r="G28"/>
  <c r="H28" s="1"/>
  <c r="F28"/>
  <c r="G27"/>
  <c r="H27" s="1"/>
  <c r="F27"/>
  <c r="G26"/>
  <c r="H26" s="1"/>
  <c r="F26"/>
  <c r="G25"/>
  <c r="H25" s="1"/>
  <c r="F25"/>
  <c r="G24"/>
  <c r="H24" s="1"/>
  <c r="F24"/>
  <c r="G23"/>
  <c r="H23" s="1"/>
  <c r="F23"/>
  <c r="G22"/>
  <c r="H22" s="1"/>
  <c r="F22"/>
  <c r="G21"/>
  <c r="H21" s="1"/>
  <c r="F21"/>
  <c r="G20"/>
  <c r="H20" s="1"/>
  <c r="F20"/>
  <c r="G19"/>
  <c r="H19" s="1"/>
  <c r="F19"/>
  <c r="G18"/>
  <c r="H18" s="1"/>
  <c r="F18"/>
  <c r="G17"/>
  <c r="H17" s="1"/>
  <c r="F17"/>
  <c r="G16"/>
  <c r="H16" s="1"/>
  <c r="F16"/>
  <c r="G15"/>
  <c r="H15" s="1"/>
  <c r="F15"/>
  <c r="G14"/>
  <c r="H14" s="1"/>
  <c r="F14"/>
  <c r="G13"/>
  <c r="H13" s="1"/>
  <c r="F13"/>
  <c r="G12"/>
  <c r="H12" s="1"/>
  <c r="F12"/>
  <c r="G11"/>
  <c r="H11" s="1"/>
  <c r="F11"/>
  <c r="G10"/>
  <c r="H10" s="1"/>
  <c r="F10"/>
  <c r="G9"/>
  <c r="H9" s="1"/>
  <c r="F9"/>
  <c r="G8"/>
  <c r="H8" s="1"/>
  <c r="F8"/>
  <c r="G7"/>
  <c r="H7" s="1"/>
  <c r="F7"/>
  <c r="G40" i="28"/>
  <c r="H40" s="1"/>
  <c r="F40"/>
  <c r="G39"/>
  <c r="H39" s="1"/>
  <c r="F39"/>
  <c r="G38"/>
  <c r="F38"/>
  <c r="H38" s="1"/>
  <c r="G37"/>
  <c r="H37" s="1"/>
  <c r="F37"/>
  <c r="G36"/>
  <c r="F36"/>
  <c r="H36" s="1"/>
  <c r="G35"/>
  <c r="H35" s="1"/>
  <c r="F35"/>
  <c r="G34"/>
  <c r="F34"/>
  <c r="H34" s="1"/>
  <c r="G33"/>
  <c r="H33" s="1"/>
  <c r="F33"/>
  <c r="G32"/>
  <c r="F32"/>
  <c r="H32" s="1"/>
  <c r="G31"/>
  <c r="H31" s="1"/>
  <c r="F31"/>
  <c r="G30"/>
  <c r="F30"/>
  <c r="H30" s="1"/>
  <c r="G29"/>
  <c r="H29" s="1"/>
  <c r="F29"/>
  <c r="G28"/>
  <c r="F28"/>
  <c r="H28" s="1"/>
  <c r="G27"/>
  <c r="H27" s="1"/>
  <c r="F27"/>
  <c r="G26"/>
  <c r="H26" s="1"/>
  <c r="F26"/>
  <c r="G25"/>
  <c r="H25" s="1"/>
  <c r="F25"/>
  <c r="G24"/>
  <c r="H24" s="1"/>
  <c r="F24"/>
  <c r="G23"/>
  <c r="H23" s="1"/>
  <c r="F23"/>
  <c r="G22"/>
  <c r="H22" s="1"/>
  <c r="F22"/>
  <c r="G21"/>
  <c r="H21" s="1"/>
  <c r="F21"/>
  <c r="G20"/>
  <c r="H20" s="1"/>
  <c r="F20"/>
  <c r="G19"/>
  <c r="H19" s="1"/>
  <c r="F19"/>
  <c r="G18"/>
  <c r="H18" s="1"/>
  <c r="F18"/>
  <c r="G17"/>
  <c r="H17" s="1"/>
  <c r="F17"/>
  <c r="G16"/>
  <c r="H16" s="1"/>
  <c r="F16"/>
  <c r="G15"/>
  <c r="H15" s="1"/>
  <c r="F15"/>
  <c r="G14"/>
  <c r="F14"/>
  <c r="H14" s="1"/>
  <c r="G13"/>
  <c r="H13" s="1"/>
  <c r="F13"/>
  <c r="G12"/>
  <c r="H12" s="1"/>
  <c r="F12"/>
  <c r="G11"/>
  <c r="H11" s="1"/>
  <c r="F11"/>
  <c r="G10"/>
  <c r="F10"/>
  <c r="H10" s="1"/>
  <c r="G9"/>
  <c r="H9" s="1"/>
  <c r="F9"/>
  <c r="G8"/>
  <c r="H8" s="1"/>
  <c r="F8"/>
  <c r="G7"/>
  <c r="H7" s="1"/>
  <c r="F7"/>
  <c r="G40" i="32"/>
  <c r="H40" s="1"/>
  <c r="F40"/>
  <c r="G39"/>
  <c r="H39" s="1"/>
  <c r="F39"/>
  <c r="G38"/>
  <c r="F38"/>
  <c r="H38" s="1"/>
  <c r="H37"/>
  <c r="G37"/>
  <c r="F37"/>
  <c r="G36"/>
  <c r="H36" s="1"/>
  <c r="F36"/>
  <c r="G35"/>
  <c r="H35" s="1"/>
  <c r="F35"/>
  <c r="G34"/>
  <c r="H34" s="1"/>
  <c r="F34"/>
  <c r="H33"/>
  <c r="G33"/>
  <c r="F33"/>
  <c r="G32"/>
  <c r="H32" s="1"/>
  <c r="F32"/>
  <c r="G31"/>
  <c r="H31" s="1"/>
  <c r="F31"/>
  <c r="G30"/>
  <c r="H30" s="1"/>
  <c r="F30"/>
  <c r="H29"/>
  <c r="G29"/>
  <c r="F29"/>
  <c r="G28"/>
  <c r="H28" s="1"/>
  <c r="F28"/>
  <c r="G27"/>
  <c r="H27" s="1"/>
  <c r="F27"/>
  <c r="G26"/>
  <c r="H26" s="1"/>
  <c r="F26"/>
  <c r="H25"/>
  <c r="G25"/>
  <c r="F25"/>
  <c r="G24"/>
  <c r="H24" s="1"/>
  <c r="F24"/>
  <c r="G23"/>
  <c r="H23" s="1"/>
  <c r="F23"/>
  <c r="G22"/>
  <c r="H22" s="1"/>
  <c r="F22"/>
  <c r="H21"/>
  <c r="G21"/>
  <c r="F21"/>
  <c r="G20"/>
  <c r="H20" s="1"/>
  <c r="F20"/>
  <c r="G19"/>
  <c r="H19" s="1"/>
  <c r="F19"/>
  <c r="G18"/>
  <c r="H18" s="1"/>
  <c r="F18"/>
  <c r="H17"/>
  <c r="G17"/>
  <c r="F17"/>
  <c r="G16"/>
  <c r="H16" s="1"/>
  <c r="F16"/>
  <c r="G15"/>
  <c r="H15" s="1"/>
  <c r="F15"/>
  <c r="G14"/>
  <c r="H14" s="1"/>
  <c r="F14"/>
  <c r="H13"/>
  <c r="G13"/>
  <c r="F13"/>
  <c r="G12"/>
  <c r="H12" s="1"/>
  <c r="F12"/>
  <c r="G11"/>
  <c r="H11" s="1"/>
  <c r="F11"/>
  <c r="G10"/>
  <c r="H10" s="1"/>
  <c r="F10"/>
  <c r="H9"/>
  <c r="G9"/>
  <c r="F9"/>
  <c r="G8"/>
  <c r="H8" s="1"/>
  <c r="F8"/>
  <c r="G7"/>
  <c r="H7" s="1"/>
  <c r="F7"/>
  <c r="G40" i="26"/>
  <c r="H40" s="1"/>
  <c r="F40"/>
  <c r="G39"/>
  <c r="F39"/>
  <c r="G38"/>
  <c r="F38"/>
  <c r="H38" s="1"/>
  <c r="G37"/>
  <c r="F37"/>
  <c r="G36"/>
  <c r="H36" s="1"/>
  <c r="F36"/>
  <c r="G35"/>
  <c r="F35"/>
  <c r="G34"/>
  <c r="H34" s="1"/>
  <c r="F34"/>
  <c r="G33"/>
  <c r="F33"/>
  <c r="G32"/>
  <c r="H32" s="1"/>
  <c r="F32"/>
  <c r="G31"/>
  <c r="F31"/>
  <c r="G30"/>
  <c r="H30" s="1"/>
  <c r="F30"/>
  <c r="G29"/>
  <c r="F29"/>
  <c r="G28"/>
  <c r="H28" s="1"/>
  <c r="F28"/>
  <c r="G27"/>
  <c r="F27"/>
  <c r="G26"/>
  <c r="H26" s="1"/>
  <c r="F26"/>
  <c r="G25"/>
  <c r="H25" s="1"/>
  <c r="F25"/>
  <c r="G24"/>
  <c r="H24" s="1"/>
  <c r="F24"/>
  <c r="G23"/>
  <c r="F23"/>
  <c r="G22"/>
  <c r="H22" s="1"/>
  <c r="F22"/>
  <c r="G21"/>
  <c r="H21" s="1"/>
  <c r="F21"/>
  <c r="G20"/>
  <c r="H20" s="1"/>
  <c r="F20"/>
  <c r="G19"/>
  <c r="H19" s="1"/>
  <c r="F19"/>
  <c r="G18"/>
  <c r="H18" s="1"/>
  <c r="F18"/>
  <c r="G17"/>
  <c r="F17"/>
  <c r="H17" s="1"/>
  <c r="G16"/>
  <c r="H16" s="1"/>
  <c r="F16"/>
  <c r="G15"/>
  <c r="F15"/>
  <c r="G14"/>
  <c r="H14" s="1"/>
  <c r="F14"/>
  <c r="G13"/>
  <c r="F13"/>
  <c r="H13" s="1"/>
  <c r="G12"/>
  <c r="H12" s="1"/>
  <c r="F12"/>
  <c r="G11"/>
  <c r="F11"/>
  <c r="G10"/>
  <c r="H10" s="1"/>
  <c r="F10"/>
  <c r="G9"/>
  <c r="F9"/>
  <c r="G8"/>
  <c r="F8"/>
  <c r="G7"/>
  <c r="F7"/>
  <c r="G40" i="30"/>
  <c r="H40" s="1"/>
  <c r="F40"/>
  <c r="G39"/>
  <c r="H39" s="1"/>
  <c r="F39"/>
  <c r="G38"/>
  <c r="F38"/>
  <c r="H38" s="1"/>
  <c r="G37"/>
  <c r="H37" s="1"/>
  <c r="F37"/>
  <c r="G36"/>
  <c r="F36"/>
  <c r="H36" s="1"/>
  <c r="G35"/>
  <c r="H35" s="1"/>
  <c r="F35"/>
  <c r="G34"/>
  <c r="F34"/>
  <c r="H34" s="1"/>
  <c r="G33"/>
  <c r="H33" s="1"/>
  <c r="F33"/>
  <c r="G32"/>
  <c r="F32"/>
  <c r="H32" s="1"/>
  <c r="G31"/>
  <c r="H31" s="1"/>
  <c r="F31"/>
  <c r="G30"/>
  <c r="F30"/>
  <c r="H30" s="1"/>
  <c r="G29"/>
  <c r="H29" s="1"/>
  <c r="F29"/>
  <c r="G28"/>
  <c r="F28"/>
  <c r="H28" s="1"/>
  <c r="G27"/>
  <c r="H27" s="1"/>
  <c r="F27"/>
  <c r="G26"/>
  <c r="H26" s="1"/>
  <c r="F26"/>
  <c r="G25"/>
  <c r="H25" s="1"/>
  <c r="F25"/>
  <c r="G24"/>
  <c r="H24" s="1"/>
  <c r="F24"/>
  <c r="G23"/>
  <c r="H23" s="1"/>
  <c r="F23"/>
  <c r="G22"/>
  <c r="H22" s="1"/>
  <c r="F22"/>
  <c r="G21"/>
  <c r="H21" s="1"/>
  <c r="F21"/>
  <c r="G20"/>
  <c r="F20"/>
  <c r="G19"/>
  <c r="H19" s="1"/>
  <c r="F19"/>
  <c r="G18"/>
  <c r="H18" s="1"/>
  <c r="F18"/>
  <c r="G17"/>
  <c r="H17" s="1"/>
  <c r="F17"/>
  <c r="G16"/>
  <c r="H16" s="1"/>
  <c r="F16"/>
  <c r="G15"/>
  <c r="H15" s="1"/>
  <c r="F15"/>
  <c r="G14"/>
  <c r="H14" s="1"/>
  <c r="F14"/>
  <c r="G13"/>
  <c r="H13" s="1"/>
  <c r="F13"/>
  <c r="G12"/>
  <c r="F12"/>
  <c r="G11"/>
  <c r="H11" s="1"/>
  <c r="F11"/>
  <c r="G10"/>
  <c r="F10"/>
  <c r="G9"/>
  <c r="H9" s="1"/>
  <c r="F9"/>
  <c r="G8"/>
  <c r="F8"/>
  <c r="H8" s="1"/>
  <c r="G7"/>
  <c r="H7" s="1"/>
  <c r="F7"/>
  <c r="G40" i="33"/>
  <c r="G39"/>
  <c r="G38"/>
  <c r="G37"/>
  <c r="G36"/>
  <c r="G35"/>
  <c r="G34"/>
  <c r="G33"/>
  <c r="G32"/>
  <c r="G31"/>
  <c r="G30"/>
  <c r="H8" i="26" l="1"/>
  <c r="H7"/>
  <c r="H9"/>
  <c r="H11"/>
  <c r="H15"/>
  <c r="H23"/>
  <c r="H27"/>
  <c r="H29"/>
  <c r="H31"/>
  <c r="H33"/>
  <c r="H35"/>
  <c r="H37"/>
  <c r="H39"/>
  <c r="H12" i="30"/>
  <c r="H10"/>
  <c r="H20"/>
  <c r="J31" i="27" l="1"/>
  <c r="J19"/>
  <c r="K40" i="28"/>
  <c r="K39"/>
  <c r="K38"/>
  <c r="K37"/>
  <c r="K36"/>
  <c r="K35"/>
  <c r="K34"/>
  <c r="K33"/>
  <c r="K32"/>
  <c r="K31"/>
  <c r="K30"/>
  <c r="K29"/>
  <c r="K28"/>
  <c r="K27"/>
  <c r="K26"/>
  <c r="K24"/>
  <c r="K23"/>
  <c r="K22"/>
  <c r="J22"/>
  <c r="K21"/>
  <c r="K20"/>
  <c r="K19"/>
  <c r="K18"/>
  <c r="K17"/>
  <c r="K16"/>
  <c r="K14"/>
  <c r="K13"/>
  <c r="K12"/>
  <c r="K11"/>
  <c r="K10"/>
  <c r="K9"/>
  <c r="K8"/>
  <c r="K40" i="32"/>
  <c r="K39"/>
  <c r="K38"/>
  <c r="K37"/>
  <c r="K36"/>
  <c r="K35"/>
  <c r="K34"/>
  <c r="K33"/>
  <c r="K32"/>
  <c r="J31"/>
  <c r="K31"/>
  <c r="K29"/>
  <c r="K28"/>
  <c r="J28"/>
  <c r="K27"/>
  <c r="K26"/>
  <c r="K25"/>
  <c r="K24"/>
  <c r="K23"/>
  <c r="K22"/>
  <c r="K21"/>
  <c r="K20"/>
  <c r="K19"/>
  <c r="J18"/>
  <c r="K18"/>
  <c r="K16"/>
  <c r="K15"/>
  <c r="K14"/>
  <c r="K13"/>
  <c r="K12"/>
  <c r="K11"/>
  <c r="K10"/>
  <c r="K9"/>
  <c r="K8"/>
  <c r="J27" i="26"/>
  <c r="J17"/>
  <c r="J40"/>
  <c r="J28" i="30"/>
  <c r="J17"/>
  <c r="J19" i="25"/>
  <c r="J34"/>
  <c r="J23"/>
  <c r="K19"/>
  <c r="K23" s="1"/>
  <c r="E29" i="22"/>
  <c r="E35"/>
  <c r="J18" i="33"/>
  <c r="J29"/>
  <c r="K18"/>
  <c r="J40"/>
  <c r="G29"/>
  <c r="F40"/>
  <c r="H40" s="1"/>
  <c r="D40"/>
  <c r="F39"/>
  <c r="H39" s="1"/>
  <c r="D39"/>
  <c r="F38"/>
  <c r="D38"/>
  <c r="F37"/>
  <c r="H37" s="1"/>
  <c r="D37"/>
  <c r="F36"/>
  <c r="H36" s="1"/>
  <c r="D36"/>
  <c r="F35"/>
  <c r="H35" s="1"/>
  <c r="D35"/>
  <c r="F34"/>
  <c r="H34" s="1"/>
  <c r="D34"/>
  <c r="F33"/>
  <c r="H33" s="1"/>
  <c r="D33"/>
  <c r="F32"/>
  <c r="H32" s="1"/>
  <c r="D32"/>
  <c r="F31"/>
  <c r="H31" s="1"/>
  <c r="D31"/>
  <c r="F30"/>
  <c r="H30" s="1"/>
  <c r="D30"/>
  <c r="F29"/>
  <c r="H29" s="1"/>
  <c r="D29"/>
  <c r="G28"/>
  <c r="F28"/>
  <c r="D28"/>
  <c r="G27"/>
  <c r="H27" s="1"/>
  <c r="F27"/>
  <c r="D27"/>
  <c r="G26"/>
  <c r="F26"/>
  <c r="D26"/>
  <c r="G25"/>
  <c r="H25" s="1"/>
  <c r="F25"/>
  <c r="D25"/>
  <c r="G24"/>
  <c r="F24"/>
  <c r="D24"/>
  <c r="G23"/>
  <c r="F23"/>
  <c r="D23"/>
  <c r="G22"/>
  <c r="F22"/>
  <c r="D22"/>
  <c r="G21"/>
  <c r="H21" s="1"/>
  <c r="F21"/>
  <c r="D21"/>
  <c r="G20"/>
  <c r="F20"/>
  <c r="D20"/>
  <c r="G19"/>
  <c r="F19"/>
  <c r="D19"/>
  <c r="G18"/>
  <c r="F18"/>
  <c r="D18"/>
  <c r="G17"/>
  <c r="H17" s="1"/>
  <c r="F17"/>
  <c r="D17"/>
  <c r="G16"/>
  <c r="F16"/>
  <c r="D16"/>
  <c r="G15"/>
  <c r="F15"/>
  <c r="D15"/>
  <c r="G14"/>
  <c r="F14"/>
  <c r="D14"/>
  <c r="G13"/>
  <c r="H13" s="1"/>
  <c r="F13"/>
  <c r="D13"/>
  <c r="G12"/>
  <c r="F12"/>
  <c r="D12"/>
  <c r="G11"/>
  <c r="F11"/>
  <c r="D11"/>
  <c r="G10"/>
  <c r="H10" s="1"/>
  <c r="F10"/>
  <c r="D10"/>
  <c r="G9"/>
  <c r="H9" s="1"/>
  <c r="F9"/>
  <c r="D9"/>
  <c r="G8"/>
  <c r="F8"/>
  <c r="D8"/>
  <c r="G7"/>
  <c r="F7"/>
  <c r="D7"/>
  <c r="E7" s="1"/>
  <c r="J18" i="29"/>
  <c r="J29"/>
  <c r="J17" i="34"/>
  <c r="K17" s="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E7" s="1"/>
  <c r="AG11" i="32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E7" s="1"/>
  <c r="I35" i="22"/>
  <c r="D39" i="26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E7" s="1"/>
  <c r="H29" i="22"/>
  <c r="H28"/>
  <c r="G32"/>
  <c r="J40" i="27"/>
  <c r="D40" i="29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E7" s="1"/>
  <c r="J7"/>
  <c r="J8"/>
  <c r="K8" s="1"/>
  <c r="J9"/>
  <c r="K9" s="1"/>
  <c r="J10"/>
  <c r="K10" s="1"/>
  <c r="J11"/>
  <c r="K11" s="1"/>
  <c r="J12"/>
  <c r="K12" s="1"/>
  <c r="J13"/>
  <c r="J14"/>
  <c r="J15"/>
  <c r="K15" s="1"/>
  <c r="J16"/>
  <c r="J19"/>
  <c r="K19" s="1"/>
  <c r="J20"/>
  <c r="J21"/>
  <c r="J22"/>
  <c r="J23"/>
  <c r="J24"/>
  <c r="J25"/>
  <c r="J26"/>
  <c r="J27"/>
  <c r="J30"/>
  <c r="J31"/>
  <c r="K31" s="1"/>
  <c r="J32"/>
  <c r="J33"/>
  <c r="J34"/>
  <c r="J35"/>
  <c r="K35" s="1"/>
  <c r="J36"/>
  <c r="J37"/>
  <c r="J38"/>
  <c r="J39"/>
  <c r="J40"/>
  <c r="D40" i="25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E7" s="1"/>
  <c r="J40"/>
  <c r="B33" i="22"/>
  <c r="D28"/>
  <c r="C32"/>
  <c r="D40" i="3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E7" s="1"/>
  <c r="J7"/>
  <c r="J8"/>
  <c r="K8" s="1"/>
  <c r="J9"/>
  <c r="J10"/>
  <c r="K10" s="1"/>
  <c r="J11"/>
  <c r="K11" s="1"/>
  <c r="J12"/>
  <c r="K12" s="1"/>
  <c r="J13"/>
  <c r="K13" s="1"/>
  <c r="J14"/>
  <c r="J15"/>
  <c r="J18"/>
  <c r="J19"/>
  <c r="J20"/>
  <c r="J21"/>
  <c r="K21" s="1"/>
  <c r="J22"/>
  <c r="J23"/>
  <c r="J24"/>
  <c r="J25"/>
  <c r="J26"/>
  <c r="J29"/>
  <c r="J30"/>
  <c r="J31"/>
  <c r="J32"/>
  <c r="J33"/>
  <c r="J34"/>
  <c r="J35"/>
  <c r="J36"/>
  <c r="J37"/>
  <c r="J38"/>
  <c r="J39"/>
  <c r="J40"/>
  <c r="O45" i="35"/>
  <c r="F45"/>
  <c r="P44"/>
  <c r="O44"/>
  <c r="F44"/>
  <c r="O43"/>
  <c r="F43"/>
  <c r="O42"/>
  <c r="F42"/>
  <c r="O41"/>
  <c r="F41"/>
  <c r="O40"/>
  <c r="F40"/>
  <c r="O39"/>
  <c r="F39"/>
  <c r="O38"/>
  <c r="F38"/>
  <c r="O37"/>
  <c r="F37"/>
  <c r="O36"/>
  <c r="F36"/>
  <c r="O35"/>
  <c r="F35"/>
  <c r="O34"/>
  <c r="F34"/>
  <c r="O33"/>
  <c r="F33"/>
  <c r="O32"/>
  <c r="F32"/>
  <c r="O31"/>
  <c r="F31"/>
  <c r="O30"/>
  <c r="F30"/>
  <c r="O29"/>
  <c r="F29"/>
  <c r="O28"/>
  <c r="F28"/>
  <c r="O27"/>
  <c r="F27"/>
  <c r="O26"/>
  <c r="F26"/>
  <c r="O25"/>
  <c r="F25"/>
  <c r="O24"/>
  <c r="F24"/>
  <c r="O23"/>
  <c r="F23"/>
  <c r="O22"/>
  <c r="F22"/>
  <c r="O21"/>
  <c r="F21"/>
  <c r="O20"/>
  <c r="F20"/>
  <c r="O19"/>
  <c r="F19"/>
  <c r="O18"/>
  <c r="F18"/>
  <c r="O17"/>
  <c r="F17"/>
  <c r="O16"/>
  <c r="F16"/>
  <c r="U15"/>
  <c r="T15" s="1"/>
  <c r="O15"/>
  <c r="F15"/>
  <c r="U14"/>
  <c r="T14" s="1"/>
  <c r="O14"/>
  <c r="F14"/>
  <c r="U13"/>
  <c r="T13" s="1"/>
  <c r="O13"/>
  <c r="F13"/>
  <c r="U12"/>
  <c r="T12"/>
  <c r="P15" s="1"/>
  <c r="O12"/>
  <c r="F12"/>
  <c r="U11"/>
  <c r="T11" s="1"/>
  <c r="O11"/>
  <c r="F11"/>
  <c r="U10"/>
  <c r="T10"/>
  <c r="G38" s="1"/>
  <c r="O10"/>
  <c r="F10"/>
  <c r="U9"/>
  <c r="T9" s="1"/>
  <c r="O9"/>
  <c r="F9"/>
  <c r="U8"/>
  <c r="T8"/>
  <c r="G22" s="1"/>
  <c r="O8"/>
  <c r="F8"/>
  <c r="U7"/>
  <c r="T7" s="1"/>
  <c r="O7"/>
  <c r="F7"/>
  <c r="U6"/>
  <c r="T6"/>
  <c r="G13" s="1"/>
  <c r="O6"/>
  <c r="F6"/>
  <c r="H8" i="33" l="1"/>
  <c r="H12"/>
  <c r="H16"/>
  <c r="H20"/>
  <c r="H24"/>
  <c r="H7"/>
  <c r="H11"/>
  <c r="H15"/>
  <c r="H19"/>
  <c r="H23"/>
  <c r="H28"/>
  <c r="E8"/>
  <c r="H14"/>
  <c r="H18"/>
  <c r="H22"/>
  <c r="H26"/>
  <c r="K22" i="30"/>
  <c r="K23" s="1"/>
  <c r="K25" s="1"/>
  <c r="K29" s="1"/>
  <c r="K30" s="1"/>
  <c r="K33" s="1"/>
  <c r="K37" s="1"/>
  <c r="K15"/>
  <c r="K19" s="1"/>
  <c r="K28"/>
  <c r="K14"/>
  <c r="K31" s="1"/>
  <c r="K32" s="1"/>
  <c r="K34" s="1"/>
  <c r="K35" s="1"/>
  <c r="K39" s="1"/>
  <c r="K40" s="1"/>
  <c r="K17"/>
  <c r="K18" s="1"/>
  <c r="K24" s="1"/>
  <c r="K26" s="1"/>
  <c r="K36" s="1"/>
  <c r="K38" s="1"/>
  <c r="H38" i="33"/>
  <c r="E9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K22" i="29"/>
  <c r="K25" s="1"/>
  <c r="K29" s="1"/>
  <c r="K32" s="1"/>
  <c r="K40" s="1"/>
  <c r="K16"/>
  <c r="K27" s="1"/>
  <c r="K30" s="1"/>
  <c r="K33" s="1"/>
  <c r="K37" s="1"/>
  <c r="K38" s="1"/>
  <c r="K20"/>
  <c r="K23" s="1"/>
  <c r="K34" s="1"/>
  <c r="K39" s="1"/>
  <c r="K14"/>
  <c r="E8" i="34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8" i="32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8" i="26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8" i="29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8" i="25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8" i="30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P29" i="35"/>
  <c r="P28"/>
  <c r="P27"/>
  <c r="P26"/>
  <c r="P25"/>
  <c r="P24"/>
  <c r="P23"/>
  <c r="P22"/>
  <c r="G37"/>
  <c r="G36"/>
  <c r="G35"/>
  <c r="G34"/>
  <c r="G33"/>
  <c r="G32"/>
  <c r="G31"/>
  <c r="G30"/>
  <c r="P45"/>
  <c r="P43"/>
  <c r="P42"/>
  <c r="P41"/>
  <c r="P40"/>
  <c r="P39"/>
  <c r="P38"/>
  <c r="P12"/>
  <c r="P10"/>
  <c r="P8"/>
  <c r="P13"/>
  <c r="P6"/>
  <c r="P11"/>
  <c r="P9"/>
  <c r="P7"/>
  <c r="G21"/>
  <c r="G20"/>
  <c r="G19"/>
  <c r="G18"/>
  <c r="G17"/>
  <c r="G16"/>
  <c r="G15"/>
  <c r="G14"/>
  <c r="P37"/>
  <c r="P36"/>
  <c r="P35"/>
  <c r="P34"/>
  <c r="P33"/>
  <c r="P32"/>
  <c r="P31"/>
  <c r="P30"/>
  <c r="P14"/>
  <c r="G8"/>
  <c r="G10"/>
  <c r="P16"/>
  <c r="P17"/>
  <c r="P18"/>
  <c r="P19"/>
  <c r="P20"/>
  <c r="P21"/>
  <c r="G23"/>
  <c r="H22" s="1"/>
  <c r="G24"/>
  <c r="G25"/>
  <c r="G26"/>
  <c r="G27"/>
  <c r="G28"/>
  <c r="G29"/>
  <c r="G39"/>
  <c r="H38" s="1"/>
  <c r="G40"/>
  <c r="G41"/>
  <c r="G42"/>
  <c r="G43"/>
  <c r="G44"/>
  <c r="G45"/>
  <c r="G12"/>
  <c r="G6"/>
  <c r="G7"/>
  <c r="G9"/>
  <c r="G11"/>
  <c r="H6" l="1"/>
  <c r="Q14"/>
  <c r="Q6"/>
  <c r="H30"/>
  <c r="Q30"/>
  <c r="H14"/>
  <c r="Q38"/>
  <c r="Q22"/>
  <c r="D25" i="31" l="1"/>
  <c r="D26"/>
  <c r="D25" i="28"/>
  <c r="D7" i="31"/>
  <c r="C35" i="22"/>
  <c r="J40" i="31"/>
  <c r="J28"/>
  <c r="J25"/>
  <c r="J18"/>
  <c r="K18" s="1"/>
  <c r="J16"/>
  <c r="K16" s="1"/>
  <c r="D40"/>
  <c r="D39"/>
  <c r="D38"/>
  <c r="D37"/>
  <c r="D36"/>
  <c r="D35"/>
  <c r="D34"/>
  <c r="D33"/>
  <c r="D32"/>
  <c r="D31"/>
  <c r="D30"/>
  <c r="D29"/>
  <c r="D28"/>
  <c r="D27"/>
  <c r="D24"/>
  <c r="D23"/>
  <c r="D22"/>
  <c r="D21"/>
  <c r="D20"/>
  <c r="D19"/>
  <c r="D18"/>
  <c r="D17"/>
  <c r="D16"/>
  <c r="D15"/>
  <c r="D14"/>
  <c r="D13"/>
  <c r="D12"/>
  <c r="D11"/>
  <c r="D10"/>
  <c r="D9"/>
  <c r="D8"/>
  <c r="E7"/>
  <c r="D37" i="22"/>
  <c r="H37"/>
  <c r="B37"/>
  <c r="C36"/>
  <c r="C37" s="1"/>
  <c r="D36"/>
  <c r="E36"/>
  <c r="E37" s="1"/>
  <c r="F36"/>
  <c r="F37" s="1"/>
  <c r="G36"/>
  <c r="G37" s="1"/>
  <c r="H36"/>
  <c r="I36"/>
  <c r="I37" s="1"/>
  <c r="J36"/>
  <c r="J37" s="1"/>
  <c r="K36"/>
  <c r="K37" s="1"/>
  <c r="B36"/>
  <c r="J26" i="28"/>
  <c r="J16"/>
  <c r="J14"/>
  <c r="J40"/>
  <c r="D7"/>
  <c r="E7" s="1"/>
  <c r="D9"/>
  <c r="D40"/>
  <c r="D39"/>
  <c r="D38"/>
  <c r="D37"/>
  <c r="D36"/>
  <c r="D35"/>
  <c r="D34"/>
  <c r="D33"/>
  <c r="D32"/>
  <c r="D31"/>
  <c r="D30"/>
  <c r="D29"/>
  <c r="D28"/>
  <c r="D27"/>
  <c r="D26"/>
  <c r="D24"/>
  <c r="D23"/>
  <c r="D22"/>
  <c r="D21"/>
  <c r="D20"/>
  <c r="D19"/>
  <c r="D18"/>
  <c r="D17"/>
  <c r="D16"/>
  <c r="D15"/>
  <c r="D14"/>
  <c r="D13"/>
  <c r="D12"/>
  <c r="D11"/>
  <c r="D10"/>
  <c r="D8"/>
  <c r="E8" i="31" l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8" i="28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J40" i="34"/>
  <c r="J39"/>
  <c r="J38"/>
  <c r="J37"/>
  <c r="J36"/>
  <c r="J35"/>
  <c r="J34"/>
  <c r="J33"/>
  <c r="J32"/>
  <c r="J31"/>
  <c r="J26"/>
  <c r="J25"/>
  <c r="J24"/>
  <c r="J23"/>
  <c r="J22"/>
  <c r="K22" s="1"/>
  <c r="J21"/>
  <c r="J20"/>
  <c r="J19"/>
  <c r="K19" s="1"/>
  <c r="J18"/>
  <c r="K18" s="1"/>
  <c r="J15"/>
  <c r="J14"/>
  <c r="K14" s="1"/>
  <c r="J13"/>
  <c r="J12"/>
  <c r="K12" s="1"/>
  <c r="J11"/>
  <c r="J10"/>
  <c r="J9"/>
  <c r="K9" s="1"/>
  <c r="J8"/>
  <c r="K8" s="1"/>
  <c r="F41"/>
  <c r="J7"/>
  <c r="K7" s="1"/>
  <c r="J39" i="33"/>
  <c r="J38"/>
  <c r="J37"/>
  <c r="J36"/>
  <c r="J35"/>
  <c r="J34"/>
  <c r="J33"/>
  <c r="J32"/>
  <c r="J31"/>
  <c r="J30"/>
  <c r="J27"/>
  <c r="J26"/>
  <c r="J25"/>
  <c r="J24"/>
  <c r="J23"/>
  <c r="J22"/>
  <c r="K22" s="1"/>
  <c r="K24" s="1"/>
  <c r="K34" s="1"/>
  <c r="K37" s="1"/>
  <c r="K39" s="1"/>
  <c r="J21"/>
  <c r="K21" s="1"/>
  <c r="J20"/>
  <c r="J19"/>
  <c r="J16"/>
  <c r="K16" s="1"/>
  <c r="J15"/>
  <c r="J14"/>
  <c r="K14" s="1"/>
  <c r="J13"/>
  <c r="J12"/>
  <c r="K12" s="1"/>
  <c r="J11"/>
  <c r="J10"/>
  <c r="J9"/>
  <c r="J8"/>
  <c r="K8" s="1"/>
  <c r="J7"/>
  <c r="K7" s="1"/>
  <c r="J40" i="32"/>
  <c r="J39"/>
  <c r="J38"/>
  <c r="J37"/>
  <c r="J36"/>
  <c r="J35"/>
  <c r="J34"/>
  <c r="J33"/>
  <c r="J32"/>
  <c r="J29"/>
  <c r="J27"/>
  <c r="J26"/>
  <c r="J25"/>
  <c r="J24"/>
  <c r="J23"/>
  <c r="J22"/>
  <c r="J21"/>
  <c r="J20"/>
  <c r="J19"/>
  <c r="J16"/>
  <c r="J15"/>
  <c r="J14"/>
  <c r="J13"/>
  <c r="J12"/>
  <c r="J11"/>
  <c r="J10"/>
  <c r="J9"/>
  <c r="J8"/>
  <c r="F41"/>
  <c r="J7"/>
  <c r="K7" s="1"/>
  <c r="J39" i="31"/>
  <c r="J38"/>
  <c r="J37"/>
  <c r="J36"/>
  <c r="J35"/>
  <c r="J34"/>
  <c r="J33"/>
  <c r="J32"/>
  <c r="J31"/>
  <c r="J30"/>
  <c r="J29"/>
  <c r="J26"/>
  <c r="J24"/>
  <c r="J23"/>
  <c r="J22"/>
  <c r="J21"/>
  <c r="K21" s="1"/>
  <c r="J20"/>
  <c r="K20" s="1"/>
  <c r="J19"/>
  <c r="K19" s="1"/>
  <c r="J15"/>
  <c r="J14"/>
  <c r="J13"/>
  <c r="J12"/>
  <c r="J11"/>
  <c r="J10"/>
  <c r="K10" s="1"/>
  <c r="J9"/>
  <c r="K9" s="1"/>
  <c r="K12" s="1"/>
  <c r="K15" s="1"/>
  <c r="K30" s="1"/>
  <c r="K33" s="1"/>
  <c r="K38" s="1"/>
  <c r="J8"/>
  <c r="K8" s="1"/>
  <c r="H41"/>
  <c r="F41"/>
  <c r="J7"/>
  <c r="K7" s="1"/>
  <c r="K7" i="30"/>
  <c r="K9" s="1"/>
  <c r="F41" i="29"/>
  <c r="K7"/>
  <c r="K13" s="1"/>
  <c r="K18" s="1"/>
  <c r="K21" s="1"/>
  <c r="K24" s="1"/>
  <c r="K26" s="1"/>
  <c r="K36" s="1"/>
  <c r="J39" i="28"/>
  <c r="J38"/>
  <c r="J37"/>
  <c r="J36"/>
  <c r="J35"/>
  <c r="J34"/>
  <c r="J33"/>
  <c r="J32"/>
  <c r="J31"/>
  <c r="J30"/>
  <c r="J29"/>
  <c r="J28"/>
  <c r="J27"/>
  <c r="J24"/>
  <c r="J23"/>
  <c r="J21"/>
  <c r="J20"/>
  <c r="J19"/>
  <c r="J18"/>
  <c r="J17"/>
  <c r="J13"/>
  <c r="J12"/>
  <c r="J11"/>
  <c r="J10"/>
  <c r="J9"/>
  <c r="J8"/>
  <c r="F41"/>
  <c r="J7"/>
  <c r="K7" s="1"/>
  <c r="J39" i="27"/>
  <c r="J38"/>
  <c r="J37"/>
  <c r="J36"/>
  <c r="J35"/>
  <c r="J34"/>
  <c r="J33"/>
  <c r="J32"/>
  <c r="J30"/>
  <c r="J29"/>
  <c r="J28"/>
  <c r="J27"/>
  <c r="J26"/>
  <c r="J25"/>
  <c r="J24"/>
  <c r="J23"/>
  <c r="J22"/>
  <c r="J21"/>
  <c r="J20"/>
  <c r="J17"/>
  <c r="J16"/>
  <c r="J15"/>
  <c r="J14"/>
  <c r="J13"/>
  <c r="J12"/>
  <c r="K12" s="1"/>
  <c r="J11"/>
  <c r="J10"/>
  <c r="K10" s="1"/>
  <c r="J9"/>
  <c r="K9" s="1"/>
  <c r="J8"/>
  <c r="K8" s="1"/>
  <c r="J7"/>
  <c r="K7" s="1"/>
  <c r="J39" i="26"/>
  <c r="J38"/>
  <c r="J37"/>
  <c r="J36"/>
  <c r="J35"/>
  <c r="J34"/>
  <c r="J33"/>
  <c r="J32"/>
  <c r="J31"/>
  <c r="J30"/>
  <c r="J29"/>
  <c r="J28"/>
  <c r="J25"/>
  <c r="J24"/>
  <c r="J23"/>
  <c r="J22"/>
  <c r="J21"/>
  <c r="J20"/>
  <c r="J19"/>
  <c r="J18"/>
  <c r="K18" s="1"/>
  <c r="J15"/>
  <c r="J14"/>
  <c r="J13"/>
  <c r="J12"/>
  <c r="K12" s="1"/>
  <c r="J11"/>
  <c r="J10"/>
  <c r="K10" s="1"/>
  <c r="J9"/>
  <c r="K9" s="1"/>
  <c r="J8"/>
  <c r="K8" s="1"/>
  <c r="K17" s="1"/>
  <c r="J7"/>
  <c r="K7" s="1"/>
  <c r="J39" i="25"/>
  <c r="J38"/>
  <c r="J37"/>
  <c r="J36"/>
  <c r="K36" s="1"/>
  <c r="K40" s="1"/>
  <c r="J35"/>
  <c r="J33"/>
  <c r="J32"/>
  <c r="J31"/>
  <c r="J30"/>
  <c r="J28"/>
  <c r="J27"/>
  <c r="J26"/>
  <c r="J25"/>
  <c r="J24"/>
  <c r="J22"/>
  <c r="K22" s="1"/>
  <c r="J21"/>
  <c r="K21" s="1"/>
  <c r="K34" s="1"/>
  <c r="J20"/>
  <c r="J17"/>
  <c r="K17" s="1"/>
  <c r="J16"/>
  <c r="K16" s="1"/>
  <c r="J15"/>
  <c r="K15" s="1"/>
  <c r="J14"/>
  <c r="J13"/>
  <c r="J12"/>
  <c r="J11"/>
  <c r="K11" s="1"/>
  <c r="J10"/>
  <c r="K10" s="1"/>
  <c r="J9"/>
  <c r="K9" s="1"/>
  <c r="J8"/>
  <c r="K8" s="1"/>
  <c r="J7"/>
  <c r="K7" s="1"/>
  <c r="K13" l="1"/>
  <c r="K26" s="1"/>
  <c r="K31" s="1"/>
  <c r="K24"/>
  <c r="K28"/>
  <c r="K38"/>
  <c r="K12"/>
  <c r="K25" s="1"/>
  <c r="K30" s="1"/>
  <c r="K14"/>
  <c r="K27" s="1"/>
  <c r="K32" s="1"/>
  <c r="K20"/>
  <c r="K33" s="1"/>
  <c r="K39" s="1"/>
  <c r="K35"/>
  <c r="K37" s="1"/>
  <c r="K15" i="33"/>
  <c r="K20" s="1"/>
  <c r="K31" s="1"/>
  <c r="K35" s="1"/>
  <c r="K40" s="1"/>
  <c r="K9"/>
  <c r="K11" s="1"/>
  <c r="K30" s="1"/>
  <c r="K32" s="1"/>
  <c r="K13"/>
  <c r="K26" s="1"/>
  <c r="K29" s="1"/>
  <c r="K19"/>
  <c r="K23"/>
  <c r="K25" s="1"/>
  <c r="K27" s="1"/>
  <c r="K38" s="1"/>
  <c r="K33"/>
  <c r="K36" s="1"/>
  <c r="K10"/>
  <c r="K16" i="27"/>
  <c r="K13"/>
  <c r="K17"/>
  <c r="K22" s="1"/>
  <c r="K24" s="1"/>
  <c r="K26" s="1"/>
  <c r="K28" s="1"/>
  <c r="K14"/>
  <c r="K19" s="1"/>
  <c r="K23" s="1"/>
  <c r="K20"/>
  <c r="K31" s="1"/>
  <c r="K33" s="1"/>
  <c r="K35" s="1"/>
  <c r="K38" s="1"/>
  <c r="K11"/>
  <c r="K15" s="1"/>
  <c r="K21" s="1"/>
  <c r="K32" s="1"/>
  <c r="K34" s="1"/>
  <c r="K36" s="1"/>
  <c r="K37" s="1"/>
  <c r="K40" s="1"/>
  <c r="K25"/>
  <c r="K27" s="1"/>
  <c r="K29" s="1"/>
  <c r="K39" s="1"/>
  <c r="K14" i="26"/>
  <c r="K20"/>
  <c r="K21" s="1"/>
  <c r="K23" s="1"/>
  <c r="K24" s="1"/>
  <c r="K35" s="1"/>
  <c r="K40" s="1"/>
  <c r="K28"/>
  <c r="K31" s="1"/>
  <c r="K33" s="1"/>
  <c r="K11"/>
  <c r="K15"/>
  <c r="K27" s="1"/>
  <c r="K29" s="1"/>
  <c r="K30" s="1"/>
  <c r="K32" s="1"/>
  <c r="K34" s="1"/>
  <c r="K38" s="1"/>
  <c r="K39" s="1"/>
  <c r="K13"/>
  <c r="K19"/>
  <c r="K22" s="1"/>
  <c r="K25" s="1"/>
  <c r="K36" s="1"/>
  <c r="K37" s="1"/>
  <c r="K11" i="31"/>
  <c r="K14" s="1"/>
  <c r="K32" s="1"/>
  <c r="K36" s="1"/>
  <c r="K37" s="1"/>
  <c r="K39" s="1"/>
  <c r="K22"/>
  <c r="K26"/>
  <c r="K23"/>
  <c r="K13"/>
  <c r="K28" s="1"/>
  <c r="K29" s="1"/>
  <c r="K31" s="1"/>
  <c r="K34" s="1"/>
  <c r="K35" s="1"/>
  <c r="K40" s="1"/>
  <c r="K24"/>
  <c r="K25" s="1"/>
  <c r="K37" i="34"/>
  <c r="K40" s="1"/>
  <c r="K26"/>
  <c r="K31" s="1"/>
  <c r="K10"/>
  <c r="K11" s="1"/>
  <c r="K15" s="1"/>
  <c r="K20" s="1"/>
  <c r="K24"/>
  <c r="K30"/>
  <c r="K32" s="1"/>
  <c r="K35" s="1"/>
  <c r="K13"/>
  <c r="K34" s="1"/>
  <c r="K36" s="1"/>
  <c r="K38" s="1"/>
  <c r="K39" s="1"/>
  <c r="K21"/>
  <c r="K23" s="1"/>
  <c r="K25" s="1"/>
  <c r="H41"/>
  <c r="H41" i="32"/>
  <c r="H41" i="26"/>
  <c r="F41"/>
  <c r="F41" i="33"/>
  <c r="H41"/>
  <c r="H41" i="27"/>
  <c r="F41"/>
  <c r="H41" i="29"/>
  <c r="F41" i="25"/>
  <c r="H41"/>
  <c r="F41" i="30"/>
  <c r="H41"/>
  <c r="H41" i="28" l="1"/>
</calcChain>
</file>

<file path=xl/sharedStrings.xml><?xml version="1.0" encoding="utf-8"?>
<sst xmlns="http://schemas.openxmlformats.org/spreadsheetml/2006/main" count="1105" uniqueCount="292">
  <si>
    <t>Круг</t>
  </si>
  <si>
    <t>Поломки</t>
  </si>
  <si>
    <t>всего у пилота</t>
  </si>
  <si>
    <t>отрезок</t>
  </si>
  <si>
    <t>Пилот</t>
  </si>
  <si>
    <t>Команда</t>
  </si>
  <si>
    <t>Карт №</t>
  </si>
  <si>
    <t>№ пит стопа</t>
  </si>
  <si>
    <t>№</t>
  </si>
  <si>
    <t>№ ком</t>
  </si>
  <si>
    <t>Вес</t>
  </si>
  <si>
    <t>Регистрационная форма</t>
  </si>
  <si>
    <t>Время на трассе (мин)</t>
  </si>
  <si>
    <t>1-1</t>
  </si>
  <si>
    <t>1-2</t>
  </si>
  <si>
    <t>1-3</t>
  </si>
  <si>
    <t>1-4</t>
  </si>
  <si>
    <t>2-1</t>
  </si>
  <si>
    <t>2-2</t>
  </si>
  <si>
    <t>2-3</t>
  </si>
  <si>
    <t>2-4</t>
  </si>
  <si>
    <t>3-1</t>
  </si>
  <si>
    <t>3-2</t>
  </si>
  <si>
    <t>3-3</t>
  </si>
  <si>
    <t>3-4</t>
  </si>
  <si>
    <t>4-1</t>
  </si>
  <si>
    <t>4-2</t>
  </si>
  <si>
    <t>4-3</t>
  </si>
  <si>
    <t>4-4</t>
  </si>
  <si>
    <t>5-1</t>
  </si>
  <si>
    <t>5-2</t>
  </si>
  <si>
    <t>5-3</t>
  </si>
  <si>
    <t>5-4</t>
  </si>
  <si>
    <t>6-1</t>
  </si>
  <si>
    <t>6-2</t>
  </si>
  <si>
    <t>6-3</t>
  </si>
  <si>
    <t>6-4</t>
  </si>
  <si>
    <t>7-1</t>
  </si>
  <si>
    <t>7-2</t>
  </si>
  <si>
    <t>7-3</t>
  </si>
  <si>
    <t>7-4</t>
  </si>
  <si>
    <t>1-5</t>
  </si>
  <si>
    <t>1-6</t>
  </si>
  <si>
    <t>1-7</t>
  </si>
  <si>
    <t>довес</t>
  </si>
  <si>
    <t>2-5</t>
  </si>
  <si>
    <t>2-6</t>
  </si>
  <si>
    <t>3-5</t>
  </si>
  <si>
    <t>4-5</t>
  </si>
  <si>
    <t>4-7</t>
  </si>
  <si>
    <t>4-8</t>
  </si>
  <si>
    <t>5-5</t>
  </si>
  <si>
    <t>6-5</t>
  </si>
  <si>
    <t>6-6</t>
  </si>
  <si>
    <t>6-7</t>
  </si>
  <si>
    <t>7-5</t>
  </si>
  <si>
    <t>8-1</t>
  </si>
  <si>
    <t>8-2</t>
  </si>
  <si>
    <t>8-3</t>
  </si>
  <si>
    <t>8-4</t>
  </si>
  <si>
    <t>8-5</t>
  </si>
  <si>
    <t>8-6</t>
  </si>
  <si>
    <t>9-1</t>
  </si>
  <si>
    <t>9-2</t>
  </si>
  <si>
    <t>9-3</t>
  </si>
  <si>
    <t>9-4</t>
  </si>
  <si>
    <t>9-5</t>
  </si>
  <si>
    <t>9-6</t>
  </si>
  <si>
    <t>9-7</t>
  </si>
  <si>
    <t>Кругов на отрезке</t>
  </si>
  <si>
    <t>Статистика по-кругам</t>
  </si>
  <si>
    <t>Лучший круг</t>
  </si>
  <si>
    <t>среднее на отрезке</t>
  </si>
  <si>
    <t>стабильность</t>
  </si>
  <si>
    <t>Питы</t>
  </si>
  <si>
    <t>Бонусы/ штрафы</t>
  </si>
  <si>
    <t>Место в гонке</t>
  </si>
  <si>
    <t>№ в гонке</t>
  </si>
  <si>
    <t>Гонка</t>
  </si>
  <si>
    <t>Лучший круг в гонке</t>
  </si>
  <si>
    <t>Время</t>
  </si>
  <si>
    <t>Круги</t>
  </si>
  <si>
    <t>Время/от лидера</t>
  </si>
  <si>
    <t>От места выше</t>
  </si>
  <si>
    <t>На круге</t>
  </si>
  <si>
    <t>Winni</t>
  </si>
  <si>
    <t>Ognem Racing</t>
  </si>
  <si>
    <t>kart.in.ua</t>
  </si>
  <si>
    <t>Fossa</t>
  </si>
  <si>
    <t>Команда №</t>
  </si>
  <si>
    <t>Пит стоп</t>
  </si>
  <si>
    <t>Бонусы</t>
  </si>
  <si>
    <t>отставание на въезде</t>
  </si>
  <si>
    <t>итог (сек)</t>
  </si>
  <si>
    <t>отставание на выезде</t>
  </si>
  <si>
    <t>№ п/п выезд</t>
  </si>
  <si>
    <t xml:space="preserve"> </t>
  </si>
  <si>
    <t>Таблица формирования очереди на выезд с компенсационного пит стопа №1</t>
  </si>
  <si>
    <t>Таблица формирования очереди на выезд с компенсационного пит стопа №2</t>
  </si>
  <si>
    <t>Пит-стопы команд</t>
  </si>
  <si>
    <t>Pegasus Racing Team</t>
  </si>
  <si>
    <t>Штрафы</t>
  </si>
  <si>
    <t>среднее</t>
  </si>
  <si>
    <t>финиш</t>
  </si>
  <si>
    <t>Simon f1up</t>
  </si>
  <si>
    <t>Pionery</t>
  </si>
  <si>
    <t>Пересчеты после Финиша</t>
  </si>
  <si>
    <t>Общие потери</t>
  </si>
  <si>
    <t>Идеал</t>
  </si>
  <si>
    <t>Штраф</t>
  </si>
  <si>
    <t>Квала</t>
  </si>
  <si>
    <t>Место</t>
  </si>
  <si>
    <t>Hurricane RT Ukraine</t>
  </si>
  <si>
    <t>Командный марафон "24 часа Жажды Скорости", 05-06.10.2019</t>
  </si>
  <si>
    <t>Бонус</t>
  </si>
  <si>
    <t>1-8</t>
  </si>
  <si>
    <t>6-8</t>
  </si>
  <si>
    <t>7-6</t>
  </si>
  <si>
    <t>2-7</t>
  </si>
  <si>
    <t>7-7</t>
  </si>
  <si>
    <t>2-8</t>
  </si>
  <si>
    <t>7-8</t>
  </si>
  <si>
    <t>3-6</t>
  </si>
  <si>
    <t>3-7</t>
  </si>
  <si>
    <t>8-7</t>
  </si>
  <si>
    <t>3-8</t>
  </si>
  <si>
    <t>8-8</t>
  </si>
  <si>
    <t>4-6</t>
  </si>
  <si>
    <t>9-8</t>
  </si>
  <si>
    <t>10-1</t>
  </si>
  <si>
    <t>10-2</t>
  </si>
  <si>
    <t>10-3</t>
  </si>
  <si>
    <t>10-4</t>
  </si>
  <si>
    <t>10-5</t>
  </si>
  <si>
    <t>5-6</t>
  </si>
  <si>
    <t>5-7</t>
  </si>
  <si>
    <t>10-7</t>
  </si>
  <si>
    <t>5-8</t>
  </si>
  <si>
    <t>10-8</t>
  </si>
  <si>
    <t>к-во уч</t>
  </si>
  <si>
    <t>бон/1kg</t>
  </si>
  <si>
    <t>Всего</t>
  </si>
  <si>
    <t xml:space="preserve">Общее время гонки </t>
  </si>
  <si>
    <t>RC RACING UA</t>
  </si>
  <si>
    <t>PRO100KART</t>
  </si>
  <si>
    <t>F1UA</t>
  </si>
  <si>
    <t>NFS Fortuna RT</t>
  </si>
  <si>
    <t>KartFreedom Junior</t>
  </si>
  <si>
    <t>KartFreedom</t>
  </si>
  <si>
    <t>NFS Kyiv Legends</t>
  </si>
  <si>
    <t>Кругов всего</t>
  </si>
  <si>
    <t>вес</t>
  </si>
  <si>
    <t>-20+20+22</t>
  </si>
  <si>
    <t>бонус за вес+вес+лимит</t>
  </si>
  <si>
    <t>+10</t>
  </si>
  <si>
    <t>разворот 3</t>
  </si>
  <si>
    <t>+5</t>
  </si>
  <si>
    <t>Hurricane RTU</t>
  </si>
  <si>
    <t>Фин</t>
  </si>
  <si>
    <t>Kart Freedom SP</t>
  </si>
  <si>
    <t>Kart Freedom</t>
  </si>
  <si>
    <t>-69+5+10+5</t>
  </si>
  <si>
    <t>+40+9+10</t>
  </si>
  <si>
    <t>бонус за вес+место в равеых (9)+линия+место в равных</t>
  </si>
  <si>
    <t>вес+отмена бонуса+пит</t>
  </si>
  <si>
    <t>пит</t>
  </si>
  <si>
    <t>пит (после финиша)</t>
  </si>
  <si>
    <t>Стоцкий Андрей</t>
  </si>
  <si>
    <t>NFS Kyiv Legend</t>
  </si>
  <si>
    <t>Резанко Оля</t>
  </si>
  <si>
    <t>Шиленко Саша</t>
  </si>
  <si>
    <t>Манило Денис</t>
  </si>
  <si>
    <t>Хавило Дима</t>
  </si>
  <si>
    <t>Ткаченко Кирил</t>
  </si>
  <si>
    <t>Голубчеко Саша</t>
  </si>
  <si>
    <t>Соколан Артем</t>
  </si>
  <si>
    <t>Kart Freedom Sport</t>
  </si>
  <si>
    <t>Загорулько Иван</t>
  </si>
  <si>
    <t>F1up Simon</t>
  </si>
  <si>
    <t>Лабинский Николай</t>
  </si>
  <si>
    <t>Юрченко Владимир</t>
  </si>
  <si>
    <t>Таволжан Виталий</t>
  </si>
  <si>
    <t>Новиков Герман</t>
  </si>
  <si>
    <t>Коруз Вадим</t>
  </si>
  <si>
    <t>Вильнев Артем</t>
  </si>
  <si>
    <t>Тихий Влад</t>
  </si>
  <si>
    <t>Гутив Андрей</t>
  </si>
  <si>
    <t>Федорчук Сергей</t>
  </si>
  <si>
    <t>Паненко Женя</t>
  </si>
  <si>
    <t>K44</t>
  </si>
  <si>
    <t>Пикулин Павел</t>
  </si>
  <si>
    <t>Терещенко Андрей</t>
  </si>
  <si>
    <t>Наум</t>
  </si>
  <si>
    <t>Петушков Андрей</t>
  </si>
  <si>
    <t>Бахмацкий Олег</t>
  </si>
  <si>
    <t>Тыщенко Миша</t>
  </si>
  <si>
    <t>Лантушенко Игорь</t>
  </si>
  <si>
    <t>Чуб Дмитрий</t>
  </si>
  <si>
    <t>NFS Fortuna Racing</t>
  </si>
  <si>
    <t>Шутка Виталий</t>
  </si>
  <si>
    <t>Литвиненко Виктор</t>
  </si>
  <si>
    <t>Фортуна Таня</t>
  </si>
  <si>
    <t>Макаров Михаил</t>
  </si>
  <si>
    <t>Мифтахутдинов Ильяс</t>
  </si>
  <si>
    <t>Михайлик Михайло</t>
  </si>
  <si>
    <t>Звягин Гриша</t>
  </si>
  <si>
    <t>Голубок Алексей</t>
  </si>
  <si>
    <t>Фади Ахмад</t>
  </si>
  <si>
    <t>Федоренко Владимир</t>
  </si>
  <si>
    <t>Левченко Юра</t>
  </si>
  <si>
    <t>Pro100 kart</t>
  </si>
  <si>
    <t>Кравченок Саша</t>
  </si>
  <si>
    <t>Гончаров Рома</t>
  </si>
  <si>
    <t>Голуб Сергей</t>
  </si>
  <si>
    <t>Якусик Дима</t>
  </si>
  <si>
    <t>Харченко Артем</t>
  </si>
  <si>
    <t>Муляр Андрей</t>
  </si>
  <si>
    <t>Бурим Сергей</t>
  </si>
  <si>
    <t>Закалюк Женя</t>
  </si>
  <si>
    <t>Крутоголов Павел</t>
  </si>
  <si>
    <t>Лихошерст Алексей</t>
  </si>
  <si>
    <t>Онащук Максим</t>
  </si>
  <si>
    <t>-68+20</t>
  </si>
  <si>
    <t>бонус за вес+вес штраф</t>
  </si>
  <si>
    <t>ПИТ</t>
  </si>
  <si>
    <t>разворот 7</t>
  </si>
  <si>
    <t>RC Racing Team</t>
  </si>
  <si>
    <t>Hurricane Racing Team Ukraine</t>
  </si>
  <si>
    <t>Гарбуз Максим</t>
  </si>
  <si>
    <t>фин</t>
  </si>
  <si>
    <t>RC Racing UA</t>
  </si>
  <si>
    <t>не полная остановка</t>
  </si>
  <si>
    <t>-44+20+10</t>
  </si>
  <si>
    <t>бонус за вес+штраф вес+линия</t>
  </si>
  <si>
    <t>не остановиося на пите+пит+пит</t>
  </si>
  <si>
    <t>сек</t>
  </si>
  <si>
    <t>мин</t>
  </si>
  <si>
    <t>PRO100 KART</t>
  </si>
  <si>
    <t>+10+50</t>
  </si>
  <si>
    <t>нога на земле на старте+лимит</t>
  </si>
  <si>
    <t>+40</t>
  </si>
  <si>
    <t>разворот 2</t>
  </si>
  <si>
    <t>-120+20</t>
  </si>
  <si>
    <t>бонус вес+вес</t>
  </si>
  <si>
    <t>неостановка выезд</t>
  </si>
  <si>
    <t>линия</t>
  </si>
  <si>
    <t>-67.145</t>
  </si>
  <si>
    <t>Лихошерст Леша</t>
  </si>
  <si>
    <t>-90+10</t>
  </si>
  <si>
    <t>бонус за вес+пит</t>
  </si>
  <si>
    <t>Юрченко Вова</t>
  </si>
  <si>
    <t>Кравчонок Саша</t>
  </si>
  <si>
    <t>Крутоголов Паша</t>
  </si>
  <si>
    <t>Лабинский Коля</t>
  </si>
  <si>
    <t>Михайлик Миша</t>
  </si>
  <si>
    <t>Федоренко Вова</t>
  </si>
  <si>
    <t>Ахмад Фади</t>
  </si>
  <si>
    <t>Макаров Миша</t>
  </si>
  <si>
    <t>Чуб Дима</t>
  </si>
  <si>
    <t>+23</t>
  </si>
  <si>
    <t>+15+24</t>
  </si>
  <si>
    <t>Пикулин Паша</t>
  </si>
  <si>
    <t>Голубченко Саша</t>
  </si>
  <si>
    <t>Ткаченко Кирилл</t>
  </si>
  <si>
    <t>KartFreedom SP</t>
  </si>
  <si>
    <t>24:01.01</t>
  </si>
  <si>
    <t>6 кругов</t>
  </si>
  <si>
    <t>12 кругов</t>
  </si>
  <si>
    <t>18 кругов</t>
  </si>
  <si>
    <t>19 кругов</t>
  </si>
  <si>
    <t>31 круг</t>
  </si>
  <si>
    <t>-</t>
  </si>
  <si>
    <t>1 круг</t>
  </si>
  <si>
    <t>Конфигурация № 1/2/9</t>
  </si>
  <si>
    <t>4 кругa</t>
  </si>
  <si>
    <t>2 кругa</t>
  </si>
  <si>
    <t>поломка (выдано 24, остальное после финиша)</t>
  </si>
  <si>
    <t>2/10</t>
  </si>
  <si>
    <t>73 круга</t>
  </si>
  <si>
    <t>42 круг</t>
  </si>
  <si>
    <t>3 кругa</t>
  </si>
  <si>
    <t>Карт</t>
  </si>
  <si>
    <t>Средний ЛК на конфиге</t>
  </si>
  <si>
    <t>Кон-фиг</t>
  </si>
  <si>
    <t>Средний ЛК</t>
  </si>
  <si>
    <t>F1ua</t>
  </si>
  <si>
    <t>Hurricane RT</t>
  </si>
  <si>
    <t>К44</t>
  </si>
  <si>
    <t>Винтонив Иван</t>
  </si>
  <si>
    <t>Звягин Дима</t>
  </si>
  <si>
    <t>Simon F1UP</t>
  </si>
  <si>
    <t>РЕЙТИНГ КАРТОВ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</si>
</sst>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mm:ss.0;@"/>
    <numFmt numFmtId="166" formatCode="[h]:mm:ss;@"/>
    <numFmt numFmtId="167" formatCode="#,##0.000"/>
    <numFmt numFmtId="168" formatCode="0.0"/>
  </numFmts>
  <fonts count="4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trike/>
      <sz val="12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5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</font>
    <font>
      <sz val="11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3"/>
      <color rgb="FFFF0000"/>
      <name val="Calibri"/>
      <family val="2"/>
      <charset val="204"/>
    </font>
    <font>
      <b/>
      <sz val="13"/>
      <color rgb="FF0070C0"/>
      <name val="Calibri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2" fillId="0" borderId="0"/>
    <xf numFmtId="0" fontId="15" fillId="0" borderId="0"/>
    <xf numFmtId="0" fontId="26" fillId="0" borderId="0" applyNumberFormat="0" applyFill="0" applyBorder="0" applyAlignment="0" applyProtection="0"/>
    <xf numFmtId="0" fontId="27" fillId="0" borderId="67" applyNumberFormat="0" applyFill="0" applyAlignment="0" applyProtection="0"/>
    <xf numFmtId="0" fontId="28" fillId="0" borderId="68" applyNumberFormat="0" applyFill="0" applyAlignment="0" applyProtection="0"/>
    <xf numFmtId="0" fontId="29" fillId="0" borderId="6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70" applyNumberFormat="0" applyAlignment="0" applyProtection="0"/>
    <xf numFmtId="0" fontId="34" fillId="8" borderId="71" applyNumberFormat="0" applyAlignment="0" applyProtection="0"/>
    <xf numFmtId="0" fontId="35" fillId="8" borderId="70" applyNumberFormat="0" applyAlignment="0" applyProtection="0"/>
    <xf numFmtId="0" fontId="36" fillId="0" borderId="72" applyNumberFormat="0" applyFill="0" applyAlignment="0" applyProtection="0"/>
    <xf numFmtId="0" fontId="37" fillId="9" borderId="7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5" applyNumberFormat="0" applyFill="0" applyAlignment="0" applyProtection="0"/>
    <xf numFmtId="0" fontId="4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1" fillId="34" borderId="0" applyNumberFormat="0" applyBorder="0" applyAlignment="0" applyProtection="0"/>
    <xf numFmtId="0" fontId="2" fillId="0" borderId="0"/>
    <xf numFmtId="0" fontId="2" fillId="10" borderId="74" applyNumberFormat="0" applyFont="0" applyAlignment="0" applyProtection="0"/>
    <xf numFmtId="0" fontId="1" fillId="0" borderId="0"/>
  </cellStyleXfs>
  <cellXfs count="5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12" fillId="0" borderId="0" xfId="1"/>
    <xf numFmtId="0" fontId="12" fillId="0" borderId="0" xfId="1" applyAlignment="1">
      <alignment horizontal="center"/>
    </xf>
    <xf numFmtId="0" fontId="12" fillId="0" borderId="0" xfId="1" applyAlignment="1">
      <alignment vertical="center"/>
    </xf>
    <xf numFmtId="0" fontId="12" fillId="0" borderId="24" xfId="1" applyBorder="1" applyAlignment="1">
      <alignment horizontal="center" vertical="center"/>
    </xf>
    <xf numFmtId="0" fontId="12" fillId="0" borderId="11" xfId="1" applyBorder="1" applyAlignment="1">
      <alignment horizontal="center" vertical="center"/>
    </xf>
    <xf numFmtId="0" fontId="12" fillId="0" borderId="43" xfId="1" applyBorder="1" applyAlignment="1">
      <alignment horizontal="center" vertical="center"/>
    </xf>
    <xf numFmtId="0" fontId="12" fillId="0" borderId="13" xfId="1" applyFill="1" applyBorder="1" applyAlignment="1">
      <alignment horizontal="center" vertical="center"/>
    </xf>
    <xf numFmtId="0" fontId="12" fillId="0" borderId="56" xfId="1" applyBorder="1" applyAlignment="1">
      <alignment horizontal="center" vertical="center"/>
    </xf>
    <xf numFmtId="0" fontId="12" fillId="0" borderId="5" xfId="1" applyFill="1" applyBorder="1" applyAlignment="1">
      <alignment horizontal="center" vertical="center"/>
    </xf>
    <xf numFmtId="0" fontId="12" fillId="0" borderId="0" xfId="1" applyAlignment="1"/>
    <xf numFmtId="0" fontId="12" fillId="0" borderId="0" xfId="1" applyFill="1" applyBorder="1" applyAlignment="1"/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0" borderId="0" xfId="2"/>
    <xf numFmtId="0" fontId="0" fillId="0" borderId="23" xfId="1" applyFont="1" applyFill="1" applyBorder="1" applyAlignment="1">
      <alignment horizontal="left" vertical="center"/>
    </xf>
    <xf numFmtId="0" fontId="0" fillId="0" borderId="14" xfId="1" applyFont="1" applyFill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54" xfId="0" applyBorder="1"/>
    <xf numFmtId="0" fontId="5" fillId="0" borderId="5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164" fontId="0" fillId="0" borderId="25" xfId="0" applyNumberFormat="1" applyBorder="1"/>
    <xf numFmtId="164" fontId="0" fillId="0" borderId="47" xfId="0" applyNumberFormat="1" applyBorder="1"/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6" xfId="2" applyBorder="1" applyAlignment="1">
      <alignment horizontal="center" vertical="center"/>
    </xf>
    <xf numFmtId="0" fontId="12" fillId="0" borderId="26" xfId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12" fillId="0" borderId="52" xfId="1" applyFill="1" applyBorder="1" applyAlignment="1">
      <alignment horizontal="center" vertical="center"/>
    </xf>
    <xf numFmtId="164" fontId="0" fillId="0" borderId="22" xfId="1" applyNumberFormat="1" applyFont="1" applyFill="1" applyBorder="1" applyAlignment="1">
      <alignment horizontal="center" vertical="center"/>
    </xf>
    <xf numFmtId="49" fontId="0" fillId="0" borderId="12" xfId="1" applyNumberFormat="1" applyFont="1" applyFill="1" applyBorder="1" applyAlignment="1">
      <alignment horizontal="center" vertical="center"/>
    </xf>
    <xf numFmtId="49" fontId="0" fillId="0" borderId="13" xfId="1" applyNumberFormat="1" applyFont="1" applyFill="1" applyBorder="1" applyAlignment="1">
      <alignment horizontal="center" vertical="center"/>
    </xf>
    <xf numFmtId="164" fontId="0" fillId="0" borderId="41" xfId="1" applyNumberFormat="1" applyFont="1" applyFill="1" applyBorder="1" applyAlignment="1">
      <alignment horizontal="center" vertical="center"/>
    </xf>
    <xf numFmtId="0" fontId="12" fillId="0" borderId="56" xfId="1" applyFill="1" applyBorder="1" applyAlignment="1">
      <alignment horizontal="center" vertical="center"/>
    </xf>
    <xf numFmtId="164" fontId="0" fillId="0" borderId="6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5" xfId="1" applyNumberFormat="1" applyFont="1" applyFill="1" applyBorder="1" applyAlignment="1">
      <alignment horizontal="center" vertical="center"/>
    </xf>
    <xf numFmtId="164" fontId="21" fillId="0" borderId="38" xfId="1" applyNumberFormat="1" applyFont="1" applyFill="1" applyBorder="1" applyAlignment="1">
      <alignment horizontal="center" vertical="center"/>
    </xf>
    <xf numFmtId="164" fontId="0" fillId="0" borderId="38" xfId="1" applyNumberFormat="1" applyFont="1" applyFill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2" fontId="11" fillId="0" borderId="24" xfId="0" applyNumberFormat="1" applyFont="1" applyBorder="1" applyAlignment="1">
      <alignment horizontal="center" vertical="center"/>
    </xf>
    <xf numFmtId="164" fontId="0" fillId="0" borderId="48" xfId="0" applyNumberFormat="1" applyFill="1" applyBorder="1" applyAlignment="1">
      <alignment horizontal="center" vertical="center"/>
    </xf>
    <xf numFmtId="164" fontId="0" fillId="0" borderId="0" xfId="0" applyNumberFormat="1" applyFill="1" applyBorder="1"/>
    <xf numFmtId="164" fontId="0" fillId="0" borderId="48" xfId="0" applyNumberFormat="1" applyFill="1" applyBorder="1"/>
    <xf numFmtId="166" fontId="5" fillId="0" borderId="41" xfId="0" applyNumberFormat="1" applyFont="1" applyBorder="1" applyAlignment="1">
      <alignment horizontal="center" vertical="center"/>
    </xf>
    <xf numFmtId="166" fontId="5" fillId="0" borderId="16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166" fontId="5" fillId="0" borderId="42" xfId="0" applyNumberFormat="1" applyFont="1" applyBorder="1" applyAlignment="1">
      <alignment horizontal="center" vertical="center"/>
    </xf>
    <xf numFmtId="166" fontId="5" fillId="0" borderId="38" xfId="0" applyNumberFormat="1" applyFont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center" vertical="center"/>
    </xf>
    <xf numFmtId="166" fontId="6" fillId="0" borderId="7" xfId="0" applyNumberFormat="1" applyFont="1" applyFill="1" applyBorder="1" applyAlignment="1">
      <alignment horizontal="center" vertical="center"/>
    </xf>
    <xf numFmtId="166" fontId="5" fillId="0" borderId="18" xfId="0" applyNumberFormat="1" applyFont="1" applyFill="1" applyBorder="1" applyAlignment="1">
      <alignment horizontal="center" vertical="center"/>
    </xf>
    <xf numFmtId="166" fontId="6" fillId="0" borderId="5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0" fillId="0" borderId="0" xfId="0" applyFill="1"/>
    <xf numFmtId="0" fontId="23" fillId="0" borderId="2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64" fontId="23" fillId="0" borderId="22" xfId="0" applyNumberFormat="1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164" fontId="23" fillId="0" borderId="53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23" fillId="0" borderId="5" xfId="0" applyNumberFormat="1" applyFont="1" applyFill="1" applyBorder="1" applyAlignment="1">
      <alignment horizontal="center" vertical="center"/>
    </xf>
    <xf numFmtId="164" fontId="23" fillId="0" borderId="9" xfId="0" applyNumberFormat="1" applyFont="1" applyFill="1" applyBorder="1" applyAlignment="1">
      <alignment horizontal="center" vertical="center"/>
    </xf>
    <xf numFmtId="166" fontId="5" fillId="0" borderId="40" xfId="0" applyNumberFormat="1" applyFont="1" applyBorder="1" applyAlignment="1">
      <alignment horizontal="center" vertical="center"/>
    </xf>
    <xf numFmtId="166" fontId="5" fillId="0" borderId="19" xfId="0" applyNumberFormat="1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17" fillId="0" borderId="20" xfId="0" applyNumberFormat="1" applyFont="1" applyBorder="1" applyAlignment="1">
      <alignment horizontal="center" vertical="center"/>
    </xf>
    <xf numFmtId="0" fontId="20" fillId="0" borderId="32" xfId="2" applyFont="1" applyBorder="1" applyAlignment="1">
      <alignment horizontal="center" vertical="center" wrapText="1"/>
    </xf>
    <xf numFmtId="0" fontId="20" fillId="0" borderId="49" xfId="2" applyFont="1" applyBorder="1" applyAlignment="1">
      <alignment horizontal="center" vertical="center" wrapText="1"/>
    </xf>
    <xf numFmtId="0" fontId="20" fillId="0" borderId="34" xfId="2" applyFont="1" applyBorder="1" applyAlignment="1">
      <alignment horizontal="center" vertical="center" wrapText="1"/>
    </xf>
    <xf numFmtId="0" fontId="12" fillId="0" borderId="52" xfId="1" applyBorder="1" applyAlignment="1">
      <alignment horizontal="center" vertical="center"/>
    </xf>
    <xf numFmtId="164" fontId="23" fillId="0" borderId="18" xfId="0" applyNumberFormat="1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1" fontId="23" fillId="0" borderId="16" xfId="0" applyNumberFormat="1" applyFont="1" applyFill="1" applyBorder="1" applyAlignment="1">
      <alignment horizontal="center" vertical="center"/>
    </xf>
    <xf numFmtId="1" fontId="23" fillId="0" borderId="22" xfId="0" applyNumberFormat="1" applyFont="1" applyFill="1" applyBorder="1" applyAlignment="1">
      <alignment horizontal="center" vertical="center"/>
    </xf>
    <xf numFmtId="3" fontId="2" fillId="0" borderId="0" xfId="43" applyNumberFormat="1"/>
    <xf numFmtId="167" fontId="2" fillId="0" borderId="0" xfId="43" applyNumberFormat="1"/>
    <xf numFmtId="164" fontId="23" fillId="0" borderId="12" xfId="0" applyNumberFormat="1" applyFont="1" applyFill="1" applyBorder="1" applyAlignment="1">
      <alignment horizontal="center" vertical="center"/>
    </xf>
    <xf numFmtId="1" fontId="23" fillId="0" borderId="6" xfId="0" applyNumberFormat="1" applyFont="1" applyFill="1" applyBorder="1" applyAlignment="1">
      <alignment horizontal="center" vertical="center"/>
    </xf>
    <xf numFmtId="1" fontId="23" fillId="0" borderId="4" xfId="0" applyNumberFormat="1" applyFont="1" applyFill="1" applyBorder="1" applyAlignment="1">
      <alignment horizontal="center" vertical="center"/>
    </xf>
    <xf numFmtId="164" fontId="23" fillId="0" borderId="3" xfId="0" applyNumberFormat="1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1" fontId="23" fillId="0" borderId="19" xfId="0" applyNumberFormat="1" applyFont="1" applyFill="1" applyBorder="1" applyAlignment="1">
      <alignment horizontal="center" vertical="center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49" fontId="0" fillId="0" borderId="60" xfId="0" applyNumberFormat="1" applyBorder="1" applyAlignment="1">
      <alignment horizontal="left" vertical="center"/>
    </xf>
    <xf numFmtId="49" fontId="0" fillId="0" borderId="61" xfId="0" applyNumberFormat="1" applyBorder="1" applyAlignment="1">
      <alignment horizontal="left" vertical="center"/>
    </xf>
    <xf numFmtId="49" fontId="0" fillId="0" borderId="57" xfId="0" applyNumberFormat="1" applyBorder="1" applyAlignment="1">
      <alignment horizontal="left" vertical="center"/>
    </xf>
    <xf numFmtId="49" fontId="0" fillId="0" borderId="76" xfId="0" applyNumberFormat="1" applyBorder="1" applyAlignment="1">
      <alignment horizontal="left" vertical="center"/>
    </xf>
    <xf numFmtId="49" fontId="0" fillId="0" borderId="77" xfId="0" applyNumberFormat="1" applyBorder="1" applyAlignment="1">
      <alignment horizontal="left" vertical="center"/>
    </xf>
    <xf numFmtId="167" fontId="2" fillId="0" borderId="60" xfId="43" applyNumberFormat="1" applyBorder="1"/>
    <xf numFmtId="167" fontId="2" fillId="0" borderId="61" xfId="43" applyNumberFormat="1" applyBorder="1"/>
    <xf numFmtId="167" fontId="2" fillId="0" borderId="62" xfId="43" applyNumberFormat="1" applyBorder="1"/>
    <xf numFmtId="167" fontId="2" fillId="0" borderId="36" xfId="43" applyNumberFormat="1" applyBorder="1"/>
    <xf numFmtId="167" fontId="2" fillId="0" borderId="0" xfId="43" applyNumberFormat="1" applyBorder="1"/>
    <xf numFmtId="167" fontId="2" fillId="0" borderId="48" xfId="43" applyNumberFormat="1" applyBorder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36" xfId="0" applyBorder="1"/>
    <xf numFmtId="0" fontId="0" fillId="0" borderId="48" xfId="0" applyBorder="1"/>
    <xf numFmtId="0" fontId="0" fillId="0" borderId="35" xfId="0" applyBorder="1"/>
    <xf numFmtId="0" fontId="0" fillId="0" borderId="25" xfId="0" applyBorder="1"/>
    <xf numFmtId="167" fontId="2" fillId="0" borderId="25" xfId="43" applyNumberFormat="1" applyBorder="1"/>
    <xf numFmtId="0" fontId="0" fillId="0" borderId="47" xfId="0" applyBorder="1"/>
    <xf numFmtId="167" fontId="2" fillId="0" borderId="1" xfId="43" applyNumberFormat="1" applyBorder="1"/>
    <xf numFmtId="166" fontId="6" fillId="0" borderId="18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/>
    </xf>
    <xf numFmtId="167" fontId="2" fillId="0" borderId="6" xfId="43" applyNumberFormat="1" applyFill="1" applyBorder="1" applyAlignment="1">
      <alignment horizontal="center" vertical="center"/>
    </xf>
    <xf numFmtId="167" fontId="2" fillId="36" borderId="6" xfId="43" applyNumberFormat="1" applyFill="1" applyBorder="1" applyAlignment="1">
      <alignment horizontal="center" vertical="center"/>
    </xf>
    <xf numFmtId="167" fontId="2" fillId="2" borderId="6" xfId="43" applyNumberFormat="1" applyFill="1" applyBorder="1" applyAlignment="1">
      <alignment horizontal="center" vertical="center"/>
    </xf>
    <xf numFmtId="167" fontId="2" fillId="0" borderId="6" xfId="43" applyNumberFormat="1" applyBorder="1" applyAlignment="1">
      <alignment horizontal="center" vertical="center"/>
    </xf>
    <xf numFmtId="167" fontId="2" fillId="0" borderId="22" xfId="43" applyNumberFormat="1" applyBorder="1" applyAlignment="1">
      <alignment horizontal="center" vertical="center"/>
    </xf>
    <xf numFmtId="167" fontId="2" fillId="37" borderId="6" xfId="43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3" fillId="0" borderId="55" xfId="2" applyFont="1" applyBorder="1" applyAlignment="1">
      <alignment horizontal="center" vertical="center"/>
    </xf>
    <xf numFmtId="168" fontId="17" fillId="0" borderId="10" xfId="2" applyNumberFormat="1" applyFont="1" applyBorder="1" applyAlignment="1">
      <alignment horizontal="center" vertical="center"/>
    </xf>
    <xf numFmtId="164" fontId="17" fillId="0" borderId="12" xfId="2" applyNumberFormat="1" applyFont="1" applyBorder="1" applyAlignment="1">
      <alignment horizontal="center" vertical="center"/>
    </xf>
    <xf numFmtId="47" fontId="19" fillId="0" borderId="3" xfId="2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67" fontId="2" fillId="36" borderId="1" xfId="43" applyNumberFormat="1" applyFill="1" applyBorder="1" applyAlignment="1">
      <alignment horizontal="center" vertical="center"/>
    </xf>
    <xf numFmtId="167" fontId="2" fillId="0" borderId="1" xfId="43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7" fontId="2" fillId="0" borderId="41" xfId="43" applyNumberFormat="1" applyBorder="1" applyAlignment="1">
      <alignment horizontal="center" vertical="center"/>
    </xf>
    <xf numFmtId="167" fontId="2" fillId="0" borderId="38" xfId="43" applyNumberFormat="1" applyBorder="1" applyAlignment="1">
      <alignment horizontal="center" vertical="center"/>
    </xf>
    <xf numFmtId="167" fontId="2" fillId="37" borderId="38" xfId="43" applyNumberFormat="1" applyFill="1" applyBorder="1" applyAlignment="1">
      <alignment horizontal="center" vertical="center"/>
    </xf>
    <xf numFmtId="167" fontId="2" fillId="36" borderId="38" xfId="43" applyNumberForma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5" fillId="0" borderId="22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167" fontId="2" fillId="2" borderId="38" xfId="43" applyNumberForma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2" fontId="11" fillId="35" borderId="22" xfId="0" applyNumberFormat="1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/>
    </xf>
    <xf numFmtId="0" fontId="11" fillId="35" borderId="6" xfId="0" applyFont="1" applyFill="1" applyBorder="1" applyAlignment="1">
      <alignment horizontal="center" vertical="center"/>
    </xf>
    <xf numFmtId="167" fontId="2" fillId="0" borderId="0" xfId="43" applyNumberFormat="1" applyFill="1"/>
    <xf numFmtId="0" fontId="23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/>
    </xf>
    <xf numFmtId="164" fontId="23" fillId="0" borderId="8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" fillId="0" borderId="0" xfId="2" applyFont="1"/>
    <xf numFmtId="3" fontId="23" fillId="0" borderId="38" xfId="0" applyNumberFormat="1" applyFont="1" applyFill="1" applyBorder="1" applyAlignment="1">
      <alignment horizontal="center" vertical="center"/>
    </xf>
    <xf numFmtId="167" fontId="2" fillId="0" borderId="9" xfId="43" applyNumberFormat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64" fontId="0" fillId="0" borderId="47" xfId="0" applyNumberForma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47" xfId="0" applyNumberFormat="1" applyFill="1" applyBorder="1"/>
    <xf numFmtId="164" fontId="0" fillId="0" borderId="25" xfId="0" applyNumberFormat="1" applyFill="1" applyBorder="1"/>
    <xf numFmtId="164" fontId="0" fillId="0" borderId="48" xfId="0" applyNumberFormat="1" applyBorder="1"/>
    <xf numFmtId="164" fontId="0" fillId="0" borderId="0" xfId="0" applyNumberFormat="1" applyBorder="1"/>
    <xf numFmtId="167" fontId="2" fillId="37" borderId="1" xfId="43" applyNumberFormat="1" applyFill="1" applyBorder="1" applyAlignment="1">
      <alignment horizontal="center" vertical="center"/>
    </xf>
    <xf numFmtId="167" fontId="2" fillId="0" borderId="12" xfId="43" applyNumberFormat="1" applyBorder="1"/>
    <xf numFmtId="164" fontId="23" fillId="0" borderId="19" xfId="0" applyNumberFormat="1" applyFont="1" applyFill="1" applyBorder="1" applyAlignment="1">
      <alignment horizontal="center" vertical="center"/>
    </xf>
    <xf numFmtId="164" fontId="23" fillId="0" borderId="38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4" fontId="23" fillId="0" borderId="4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64" fontId="23" fillId="0" borderId="40" xfId="0" applyNumberFormat="1" applyFont="1" applyFill="1" applyBorder="1" applyAlignment="1">
      <alignment horizontal="center" vertical="center"/>
    </xf>
    <xf numFmtId="167" fontId="2" fillId="0" borderId="0" xfId="43" applyNumberFormat="1"/>
    <xf numFmtId="167" fontId="2" fillId="37" borderId="9" xfId="43" applyNumberFormat="1" applyFill="1" applyBorder="1" applyAlignment="1">
      <alignment horizontal="center" vertical="center"/>
    </xf>
    <xf numFmtId="167" fontId="2" fillId="36" borderId="0" xfId="43" applyNumberFormat="1" applyFill="1" applyBorder="1"/>
    <xf numFmtId="0" fontId="23" fillId="0" borderId="19" xfId="0" applyFont="1" applyFill="1" applyBorder="1" applyAlignment="1">
      <alignment horizontal="center" vertical="center"/>
    </xf>
    <xf numFmtId="0" fontId="15" fillId="0" borderId="60" xfId="2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8" fontId="17" fillId="3" borderId="17" xfId="2" applyNumberFormat="1" applyFont="1" applyFill="1" applyBorder="1" applyAlignment="1">
      <alignment horizontal="center" vertical="center"/>
    </xf>
    <xf numFmtId="167" fontId="2" fillId="0" borderId="5" xfId="43" applyNumberForma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164" fontId="23" fillId="0" borderId="3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0" borderId="0" xfId="2" applyFill="1" applyBorder="1"/>
    <xf numFmtId="0" fontId="3" fillId="3" borderId="9" xfId="2" applyFont="1" applyFill="1" applyBorder="1" applyAlignment="1">
      <alignment horizontal="center" vertical="center"/>
    </xf>
    <xf numFmtId="167" fontId="2" fillId="0" borderId="42" xfId="43" applyNumberFormat="1" applyBorder="1" applyAlignment="1">
      <alignment horizontal="center" vertical="center"/>
    </xf>
    <xf numFmtId="168" fontId="17" fillId="3" borderId="7" xfId="2" applyNumberFormat="1" applyFont="1" applyFill="1" applyBorder="1" applyAlignment="1">
      <alignment horizontal="center" vertical="center"/>
    </xf>
    <xf numFmtId="167" fontId="2" fillId="37" borderId="1" xfId="43" applyNumberFormat="1" applyFill="1" applyBorder="1"/>
    <xf numFmtId="167" fontId="2" fillId="37" borderId="5" xfId="43" applyNumberFormat="1" applyFill="1" applyBorder="1" applyAlignment="1">
      <alignment horizontal="center" vertical="center"/>
    </xf>
    <xf numFmtId="168" fontId="17" fillId="3" borderId="8" xfId="2" applyNumberFormat="1" applyFont="1" applyFill="1" applyBorder="1" applyAlignment="1">
      <alignment horizontal="center" vertical="center"/>
    </xf>
    <xf numFmtId="167" fontId="2" fillId="0" borderId="0" xfId="43" applyNumberFormat="1" applyFill="1" applyBorder="1" applyAlignment="1">
      <alignment horizontal="center" vertical="center"/>
    </xf>
    <xf numFmtId="47" fontId="19" fillId="37" borderId="3" xfId="2" applyNumberFormat="1" applyFont="1" applyFill="1" applyBorder="1" applyAlignment="1">
      <alignment horizontal="center" vertical="center"/>
    </xf>
    <xf numFmtId="47" fontId="19" fillId="0" borderId="2" xfId="2" applyNumberFormat="1" applyFont="1" applyBorder="1" applyAlignment="1">
      <alignment horizontal="center" vertical="center"/>
    </xf>
    <xf numFmtId="167" fontId="2" fillId="36" borderId="5" xfId="43" applyNumberFormat="1" applyFill="1" applyBorder="1" applyAlignment="1">
      <alignment horizontal="center" vertical="center"/>
    </xf>
    <xf numFmtId="164" fontId="17" fillId="37" borderId="12" xfId="2" applyNumberFormat="1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167" fontId="2" fillId="0" borderId="13" xfId="43" applyNumberFormat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167" fontId="2" fillId="0" borderId="12" xfId="43" applyNumberFormat="1" applyBorder="1" applyAlignment="1">
      <alignment horizontal="center" vertical="center"/>
    </xf>
    <xf numFmtId="165" fontId="17" fillId="0" borderId="3" xfId="2" applyNumberFormat="1" applyFont="1" applyFill="1" applyBorder="1" applyAlignment="1">
      <alignment horizontal="center" vertical="center"/>
    </xf>
    <xf numFmtId="0" fontId="15" fillId="0" borderId="22" xfId="2" applyBorder="1" applyAlignment="1">
      <alignment horizontal="center" vertical="center"/>
    </xf>
    <xf numFmtId="0" fontId="15" fillId="0" borderId="4" xfId="2" applyBorder="1" applyAlignment="1">
      <alignment horizontal="center" vertical="center"/>
    </xf>
    <xf numFmtId="164" fontId="17" fillId="38" borderId="12" xfId="2" applyNumberFormat="1" applyFont="1" applyFill="1" applyBorder="1" applyAlignment="1">
      <alignment horizontal="center" vertical="center"/>
    </xf>
    <xf numFmtId="47" fontId="19" fillId="38" borderId="3" xfId="2" applyNumberFormat="1" applyFont="1" applyFill="1" applyBorder="1" applyAlignment="1">
      <alignment horizontal="center" vertical="center"/>
    </xf>
    <xf numFmtId="166" fontId="5" fillId="39" borderId="18" xfId="0" applyNumberFormat="1" applyFont="1" applyFill="1" applyBorder="1" applyAlignment="1">
      <alignment horizontal="center" vertical="center"/>
    </xf>
    <xf numFmtId="166" fontId="5" fillId="40" borderId="18" xfId="0" applyNumberFormat="1" applyFont="1" applyFill="1" applyBorder="1" applyAlignment="1">
      <alignment horizontal="center" vertical="center"/>
    </xf>
    <xf numFmtId="166" fontId="5" fillId="41" borderId="18" xfId="0" applyNumberFormat="1" applyFont="1" applyFill="1" applyBorder="1" applyAlignment="1">
      <alignment horizontal="center" vertical="center"/>
    </xf>
    <xf numFmtId="166" fontId="5" fillId="39" borderId="17" xfId="0" applyNumberFormat="1" applyFont="1" applyFill="1" applyBorder="1" applyAlignment="1">
      <alignment horizontal="center" vertical="center"/>
    </xf>
    <xf numFmtId="166" fontId="5" fillId="42" borderId="18" xfId="0" applyNumberFormat="1" applyFont="1" applyFill="1" applyBorder="1" applyAlignment="1">
      <alignment horizontal="center" vertical="center"/>
    </xf>
    <xf numFmtId="166" fontId="5" fillId="43" borderId="18" xfId="0" applyNumberFormat="1" applyFont="1" applyFill="1" applyBorder="1" applyAlignment="1">
      <alignment horizontal="center" vertical="center"/>
    </xf>
    <xf numFmtId="166" fontId="5" fillId="44" borderId="18" xfId="0" applyNumberFormat="1" applyFont="1" applyFill="1" applyBorder="1" applyAlignment="1">
      <alignment horizontal="center" vertical="center"/>
    </xf>
    <xf numFmtId="166" fontId="5" fillId="41" borderId="19" xfId="0" applyNumberFormat="1" applyFont="1" applyFill="1" applyBorder="1" applyAlignment="1">
      <alignment horizontal="center" vertical="center"/>
    </xf>
    <xf numFmtId="164" fontId="42" fillId="0" borderId="9" xfId="0" applyNumberFormat="1" applyFont="1" applyFill="1" applyBorder="1" applyAlignment="1">
      <alignment horizontal="center" vertical="center"/>
    </xf>
    <xf numFmtId="166" fontId="17" fillId="40" borderId="2" xfId="0" applyNumberFormat="1" applyFont="1" applyFill="1" applyBorder="1" applyAlignment="1">
      <alignment horizontal="center" vertical="center"/>
    </xf>
    <xf numFmtId="166" fontId="5" fillId="41" borderId="5" xfId="0" applyNumberFormat="1" applyFont="1" applyFill="1" applyBorder="1" applyAlignment="1">
      <alignment horizontal="center" vertical="center"/>
    </xf>
    <xf numFmtId="166" fontId="5" fillId="39" borderId="5" xfId="0" applyNumberFormat="1" applyFont="1" applyFill="1" applyBorder="1" applyAlignment="1">
      <alignment horizontal="center" vertical="center"/>
    </xf>
    <xf numFmtId="166" fontId="5" fillId="43" borderId="5" xfId="0" applyNumberFormat="1" applyFont="1" applyFill="1" applyBorder="1" applyAlignment="1">
      <alignment horizontal="center" vertical="center"/>
    </xf>
    <xf numFmtId="166" fontId="5" fillId="36" borderId="17" xfId="0" applyNumberFormat="1" applyFont="1" applyFill="1" applyBorder="1" applyAlignment="1">
      <alignment horizontal="center" vertical="center"/>
    </xf>
    <xf numFmtId="166" fontId="17" fillId="43" borderId="19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164" fontId="23" fillId="0" borderId="42" xfId="0" applyNumberFormat="1" applyFont="1" applyFill="1" applyBorder="1" applyAlignment="1">
      <alignment horizontal="center" vertical="center"/>
    </xf>
    <xf numFmtId="167" fontId="2" fillId="0" borderId="16" xfId="43" applyNumberFormat="1" applyBorder="1" applyAlignment="1">
      <alignment horizontal="center" vertical="center"/>
    </xf>
    <xf numFmtId="167" fontId="2" fillId="37" borderId="18" xfId="43" applyNumberFormat="1" applyFill="1" applyBorder="1" applyAlignment="1">
      <alignment horizontal="center" vertical="center"/>
    </xf>
    <xf numFmtId="167" fontId="2" fillId="0" borderId="18" xfId="43" applyNumberFormat="1" applyBorder="1" applyAlignment="1">
      <alignment horizontal="center" vertical="center"/>
    </xf>
    <xf numFmtId="167" fontId="2" fillId="36" borderId="18" xfId="43" applyNumberFormat="1" applyFill="1" applyBorder="1" applyAlignment="1">
      <alignment horizontal="center" vertical="center"/>
    </xf>
    <xf numFmtId="167" fontId="2" fillId="0" borderId="8" xfId="43" applyNumberFormat="1" applyBorder="1" applyAlignment="1">
      <alignment horizontal="center" vertical="center"/>
    </xf>
    <xf numFmtId="167" fontId="2" fillId="0" borderId="1" xfId="43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166" fontId="5" fillId="42" borderId="5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166" fontId="17" fillId="40" borderId="19" xfId="0" applyNumberFormat="1" applyFont="1" applyFill="1" applyBorder="1" applyAlignment="1">
      <alignment horizontal="center" vertical="center"/>
    </xf>
    <xf numFmtId="166" fontId="17" fillId="41" borderId="19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166" fontId="5" fillId="43" borderId="17" xfId="0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167" fontId="0" fillId="0" borderId="0" xfId="0" applyNumberFormat="1"/>
    <xf numFmtId="0" fontId="12" fillId="0" borderId="16" xfId="1" applyFill="1" applyBorder="1" applyAlignment="1">
      <alignment horizontal="center" vertical="center"/>
    </xf>
    <xf numFmtId="0" fontId="12" fillId="0" borderId="18" xfId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ill="1" applyBorder="1" applyAlignment="1">
      <alignment horizontal="center" vertical="center"/>
    </xf>
    <xf numFmtId="0" fontId="12" fillId="0" borderId="4" xfId="1" applyFill="1" applyBorder="1" applyAlignment="1">
      <alignment horizontal="center" vertical="center"/>
    </xf>
    <xf numFmtId="1" fontId="0" fillId="0" borderId="3" xfId="1" applyNumberFormat="1" applyFont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  <xf numFmtId="0" fontId="12" fillId="0" borderId="0" xfId="1" applyBorder="1" applyAlignment="1">
      <alignment horizontal="center" vertical="center"/>
    </xf>
    <xf numFmtId="0" fontId="12" fillId="0" borderId="54" xfId="1" applyBorder="1" applyAlignment="1">
      <alignment horizontal="center" vertical="center"/>
    </xf>
    <xf numFmtId="0" fontId="0" fillId="0" borderId="15" xfId="1" applyFont="1" applyFill="1" applyBorder="1" applyAlignment="1">
      <alignment horizontal="left" vertical="center"/>
    </xf>
    <xf numFmtId="0" fontId="12" fillId="0" borderId="54" xfId="1" applyFill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/>
    </xf>
    <xf numFmtId="0" fontId="12" fillId="0" borderId="19" xfId="1" applyFill="1" applyBorder="1" applyAlignment="1">
      <alignment horizontal="center" vertical="center"/>
    </xf>
    <xf numFmtId="164" fontId="0" fillId="0" borderId="40" xfId="1" applyNumberFormat="1" applyFont="1" applyFill="1" applyBorder="1" applyAlignment="1">
      <alignment horizontal="center" vertical="center"/>
    </xf>
    <xf numFmtId="0" fontId="12" fillId="0" borderId="2" xfId="1" applyFill="1" applyBorder="1" applyAlignment="1">
      <alignment horizontal="center" vertical="center"/>
    </xf>
    <xf numFmtId="0" fontId="0" fillId="0" borderId="0" xfId="0"/>
    <xf numFmtId="0" fontId="1" fillId="0" borderId="0" xfId="45"/>
    <xf numFmtId="0" fontId="1" fillId="0" borderId="3" xfId="45" applyBorder="1" applyAlignment="1">
      <alignment horizontal="center" vertical="center" wrapText="1"/>
    </xf>
    <xf numFmtId="0" fontId="1" fillId="0" borderId="23" xfId="45" applyBorder="1" applyAlignment="1">
      <alignment horizontal="center"/>
    </xf>
    <xf numFmtId="0" fontId="1" fillId="0" borderId="41" xfId="45" applyBorder="1" applyAlignment="1">
      <alignment horizontal="center"/>
    </xf>
    <xf numFmtId="0" fontId="1" fillId="0" borderId="12" xfId="45" applyBorder="1" applyAlignment="1">
      <alignment horizontal="center"/>
    </xf>
    <xf numFmtId="0" fontId="1" fillId="0" borderId="16" xfId="45" applyBorder="1" applyAlignment="1">
      <alignment horizontal="center"/>
    </xf>
    <xf numFmtId="0" fontId="1" fillId="0" borderId="22" xfId="45" applyBorder="1" applyAlignment="1">
      <alignment horizontal="center"/>
    </xf>
    <xf numFmtId="0" fontId="1" fillId="2" borderId="49" xfId="45" applyFill="1" applyBorder="1" applyAlignment="1">
      <alignment horizontal="center"/>
    </xf>
    <xf numFmtId="0" fontId="1" fillId="2" borderId="13" xfId="45" applyFill="1" applyBorder="1" applyAlignment="1">
      <alignment horizontal="center"/>
    </xf>
    <xf numFmtId="0" fontId="1" fillId="0" borderId="14" xfId="45" applyBorder="1" applyAlignment="1">
      <alignment horizontal="center"/>
    </xf>
    <xf numFmtId="0" fontId="1" fillId="0" borderId="38" xfId="45" applyBorder="1" applyAlignment="1">
      <alignment horizontal="center"/>
    </xf>
    <xf numFmtId="0" fontId="1" fillId="0" borderId="1" xfId="45" applyBorder="1" applyAlignment="1">
      <alignment horizontal="center"/>
    </xf>
    <xf numFmtId="0" fontId="1" fillId="0" borderId="18" xfId="45" applyBorder="1" applyAlignment="1">
      <alignment horizontal="center"/>
    </xf>
    <xf numFmtId="0" fontId="1" fillId="0" borderId="9" xfId="45" applyBorder="1" applyAlignment="1">
      <alignment horizontal="center"/>
    </xf>
    <xf numFmtId="0" fontId="1" fillId="2" borderId="1" xfId="45" applyFill="1" applyBorder="1" applyAlignment="1">
      <alignment horizontal="center"/>
    </xf>
    <xf numFmtId="0" fontId="1" fillId="2" borderId="5" xfId="45" applyFill="1" applyBorder="1" applyAlignment="1">
      <alignment horizontal="center"/>
    </xf>
    <xf numFmtId="0" fontId="1" fillId="0" borderId="15" xfId="45" applyBorder="1" applyAlignment="1">
      <alignment horizontal="center"/>
    </xf>
    <xf numFmtId="0" fontId="1" fillId="0" borderId="40" xfId="45" applyBorder="1" applyAlignment="1">
      <alignment horizontal="center"/>
    </xf>
    <xf numFmtId="0" fontId="1" fillId="0" borderId="3" xfId="45" applyBorder="1" applyAlignment="1">
      <alignment horizontal="center"/>
    </xf>
    <xf numFmtId="0" fontId="1" fillId="0" borderId="19" xfId="45" applyBorder="1" applyAlignment="1">
      <alignment horizontal="center"/>
    </xf>
    <xf numFmtId="0" fontId="1" fillId="0" borderId="31" xfId="45" applyBorder="1" applyAlignment="1">
      <alignment horizontal="center"/>
    </xf>
    <xf numFmtId="0" fontId="1" fillId="2" borderId="3" xfId="45" applyFill="1" applyBorder="1" applyAlignment="1">
      <alignment horizontal="center"/>
    </xf>
    <xf numFmtId="0" fontId="1" fillId="2" borderId="2" xfId="45" applyFill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7" fillId="0" borderId="54" xfId="0" applyFont="1" applyBorder="1" applyAlignment="1">
      <alignment horizontal="left" vertical="center"/>
    </xf>
    <xf numFmtId="0" fontId="1" fillId="0" borderId="6" xfId="45" applyBorder="1" applyAlignment="1">
      <alignment horizontal="center"/>
    </xf>
    <xf numFmtId="0" fontId="1" fillId="0" borderId="4" xfId="45" applyBorder="1" applyAlignment="1">
      <alignment horizontal="center"/>
    </xf>
    <xf numFmtId="0" fontId="1" fillId="0" borderId="8" xfId="45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59" xfId="45" applyBorder="1" applyAlignment="1">
      <alignment horizontal="center"/>
    </xf>
    <xf numFmtId="0" fontId="1" fillId="0" borderId="24" xfId="45" applyBorder="1" applyAlignment="1">
      <alignment horizontal="center"/>
    </xf>
    <xf numFmtId="0" fontId="1" fillId="0" borderId="10" xfId="45" applyBorder="1" applyAlignment="1">
      <alignment horizontal="center"/>
    </xf>
    <xf numFmtId="0" fontId="1" fillId="0" borderId="26" xfId="45" applyBorder="1" applyAlignment="1">
      <alignment horizontal="center"/>
    </xf>
    <xf numFmtId="166" fontId="5" fillId="0" borderId="41" xfId="0" applyNumberFormat="1" applyFont="1" applyBorder="1" applyAlignment="1">
      <alignment horizontal="center" vertical="center"/>
    </xf>
    <xf numFmtId="166" fontId="5" fillId="0" borderId="16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166" fontId="5" fillId="0" borderId="42" xfId="0" applyNumberFormat="1" applyFont="1" applyBorder="1" applyAlignment="1">
      <alignment horizontal="center" vertical="center"/>
    </xf>
    <xf numFmtId="166" fontId="5" fillId="0" borderId="38" xfId="0" applyNumberFormat="1" applyFont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6" fillId="0" borderId="7" xfId="0" applyNumberFormat="1" applyFont="1" applyFill="1" applyBorder="1" applyAlignment="1">
      <alignment horizontal="center" vertical="center"/>
    </xf>
    <xf numFmtId="166" fontId="5" fillId="0" borderId="18" xfId="0" applyNumberFormat="1" applyFont="1" applyFill="1" applyBorder="1" applyAlignment="1">
      <alignment horizontal="center" vertical="center"/>
    </xf>
    <xf numFmtId="166" fontId="6" fillId="0" borderId="5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64" fontId="23" fillId="0" borderId="22" xfId="0" applyNumberFormat="1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164" fontId="23" fillId="0" borderId="53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23" fillId="0" borderId="5" xfId="0" applyNumberFormat="1" applyFont="1" applyFill="1" applyBorder="1" applyAlignment="1">
      <alignment horizontal="center" vertical="center"/>
    </xf>
    <xf numFmtId="164" fontId="23" fillId="0" borderId="9" xfId="0" applyNumberFormat="1" applyFont="1" applyFill="1" applyBorder="1" applyAlignment="1">
      <alignment horizontal="center" vertical="center"/>
    </xf>
    <xf numFmtId="166" fontId="5" fillId="0" borderId="40" xfId="0" applyNumberFormat="1" applyFont="1" applyBorder="1" applyAlignment="1">
      <alignment horizontal="center" vertical="center"/>
    </xf>
    <xf numFmtId="166" fontId="5" fillId="0" borderId="19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166" fontId="5" fillId="0" borderId="8" xfId="0" applyNumberFormat="1" applyFont="1" applyFill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2" fontId="1" fillId="0" borderId="18" xfId="45" applyNumberForma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166" fontId="5" fillId="40" borderId="5" xfId="0" applyNumberFormat="1" applyFont="1" applyFill="1" applyBorder="1" applyAlignment="1">
      <alignment horizontal="center" vertical="center"/>
    </xf>
    <xf numFmtId="3" fontId="23" fillId="0" borderId="4" xfId="0" applyNumberFormat="1" applyFont="1" applyFill="1" applyBorder="1" applyAlignment="1">
      <alignment horizontal="center" vertical="center"/>
    </xf>
    <xf numFmtId="166" fontId="17" fillId="41" borderId="2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164" fontId="42" fillId="0" borderId="6" xfId="0" applyNumberFormat="1" applyFont="1" applyFill="1" applyBorder="1" applyAlignment="1">
      <alignment horizontal="center" vertical="center"/>
    </xf>
    <xf numFmtId="0" fontId="5" fillId="0" borderId="54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164" fontId="42" fillId="0" borderId="3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66" fontId="5" fillId="40" borderId="17" xfId="0" applyNumberFormat="1" applyFont="1" applyFill="1" applyBorder="1" applyAlignment="1">
      <alignment horizontal="center" vertical="center"/>
    </xf>
    <xf numFmtId="166" fontId="5" fillId="39" borderId="19" xfId="0" applyNumberFormat="1" applyFont="1" applyFill="1" applyBorder="1" applyAlignment="1">
      <alignment horizontal="center" vertical="center"/>
    </xf>
    <xf numFmtId="167" fontId="2" fillId="36" borderId="42" xfId="43" applyNumberForma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12" xfId="0" applyFont="1" applyBorder="1" applyAlignment="1">
      <alignment horizontal="left" vertical="center"/>
    </xf>
    <xf numFmtId="0" fontId="44" fillId="0" borderId="12" xfId="0" applyFont="1" applyFill="1" applyBorder="1" applyAlignment="1">
      <alignment horizontal="center" vertical="center"/>
    </xf>
    <xf numFmtId="2" fontId="44" fillId="0" borderId="12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vertical="center"/>
    </xf>
    <xf numFmtId="0" fontId="44" fillId="0" borderId="1" xfId="0" applyFont="1" applyFill="1" applyBorder="1" applyAlignment="1">
      <alignment horizontal="center" vertical="center"/>
    </xf>
    <xf numFmtId="2" fontId="44" fillId="0" borderId="1" xfId="0" applyNumberFormat="1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3" xfId="0" applyFont="1" applyBorder="1" applyAlignment="1">
      <alignment horizontal="left" vertical="center"/>
    </xf>
    <xf numFmtId="2" fontId="44" fillId="0" borderId="3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vertical="center"/>
    </xf>
    <xf numFmtId="0" fontId="44" fillId="0" borderId="1" xfId="0" applyFont="1" applyBorder="1" applyAlignment="1">
      <alignment horizontal="left" vertical="center"/>
    </xf>
    <xf numFmtId="0" fontId="44" fillId="0" borderId="3" xfId="0" applyFont="1" applyFill="1" applyBorder="1" applyAlignment="1">
      <alignment horizontal="left" vertical="center"/>
    </xf>
    <xf numFmtId="0" fontId="44" fillId="0" borderId="33" xfId="0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2" fillId="0" borderId="22" xfId="1" applyBorder="1" applyAlignment="1">
      <alignment horizontal="center" vertical="center"/>
    </xf>
    <xf numFmtId="0" fontId="12" fillId="0" borderId="13" xfId="1" applyBorder="1" applyAlignment="1">
      <alignment horizontal="center" vertical="center"/>
    </xf>
    <xf numFmtId="0" fontId="12" fillId="0" borderId="30" xfId="1" applyBorder="1" applyAlignment="1">
      <alignment horizontal="center" vertical="center" wrapText="1"/>
    </xf>
    <xf numFmtId="0" fontId="12" fillId="0" borderId="55" xfId="1" applyBorder="1" applyAlignment="1">
      <alignment horizontal="center" vertical="center" wrapText="1"/>
    </xf>
    <xf numFmtId="0" fontId="12" fillId="0" borderId="16" xfId="1" applyBorder="1" applyAlignment="1">
      <alignment horizontal="center" vertical="center"/>
    </xf>
    <xf numFmtId="0" fontId="12" fillId="0" borderId="26" xfId="1" applyBorder="1" applyAlignment="1">
      <alignment horizontal="center" vertical="center"/>
    </xf>
    <xf numFmtId="0" fontId="12" fillId="0" borderId="34" xfId="1" applyBorder="1" applyAlignment="1">
      <alignment horizontal="center" vertical="center" wrapText="1"/>
    </xf>
    <xf numFmtId="0" fontId="12" fillId="0" borderId="37" xfId="1" applyBorder="1" applyAlignment="1">
      <alignment horizontal="center" vertical="center" wrapText="1"/>
    </xf>
    <xf numFmtId="0" fontId="12" fillId="0" borderId="52" xfId="1" applyBorder="1" applyAlignment="1">
      <alignment horizontal="center" vertical="center"/>
    </xf>
    <xf numFmtId="0" fontId="12" fillId="0" borderId="66" xfId="1" applyBorder="1" applyAlignment="1">
      <alignment horizontal="center" vertical="center"/>
    </xf>
    <xf numFmtId="0" fontId="12" fillId="0" borderId="41" xfId="1" applyBorder="1" applyAlignment="1">
      <alignment horizontal="center" vertical="center"/>
    </xf>
    <xf numFmtId="0" fontId="12" fillId="0" borderId="44" xfId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1" fillId="0" borderId="3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6" fillId="0" borderId="0" xfId="45" applyFont="1" applyAlignment="1">
      <alignment horizontal="center"/>
    </xf>
    <xf numFmtId="0" fontId="1" fillId="0" borderId="27" xfId="45" applyBorder="1" applyAlignment="1">
      <alignment horizontal="center" vertical="center" wrapText="1"/>
    </xf>
    <xf numFmtId="0" fontId="1" fillId="0" borderId="29" xfId="45" applyBorder="1" applyAlignment="1">
      <alignment horizontal="center" vertical="center" wrapText="1"/>
    </xf>
    <xf numFmtId="0" fontId="1" fillId="0" borderId="30" xfId="45" applyBorder="1" applyAlignment="1">
      <alignment horizontal="center" vertical="center" wrapText="1"/>
    </xf>
    <xf numFmtId="0" fontId="1" fillId="0" borderId="31" xfId="45" applyBorder="1" applyAlignment="1">
      <alignment horizontal="center" vertical="center" wrapText="1"/>
    </xf>
    <xf numFmtId="0" fontId="1" fillId="0" borderId="32" xfId="45" applyBorder="1" applyAlignment="1">
      <alignment horizontal="center" vertical="center" wrapText="1"/>
    </xf>
    <xf numFmtId="0" fontId="1" fillId="0" borderId="33" xfId="45" applyBorder="1" applyAlignment="1">
      <alignment horizontal="center" vertical="center" wrapText="1"/>
    </xf>
    <xf numFmtId="0" fontId="1" fillId="0" borderId="34" xfId="45" applyBorder="1" applyAlignment="1">
      <alignment horizontal="center" vertical="center" wrapText="1"/>
    </xf>
    <xf numFmtId="0" fontId="1" fillId="0" borderId="20" xfId="45" applyBorder="1" applyAlignment="1">
      <alignment horizontal="center" vertical="center" wrapText="1"/>
    </xf>
    <xf numFmtId="0" fontId="1" fillId="0" borderId="55" xfId="45" applyBorder="1" applyAlignment="1">
      <alignment horizontal="center" vertical="center" wrapText="1"/>
    </xf>
    <xf numFmtId="0" fontId="1" fillId="0" borderId="16" xfId="45" applyBorder="1" applyAlignment="1">
      <alignment horizontal="center" vertical="center" wrapText="1"/>
    </xf>
    <xf numFmtId="0" fontId="1" fillId="0" borderId="44" xfId="45" applyBorder="1" applyAlignment="1">
      <alignment horizontal="center" vertical="center" wrapText="1"/>
    </xf>
    <xf numFmtId="0" fontId="1" fillId="0" borderId="41" xfId="45" applyBorder="1" applyAlignment="1">
      <alignment horizontal="center" vertical="center" wrapText="1"/>
    </xf>
    <xf numFmtId="0" fontId="1" fillId="2" borderId="32" xfId="45" applyFill="1" applyBorder="1" applyAlignment="1">
      <alignment horizontal="center" vertical="center" wrapText="1"/>
    </xf>
    <xf numFmtId="0" fontId="1" fillId="2" borderId="33" xfId="45" applyFill="1" applyBorder="1" applyAlignment="1">
      <alignment horizontal="center" vertical="center" wrapText="1"/>
    </xf>
    <xf numFmtId="0" fontId="1" fillId="2" borderId="34" xfId="45" applyFill="1" applyBorder="1" applyAlignment="1">
      <alignment horizontal="center" vertical="center" wrapText="1"/>
    </xf>
    <xf numFmtId="0" fontId="1" fillId="2" borderId="20" xfId="45" applyFill="1" applyBorder="1" applyAlignment="1">
      <alignment horizontal="center" vertical="center" wrapText="1"/>
    </xf>
    <xf numFmtId="0" fontId="18" fillId="0" borderId="0" xfId="2" applyFont="1" applyBorder="1" applyAlignment="1">
      <alignment horizontal="center"/>
    </xf>
    <xf numFmtId="0" fontId="3" fillId="0" borderId="22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2" fontId="44" fillId="0" borderId="27" xfId="0" applyNumberFormat="1" applyFont="1" applyBorder="1" applyAlignment="1">
      <alignment horizontal="center" vertical="center"/>
    </xf>
    <xf numFmtId="2" fontId="44" fillId="0" borderId="28" xfId="0" applyNumberFormat="1" applyFont="1" applyBorder="1" applyAlignment="1">
      <alignment horizontal="center" vertical="center"/>
    </xf>
    <xf numFmtId="2" fontId="44" fillId="0" borderId="29" xfId="0" applyNumberFormat="1" applyFont="1" applyBorder="1" applyAlignment="1">
      <alignment horizontal="center" vertical="center"/>
    </xf>
    <xf numFmtId="2" fontId="44" fillId="0" borderId="34" xfId="0" applyNumberFormat="1" applyFont="1" applyBorder="1" applyAlignment="1">
      <alignment horizontal="center" vertical="center"/>
    </xf>
    <xf numFmtId="2" fontId="44" fillId="0" borderId="37" xfId="0" applyNumberFormat="1" applyFont="1" applyBorder="1" applyAlignment="1">
      <alignment horizontal="center" vertical="center"/>
    </xf>
    <xf numFmtId="2" fontId="44" fillId="0" borderId="20" xfId="0" applyNumberFormat="1" applyFont="1" applyBorder="1" applyAlignment="1">
      <alignment horizontal="center" vertical="center"/>
    </xf>
    <xf numFmtId="1" fontId="44" fillId="0" borderId="34" xfId="0" applyNumberFormat="1" applyFont="1" applyBorder="1" applyAlignment="1">
      <alignment horizontal="center" vertical="center"/>
    </xf>
    <xf numFmtId="1" fontId="44" fillId="0" borderId="37" xfId="0" applyNumberFormat="1" applyFont="1" applyBorder="1" applyAlignment="1">
      <alignment horizontal="center" vertical="center"/>
    </xf>
    <xf numFmtId="1" fontId="44" fillId="0" borderId="20" xfId="0" applyNumberFormat="1" applyFont="1" applyBorder="1" applyAlignment="1">
      <alignment horizontal="center" vertical="center"/>
    </xf>
    <xf numFmtId="1" fontId="44" fillId="0" borderId="27" xfId="0" applyNumberFormat="1" applyFont="1" applyBorder="1" applyAlignment="1">
      <alignment horizontal="center" vertical="center"/>
    </xf>
    <xf numFmtId="1" fontId="44" fillId="0" borderId="28" xfId="0" applyNumberFormat="1" applyFont="1" applyBorder="1" applyAlignment="1">
      <alignment horizontal="center" vertical="center"/>
    </xf>
    <xf numFmtId="1" fontId="44" fillId="0" borderId="29" xfId="0" applyNumberFormat="1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0" fillId="0" borderId="55" xfId="0" applyBorder="1"/>
    <xf numFmtId="0" fontId="0" fillId="0" borderId="31" xfId="0" applyBorder="1"/>
    <xf numFmtId="0" fontId="44" fillId="0" borderId="34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8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82" xfId="0" applyFont="1" applyBorder="1" applyAlignment="1">
      <alignment horizontal="center" vertical="center"/>
    </xf>
    <xf numFmtId="166" fontId="6" fillId="0" borderId="26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6" fontId="5" fillId="0" borderId="24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7" xfId="0" applyNumberFormat="1" applyFont="1" applyFill="1" applyBorder="1" applyAlignment="1">
      <alignment horizontal="center" vertical="center"/>
    </xf>
    <xf numFmtId="166" fontId="5" fillId="0" borderId="43" xfId="0" applyNumberFormat="1" applyFont="1" applyBorder="1" applyAlignment="1">
      <alignment horizontal="center" vertical="center"/>
    </xf>
    <xf numFmtId="166" fontId="5" fillId="0" borderId="42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166" fontId="5" fillId="42" borderId="5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166" fontId="6" fillId="0" borderId="5" xfId="0" applyNumberFormat="1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166" fontId="5" fillId="42" borderId="11" xfId="0" applyNumberFormat="1" applyFont="1" applyFill="1" applyBorder="1" applyAlignment="1">
      <alignment horizontal="center" vertical="center"/>
    </xf>
    <xf numFmtId="166" fontId="5" fillId="42" borderId="7" xfId="0" applyNumberFormat="1" applyFont="1" applyFill="1" applyBorder="1" applyAlignment="1">
      <alignment horizontal="center" vertical="center"/>
    </xf>
    <xf numFmtId="166" fontId="5" fillId="0" borderId="64" xfId="0" applyNumberFormat="1" applyFont="1" applyBorder="1" applyAlignment="1">
      <alignment horizontal="center" vertical="center"/>
    </xf>
    <xf numFmtId="166" fontId="5" fillId="0" borderId="53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2" fontId="47" fillId="0" borderId="27" xfId="0" applyNumberFormat="1" applyFont="1" applyBorder="1" applyAlignment="1">
      <alignment horizontal="center" vertical="center"/>
    </xf>
    <xf numFmtId="2" fontId="47" fillId="0" borderId="28" xfId="0" applyNumberFormat="1" applyFont="1" applyBorder="1" applyAlignment="1">
      <alignment horizontal="center" vertical="center"/>
    </xf>
    <xf numFmtId="2" fontId="47" fillId="0" borderId="29" xfId="0" applyNumberFormat="1" applyFont="1" applyBorder="1" applyAlignment="1">
      <alignment horizontal="center" vertical="center"/>
    </xf>
    <xf numFmtId="2" fontId="48" fillId="0" borderId="27" xfId="0" applyNumberFormat="1" applyFont="1" applyBorder="1" applyAlignment="1">
      <alignment horizontal="center" vertical="center"/>
    </xf>
    <xf numFmtId="2" fontId="48" fillId="0" borderId="28" xfId="0" applyNumberFormat="1" applyFont="1" applyBorder="1" applyAlignment="1">
      <alignment horizontal="center" vertical="center"/>
    </xf>
    <xf numFmtId="2" fontId="48" fillId="0" borderId="29" xfId="0" applyNumberFormat="1" applyFont="1" applyBorder="1" applyAlignment="1">
      <alignment horizontal="center" vertical="center"/>
    </xf>
  </cellXfs>
  <cellStyles count="46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Normal 2" xfId="43"/>
    <cellStyle name="Note 2" xfId="44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"/>
    <cellStyle name="Обычный 3" xfId="2"/>
    <cellStyle name="Обычный 3 2" xfId="45"/>
    <cellStyle name="Плохой" xfId="9" builtinId="27" customBuiltin="1"/>
    <cellStyle name="Пояснение" xfId="17" builtinId="53" customBuiltin="1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9" defaultPivotStyle="PivotStyleLight16"/>
  <colors>
    <mruColors>
      <color rgb="FF00FF00"/>
      <color rgb="FFFF3399"/>
      <color rgb="FFCCFF33"/>
      <color rgb="FFFDFE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22" sqref="B22"/>
    </sheetView>
  </sheetViews>
  <sheetFormatPr defaultColWidth="9.109375" defaultRowHeight="14.4"/>
  <cols>
    <col min="1" max="1" width="9.109375" style="14"/>
    <col min="2" max="2" width="22.33203125" style="14" customWidth="1"/>
    <col min="3" max="3" width="7.109375" style="14" customWidth="1"/>
    <col min="4" max="4" width="10.44140625" style="14" customWidth="1"/>
    <col min="5" max="5" width="10.88671875" style="14" customWidth="1"/>
    <col min="6" max="6" width="10.33203125" style="14" customWidth="1"/>
    <col min="7" max="7" width="16" style="14" customWidth="1"/>
    <col min="8" max="8" width="14.44140625" style="14" customWidth="1"/>
    <col min="9" max="16384" width="9.109375" style="13"/>
  </cols>
  <sheetData>
    <row r="1" spans="1:10" ht="19.8">
      <c r="A1" s="412" t="s">
        <v>113</v>
      </c>
      <c r="B1" s="412"/>
      <c r="C1" s="412"/>
      <c r="D1" s="412"/>
      <c r="E1" s="412"/>
      <c r="F1" s="412"/>
      <c r="G1" s="412"/>
      <c r="H1" s="412"/>
    </row>
    <row r="2" spans="1:10" ht="17.399999999999999">
      <c r="A2" s="413" t="s">
        <v>273</v>
      </c>
      <c r="B2" s="413"/>
      <c r="C2" s="413"/>
      <c r="D2" s="413"/>
      <c r="E2" s="413"/>
      <c r="F2" s="413"/>
      <c r="G2" s="413"/>
      <c r="H2" s="413"/>
    </row>
    <row r="3" spans="1:10" s="15" customFormat="1" ht="24.9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s="15" customFormat="1" ht="24.9" customHeight="1">
      <c r="A4" s="416" t="s">
        <v>76</v>
      </c>
      <c r="B4" s="418" t="s">
        <v>5</v>
      </c>
      <c r="C4" s="420" t="s">
        <v>77</v>
      </c>
      <c r="D4" s="422" t="s">
        <v>110</v>
      </c>
      <c r="E4" s="423"/>
      <c r="F4" s="424" t="s">
        <v>78</v>
      </c>
      <c r="G4" s="425"/>
      <c r="H4" s="418"/>
      <c r="I4" s="414" t="s">
        <v>79</v>
      </c>
      <c r="J4" s="415"/>
    </row>
    <row r="5" spans="1:10" s="15" customFormat="1" ht="24.9" customHeight="1" thickBot="1">
      <c r="A5" s="417"/>
      <c r="B5" s="419"/>
      <c r="C5" s="421"/>
      <c r="D5" s="16" t="s">
        <v>80</v>
      </c>
      <c r="E5" s="17" t="s">
        <v>111</v>
      </c>
      <c r="F5" s="18" t="s">
        <v>81</v>
      </c>
      <c r="G5" s="46" t="s">
        <v>82</v>
      </c>
      <c r="H5" s="46" t="s">
        <v>83</v>
      </c>
      <c r="I5" s="16" t="s">
        <v>80</v>
      </c>
      <c r="J5" s="17" t="s">
        <v>84</v>
      </c>
    </row>
    <row r="6" spans="1:10" s="15" customFormat="1" ht="24" customHeight="1">
      <c r="A6" s="114">
        <v>1</v>
      </c>
      <c r="B6" s="29" t="s">
        <v>148</v>
      </c>
      <c r="C6" s="57">
        <v>3</v>
      </c>
      <c r="D6" s="58">
        <v>40.033999999999999</v>
      </c>
      <c r="E6" s="303">
        <v>4</v>
      </c>
      <c r="F6" s="305">
        <v>2069</v>
      </c>
      <c r="G6" s="59" t="s">
        <v>265</v>
      </c>
      <c r="H6" s="60" t="s">
        <v>271</v>
      </c>
      <c r="I6" s="61">
        <v>39.210999999999999</v>
      </c>
      <c r="J6" s="19">
        <v>1349</v>
      </c>
    </row>
    <row r="7" spans="1:10" s="15" customFormat="1" ht="24" customHeight="1">
      <c r="A7" s="20">
        <v>2</v>
      </c>
      <c r="B7" s="30" t="s">
        <v>189</v>
      </c>
      <c r="C7" s="62">
        <v>8</v>
      </c>
      <c r="D7" s="63">
        <v>39.953000000000003</v>
      </c>
      <c r="E7" s="304">
        <v>3</v>
      </c>
      <c r="F7" s="306">
        <v>2069</v>
      </c>
      <c r="G7" s="64">
        <f>30.884+10</f>
        <v>40.884</v>
      </c>
      <c r="H7" s="65">
        <f>G7</f>
        <v>40.884</v>
      </c>
      <c r="I7" s="66">
        <v>39.125999999999998</v>
      </c>
      <c r="J7" s="21">
        <v>1340</v>
      </c>
    </row>
    <row r="8" spans="1:10" s="15" customFormat="1" ht="24" customHeight="1">
      <c r="A8" s="20">
        <v>3</v>
      </c>
      <c r="B8" s="30" t="s">
        <v>146</v>
      </c>
      <c r="C8" s="62">
        <v>9</v>
      </c>
      <c r="D8" s="63">
        <v>39.890999999999998</v>
      </c>
      <c r="E8" s="304">
        <v>1</v>
      </c>
      <c r="F8" s="307">
        <v>2065</v>
      </c>
      <c r="G8" s="300" t="s">
        <v>274</v>
      </c>
      <c r="H8" s="300" t="s">
        <v>280</v>
      </c>
      <c r="I8" s="311">
        <v>39.195999999999998</v>
      </c>
      <c r="J8" s="21">
        <v>1992</v>
      </c>
    </row>
    <row r="9" spans="1:10" s="15" customFormat="1" ht="24" customHeight="1">
      <c r="A9" s="20">
        <v>4</v>
      </c>
      <c r="B9" s="30" t="s">
        <v>112</v>
      </c>
      <c r="C9" s="62">
        <v>1</v>
      </c>
      <c r="D9" s="63">
        <v>40.274999999999999</v>
      </c>
      <c r="E9" s="304">
        <v>8</v>
      </c>
      <c r="F9" s="307">
        <v>2063</v>
      </c>
      <c r="G9" s="300" t="s">
        <v>266</v>
      </c>
      <c r="H9" s="65" t="s">
        <v>275</v>
      </c>
      <c r="I9" s="67">
        <v>39.112000000000002</v>
      </c>
      <c r="J9" s="21">
        <v>1344</v>
      </c>
    </row>
    <row r="10" spans="1:10" s="15" customFormat="1" ht="24" customHeight="1">
      <c r="A10" s="20">
        <v>5</v>
      </c>
      <c r="B10" s="30" t="s">
        <v>149</v>
      </c>
      <c r="C10" s="62">
        <v>6</v>
      </c>
      <c r="D10" s="63">
        <v>39.915999999999997</v>
      </c>
      <c r="E10" s="304">
        <v>2</v>
      </c>
      <c r="F10" s="307">
        <v>2057</v>
      </c>
      <c r="G10" s="300" t="s">
        <v>267</v>
      </c>
      <c r="H10" s="65" t="s">
        <v>266</v>
      </c>
      <c r="I10" s="67">
        <v>39.335000000000001</v>
      </c>
      <c r="J10" s="21">
        <v>782</v>
      </c>
    </row>
    <row r="11" spans="1:10" s="15" customFormat="1" ht="24" customHeight="1">
      <c r="A11" s="20">
        <v>6</v>
      </c>
      <c r="B11" s="30" t="s">
        <v>145</v>
      </c>
      <c r="C11" s="62">
        <v>10</v>
      </c>
      <c r="D11" s="63">
        <v>40.195999999999998</v>
      </c>
      <c r="E11" s="304">
        <v>7</v>
      </c>
      <c r="F11" s="307">
        <v>2051</v>
      </c>
      <c r="G11" s="300" t="s">
        <v>268</v>
      </c>
      <c r="H11" s="65" t="s">
        <v>266</v>
      </c>
      <c r="I11" s="67">
        <v>39.363</v>
      </c>
      <c r="J11" s="21">
        <v>1630</v>
      </c>
    </row>
    <row r="12" spans="1:10" s="14" customFormat="1" ht="24" customHeight="1">
      <c r="A12" s="20">
        <v>7</v>
      </c>
      <c r="B12" s="30" t="s">
        <v>144</v>
      </c>
      <c r="C12" s="62">
        <v>5</v>
      </c>
      <c r="D12" s="63">
        <v>40.061</v>
      </c>
      <c r="E12" s="304">
        <v>5</v>
      </c>
      <c r="F12" s="307">
        <v>2050</v>
      </c>
      <c r="G12" s="300" t="s">
        <v>269</v>
      </c>
      <c r="H12" s="65" t="s">
        <v>272</v>
      </c>
      <c r="I12" s="67">
        <v>39.348999999999997</v>
      </c>
      <c r="J12" s="21">
        <v>1874</v>
      </c>
    </row>
    <row r="13" spans="1:10" s="14" customFormat="1" ht="24" customHeight="1">
      <c r="A13" s="20">
        <v>8</v>
      </c>
      <c r="B13" s="30" t="s">
        <v>264</v>
      </c>
      <c r="C13" s="62">
        <v>2</v>
      </c>
      <c r="D13" s="63">
        <v>40.152000000000001</v>
      </c>
      <c r="E13" s="304">
        <v>6</v>
      </c>
      <c r="F13" s="307">
        <v>2050</v>
      </c>
      <c r="G13" s="300" t="s">
        <v>269</v>
      </c>
      <c r="H13" s="65">
        <v>0.78500000000000003</v>
      </c>
      <c r="I13" s="67">
        <v>39.555</v>
      </c>
      <c r="J13" s="21">
        <v>1715</v>
      </c>
    </row>
    <row r="14" spans="1:10" s="14" customFormat="1" ht="24" customHeight="1">
      <c r="A14" s="20">
        <v>9</v>
      </c>
      <c r="B14" s="30" t="s">
        <v>178</v>
      </c>
      <c r="C14" s="62">
        <v>7</v>
      </c>
      <c r="D14" s="63">
        <v>40.281999999999996</v>
      </c>
      <c r="E14" s="304">
        <v>9</v>
      </c>
      <c r="F14" s="307">
        <v>2038</v>
      </c>
      <c r="G14" s="301" t="s">
        <v>270</v>
      </c>
      <c r="H14" s="65" t="s">
        <v>267</v>
      </c>
      <c r="I14" s="67">
        <v>39.475999999999999</v>
      </c>
      <c r="J14" s="21">
        <v>1899</v>
      </c>
    </row>
    <row r="15" spans="1:10" s="14" customFormat="1" ht="24" customHeight="1" thickBot="1">
      <c r="A15" s="312">
        <v>10</v>
      </c>
      <c r="B15" s="313" t="s">
        <v>143</v>
      </c>
      <c r="C15" s="314">
        <v>4</v>
      </c>
      <c r="D15" s="315">
        <v>40.509</v>
      </c>
      <c r="E15" s="316">
        <v>10</v>
      </c>
      <c r="F15" s="308">
        <v>1996</v>
      </c>
      <c r="G15" s="309" t="s">
        <v>278</v>
      </c>
      <c r="H15" s="310" t="s">
        <v>279</v>
      </c>
      <c r="I15" s="317">
        <v>39.637999999999998</v>
      </c>
      <c r="J15" s="318">
        <v>1292</v>
      </c>
    </row>
    <row r="16" spans="1:10" s="14" customFormat="1">
      <c r="A16" s="23"/>
    </row>
    <row r="17" spans="1:1" s="14" customFormat="1" ht="7.5" customHeight="1">
      <c r="A17" s="22"/>
    </row>
    <row r="18" spans="1:1" s="14" customFormat="1">
      <c r="A18" s="22"/>
    </row>
    <row r="19" spans="1:1" s="14" customFormat="1">
      <c r="A19" s="22"/>
    </row>
    <row r="20" spans="1:1" s="14" customFormat="1">
      <c r="A20" s="22"/>
    </row>
    <row r="21" spans="1:1" s="14" customFormat="1" ht="6.75" customHeight="1"/>
    <row r="22" spans="1:1" s="14" customFormat="1">
      <c r="A22" s="22"/>
    </row>
    <row r="23" spans="1:1" s="14" customFormat="1">
      <c r="A23" s="22"/>
    </row>
  </sheetData>
  <mergeCells count="8">
    <mergeCell ref="A1:H1"/>
    <mergeCell ref="A2:H2"/>
    <mergeCell ref="I4:J4"/>
    <mergeCell ref="A4:A5"/>
    <mergeCell ref="B4:B5"/>
    <mergeCell ref="C4:C5"/>
    <mergeCell ref="D4:E4"/>
    <mergeCell ref="F4:H4"/>
  </mergeCells>
  <pageMargins left="0.70866141732283472" right="0.70866141732283472" top="0.74803149606299213" bottom="0.74803149606299213" header="0.31496062992125984" footer="0.31496062992125984"/>
  <pageSetup paperSize="9" scale="110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119"/>
  <sheetViews>
    <sheetView topLeftCell="M1" zoomScale="70" zoomScaleNormal="70" workbookViewId="0">
      <selection activeCell="T16" sqref="T16"/>
    </sheetView>
  </sheetViews>
  <sheetFormatPr defaultRowHeight="14.4"/>
  <cols>
    <col min="1" max="1" width="7.33203125" customWidth="1"/>
    <col min="2" max="2" width="23.109375" customWidth="1"/>
    <col min="3" max="3" width="8.88671875" style="1" customWidth="1"/>
    <col min="4" max="6" width="9.44140625" style="1" customWidth="1"/>
    <col min="7" max="7" width="10.6640625" style="1" customWidth="1"/>
    <col min="8" max="8" width="8.44140625" style="1" customWidth="1"/>
    <col min="9" max="9" width="18.5546875" style="1" customWidth="1"/>
    <col min="10" max="10" width="12.88671875" style="1" customWidth="1"/>
    <col min="11" max="11" width="15.33203125" style="1" customWidth="1"/>
    <col min="12" max="12" width="13.5546875" customWidth="1"/>
    <col min="13" max="13" width="21.88671875" customWidth="1"/>
    <col min="14" max="14" width="23.109375" customWidth="1"/>
    <col min="15" max="15" width="15.44140625" customWidth="1"/>
    <col min="16" max="48" width="6.88671875" customWidth="1"/>
  </cols>
  <sheetData>
    <row r="1" spans="1:49" ht="19.8">
      <c r="A1" s="426" t="s">
        <v>113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49" ht="10.5" customHeight="1"/>
    <row r="3" spans="1:49" ht="15.75" customHeight="1" thickBot="1">
      <c r="A3" s="514" t="s">
        <v>149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</row>
    <row r="4" spans="1:49" ht="15.75" customHeight="1" thickBot="1">
      <c r="A4" s="427"/>
      <c r="B4" s="427"/>
      <c r="C4" s="427"/>
      <c r="D4" s="427"/>
      <c r="E4" s="427"/>
      <c r="F4" s="428"/>
      <c r="G4" s="428"/>
      <c r="H4" s="428"/>
      <c r="I4" s="427"/>
      <c r="J4" s="427"/>
      <c r="K4" s="427"/>
      <c r="P4" s="35">
        <v>1</v>
      </c>
      <c r="Q4" s="36">
        <v>2</v>
      </c>
      <c r="R4" s="36">
        <v>3</v>
      </c>
      <c r="S4" s="36">
        <v>4</v>
      </c>
      <c r="T4" s="36">
        <v>5</v>
      </c>
      <c r="U4" s="36">
        <v>6</v>
      </c>
      <c r="V4" s="36">
        <v>7</v>
      </c>
      <c r="W4" s="36">
        <v>8</v>
      </c>
      <c r="X4" s="36">
        <v>9</v>
      </c>
      <c r="Y4" s="36">
        <v>10</v>
      </c>
      <c r="Z4" s="36">
        <v>11</v>
      </c>
      <c r="AA4" s="36">
        <v>11</v>
      </c>
      <c r="AB4" s="36">
        <v>12</v>
      </c>
      <c r="AC4" s="36">
        <v>13</v>
      </c>
      <c r="AD4" s="36">
        <v>14</v>
      </c>
      <c r="AE4" s="36">
        <v>15</v>
      </c>
      <c r="AF4" s="36">
        <v>16</v>
      </c>
      <c r="AG4" s="36">
        <v>17</v>
      </c>
      <c r="AH4" s="36">
        <v>18</v>
      </c>
      <c r="AI4" s="36">
        <v>19</v>
      </c>
      <c r="AJ4" s="36">
        <v>20</v>
      </c>
      <c r="AK4" s="36">
        <v>21</v>
      </c>
      <c r="AL4" s="36">
        <v>22</v>
      </c>
      <c r="AM4" s="36">
        <v>22</v>
      </c>
      <c r="AN4" s="36">
        <v>23</v>
      </c>
      <c r="AO4" s="36">
        <v>24</v>
      </c>
      <c r="AP4" s="36">
        <v>25</v>
      </c>
      <c r="AQ4" s="36">
        <v>26</v>
      </c>
      <c r="AR4" s="36">
        <v>27</v>
      </c>
      <c r="AS4" s="36">
        <v>28</v>
      </c>
      <c r="AT4" s="36">
        <v>29</v>
      </c>
      <c r="AU4" s="36">
        <v>30</v>
      </c>
      <c r="AV4" s="36">
        <v>31</v>
      </c>
      <c r="AW4" t="s">
        <v>229</v>
      </c>
    </row>
    <row r="5" spans="1:49" s="1" customFormat="1" ht="24.75" customHeight="1">
      <c r="A5" s="516" t="s">
        <v>7</v>
      </c>
      <c r="B5" s="441" t="s">
        <v>4</v>
      </c>
      <c r="C5" s="519" t="s">
        <v>6</v>
      </c>
      <c r="D5" s="521" t="s">
        <v>0</v>
      </c>
      <c r="E5" s="516" t="s">
        <v>69</v>
      </c>
      <c r="F5" s="437" t="s">
        <v>70</v>
      </c>
      <c r="G5" s="433"/>
      <c r="H5" s="439"/>
      <c r="I5" s="521" t="s">
        <v>142</v>
      </c>
      <c r="J5" s="435" t="s">
        <v>12</v>
      </c>
      <c r="K5" s="525"/>
      <c r="L5" s="526" t="s">
        <v>74</v>
      </c>
      <c r="M5" s="528" t="s">
        <v>75</v>
      </c>
      <c r="P5" s="137">
        <v>41.31</v>
      </c>
      <c r="Q5" s="138">
        <v>40.856999999999999</v>
      </c>
      <c r="R5" s="138">
        <v>40.902000000000001</v>
      </c>
      <c r="S5" s="138">
        <v>41.045999999999999</v>
      </c>
      <c r="T5" s="138">
        <v>40.968000000000004</v>
      </c>
      <c r="U5" s="138">
        <v>40.988999999999997</v>
      </c>
      <c r="V5" s="138">
        <v>41.378999999999998</v>
      </c>
      <c r="W5" s="138">
        <v>40.857999999999997</v>
      </c>
      <c r="X5" s="138">
        <v>41.265000000000001</v>
      </c>
      <c r="Y5" s="138">
        <v>41.106000000000002</v>
      </c>
      <c r="Z5" s="138">
        <v>40.773000000000003</v>
      </c>
      <c r="AA5" s="138">
        <v>41.036999999999999</v>
      </c>
      <c r="AB5" s="138">
        <v>40.637</v>
      </c>
      <c r="AC5" s="138">
        <v>41.378999999999998</v>
      </c>
      <c r="AD5" s="138">
        <v>40.622999999999998</v>
      </c>
      <c r="AE5" s="138">
        <v>40.743000000000002</v>
      </c>
      <c r="AF5" s="138">
        <v>40.853999999999999</v>
      </c>
      <c r="AG5" s="138">
        <v>40.863999999999997</v>
      </c>
      <c r="AH5" s="138">
        <v>41.088000000000001</v>
      </c>
      <c r="AI5" s="138">
        <v>40.85</v>
      </c>
      <c r="AJ5" s="138">
        <v>40.524000000000001</v>
      </c>
      <c r="AK5" s="138">
        <v>41.012</v>
      </c>
      <c r="AL5" s="138">
        <v>40.536000000000001</v>
      </c>
      <c r="AM5" s="138">
        <v>41.087000000000003</v>
      </c>
      <c r="AN5" s="138">
        <v>41.07</v>
      </c>
      <c r="AO5" s="138">
        <v>41.082000000000001</v>
      </c>
      <c r="AP5" s="138">
        <v>40.158000000000001</v>
      </c>
      <c r="AQ5" s="138">
        <v>40.713000000000001</v>
      </c>
      <c r="AR5" s="138">
        <v>41.101999999999997</v>
      </c>
      <c r="AS5" s="138">
        <v>40.348999999999997</v>
      </c>
      <c r="AT5" s="138">
        <v>40.183</v>
      </c>
      <c r="AU5" s="138">
        <v>40.146000000000001</v>
      </c>
      <c r="AV5" s="138">
        <v>40.353999999999999</v>
      </c>
      <c r="AW5" s="139">
        <v>41.052999999999997</v>
      </c>
    </row>
    <row r="6" spans="1:49" s="1" customFormat="1" ht="32.25" customHeight="1" thickBot="1">
      <c r="A6" s="517"/>
      <c r="B6" s="518"/>
      <c r="C6" s="520"/>
      <c r="D6" s="522"/>
      <c r="E6" s="523"/>
      <c r="F6" s="48" t="s">
        <v>71</v>
      </c>
      <c r="G6" s="47" t="s">
        <v>72</v>
      </c>
      <c r="H6" s="11" t="s">
        <v>73</v>
      </c>
      <c r="I6" s="524"/>
      <c r="J6" s="49" t="s">
        <v>3</v>
      </c>
      <c r="K6" s="49" t="s">
        <v>2</v>
      </c>
      <c r="L6" s="527"/>
      <c r="M6" s="529"/>
      <c r="P6" s="140">
        <v>41.499000000000002</v>
      </c>
      <c r="Q6" s="141">
        <v>40.57</v>
      </c>
      <c r="R6" s="141">
        <v>40.843000000000004</v>
      </c>
      <c r="S6" s="141">
        <v>41.22</v>
      </c>
      <c r="T6" s="141">
        <v>40.74</v>
      </c>
      <c r="U6" s="141">
        <v>41.024000000000001</v>
      </c>
      <c r="V6" s="141">
        <v>41.225000000000001</v>
      </c>
      <c r="W6" s="141">
        <v>40.454999999999998</v>
      </c>
      <c r="X6" s="141">
        <v>40.845999999999997</v>
      </c>
      <c r="Y6" s="141">
        <v>40.985999999999997</v>
      </c>
      <c r="Z6" s="141">
        <v>40.6</v>
      </c>
      <c r="AA6" s="141">
        <v>40.720999999999997</v>
      </c>
      <c r="AB6" s="141">
        <v>40.487000000000002</v>
      </c>
      <c r="AC6" s="141">
        <v>40.975000000000001</v>
      </c>
      <c r="AD6" s="141">
        <v>40.487000000000002</v>
      </c>
      <c r="AE6" s="141">
        <v>40.314</v>
      </c>
      <c r="AF6" s="141">
        <v>40.226999999999997</v>
      </c>
      <c r="AG6" s="141">
        <v>40.683</v>
      </c>
      <c r="AH6" s="141">
        <v>39.731000000000002</v>
      </c>
      <c r="AI6" s="141">
        <v>40.292000000000002</v>
      </c>
      <c r="AJ6" s="141">
        <v>40.148000000000003</v>
      </c>
      <c r="AK6" s="141">
        <v>40.509</v>
      </c>
      <c r="AL6" s="141">
        <v>39.988999999999997</v>
      </c>
      <c r="AM6" s="141">
        <v>40.639000000000003</v>
      </c>
      <c r="AN6" s="141">
        <v>40.594000000000001</v>
      </c>
      <c r="AO6" s="141">
        <v>40.762</v>
      </c>
      <c r="AP6" s="141">
        <v>40.076000000000001</v>
      </c>
      <c r="AQ6" s="141">
        <v>40.301000000000002</v>
      </c>
      <c r="AR6" s="141">
        <v>40.61</v>
      </c>
      <c r="AS6" s="141">
        <v>40.421999999999997</v>
      </c>
      <c r="AT6" s="141">
        <v>39.795999999999999</v>
      </c>
      <c r="AU6" s="141">
        <v>39.969000000000001</v>
      </c>
      <c r="AV6" s="141">
        <v>40.133000000000003</v>
      </c>
      <c r="AW6" s="142">
        <v>40.149000000000001</v>
      </c>
    </row>
    <row r="7" spans="1:49" s="2" customFormat="1" ht="24.9" customHeight="1">
      <c r="A7" s="12">
        <v>1</v>
      </c>
      <c r="B7" s="297" t="s">
        <v>171</v>
      </c>
      <c r="C7" s="38">
        <v>10</v>
      </c>
      <c r="D7" s="364">
        <v>85</v>
      </c>
      <c r="E7" s="365">
        <v>85</v>
      </c>
      <c r="F7" s="366">
        <f>MIN(P5:P130)</f>
        <v>39.692999999999998</v>
      </c>
      <c r="G7" s="366">
        <f>AVERAGE(P5:P136)</f>
        <v>40.080458823529419</v>
      </c>
      <c r="H7" s="367">
        <f>G7-F7</f>
        <v>0.38745882352942118</v>
      </c>
      <c r="I7" s="81">
        <v>3.9502314814814816E-2</v>
      </c>
      <c r="J7" s="82">
        <f>I7</f>
        <v>3.9502314814814816E-2</v>
      </c>
      <c r="K7" s="154">
        <f>J7</f>
        <v>3.9502314814814816E-2</v>
      </c>
      <c r="L7" s="160">
        <v>141.316</v>
      </c>
      <c r="M7" s="91"/>
      <c r="N7" s="44"/>
      <c r="P7" s="140">
        <v>41.087000000000003</v>
      </c>
      <c r="Q7" s="141">
        <v>40.625</v>
      </c>
      <c r="R7" s="141">
        <v>40.295999999999999</v>
      </c>
      <c r="S7" s="141">
        <v>41.926000000000002</v>
      </c>
      <c r="T7" s="141">
        <v>40.738</v>
      </c>
      <c r="U7" s="141">
        <v>40.662999999999997</v>
      </c>
      <c r="V7" s="141">
        <v>40.905000000000001</v>
      </c>
      <c r="W7" s="141">
        <v>40.569000000000003</v>
      </c>
      <c r="X7" s="141">
        <v>40.746000000000002</v>
      </c>
      <c r="Y7" s="141">
        <v>40.786000000000001</v>
      </c>
      <c r="Z7" s="141">
        <v>40.581000000000003</v>
      </c>
      <c r="AA7" s="141">
        <v>40.6</v>
      </c>
      <c r="AB7" s="141">
        <v>40.015999999999998</v>
      </c>
      <c r="AC7" s="141">
        <v>40.548999999999999</v>
      </c>
      <c r="AD7" s="141">
        <v>40.377000000000002</v>
      </c>
      <c r="AE7" s="141">
        <v>40.277000000000001</v>
      </c>
      <c r="AF7" s="141">
        <v>39.896999999999998</v>
      </c>
      <c r="AG7" s="141">
        <v>40.369</v>
      </c>
      <c r="AH7" s="141">
        <v>39.828000000000003</v>
      </c>
      <c r="AI7" s="141">
        <v>40.832000000000001</v>
      </c>
      <c r="AJ7" s="141">
        <v>39.914999999999999</v>
      </c>
      <c r="AK7" s="141">
        <v>40.161000000000001</v>
      </c>
      <c r="AL7" s="141">
        <v>40.015999999999998</v>
      </c>
      <c r="AM7" s="141">
        <v>40.137999999999998</v>
      </c>
      <c r="AN7" s="141">
        <v>40.999000000000002</v>
      </c>
      <c r="AO7" s="141">
        <v>40.097999999999999</v>
      </c>
      <c r="AP7" s="141">
        <v>39.790999999999997</v>
      </c>
      <c r="AQ7" s="141">
        <v>39.984999999999999</v>
      </c>
      <c r="AR7" s="141">
        <v>40.704999999999998</v>
      </c>
      <c r="AS7" s="141">
        <v>40.887999999999998</v>
      </c>
      <c r="AT7" s="141">
        <v>39.613999999999997</v>
      </c>
      <c r="AU7" s="141">
        <v>40.088999999999999</v>
      </c>
      <c r="AV7" s="141">
        <v>39.741</v>
      </c>
      <c r="AW7" s="142">
        <v>40.137</v>
      </c>
    </row>
    <row r="8" spans="1:49" s="2" customFormat="1" ht="24.9" customHeight="1">
      <c r="A8" s="53">
        <v>2</v>
      </c>
      <c r="B8" s="298" t="s">
        <v>169</v>
      </c>
      <c r="C8" s="55">
        <v>6</v>
      </c>
      <c r="D8" s="368">
        <v>109</v>
      </c>
      <c r="E8" s="369">
        <v>194</v>
      </c>
      <c r="F8" s="370">
        <f>MIN(Q5:Q130)</f>
        <v>40.247</v>
      </c>
      <c r="G8" s="371">
        <f>AVERAGE(Q5:Q136)</f>
        <v>40.518805970149266</v>
      </c>
      <c r="H8" s="372">
        <f>G8-F8</f>
        <v>0.27180597014926633</v>
      </c>
      <c r="I8" s="84">
        <v>7.2546296296296289E-2</v>
      </c>
      <c r="J8" s="86">
        <f>I8-I7</f>
        <v>3.3043981481481473E-2</v>
      </c>
      <c r="K8" s="155">
        <f>J8</f>
        <v>3.3043981481481473E-2</v>
      </c>
      <c r="L8" s="159">
        <v>142.12</v>
      </c>
      <c r="M8" s="92"/>
      <c r="N8" s="44"/>
      <c r="P8" s="140">
        <v>40.734999999999999</v>
      </c>
      <c r="Q8" s="141">
        <v>40.832000000000001</v>
      </c>
      <c r="R8" s="141">
        <v>40.597999999999999</v>
      </c>
      <c r="S8" s="141">
        <v>40.326999999999998</v>
      </c>
      <c r="T8" s="141">
        <v>40.468000000000004</v>
      </c>
      <c r="U8" s="141">
        <v>40.597000000000001</v>
      </c>
      <c r="V8" s="141">
        <v>40.9</v>
      </c>
      <c r="W8" s="141">
        <v>40.229999999999997</v>
      </c>
      <c r="X8" s="141">
        <v>41.139000000000003</v>
      </c>
      <c r="Y8" s="141">
        <v>41.058999999999997</v>
      </c>
      <c r="Z8" s="141">
        <v>40.575000000000003</v>
      </c>
      <c r="AA8" s="141">
        <v>40.607999999999997</v>
      </c>
      <c r="AB8" s="141">
        <v>40.098999999999997</v>
      </c>
      <c r="AC8" s="141">
        <v>40.652000000000001</v>
      </c>
      <c r="AD8" s="141">
        <v>40.118000000000002</v>
      </c>
      <c r="AE8" s="141">
        <v>40.328000000000003</v>
      </c>
      <c r="AF8" s="141">
        <v>40.020000000000003</v>
      </c>
      <c r="AG8" s="141">
        <v>40.667000000000002</v>
      </c>
      <c r="AH8" s="141">
        <v>39.956000000000003</v>
      </c>
      <c r="AI8" s="141">
        <v>40.213999999999999</v>
      </c>
      <c r="AJ8" s="141">
        <v>40.012</v>
      </c>
      <c r="AK8" s="141">
        <v>40.320999999999998</v>
      </c>
      <c r="AL8" s="141">
        <v>39.625</v>
      </c>
      <c r="AM8" s="141">
        <v>40.012999999999998</v>
      </c>
      <c r="AN8" s="141">
        <v>40.776000000000003</v>
      </c>
      <c r="AO8" s="141">
        <v>40.024000000000001</v>
      </c>
      <c r="AP8" s="141">
        <v>40.329000000000001</v>
      </c>
      <c r="AQ8" s="141">
        <v>40.698</v>
      </c>
      <c r="AR8" s="141">
        <v>40.264000000000003</v>
      </c>
      <c r="AS8" s="141">
        <v>40.994</v>
      </c>
      <c r="AT8" s="141">
        <v>40.540999999999997</v>
      </c>
      <c r="AU8" s="141">
        <v>40.462000000000003</v>
      </c>
      <c r="AV8" s="141">
        <v>40.619999999999997</v>
      </c>
      <c r="AW8" s="142">
        <v>40.142000000000003</v>
      </c>
    </row>
    <row r="9" spans="1:49" s="2" customFormat="1" ht="24.9" customHeight="1">
      <c r="A9" s="53">
        <v>3</v>
      </c>
      <c r="B9" s="298" t="s">
        <v>175</v>
      </c>
      <c r="C9" s="55">
        <v>9</v>
      </c>
      <c r="D9" s="368">
        <v>115</v>
      </c>
      <c r="E9" s="369">
        <v>309</v>
      </c>
      <c r="F9" s="373">
        <f>MIN(R5:R130)</f>
        <v>39.945</v>
      </c>
      <c r="G9" s="371">
        <f>AVERAGE(R5:R136)</f>
        <v>40.460981308411242</v>
      </c>
      <c r="H9" s="372">
        <f t="shared" ref="H9:H40" si="0">G9-F9</f>
        <v>0.51598130841124146</v>
      </c>
      <c r="I9" s="84">
        <v>0.12430555555555556</v>
      </c>
      <c r="J9" s="86">
        <f t="shared" ref="J9:J39" si="1">I9-I8</f>
        <v>5.1759259259259269E-2</v>
      </c>
      <c r="K9" s="155">
        <f>J9</f>
        <v>5.1759259259259269E-2</v>
      </c>
      <c r="L9" s="159">
        <v>141.85</v>
      </c>
      <c r="M9" s="92"/>
      <c r="N9" s="44"/>
      <c r="P9" s="140">
        <v>40.22</v>
      </c>
      <c r="Q9" s="141">
        <v>40.802999999999997</v>
      </c>
      <c r="R9" s="141">
        <v>40.39</v>
      </c>
      <c r="S9" s="141">
        <v>40.314999999999998</v>
      </c>
      <c r="T9" s="141">
        <v>40.36</v>
      </c>
      <c r="U9" s="141">
        <v>40.753999999999998</v>
      </c>
      <c r="V9" s="141">
        <v>40.75</v>
      </c>
      <c r="W9" s="141">
        <v>40.5</v>
      </c>
      <c r="X9" s="141">
        <v>40.621000000000002</v>
      </c>
      <c r="Y9" s="141">
        <v>40.746000000000002</v>
      </c>
      <c r="Z9" s="141">
        <v>40.526000000000003</v>
      </c>
      <c r="AA9" s="141">
        <v>40.545999999999999</v>
      </c>
      <c r="AB9" s="141">
        <v>40.003999999999998</v>
      </c>
      <c r="AC9" s="141">
        <v>40.692999999999998</v>
      </c>
      <c r="AD9" s="141">
        <v>40.042999999999999</v>
      </c>
      <c r="AE9" s="141">
        <v>40.283999999999999</v>
      </c>
      <c r="AF9" s="141">
        <v>39.78</v>
      </c>
      <c r="AG9" s="141">
        <v>39.844000000000001</v>
      </c>
      <c r="AH9" s="141">
        <v>39.503</v>
      </c>
      <c r="AI9" s="141">
        <v>39.968000000000004</v>
      </c>
      <c r="AJ9" s="141">
        <v>39.896999999999998</v>
      </c>
      <c r="AK9" s="141">
        <v>40.292999999999999</v>
      </c>
      <c r="AL9" s="141">
        <v>39.880000000000003</v>
      </c>
      <c r="AM9" s="141">
        <v>39.908999999999999</v>
      </c>
      <c r="AN9" s="141">
        <v>40.634999999999998</v>
      </c>
      <c r="AO9" s="141">
        <v>40.691000000000003</v>
      </c>
      <c r="AP9" s="141">
        <v>40.027000000000001</v>
      </c>
      <c r="AQ9" s="141">
        <v>40.347999999999999</v>
      </c>
      <c r="AR9" s="141">
        <v>40.173999999999999</v>
      </c>
      <c r="AS9" s="141">
        <v>41.988</v>
      </c>
      <c r="AT9" s="141">
        <v>39.83</v>
      </c>
      <c r="AU9" s="141">
        <v>39.68</v>
      </c>
      <c r="AV9" s="141">
        <v>39.607999999999997</v>
      </c>
      <c r="AW9" s="142">
        <v>40.021000000000001</v>
      </c>
    </row>
    <row r="10" spans="1:49" s="2" customFormat="1" ht="24.9" customHeight="1">
      <c r="A10" s="53">
        <v>4</v>
      </c>
      <c r="B10" s="298" t="s">
        <v>263</v>
      </c>
      <c r="C10" s="55">
        <v>8</v>
      </c>
      <c r="D10" s="368">
        <v>105</v>
      </c>
      <c r="E10" s="369">
        <v>414</v>
      </c>
      <c r="F10" s="373">
        <f>MIN(S5:S130)</f>
        <v>39.959000000000003</v>
      </c>
      <c r="G10" s="371">
        <f>AVERAGE(S5:S136)</f>
        <v>40.276888888888884</v>
      </c>
      <c r="H10" s="372">
        <f t="shared" si="0"/>
        <v>0.31788888888888067</v>
      </c>
      <c r="I10" s="84">
        <v>0.14693287037037037</v>
      </c>
      <c r="J10" s="86">
        <f t="shared" si="1"/>
        <v>2.2627314814814808E-2</v>
      </c>
      <c r="K10" s="155">
        <f>J10</f>
        <v>2.2627314814814808E-2</v>
      </c>
      <c r="L10" s="159">
        <v>141.69399999999999</v>
      </c>
      <c r="M10" s="92"/>
      <c r="N10" s="44"/>
      <c r="P10" s="140">
        <v>40.110999999999997</v>
      </c>
      <c r="Q10" s="141">
        <v>40.61</v>
      </c>
      <c r="R10" s="141">
        <v>40.215000000000003</v>
      </c>
      <c r="S10" s="141">
        <v>40.712000000000003</v>
      </c>
      <c r="T10" s="141">
        <v>40.347999999999999</v>
      </c>
      <c r="U10" s="141">
        <v>40.793999999999997</v>
      </c>
      <c r="V10" s="141">
        <v>40.643999999999998</v>
      </c>
      <c r="W10" s="141">
        <v>40.636000000000003</v>
      </c>
      <c r="X10" s="141">
        <v>40.850999999999999</v>
      </c>
      <c r="Y10" s="141">
        <v>40.427999999999997</v>
      </c>
      <c r="Z10" s="141">
        <v>40.451999999999998</v>
      </c>
      <c r="AA10" s="141">
        <v>40.911999999999999</v>
      </c>
      <c r="AB10" s="141">
        <v>40.027999999999999</v>
      </c>
      <c r="AC10" s="141">
        <v>40.98</v>
      </c>
      <c r="AD10" s="141">
        <v>40.1</v>
      </c>
      <c r="AE10" s="141">
        <v>39.975999999999999</v>
      </c>
      <c r="AF10" s="141">
        <v>39.832000000000001</v>
      </c>
      <c r="AG10" s="141">
        <v>39.99</v>
      </c>
      <c r="AH10" s="141">
        <v>39.567999999999998</v>
      </c>
      <c r="AI10" s="141">
        <v>40.247999999999998</v>
      </c>
      <c r="AJ10" s="141">
        <v>39.841999999999999</v>
      </c>
      <c r="AK10" s="141">
        <v>39.881</v>
      </c>
      <c r="AL10" s="141">
        <v>39.767000000000003</v>
      </c>
      <c r="AM10" s="141">
        <v>40.070999999999998</v>
      </c>
      <c r="AN10" s="141">
        <v>40.393000000000001</v>
      </c>
      <c r="AO10" s="141">
        <v>41.465000000000003</v>
      </c>
      <c r="AP10" s="141">
        <v>40.052</v>
      </c>
      <c r="AQ10" s="141">
        <v>39.923000000000002</v>
      </c>
      <c r="AR10" s="141">
        <v>39.948</v>
      </c>
      <c r="AS10" s="141">
        <v>40.676000000000002</v>
      </c>
      <c r="AT10" s="141">
        <v>39.593000000000004</v>
      </c>
      <c r="AU10" s="141">
        <v>40.048999999999999</v>
      </c>
      <c r="AV10" s="141">
        <v>39.628999999999998</v>
      </c>
      <c r="AW10" s="142">
        <v>40.031999999999996</v>
      </c>
    </row>
    <row r="11" spans="1:49" s="2" customFormat="1" ht="24.9" customHeight="1">
      <c r="A11" s="53">
        <v>5</v>
      </c>
      <c r="B11" s="298" t="s">
        <v>171</v>
      </c>
      <c r="C11" s="55">
        <v>13</v>
      </c>
      <c r="D11" s="368">
        <v>83</v>
      </c>
      <c r="E11" s="369">
        <v>497</v>
      </c>
      <c r="F11" s="373">
        <f>MIN(T5:T130)</f>
        <v>40.008000000000003</v>
      </c>
      <c r="G11" s="371">
        <f>AVERAGE(T5:T136)</f>
        <v>40.406780219780224</v>
      </c>
      <c r="H11" s="372">
        <f t="shared" si="0"/>
        <v>0.39878021978022105</v>
      </c>
      <c r="I11" s="84">
        <v>0.19113425925925928</v>
      </c>
      <c r="J11" s="86">
        <f t="shared" si="1"/>
        <v>4.4201388888888915E-2</v>
      </c>
      <c r="K11" s="155">
        <f>J11+K7</f>
        <v>8.3703703703703725E-2</v>
      </c>
      <c r="L11" s="161">
        <v>140.71600000000001</v>
      </c>
      <c r="M11" s="92"/>
      <c r="N11" s="44"/>
      <c r="P11" s="140">
        <v>40.024000000000001</v>
      </c>
      <c r="Q11" s="141">
        <v>40.603999999999999</v>
      </c>
      <c r="R11" s="141">
        <v>40.622999999999998</v>
      </c>
      <c r="S11" s="141">
        <v>40.54</v>
      </c>
      <c r="T11" s="141">
        <v>40.328000000000003</v>
      </c>
      <c r="U11" s="141">
        <v>40.582000000000001</v>
      </c>
      <c r="V11" s="141">
        <v>40.691000000000003</v>
      </c>
      <c r="W11" s="141">
        <v>40.11</v>
      </c>
      <c r="X11" s="141">
        <v>40.540999999999997</v>
      </c>
      <c r="Y11" s="141">
        <v>40.630000000000003</v>
      </c>
      <c r="Z11" s="141">
        <v>40.347999999999999</v>
      </c>
      <c r="AA11" s="141">
        <v>41.259</v>
      </c>
      <c r="AB11" s="141">
        <v>40.021999999999998</v>
      </c>
      <c r="AC11" s="141">
        <v>40.344999999999999</v>
      </c>
      <c r="AD11" s="141">
        <v>40.054000000000002</v>
      </c>
      <c r="AE11" s="141">
        <v>40.165999999999997</v>
      </c>
      <c r="AF11" s="141">
        <v>39.787999999999997</v>
      </c>
      <c r="AG11" s="141">
        <v>40.386000000000003</v>
      </c>
      <c r="AH11" s="141">
        <v>39.573999999999998</v>
      </c>
      <c r="AI11" s="141">
        <v>40.145000000000003</v>
      </c>
      <c r="AJ11" s="141">
        <v>39.838000000000001</v>
      </c>
      <c r="AK11" s="141">
        <v>40.087000000000003</v>
      </c>
      <c r="AL11" s="141">
        <v>39.834000000000003</v>
      </c>
      <c r="AM11" s="141">
        <v>43.41</v>
      </c>
      <c r="AN11" s="141">
        <v>40.697000000000003</v>
      </c>
      <c r="AO11" s="141">
        <v>39.951999999999998</v>
      </c>
      <c r="AP11" s="141">
        <v>39.843000000000004</v>
      </c>
      <c r="AQ11" s="141">
        <v>39.942</v>
      </c>
      <c r="AR11" s="141">
        <v>40.048999999999999</v>
      </c>
      <c r="AS11" s="141">
        <v>41.06</v>
      </c>
      <c r="AT11" s="141">
        <v>39.701000000000001</v>
      </c>
      <c r="AU11" s="141">
        <v>39.774999999999999</v>
      </c>
      <c r="AV11" s="141">
        <v>39.68</v>
      </c>
      <c r="AW11" s="142">
        <v>39.893999999999998</v>
      </c>
    </row>
    <row r="12" spans="1:49" s="2" customFormat="1" ht="24.9" customHeight="1">
      <c r="A12" s="53">
        <v>6</v>
      </c>
      <c r="B12" s="298" t="s">
        <v>175</v>
      </c>
      <c r="C12" s="55">
        <v>3</v>
      </c>
      <c r="D12" s="368">
        <v>111</v>
      </c>
      <c r="E12" s="369">
        <v>608</v>
      </c>
      <c r="F12" s="271">
        <f>MIN(U5:U130)</f>
        <v>40.256999999999998</v>
      </c>
      <c r="G12" s="371">
        <f>AVERAGE(U5:U136)</f>
        <v>40.645896551724128</v>
      </c>
      <c r="H12" s="372">
        <f t="shared" si="0"/>
        <v>0.38889655172413029</v>
      </c>
      <c r="I12" s="84">
        <v>0.20641203703703703</v>
      </c>
      <c r="J12" s="86">
        <f t="shared" si="1"/>
        <v>1.5277777777777751E-2</v>
      </c>
      <c r="K12" s="155">
        <f>J12+K9</f>
        <v>6.703703703703702E-2</v>
      </c>
      <c r="L12" s="159">
        <v>141.14400000000001</v>
      </c>
      <c r="M12" s="92"/>
      <c r="N12" s="44"/>
      <c r="P12" s="140">
        <v>40.545999999999999</v>
      </c>
      <c r="Q12" s="141">
        <v>40.796999999999997</v>
      </c>
      <c r="R12" s="141">
        <v>40.517000000000003</v>
      </c>
      <c r="S12" s="141">
        <v>40.165999999999997</v>
      </c>
      <c r="T12" s="141">
        <v>41.030999999999999</v>
      </c>
      <c r="U12" s="141">
        <v>40.54</v>
      </c>
      <c r="V12" s="141">
        <v>40.698</v>
      </c>
      <c r="W12" s="141">
        <v>40.408999999999999</v>
      </c>
      <c r="X12" s="141">
        <v>41.177</v>
      </c>
      <c r="Y12" s="141">
        <v>40.636000000000003</v>
      </c>
      <c r="Z12" s="141">
        <v>40.35</v>
      </c>
      <c r="AA12" s="141">
        <v>40.301000000000002</v>
      </c>
      <c r="AB12" s="141">
        <v>39.759</v>
      </c>
      <c r="AC12" s="141">
        <v>40.453000000000003</v>
      </c>
      <c r="AD12" s="141">
        <v>39.881999999999998</v>
      </c>
      <c r="AE12" s="141">
        <v>40.5</v>
      </c>
      <c r="AF12" s="141">
        <v>39.654000000000003</v>
      </c>
      <c r="AG12" s="141">
        <v>40.128999999999998</v>
      </c>
      <c r="AH12" s="141">
        <v>39.734000000000002</v>
      </c>
      <c r="AI12" s="141">
        <v>39.979999999999997</v>
      </c>
      <c r="AJ12" s="141">
        <v>39.598999999999997</v>
      </c>
      <c r="AK12" s="141">
        <v>40.470999999999997</v>
      </c>
      <c r="AL12" s="141">
        <v>39.545000000000002</v>
      </c>
      <c r="AM12" s="141">
        <v>40.04</v>
      </c>
      <c r="AN12" s="141">
        <v>40.128</v>
      </c>
      <c r="AO12" s="141">
        <v>39.762</v>
      </c>
      <c r="AP12" s="141">
        <v>39.619999999999997</v>
      </c>
      <c r="AQ12" s="141">
        <v>40.438000000000002</v>
      </c>
      <c r="AR12" s="141">
        <v>40.018999999999998</v>
      </c>
      <c r="AS12" s="141">
        <v>40.569000000000003</v>
      </c>
      <c r="AT12" s="141">
        <v>39.707000000000001</v>
      </c>
      <c r="AU12" s="141">
        <v>39.906999999999996</v>
      </c>
      <c r="AV12" s="141">
        <v>39.554000000000002</v>
      </c>
      <c r="AW12" s="142">
        <v>39.832000000000001</v>
      </c>
    </row>
    <row r="13" spans="1:49" s="2" customFormat="1" ht="24.9" customHeight="1">
      <c r="A13" s="53">
        <v>7</v>
      </c>
      <c r="B13" s="298" t="s">
        <v>169</v>
      </c>
      <c r="C13" s="55">
        <v>69</v>
      </c>
      <c r="D13" s="368">
        <v>78</v>
      </c>
      <c r="E13" s="369">
        <v>686</v>
      </c>
      <c r="F13" s="373">
        <f>MIN(V5:V136)</f>
        <v>40.564</v>
      </c>
      <c r="G13" s="371">
        <f>AVERAGE(V5:V136)</f>
        <v>40.880861111111109</v>
      </c>
      <c r="H13" s="372">
        <f t="shared" si="0"/>
        <v>0.31686111111110904</v>
      </c>
      <c r="I13" s="84">
        <v>0.22505787037037037</v>
      </c>
      <c r="J13" s="86">
        <f t="shared" si="1"/>
        <v>1.8645833333333334E-2</v>
      </c>
      <c r="K13" s="155">
        <f>J13+K8</f>
        <v>5.1689814814814806E-2</v>
      </c>
      <c r="L13" s="159">
        <v>143.81800000000001</v>
      </c>
      <c r="M13" s="92"/>
      <c r="N13" s="44"/>
      <c r="P13" s="140">
        <v>39.951000000000001</v>
      </c>
      <c r="Q13" s="141">
        <v>40.448999999999998</v>
      </c>
      <c r="R13" s="141">
        <v>41.274000000000001</v>
      </c>
      <c r="S13" s="141">
        <v>40.154000000000003</v>
      </c>
      <c r="T13" s="141">
        <v>40.264000000000003</v>
      </c>
      <c r="U13" s="141">
        <v>40.521999999999998</v>
      </c>
      <c r="V13" s="141">
        <v>40.658999999999999</v>
      </c>
      <c r="W13" s="141">
        <v>40.146999999999998</v>
      </c>
      <c r="X13" s="141">
        <v>40.564</v>
      </c>
      <c r="Y13" s="141">
        <v>40.703000000000003</v>
      </c>
      <c r="Z13" s="141">
        <v>40.401000000000003</v>
      </c>
      <c r="AA13" s="141">
        <v>40.161999999999999</v>
      </c>
      <c r="AB13" s="141">
        <v>40.39</v>
      </c>
      <c r="AC13" s="141">
        <v>40.313000000000002</v>
      </c>
      <c r="AD13" s="141">
        <v>39.856000000000002</v>
      </c>
      <c r="AE13" s="141">
        <v>39.915999999999997</v>
      </c>
      <c r="AF13" s="141">
        <v>39.51</v>
      </c>
      <c r="AG13" s="141">
        <v>40.106999999999999</v>
      </c>
      <c r="AH13" s="141">
        <v>39.793999999999997</v>
      </c>
      <c r="AI13" s="141">
        <v>39.939</v>
      </c>
      <c r="AJ13" s="141">
        <v>39.640999999999998</v>
      </c>
      <c r="AK13" s="141">
        <v>39.857999999999997</v>
      </c>
      <c r="AL13" s="141">
        <v>39.668999999999997</v>
      </c>
      <c r="AM13" s="141">
        <v>39.902999999999999</v>
      </c>
      <c r="AN13" s="141">
        <v>40.232999999999997</v>
      </c>
      <c r="AO13" s="141">
        <v>39.866999999999997</v>
      </c>
      <c r="AP13" s="141">
        <v>39.588999999999999</v>
      </c>
      <c r="AQ13" s="141">
        <v>39.83</v>
      </c>
      <c r="AR13" s="141">
        <v>40.04</v>
      </c>
      <c r="AS13" s="141">
        <v>40.685000000000002</v>
      </c>
      <c r="AT13" s="141">
        <v>39.853000000000002</v>
      </c>
      <c r="AU13" s="141">
        <v>39.715000000000003</v>
      </c>
      <c r="AV13" s="141">
        <v>39.512999999999998</v>
      </c>
      <c r="AW13" s="142">
        <v>39.765999999999998</v>
      </c>
    </row>
    <row r="14" spans="1:49" s="2" customFormat="1" ht="24.9" customHeight="1">
      <c r="A14" s="53">
        <v>8</v>
      </c>
      <c r="B14" s="298" t="s">
        <v>263</v>
      </c>
      <c r="C14" s="55">
        <v>7</v>
      </c>
      <c r="D14" s="368">
        <v>10</v>
      </c>
      <c r="E14" s="369">
        <v>696</v>
      </c>
      <c r="F14" s="373">
        <f>MIN(W5:W136)</f>
        <v>39.869</v>
      </c>
      <c r="G14" s="371">
        <f>AVERAGE(W5:W136)</f>
        <v>40.199408695652181</v>
      </c>
      <c r="H14" s="372">
        <f t="shared" si="0"/>
        <v>0.33040869565218145</v>
      </c>
      <c r="I14" s="84">
        <v>0.28024305555555556</v>
      </c>
      <c r="J14" s="86">
        <f t="shared" si="1"/>
        <v>5.5185185185185198E-2</v>
      </c>
      <c r="K14" s="155">
        <f>J14+K10</f>
        <v>7.7812500000000007E-2</v>
      </c>
      <c r="L14" s="159">
        <v>142.24</v>
      </c>
      <c r="M14" s="92"/>
      <c r="N14" s="44"/>
      <c r="P14" s="140">
        <v>39.811</v>
      </c>
      <c r="Q14" s="141">
        <v>40.546999999999997</v>
      </c>
      <c r="R14" s="141">
        <v>40.744</v>
      </c>
      <c r="S14" s="141">
        <v>40.210999999999999</v>
      </c>
      <c r="T14" s="141">
        <v>40.340000000000003</v>
      </c>
      <c r="U14" s="141">
        <v>40.607999999999997</v>
      </c>
      <c r="V14" s="141">
        <v>40.646000000000001</v>
      </c>
      <c r="W14" s="141">
        <v>40.459000000000003</v>
      </c>
      <c r="X14" s="141">
        <v>40.387</v>
      </c>
      <c r="Y14" s="141">
        <v>40.628</v>
      </c>
      <c r="Z14" s="141">
        <v>40.42</v>
      </c>
      <c r="AA14" s="141">
        <v>40.207999999999998</v>
      </c>
      <c r="AB14" s="141">
        <v>39.950000000000003</v>
      </c>
      <c r="AC14" s="141">
        <v>40.753999999999998</v>
      </c>
      <c r="AD14" s="141">
        <v>40.054000000000002</v>
      </c>
      <c r="AE14" s="141">
        <v>39.960999999999999</v>
      </c>
      <c r="AF14" s="141">
        <v>39.881</v>
      </c>
      <c r="AG14" s="141">
        <v>40.704000000000001</v>
      </c>
      <c r="AH14" s="141">
        <v>39.792000000000002</v>
      </c>
      <c r="AI14" s="141">
        <v>40.588000000000001</v>
      </c>
      <c r="AJ14" s="141">
        <v>39.637</v>
      </c>
      <c r="AK14" s="141">
        <v>39.862000000000002</v>
      </c>
      <c r="AL14" s="141">
        <v>39.819000000000003</v>
      </c>
      <c r="AM14" s="141">
        <v>39.792999999999999</v>
      </c>
      <c r="AN14" s="141">
        <v>40.287999999999997</v>
      </c>
      <c r="AO14" s="141">
        <v>39.664000000000001</v>
      </c>
      <c r="AP14" s="141">
        <v>39.890999999999998</v>
      </c>
      <c r="AQ14" s="141">
        <v>39.844000000000001</v>
      </c>
      <c r="AR14" s="141">
        <v>39.783000000000001</v>
      </c>
      <c r="AS14" s="141">
        <v>40.451000000000001</v>
      </c>
      <c r="AT14" s="141">
        <v>40.479999999999997</v>
      </c>
      <c r="AU14" s="141">
        <v>41.207000000000001</v>
      </c>
      <c r="AV14" s="141">
        <v>39.628999999999998</v>
      </c>
      <c r="AW14" s="142">
        <v>39.744999999999997</v>
      </c>
    </row>
    <row r="15" spans="1:49" s="2" customFormat="1" ht="24.9" customHeight="1">
      <c r="A15" s="53">
        <v>9</v>
      </c>
      <c r="B15" s="298" t="s">
        <v>171</v>
      </c>
      <c r="C15" s="55">
        <v>3</v>
      </c>
      <c r="D15" s="368">
        <v>81</v>
      </c>
      <c r="E15" s="369">
        <v>777</v>
      </c>
      <c r="F15" s="373">
        <f>MIN(X5:X136)</f>
        <v>40.22</v>
      </c>
      <c r="G15" s="371">
        <f>AVERAGE(X5:X136)</f>
        <v>40.532333333333348</v>
      </c>
      <c r="H15" s="372">
        <f t="shared" si="0"/>
        <v>0.31233333333334912</v>
      </c>
      <c r="I15" s="84">
        <v>0.29877314814814815</v>
      </c>
      <c r="J15" s="86">
        <f t="shared" si="1"/>
        <v>1.8530092592592584E-2</v>
      </c>
      <c r="K15" s="155">
        <f>J15+K11</f>
        <v>0.10223379629629631</v>
      </c>
      <c r="L15" s="159">
        <v>141.12700000000001</v>
      </c>
      <c r="M15" s="92"/>
      <c r="N15" s="44"/>
      <c r="P15" s="140">
        <v>42.399000000000001</v>
      </c>
      <c r="Q15" s="141">
        <v>40.432000000000002</v>
      </c>
      <c r="R15" s="141">
        <v>40.844000000000001</v>
      </c>
      <c r="S15" s="141">
        <v>40.042000000000002</v>
      </c>
      <c r="T15" s="141">
        <v>40.308</v>
      </c>
      <c r="U15" s="141">
        <v>42.124000000000002</v>
      </c>
      <c r="V15" s="141">
        <v>40.607999999999997</v>
      </c>
      <c r="W15" s="141">
        <v>40.188000000000002</v>
      </c>
      <c r="X15" s="141">
        <v>40.317999999999998</v>
      </c>
      <c r="Y15" s="141">
        <v>40.682000000000002</v>
      </c>
      <c r="Z15" s="141">
        <v>40.545999999999999</v>
      </c>
      <c r="AA15" s="141">
        <v>41.661000000000001</v>
      </c>
      <c r="AB15" s="141">
        <v>39.787999999999997</v>
      </c>
      <c r="AC15" s="141">
        <v>40.279000000000003</v>
      </c>
      <c r="AD15" s="141">
        <v>39.957000000000001</v>
      </c>
      <c r="AE15" s="141">
        <v>39.941000000000003</v>
      </c>
      <c r="AF15" s="141">
        <v>39.694000000000003</v>
      </c>
      <c r="AG15" s="141">
        <v>39.935000000000002</v>
      </c>
      <c r="AH15" s="141">
        <v>39.811</v>
      </c>
      <c r="AI15" s="141">
        <v>39.930999999999997</v>
      </c>
      <c r="AJ15" s="141">
        <v>39.496000000000002</v>
      </c>
      <c r="AK15" s="141">
        <v>40.026000000000003</v>
      </c>
      <c r="AL15" s="141">
        <v>39.826000000000001</v>
      </c>
      <c r="AM15" s="141">
        <v>39.845999999999997</v>
      </c>
      <c r="AN15" s="141">
        <v>40.103000000000002</v>
      </c>
      <c r="AO15" s="141">
        <v>39.625</v>
      </c>
      <c r="AP15" s="141">
        <v>39.497</v>
      </c>
      <c r="AQ15" s="141">
        <v>40.04</v>
      </c>
      <c r="AR15" s="141">
        <v>39.795999999999999</v>
      </c>
      <c r="AS15" s="141">
        <v>40.853000000000002</v>
      </c>
      <c r="AT15" s="141">
        <v>39.715000000000003</v>
      </c>
      <c r="AU15" s="141">
        <v>40.03</v>
      </c>
      <c r="AV15" s="141">
        <v>39.802999999999997</v>
      </c>
      <c r="AW15" s="142">
        <v>39.674999999999997</v>
      </c>
    </row>
    <row r="16" spans="1:49" s="2" customFormat="1" ht="24.9" customHeight="1">
      <c r="A16" s="53">
        <v>10</v>
      </c>
      <c r="B16" s="298" t="s">
        <v>175</v>
      </c>
      <c r="C16" s="55">
        <v>21</v>
      </c>
      <c r="D16" s="368">
        <v>94</v>
      </c>
      <c r="E16" s="369">
        <v>871</v>
      </c>
      <c r="F16" s="373">
        <f>MIN(Y5:Y136)</f>
        <v>40.290999999999997</v>
      </c>
      <c r="G16" s="371">
        <f>AVERAGE(Y5:Y136)</f>
        <v>40.632409090909093</v>
      </c>
      <c r="H16" s="372">
        <f t="shared" si="0"/>
        <v>0.34140909090909588</v>
      </c>
      <c r="I16" s="84">
        <v>0.32109953703703703</v>
      </c>
      <c r="J16" s="86">
        <f t="shared" si="1"/>
        <v>2.2326388888888882E-2</v>
      </c>
      <c r="K16" s="155">
        <f>J16+K12</f>
        <v>8.9363425925925902E-2</v>
      </c>
      <c r="L16" s="159">
        <v>141.29499999999999</v>
      </c>
      <c r="M16" s="92"/>
      <c r="N16" s="44"/>
      <c r="P16" s="140">
        <v>40.770000000000003</v>
      </c>
      <c r="Q16" s="141">
        <v>40.588999999999999</v>
      </c>
      <c r="R16" s="141">
        <v>40.923999999999999</v>
      </c>
      <c r="S16" s="141">
        <v>40.136000000000003</v>
      </c>
      <c r="T16" s="141">
        <v>40.326999999999998</v>
      </c>
      <c r="U16" s="141">
        <v>40.738</v>
      </c>
      <c r="V16" s="141">
        <v>40.89</v>
      </c>
      <c r="W16" s="141">
        <v>40.165999999999997</v>
      </c>
      <c r="X16" s="141">
        <v>40.389000000000003</v>
      </c>
      <c r="Y16" s="141">
        <v>40.344000000000001</v>
      </c>
      <c r="Z16" s="141">
        <v>40.512999999999998</v>
      </c>
      <c r="AA16" s="144"/>
      <c r="AB16" s="141">
        <v>39.67</v>
      </c>
      <c r="AC16" s="141">
        <v>40.33</v>
      </c>
      <c r="AD16" s="141">
        <v>39.945</v>
      </c>
      <c r="AE16" s="141">
        <v>39.975000000000001</v>
      </c>
      <c r="AF16" s="141">
        <v>39.491999999999997</v>
      </c>
      <c r="AG16" s="141">
        <v>40.021000000000001</v>
      </c>
      <c r="AH16" s="141">
        <v>39.548000000000002</v>
      </c>
      <c r="AI16" s="141">
        <v>39.973999999999997</v>
      </c>
      <c r="AJ16" s="141">
        <v>39.454999999999998</v>
      </c>
      <c r="AK16" s="141">
        <v>39.850999999999999</v>
      </c>
      <c r="AL16" s="141">
        <v>39.648000000000003</v>
      </c>
      <c r="AM16" s="141">
        <v>39.957000000000001</v>
      </c>
      <c r="AN16" s="141">
        <v>40.435000000000002</v>
      </c>
      <c r="AO16" s="141">
        <v>39.671999999999997</v>
      </c>
      <c r="AP16" s="141">
        <v>39.918999999999997</v>
      </c>
      <c r="AQ16" s="141">
        <v>39.933999999999997</v>
      </c>
      <c r="AR16" s="141">
        <v>39.768999999999998</v>
      </c>
      <c r="AS16" s="141">
        <v>40.652999999999999</v>
      </c>
      <c r="AT16" s="141">
        <v>39.512999999999998</v>
      </c>
      <c r="AU16" s="141">
        <v>39.893000000000001</v>
      </c>
      <c r="AV16" s="141">
        <v>39.802</v>
      </c>
      <c r="AW16" s="142">
        <v>39.844999999999999</v>
      </c>
    </row>
    <row r="17" spans="1:49" s="2" customFormat="1" ht="24.9" customHeight="1">
      <c r="A17" s="506">
        <v>11</v>
      </c>
      <c r="B17" s="512" t="s">
        <v>169</v>
      </c>
      <c r="C17" s="510">
        <v>6</v>
      </c>
      <c r="D17" s="368">
        <v>117</v>
      </c>
      <c r="E17" s="369">
        <v>988</v>
      </c>
      <c r="F17" s="373">
        <f>MIN(Z5:Z136)</f>
        <v>40.307000000000002</v>
      </c>
      <c r="G17" s="371">
        <f>AVERAGE(Z5:Z136)</f>
        <v>40.505000000000003</v>
      </c>
      <c r="H17" s="372">
        <f t="shared" si="0"/>
        <v>0.1980000000000004</v>
      </c>
      <c r="I17" s="508">
        <v>0.34478009259259257</v>
      </c>
      <c r="J17" s="504">
        <f t="shared" si="1"/>
        <v>2.3680555555555538E-2</v>
      </c>
      <c r="K17" s="502">
        <f>J17+K13</f>
        <v>7.5370370370370338E-2</v>
      </c>
      <c r="L17" s="158">
        <v>566.44899999999996</v>
      </c>
      <c r="M17" s="162" t="s">
        <v>240</v>
      </c>
      <c r="N17" s="44" t="s">
        <v>151</v>
      </c>
      <c r="P17" s="140">
        <v>40.128999999999998</v>
      </c>
      <c r="Q17" s="141">
        <v>40.347999999999999</v>
      </c>
      <c r="R17" s="141">
        <v>40.902999999999999</v>
      </c>
      <c r="S17" s="141">
        <v>39.997999999999998</v>
      </c>
      <c r="T17" s="141">
        <v>40.5</v>
      </c>
      <c r="U17" s="141">
        <v>40.423000000000002</v>
      </c>
      <c r="V17" s="141">
        <v>40.654000000000003</v>
      </c>
      <c r="W17" s="141">
        <v>40.262999999999998</v>
      </c>
      <c r="X17" s="141">
        <v>40.398000000000003</v>
      </c>
      <c r="Y17" s="141">
        <v>40.628999999999998</v>
      </c>
      <c r="Z17" s="141">
        <v>40.710999999999999</v>
      </c>
      <c r="AA17" s="144"/>
      <c r="AB17" s="141">
        <v>39.814999999999998</v>
      </c>
      <c r="AC17" s="141">
        <v>40.103000000000002</v>
      </c>
      <c r="AD17" s="141">
        <v>39.975000000000001</v>
      </c>
      <c r="AE17" s="141">
        <v>39.898000000000003</v>
      </c>
      <c r="AF17" s="141">
        <v>39.866999999999997</v>
      </c>
      <c r="AG17" s="141">
        <v>40.133000000000003</v>
      </c>
      <c r="AH17" s="141">
        <v>39.716999999999999</v>
      </c>
      <c r="AI17" s="141">
        <v>40.045000000000002</v>
      </c>
      <c r="AJ17" s="141">
        <v>39.64</v>
      </c>
      <c r="AK17" s="141">
        <v>39.988</v>
      </c>
      <c r="AL17" s="141">
        <v>39.786999999999999</v>
      </c>
      <c r="AM17" s="141">
        <v>39.962000000000003</v>
      </c>
      <c r="AN17" s="141">
        <v>40.115000000000002</v>
      </c>
      <c r="AO17" s="141">
        <v>39.707999999999998</v>
      </c>
      <c r="AP17" s="141">
        <v>39.716000000000001</v>
      </c>
      <c r="AQ17" s="141">
        <v>39.843000000000004</v>
      </c>
      <c r="AR17" s="141">
        <v>40.076999999999998</v>
      </c>
      <c r="AS17" s="141">
        <v>40.255000000000003</v>
      </c>
      <c r="AT17" s="141">
        <v>39.628999999999998</v>
      </c>
      <c r="AU17" s="141">
        <v>39.505000000000003</v>
      </c>
      <c r="AV17" s="141">
        <v>39.567999999999998</v>
      </c>
      <c r="AW17" s="142">
        <v>39.843000000000004</v>
      </c>
    </row>
    <row r="18" spans="1:49" s="2" customFormat="1" ht="24.9" customHeight="1">
      <c r="A18" s="507"/>
      <c r="B18" s="513"/>
      <c r="C18" s="511"/>
      <c r="D18" s="368">
        <v>32</v>
      </c>
      <c r="E18" s="369">
        <v>1020</v>
      </c>
      <c r="F18" s="373">
        <f>MIN(AA5:AA136)</f>
        <v>40.161999999999999</v>
      </c>
      <c r="G18" s="371">
        <f>AVERAGE(AA5:AA136)</f>
        <v>40.728636363636355</v>
      </c>
      <c r="H18" s="372">
        <f t="shared" si="0"/>
        <v>0.56663636363635561</v>
      </c>
      <c r="I18" s="509"/>
      <c r="J18" s="505"/>
      <c r="K18" s="503"/>
      <c r="L18" s="159">
        <v>143.41</v>
      </c>
      <c r="M18" s="92"/>
      <c r="N18" s="44"/>
      <c r="P18" s="140">
        <v>40.042000000000002</v>
      </c>
      <c r="Q18" s="141">
        <v>40.366</v>
      </c>
      <c r="R18" s="141">
        <v>40.680999999999997</v>
      </c>
      <c r="S18" s="141">
        <v>40.164000000000001</v>
      </c>
      <c r="T18" s="141">
        <v>41.151000000000003</v>
      </c>
      <c r="U18" s="141">
        <v>40.478999999999999</v>
      </c>
      <c r="V18" s="141">
        <v>40.564</v>
      </c>
      <c r="W18" s="141">
        <v>40.39</v>
      </c>
      <c r="X18" s="141">
        <v>40.29</v>
      </c>
      <c r="Y18" s="141">
        <v>40.384999999999998</v>
      </c>
      <c r="Z18" s="141">
        <v>40.521999999999998</v>
      </c>
      <c r="AA18" s="144"/>
      <c r="AB18" s="141">
        <v>39.613999999999997</v>
      </c>
      <c r="AC18" s="141">
        <v>40.219000000000001</v>
      </c>
      <c r="AD18" s="141">
        <v>40.094000000000001</v>
      </c>
      <c r="AE18" s="141">
        <v>39.880000000000003</v>
      </c>
      <c r="AF18" s="141">
        <v>39.777000000000001</v>
      </c>
      <c r="AG18" s="141">
        <v>40.262999999999998</v>
      </c>
      <c r="AH18" s="141">
        <v>39.737000000000002</v>
      </c>
      <c r="AI18" s="141">
        <v>40.097000000000001</v>
      </c>
      <c r="AJ18" s="141">
        <v>39.515999999999998</v>
      </c>
      <c r="AK18" s="141">
        <v>40.012</v>
      </c>
      <c r="AL18" s="141">
        <v>39.823999999999998</v>
      </c>
      <c r="AM18" s="141">
        <v>39.997</v>
      </c>
      <c r="AN18" s="141">
        <v>40.167000000000002</v>
      </c>
      <c r="AO18" s="141">
        <v>40.883000000000003</v>
      </c>
      <c r="AP18" s="141">
        <v>40.145000000000003</v>
      </c>
      <c r="AQ18" s="141">
        <v>39.838000000000001</v>
      </c>
      <c r="AR18" s="141">
        <v>39.933999999999997</v>
      </c>
      <c r="AS18" s="141">
        <v>40.304000000000002</v>
      </c>
      <c r="AT18" s="141">
        <v>39.786000000000001</v>
      </c>
      <c r="AU18" s="141">
        <v>39.856000000000002</v>
      </c>
      <c r="AV18" s="141">
        <v>39.686999999999998</v>
      </c>
      <c r="AW18" s="142">
        <v>39.887999999999998</v>
      </c>
    </row>
    <row r="19" spans="1:49" s="2" customFormat="1" ht="24.9" customHeight="1">
      <c r="A19" s="53">
        <v>12</v>
      </c>
      <c r="B19" s="298" t="s">
        <v>263</v>
      </c>
      <c r="C19" s="55">
        <v>9</v>
      </c>
      <c r="D19" s="368">
        <v>108</v>
      </c>
      <c r="E19" s="369">
        <v>1128</v>
      </c>
      <c r="F19" s="373">
        <f>MIN(AB5:AB136)</f>
        <v>39.335000000000001</v>
      </c>
      <c r="G19" s="371">
        <f>AVERAGE(AB5:AB136)</f>
        <v>39.73762962962963</v>
      </c>
      <c r="H19" s="372">
        <f t="shared" si="0"/>
        <v>0.40262962962962945</v>
      </c>
      <c r="I19" s="84">
        <v>0.39612268518518517</v>
      </c>
      <c r="J19" s="86">
        <f>I19-I17</f>
        <v>5.1342592592592606E-2</v>
      </c>
      <c r="K19" s="155">
        <f>J19+K14</f>
        <v>0.12915509259259261</v>
      </c>
      <c r="L19" s="159">
        <v>143.17599999999999</v>
      </c>
      <c r="M19" s="92"/>
      <c r="N19" s="44"/>
      <c r="P19" s="140">
        <v>40.118000000000002</v>
      </c>
      <c r="Q19" s="141">
        <v>41.223999999999997</v>
      </c>
      <c r="R19" s="141">
        <v>41.043999999999997</v>
      </c>
      <c r="S19" s="141">
        <v>40.322000000000003</v>
      </c>
      <c r="T19" s="141">
        <v>40.356000000000002</v>
      </c>
      <c r="U19" s="141">
        <v>40.543999999999997</v>
      </c>
      <c r="V19" s="141">
        <v>40.581000000000003</v>
      </c>
      <c r="W19" s="141">
        <v>39.991</v>
      </c>
      <c r="X19" s="141">
        <v>40.341000000000001</v>
      </c>
      <c r="Y19" s="141">
        <v>40.517000000000003</v>
      </c>
      <c r="Z19" s="141">
        <v>40.307000000000002</v>
      </c>
      <c r="AA19" s="144"/>
      <c r="AB19" s="141">
        <v>39.707000000000001</v>
      </c>
      <c r="AC19" s="141">
        <v>41.145000000000003</v>
      </c>
      <c r="AD19" s="141">
        <v>39.976999999999997</v>
      </c>
      <c r="AE19" s="141">
        <v>39.881</v>
      </c>
      <c r="AF19" s="141">
        <v>39.545000000000002</v>
      </c>
      <c r="AG19" s="141">
        <v>40.015000000000001</v>
      </c>
      <c r="AH19" s="141">
        <v>39.51</v>
      </c>
      <c r="AI19" s="141">
        <v>40.018000000000001</v>
      </c>
      <c r="AJ19" s="141">
        <v>39.933</v>
      </c>
      <c r="AK19" s="141">
        <v>40.332000000000001</v>
      </c>
      <c r="AL19" s="141">
        <v>39.671999999999997</v>
      </c>
      <c r="AM19" s="141">
        <v>40.018999999999998</v>
      </c>
      <c r="AN19" s="141">
        <v>40.235999999999997</v>
      </c>
      <c r="AO19" s="141">
        <v>39.823999999999998</v>
      </c>
      <c r="AP19" s="141">
        <v>39.621000000000002</v>
      </c>
      <c r="AQ19" s="141">
        <v>39.881</v>
      </c>
      <c r="AR19" s="141">
        <v>39.898000000000003</v>
      </c>
      <c r="AS19" s="141">
        <v>40.006</v>
      </c>
      <c r="AT19" s="141">
        <v>39.762999999999998</v>
      </c>
      <c r="AU19" s="141">
        <v>39.692999999999998</v>
      </c>
      <c r="AV19" s="141">
        <v>39.643999999999998</v>
      </c>
      <c r="AW19" s="142">
        <v>39.83</v>
      </c>
    </row>
    <row r="20" spans="1:49" s="2" customFormat="1" ht="24.9" customHeight="1">
      <c r="A20" s="182">
        <v>13</v>
      </c>
      <c r="B20" s="380" t="s">
        <v>175</v>
      </c>
      <c r="C20" s="176">
        <v>5</v>
      </c>
      <c r="D20" s="368">
        <v>75</v>
      </c>
      <c r="E20" s="369">
        <v>1203</v>
      </c>
      <c r="F20" s="373">
        <f>MIN(AC5:AC136)</f>
        <v>40.066000000000003</v>
      </c>
      <c r="G20" s="371">
        <f>AVERAGE(AC5:AC136)</f>
        <v>40.46479310344828</v>
      </c>
      <c r="H20" s="372">
        <f t="shared" si="0"/>
        <v>0.39879310344827701</v>
      </c>
      <c r="I20" s="130">
        <v>0.41135416666666669</v>
      </c>
      <c r="J20" s="131">
        <f t="shared" si="1"/>
        <v>1.5231481481481512E-2</v>
      </c>
      <c r="K20" s="152">
        <f>J20+K16</f>
        <v>0.10459490740740741</v>
      </c>
      <c r="L20" s="159">
        <v>141.69200000000001</v>
      </c>
      <c r="M20" s="92"/>
      <c r="N20" s="44"/>
      <c r="P20" s="140">
        <v>39.908000000000001</v>
      </c>
      <c r="Q20" s="141">
        <v>40.247</v>
      </c>
      <c r="R20" s="141">
        <v>41.307000000000002</v>
      </c>
      <c r="S20" s="141">
        <v>40.137999999999998</v>
      </c>
      <c r="T20" s="141">
        <v>40.93</v>
      </c>
      <c r="U20" s="141">
        <v>40.287999999999997</v>
      </c>
      <c r="V20" s="141">
        <v>40.715000000000003</v>
      </c>
      <c r="W20" s="141">
        <v>40.290999999999997</v>
      </c>
      <c r="X20" s="141">
        <v>40.716000000000001</v>
      </c>
      <c r="Y20" s="141">
        <v>40.682000000000002</v>
      </c>
      <c r="Z20" s="141">
        <v>40.438000000000002</v>
      </c>
      <c r="AA20" s="144"/>
      <c r="AB20" s="141">
        <v>40.066000000000003</v>
      </c>
      <c r="AC20" s="141">
        <v>40.146999999999998</v>
      </c>
      <c r="AD20" s="141">
        <v>39.988999999999997</v>
      </c>
      <c r="AE20" s="141">
        <v>39.972999999999999</v>
      </c>
      <c r="AF20" s="141">
        <v>39.427999999999997</v>
      </c>
      <c r="AG20" s="141">
        <v>40.006999999999998</v>
      </c>
      <c r="AH20" s="141">
        <v>39.715000000000003</v>
      </c>
      <c r="AI20" s="141">
        <v>40.177</v>
      </c>
      <c r="AJ20" s="141">
        <v>39.716000000000001</v>
      </c>
      <c r="AK20" s="141">
        <v>40.012</v>
      </c>
      <c r="AL20" s="141">
        <v>39.686999999999998</v>
      </c>
      <c r="AM20" s="141">
        <v>39.703000000000003</v>
      </c>
      <c r="AN20" s="141">
        <v>40.115000000000002</v>
      </c>
      <c r="AO20" s="141">
        <v>39.582000000000001</v>
      </c>
      <c r="AP20" s="141">
        <v>39.646999999999998</v>
      </c>
      <c r="AQ20" s="141">
        <v>39.948999999999998</v>
      </c>
      <c r="AR20" s="141">
        <v>39.945</v>
      </c>
      <c r="AS20" s="141">
        <v>40.116999999999997</v>
      </c>
      <c r="AT20" s="141">
        <v>40.487000000000002</v>
      </c>
      <c r="AU20" s="141">
        <v>39.569000000000003</v>
      </c>
      <c r="AV20" s="141">
        <v>39.488</v>
      </c>
      <c r="AW20" s="142">
        <v>39.9</v>
      </c>
    </row>
    <row r="21" spans="1:49" s="2" customFormat="1" ht="24.9" customHeight="1">
      <c r="A21" s="171">
        <v>14</v>
      </c>
      <c r="B21" s="376" t="s">
        <v>171</v>
      </c>
      <c r="C21" s="168">
        <v>2</v>
      </c>
      <c r="D21" s="201">
        <v>30</v>
      </c>
      <c r="E21" s="206">
        <v>1233</v>
      </c>
      <c r="F21" s="373">
        <f>MIN(AD5:AD136)</f>
        <v>39.759</v>
      </c>
      <c r="G21" s="204">
        <f>AVERAGE(AD5:AD136)</f>
        <v>39.995382978723399</v>
      </c>
      <c r="H21" s="203">
        <f t="shared" si="0"/>
        <v>0.2363829787233982</v>
      </c>
      <c r="I21" s="167">
        <v>0.4347569444444444</v>
      </c>
      <c r="J21" s="87">
        <f t="shared" si="1"/>
        <v>2.3402777777777717E-2</v>
      </c>
      <c r="K21" s="155">
        <f>J21+K15</f>
        <v>0.12563657407407403</v>
      </c>
      <c r="L21" s="159">
        <v>141.36000000000001</v>
      </c>
      <c r="M21" s="92"/>
      <c r="N21" s="44"/>
      <c r="P21" s="140">
        <v>39.865000000000002</v>
      </c>
      <c r="Q21" s="141">
        <v>40.286000000000001</v>
      </c>
      <c r="R21" s="141">
        <v>40.840000000000003</v>
      </c>
      <c r="S21" s="141">
        <v>39.970999999999997</v>
      </c>
      <c r="T21" s="141">
        <v>40.383000000000003</v>
      </c>
      <c r="U21" s="141">
        <v>40.384999999999998</v>
      </c>
      <c r="V21" s="141">
        <v>42.692</v>
      </c>
      <c r="W21" s="141">
        <v>40.082000000000001</v>
      </c>
      <c r="X21" s="141">
        <v>40.35</v>
      </c>
      <c r="Y21" s="141">
        <v>40.427999999999997</v>
      </c>
      <c r="Z21" s="141">
        <v>40.432000000000002</v>
      </c>
      <c r="AA21" s="144"/>
      <c r="AB21" s="141">
        <v>39.805999999999997</v>
      </c>
      <c r="AC21" s="141">
        <v>40.191000000000003</v>
      </c>
      <c r="AD21" s="141">
        <v>39.972000000000001</v>
      </c>
      <c r="AE21" s="141">
        <v>39.863999999999997</v>
      </c>
      <c r="AF21" s="141">
        <v>39.496000000000002</v>
      </c>
      <c r="AG21" s="141">
        <v>40.229999999999997</v>
      </c>
      <c r="AH21" s="141">
        <v>39.576999999999998</v>
      </c>
      <c r="AI21" s="141">
        <v>39.835000000000001</v>
      </c>
      <c r="AJ21" s="141">
        <v>39.713999999999999</v>
      </c>
      <c r="AK21" s="141">
        <v>40.067</v>
      </c>
      <c r="AL21" s="141">
        <v>39.633000000000003</v>
      </c>
      <c r="AM21" s="141">
        <v>40.146000000000001</v>
      </c>
      <c r="AN21" s="141">
        <v>40.179000000000002</v>
      </c>
      <c r="AO21" s="141">
        <v>39.837000000000003</v>
      </c>
      <c r="AP21" s="141">
        <v>39.975000000000001</v>
      </c>
      <c r="AQ21" s="141">
        <v>39.914000000000001</v>
      </c>
      <c r="AR21" s="141">
        <v>39.859000000000002</v>
      </c>
      <c r="AS21" s="141">
        <v>40.31</v>
      </c>
      <c r="AT21" s="141">
        <v>39.607999999999997</v>
      </c>
      <c r="AU21" s="141">
        <v>40.180999999999997</v>
      </c>
      <c r="AV21" s="141">
        <v>39.795999999999999</v>
      </c>
      <c r="AW21" s="142">
        <v>39.805</v>
      </c>
    </row>
    <row r="22" spans="1:49" s="2" customFormat="1" ht="24.9" customHeight="1">
      <c r="A22" s="53">
        <v>15</v>
      </c>
      <c r="B22" s="298" t="s">
        <v>169</v>
      </c>
      <c r="C22" s="55">
        <v>6</v>
      </c>
      <c r="D22" s="368">
        <v>32</v>
      </c>
      <c r="E22" s="369">
        <v>1265</v>
      </c>
      <c r="F22" s="373">
        <f>MIN(AE5:AE136)</f>
        <v>39.701999999999998</v>
      </c>
      <c r="G22" s="371">
        <f>AVERAGE(AE5:AE136)</f>
        <v>40.089889999999976</v>
      </c>
      <c r="H22" s="372">
        <f t="shared" si="0"/>
        <v>0.38788999999997742</v>
      </c>
      <c r="I22" s="84">
        <v>0.48278935185185184</v>
      </c>
      <c r="J22" s="86">
        <f t="shared" si="1"/>
        <v>4.803240740740744E-2</v>
      </c>
      <c r="K22" s="155">
        <f>J22+K17</f>
        <v>0.12340277777777778</v>
      </c>
      <c r="L22" s="159">
        <v>141.01900000000001</v>
      </c>
      <c r="M22" s="92"/>
      <c r="N22" s="44"/>
      <c r="P22" s="140">
        <v>40.01</v>
      </c>
      <c r="Q22" s="141">
        <v>40.29</v>
      </c>
      <c r="R22" s="141">
        <v>40.716999999999999</v>
      </c>
      <c r="S22" s="141">
        <v>40.158999999999999</v>
      </c>
      <c r="T22" s="141">
        <v>40.176000000000002</v>
      </c>
      <c r="U22" s="141">
        <v>40.404000000000003</v>
      </c>
      <c r="V22" s="141">
        <v>40.817</v>
      </c>
      <c r="W22" s="141">
        <v>40.018999999999998</v>
      </c>
      <c r="X22" s="141">
        <v>40.566000000000003</v>
      </c>
      <c r="Y22" s="141">
        <v>40.302999999999997</v>
      </c>
      <c r="Z22" s="141">
        <v>40.409999999999997</v>
      </c>
      <c r="AA22" s="144"/>
      <c r="AB22" s="141">
        <v>39.865000000000002</v>
      </c>
      <c r="AC22" s="141">
        <v>40.594999999999999</v>
      </c>
      <c r="AD22" s="141">
        <v>40.048000000000002</v>
      </c>
      <c r="AE22" s="141">
        <v>39.825000000000003</v>
      </c>
      <c r="AF22" s="141">
        <v>39.436</v>
      </c>
      <c r="AG22" s="141">
        <v>40.110999999999997</v>
      </c>
      <c r="AH22" s="141">
        <v>39.762999999999998</v>
      </c>
      <c r="AI22" s="141">
        <v>40.429000000000002</v>
      </c>
      <c r="AJ22" s="141">
        <v>39.826999999999998</v>
      </c>
      <c r="AK22" s="141">
        <v>39.994999999999997</v>
      </c>
      <c r="AL22" s="141">
        <v>39.720999999999997</v>
      </c>
      <c r="AM22" s="141">
        <v>40.091999999999999</v>
      </c>
      <c r="AN22" s="141">
        <v>40.088999999999999</v>
      </c>
      <c r="AO22" s="141">
        <v>39.933999999999997</v>
      </c>
      <c r="AP22" s="141">
        <v>39.863</v>
      </c>
      <c r="AQ22" s="141">
        <v>39.951999999999998</v>
      </c>
      <c r="AR22" s="141">
        <v>39.634999999999998</v>
      </c>
      <c r="AS22" s="141">
        <v>40.081000000000003</v>
      </c>
      <c r="AT22" s="141">
        <v>39.930999999999997</v>
      </c>
      <c r="AU22" s="141">
        <v>39.787999999999997</v>
      </c>
      <c r="AV22" s="141">
        <v>40.21</v>
      </c>
      <c r="AW22" s="142">
        <v>39.701000000000001</v>
      </c>
    </row>
    <row r="23" spans="1:49" s="2" customFormat="1" ht="24.9" customHeight="1">
      <c r="A23" s="53">
        <v>16</v>
      </c>
      <c r="B23" s="298" t="s">
        <v>263</v>
      </c>
      <c r="C23" s="55">
        <v>69</v>
      </c>
      <c r="D23" s="368">
        <v>67</v>
      </c>
      <c r="E23" s="369">
        <v>1332</v>
      </c>
      <c r="F23" s="373">
        <f>MIN(AF5:AF136)</f>
        <v>39.369</v>
      </c>
      <c r="G23" s="371">
        <f>AVERAGE(AF5:AF136)</f>
        <v>39.684936842105259</v>
      </c>
      <c r="H23" s="372">
        <f t="shared" si="0"/>
        <v>0.31593684210525907</v>
      </c>
      <c r="I23" s="84">
        <v>0.52807870370370369</v>
      </c>
      <c r="J23" s="86">
        <f t="shared" si="1"/>
        <v>4.5289351851851845E-2</v>
      </c>
      <c r="K23" s="155">
        <f>J23+K19</f>
        <v>0.17444444444444446</v>
      </c>
      <c r="L23" s="159">
        <v>141.11199999999999</v>
      </c>
      <c r="M23" s="92"/>
      <c r="N23" s="44"/>
      <c r="P23" s="140">
        <v>39.890999999999998</v>
      </c>
      <c r="Q23" s="141">
        <v>40.659999999999997</v>
      </c>
      <c r="R23" s="141">
        <v>40.627000000000002</v>
      </c>
      <c r="S23" s="141">
        <v>40.225000000000001</v>
      </c>
      <c r="T23" s="141">
        <v>40.173000000000002</v>
      </c>
      <c r="U23" s="141">
        <v>40.863</v>
      </c>
      <c r="V23" s="141">
        <v>40.770000000000003</v>
      </c>
      <c r="W23" s="141">
        <v>39.883000000000003</v>
      </c>
      <c r="X23" s="141">
        <v>40.22</v>
      </c>
      <c r="Y23" s="141">
        <v>40.326000000000001</v>
      </c>
      <c r="Z23" s="141">
        <v>40.360999999999997</v>
      </c>
      <c r="AA23" s="144"/>
      <c r="AB23" s="141">
        <v>39.94</v>
      </c>
      <c r="AC23" s="141">
        <v>40.747</v>
      </c>
      <c r="AD23" s="141">
        <v>39.878999999999998</v>
      </c>
      <c r="AE23" s="141">
        <v>39.701999999999998</v>
      </c>
      <c r="AF23" s="141">
        <v>39.369</v>
      </c>
      <c r="AG23" s="141">
        <v>40.241999999999997</v>
      </c>
      <c r="AH23" s="141">
        <v>40.375</v>
      </c>
      <c r="AI23" s="141">
        <v>40.225999999999999</v>
      </c>
      <c r="AJ23" s="141">
        <v>40.005000000000003</v>
      </c>
      <c r="AK23" s="141">
        <v>39.984999999999999</v>
      </c>
      <c r="AL23" s="141">
        <v>39.82</v>
      </c>
      <c r="AM23" s="141">
        <v>39.816000000000003</v>
      </c>
      <c r="AN23" s="141">
        <v>40.372999999999998</v>
      </c>
      <c r="AO23" s="141">
        <v>39.624000000000002</v>
      </c>
      <c r="AP23" s="141">
        <v>39.978000000000002</v>
      </c>
      <c r="AQ23" s="141">
        <v>40.115000000000002</v>
      </c>
      <c r="AR23" s="141">
        <v>39.759</v>
      </c>
      <c r="AS23" s="141">
        <v>40.262</v>
      </c>
      <c r="AT23" s="141">
        <v>39.9</v>
      </c>
      <c r="AU23" s="141">
        <v>39.75</v>
      </c>
      <c r="AV23" s="141">
        <v>39.64</v>
      </c>
      <c r="AW23" s="142">
        <v>39.801000000000002</v>
      </c>
    </row>
    <row r="24" spans="1:49" s="2" customFormat="1" ht="24.9" customHeight="1">
      <c r="A24" s="53">
        <v>17</v>
      </c>
      <c r="B24" s="298" t="s">
        <v>169</v>
      </c>
      <c r="C24" s="55">
        <v>7</v>
      </c>
      <c r="D24" s="368">
        <v>51</v>
      </c>
      <c r="E24" s="369">
        <v>1383</v>
      </c>
      <c r="F24" s="271">
        <f>MIN(AG5:AG136)</f>
        <v>39.844000000000001</v>
      </c>
      <c r="G24" s="371">
        <f>AVERAGE(AG5:AG136)</f>
        <v>40.236166666666684</v>
      </c>
      <c r="H24" s="372">
        <f t="shared" si="0"/>
        <v>0.39216666666668232</v>
      </c>
      <c r="I24" s="84">
        <v>0.57718749999999996</v>
      </c>
      <c r="J24" s="86">
        <f t="shared" si="1"/>
        <v>4.9108796296296275E-2</v>
      </c>
      <c r="K24" s="155">
        <f>J24+K22</f>
        <v>0.17251157407407405</v>
      </c>
      <c r="L24" s="159">
        <v>150.63200000000001</v>
      </c>
      <c r="M24" s="92"/>
      <c r="N24" s="44"/>
      <c r="P24" s="140">
        <v>39.914999999999999</v>
      </c>
      <c r="Q24" s="141">
        <v>40.335000000000001</v>
      </c>
      <c r="R24" s="141">
        <v>40.69</v>
      </c>
      <c r="S24" s="141">
        <v>40.212000000000003</v>
      </c>
      <c r="T24" s="141">
        <v>40.231000000000002</v>
      </c>
      <c r="U24" s="141">
        <v>40.261000000000003</v>
      </c>
      <c r="V24" s="141">
        <v>40.82</v>
      </c>
      <c r="W24" s="141">
        <v>39.988999999999997</v>
      </c>
      <c r="X24" s="141">
        <v>40.354999999999997</v>
      </c>
      <c r="Y24" s="141">
        <v>41.097000000000001</v>
      </c>
      <c r="Z24" s="141">
        <v>40.695999999999998</v>
      </c>
      <c r="AA24" s="144"/>
      <c r="AB24" s="141">
        <v>39.871000000000002</v>
      </c>
      <c r="AC24" s="141">
        <v>40.341999999999999</v>
      </c>
      <c r="AD24" s="141">
        <v>39.917000000000002</v>
      </c>
      <c r="AE24" s="141">
        <v>40.198999999999998</v>
      </c>
      <c r="AF24" s="141">
        <v>39.520000000000003</v>
      </c>
      <c r="AG24" s="141">
        <v>40.061999999999998</v>
      </c>
      <c r="AH24" s="141">
        <v>39.726999999999997</v>
      </c>
      <c r="AI24" s="141">
        <v>40.122999999999998</v>
      </c>
      <c r="AJ24" s="141">
        <v>40.058999999999997</v>
      </c>
      <c r="AK24" s="141">
        <v>39.984999999999999</v>
      </c>
      <c r="AL24" s="141">
        <v>39.786000000000001</v>
      </c>
      <c r="AM24" s="141">
        <v>39.942</v>
      </c>
      <c r="AN24" s="141">
        <v>40.067999999999998</v>
      </c>
      <c r="AO24" s="141">
        <v>40.216999999999999</v>
      </c>
      <c r="AP24" s="141">
        <v>39.698</v>
      </c>
      <c r="AQ24" s="141">
        <v>39.899000000000001</v>
      </c>
      <c r="AR24" s="141">
        <v>39.890999999999998</v>
      </c>
      <c r="AS24" s="141">
        <v>40.143999999999998</v>
      </c>
      <c r="AT24" s="141">
        <v>39.805</v>
      </c>
      <c r="AU24" s="141">
        <v>39.866</v>
      </c>
      <c r="AV24" s="141">
        <v>39.527000000000001</v>
      </c>
      <c r="AW24" s="142">
        <v>39.679000000000002</v>
      </c>
    </row>
    <row r="25" spans="1:49" s="2" customFormat="1" ht="24.9" customHeight="1">
      <c r="A25" s="53">
        <v>18</v>
      </c>
      <c r="B25" s="298" t="s">
        <v>263</v>
      </c>
      <c r="C25" s="55">
        <v>13</v>
      </c>
      <c r="D25" s="368">
        <v>54</v>
      </c>
      <c r="E25" s="369">
        <v>1437</v>
      </c>
      <c r="F25" s="373">
        <f>MIN(AH5:AH136)</f>
        <v>39.436</v>
      </c>
      <c r="G25" s="371">
        <f>AVERAGE(AH5:AH136)</f>
        <v>39.799413043478253</v>
      </c>
      <c r="H25" s="372">
        <f t="shared" si="0"/>
        <v>0.36341304347825343</v>
      </c>
      <c r="I25" s="84">
        <v>0.60012731481481485</v>
      </c>
      <c r="J25" s="86">
        <f t="shared" si="1"/>
        <v>2.2939814814814885E-2</v>
      </c>
      <c r="K25" s="155">
        <f>J25+K23</f>
        <v>0.19738425925925934</v>
      </c>
      <c r="L25" s="159">
        <v>141.04400000000001</v>
      </c>
      <c r="M25" s="92"/>
      <c r="N25" s="44"/>
      <c r="P25" s="140">
        <v>39.905000000000001</v>
      </c>
      <c r="Q25" s="141">
        <v>40.411999999999999</v>
      </c>
      <c r="R25" s="141">
        <v>40.518999999999998</v>
      </c>
      <c r="S25" s="141">
        <v>39.988</v>
      </c>
      <c r="T25" s="141">
        <v>40.295000000000002</v>
      </c>
      <c r="U25" s="141">
        <v>40.616</v>
      </c>
      <c r="V25" s="141">
        <v>40.734000000000002</v>
      </c>
      <c r="W25" s="141">
        <v>40.119999999999997</v>
      </c>
      <c r="X25" s="141">
        <v>40.46</v>
      </c>
      <c r="Y25" s="141">
        <v>40.664000000000001</v>
      </c>
      <c r="Z25" s="141">
        <v>40.476999999999997</v>
      </c>
      <c r="AA25" s="144"/>
      <c r="AB25" s="141">
        <v>39.601999999999997</v>
      </c>
      <c r="AC25" s="141">
        <v>40.228999999999999</v>
      </c>
      <c r="AD25" s="141">
        <v>40.183999999999997</v>
      </c>
      <c r="AE25" s="141">
        <v>39.832999999999998</v>
      </c>
      <c r="AF25" s="141">
        <v>39.485999999999997</v>
      </c>
      <c r="AG25" s="141">
        <v>40.08</v>
      </c>
      <c r="AH25" s="141">
        <v>39.561999999999998</v>
      </c>
      <c r="AI25" s="141">
        <v>40.000999999999998</v>
      </c>
      <c r="AJ25" s="141">
        <v>39.792999999999999</v>
      </c>
      <c r="AK25" s="141">
        <v>40.134999999999998</v>
      </c>
      <c r="AL25" s="141">
        <v>40.162999999999997</v>
      </c>
      <c r="AM25" s="141">
        <v>39.600999999999999</v>
      </c>
      <c r="AN25" s="141">
        <v>40.021999999999998</v>
      </c>
      <c r="AO25" s="141">
        <v>39.978000000000002</v>
      </c>
      <c r="AP25" s="141">
        <v>39.854999999999997</v>
      </c>
      <c r="AQ25" s="141">
        <v>39.929000000000002</v>
      </c>
      <c r="AR25" s="141">
        <v>39.847000000000001</v>
      </c>
      <c r="AS25" s="141">
        <v>39.966999999999999</v>
      </c>
      <c r="AT25" s="141">
        <v>39.762999999999998</v>
      </c>
      <c r="AU25" s="141">
        <v>39.808</v>
      </c>
      <c r="AV25" s="141">
        <v>39.890999999999998</v>
      </c>
      <c r="AW25" s="142">
        <v>39.707999999999998</v>
      </c>
    </row>
    <row r="26" spans="1:49" s="2" customFormat="1" ht="24.9" customHeight="1">
      <c r="A26" s="53">
        <v>19</v>
      </c>
      <c r="B26" s="298" t="s">
        <v>169</v>
      </c>
      <c r="C26" s="55">
        <v>6</v>
      </c>
      <c r="D26" s="368">
        <v>31</v>
      </c>
      <c r="E26" s="369">
        <v>1468</v>
      </c>
      <c r="F26" s="373">
        <f>MIN(AI5:AI136)</f>
        <v>39.668999999999997</v>
      </c>
      <c r="G26" s="371">
        <f>AVERAGE(AI5:AI136)</f>
        <v>40.087179999999996</v>
      </c>
      <c r="H26" s="372">
        <f t="shared" si="0"/>
        <v>0.41817999999999955</v>
      </c>
      <c r="I26" s="84">
        <v>0.62497685185185181</v>
      </c>
      <c r="J26" s="86">
        <f t="shared" si="1"/>
        <v>2.4849537037036962E-2</v>
      </c>
      <c r="K26" s="155">
        <f t="shared" ref="K26:K28" si="2">J26+K24</f>
        <v>0.19736111111111102</v>
      </c>
      <c r="L26" s="159">
        <v>141.28299999999999</v>
      </c>
      <c r="M26" s="92"/>
      <c r="N26" s="44"/>
      <c r="P26" s="140">
        <v>40.027000000000001</v>
      </c>
      <c r="Q26" s="141">
        <v>40.350999999999999</v>
      </c>
      <c r="R26" s="141">
        <v>40.252000000000002</v>
      </c>
      <c r="S26" s="141">
        <v>39.978000000000002</v>
      </c>
      <c r="T26" s="141">
        <v>40.223999999999997</v>
      </c>
      <c r="U26" s="141">
        <v>40.472000000000001</v>
      </c>
      <c r="V26" s="141">
        <v>40.942</v>
      </c>
      <c r="W26" s="141">
        <v>40.15</v>
      </c>
      <c r="X26" s="141">
        <v>40.460999999999999</v>
      </c>
      <c r="Y26" s="141">
        <v>40.429000000000002</v>
      </c>
      <c r="Z26" s="141">
        <v>40.670999999999999</v>
      </c>
      <c r="AA26" s="144"/>
      <c r="AB26" s="141">
        <v>40.119999999999997</v>
      </c>
      <c r="AC26" s="141">
        <v>40.238999999999997</v>
      </c>
      <c r="AD26" s="141">
        <v>39.984000000000002</v>
      </c>
      <c r="AE26" s="141">
        <v>40.174999999999997</v>
      </c>
      <c r="AF26" s="141">
        <v>39.590000000000003</v>
      </c>
      <c r="AG26" s="141">
        <v>40.034999999999997</v>
      </c>
      <c r="AH26" s="141">
        <v>39.634</v>
      </c>
      <c r="AI26" s="141">
        <v>39.896000000000001</v>
      </c>
      <c r="AJ26" s="141">
        <v>40.036000000000001</v>
      </c>
      <c r="AK26" s="141">
        <v>40.076999999999998</v>
      </c>
      <c r="AL26" s="141">
        <v>39.616</v>
      </c>
      <c r="AM26" s="141">
        <v>39.726999999999997</v>
      </c>
      <c r="AN26" s="141">
        <v>40.101999999999997</v>
      </c>
      <c r="AO26" s="141">
        <v>39.813000000000002</v>
      </c>
      <c r="AP26" s="141">
        <v>39.58</v>
      </c>
      <c r="AQ26" s="141">
        <v>39.954999999999998</v>
      </c>
      <c r="AR26" s="141">
        <v>39.945999999999998</v>
      </c>
      <c r="AS26" s="141">
        <v>40.289000000000001</v>
      </c>
      <c r="AT26" s="141">
        <v>39.950000000000003</v>
      </c>
      <c r="AU26" s="141">
        <v>39.697000000000003</v>
      </c>
      <c r="AV26" s="141">
        <v>39.496000000000002</v>
      </c>
      <c r="AW26" s="142">
        <v>39.682000000000002</v>
      </c>
    </row>
    <row r="27" spans="1:49" s="2" customFormat="1" ht="24.9" customHeight="1">
      <c r="A27" s="53">
        <v>20</v>
      </c>
      <c r="B27" s="298" t="s">
        <v>263</v>
      </c>
      <c r="C27" s="55">
        <v>2</v>
      </c>
      <c r="D27" s="368">
        <v>38</v>
      </c>
      <c r="E27" s="369">
        <v>1506</v>
      </c>
      <c r="F27" s="373">
        <f>MIN(AJ5:AJ136)</f>
        <v>39.454999999999998</v>
      </c>
      <c r="G27" s="371">
        <f>AVERAGE(AJ5:AJ136)</f>
        <v>40.175629629629618</v>
      </c>
      <c r="H27" s="372">
        <f t="shared" si="0"/>
        <v>0.72062962962962018</v>
      </c>
      <c r="I27" s="84">
        <v>0.63915509259259262</v>
      </c>
      <c r="J27" s="86">
        <f t="shared" si="1"/>
        <v>1.4178240740740811E-2</v>
      </c>
      <c r="K27" s="155">
        <f t="shared" si="2"/>
        <v>0.21156250000000015</v>
      </c>
      <c r="L27" s="159">
        <v>141.05699999999999</v>
      </c>
      <c r="M27" s="92"/>
      <c r="N27" s="44"/>
      <c r="P27" s="140">
        <v>39.932000000000002</v>
      </c>
      <c r="Q27" s="141">
        <v>40.515999999999998</v>
      </c>
      <c r="R27" s="141">
        <v>40.281999999999996</v>
      </c>
      <c r="S27" s="141">
        <v>39.959000000000003</v>
      </c>
      <c r="T27" s="141">
        <v>40.384</v>
      </c>
      <c r="U27" s="141">
        <v>40.256999999999998</v>
      </c>
      <c r="V27" s="141">
        <v>40.927</v>
      </c>
      <c r="W27" s="141">
        <v>40.076999999999998</v>
      </c>
      <c r="X27" s="141">
        <v>40.371000000000002</v>
      </c>
      <c r="Y27" s="141">
        <v>40.680999999999997</v>
      </c>
      <c r="Z27" s="144"/>
      <c r="AA27" s="144"/>
      <c r="AB27" s="141">
        <v>39.841000000000001</v>
      </c>
      <c r="AC27" s="141">
        <v>40.215000000000003</v>
      </c>
      <c r="AD27" s="141">
        <v>39.981999999999999</v>
      </c>
      <c r="AE27" s="141">
        <v>39.991</v>
      </c>
      <c r="AF27" s="141">
        <v>39.53</v>
      </c>
      <c r="AG27" s="141">
        <v>40.04</v>
      </c>
      <c r="AH27" s="141">
        <v>39.536999999999999</v>
      </c>
      <c r="AI27" s="141">
        <v>39.921999999999997</v>
      </c>
      <c r="AJ27" s="141">
        <v>40.293999999999997</v>
      </c>
      <c r="AK27" s="141">
        <v>40.023000000000003</v>
      </c>
      <c r="AL27" s="141">
        <v>39.747999999999998</v>
      </c>
      <c r="AM27" s="141">
        <v>39.789000000000001</v>
      </c>
      <c r="AN27" s="141">
        <v>39.790999999999997</v>
      </c>
      <c r="AO27" s="141">
        <v>39.698</v>
      </c>
      <c r="AP27" s="141">
        <v>39.813000000000002</v>
      </c>
      <c r="AQ27" s="141">
        <v>39.969000000000001</v>
      </c>
      <c r="AR27" s="141">
        <v>39.642000000000003</v>
      </c>
      <c r="AS27" s="141">
        <v>39.859000000000002</v>
      </c>
      <c r="AT27" s="141">
        <v>39.716999999999999</v>
      </c>
      <c r="AU27" s="141">
        <v>39.731000000000002</v>
      </c>
      <c r="AV27" s="141">
        <v>39.72</v>
      </c>
      <c r="AW27" s="142">
        <v>39.601999999999997</v>
      </c>
    </row>
    <row r="28" spans="1:49" s="2" customFormat="1" ht="24.9" customHeight="1">
      <c r="A28" s="53">
        <v>21</v>
      </c>
      <c r="B28" s="298" t="s">
        <v>169</v>
      </c>
      <c r="C28" s="55">
        <v>8</v>
      </c>
      <c r="D28" s="368">
        <v>33</v>
      </c>
      <c r="E28" s="369">
        <v>1539</v>
      </c>
      <c r="F28" s="373">
        <f>MIN(AK5:AK136)</f>
        <v>39.850999999999999</v>
      </c>
      <c r="G28" s="371">
        <f>AVERAGE(AK5:AK136)</f>
        <v>40.123814814814828</v>
      </c>
      <c r="H28" s="372">
        <f t="shared" si="0"/>
        <v>0.27281481481482928</v>
      </c>
      <c r="I28" s="84">
        <v>0.65333333333333332</v>
      </c>
      <c r="J28" s="86">
        <f t="shared" si="1"/>
        <v>1.41782407407407E-2</v>
      </c>
      <c r="K28" s="299">
        <f t="shared" si="2"/>
        <v>0.21153935185185171</v>
      </c>
      <c r="L28" s="159">
        <v>141.43700000000001</v>
      </c>
      <c r="M28" s="92"/>
      <c r="N28" s="44"/>
      <c r="P28" s="140">
        <v>39.93</v>
      </c>
      <c r="Q28" s="141">
        <v>40.478000000000002</v>
      </c>
      <c r="R28" s="141">
        <v>40.246000000000002</v>
      </c>
      <c r="S28" s="141">
        <v>40.113999999999997</v>
      </c>
      <c r="T28" s="141">
        <v>40.322000000000003</v>
      </c>
      <c r="U28" s="141">
        <v>40.604999999999997</v>
      </c>
      <c r="V28" s="141">
        <v>40.655000000000001</v>
      </c>
      <c r="W28" s="141">
        <v>40.112000000000002</v>
      </c>
      <c r="X28" s="141">
        <v>40.402999999999999</v>
      </c>
      <c r="Y28" s="141">
        <v>40.408999999999999</v>
      </c>
      <c r="Z28" s="144"/>
      <c r="AA28" s="144"/>
      <c r="AB28" s="141">
        <v>39.701000000000001</v>
      </c>
      <c r="AC28" s="141">
        <v>40.438000000000002</v>
      </c>
      <c r="AD28" s="141">
        <v>39.942</v>
      </c>
      <c r="AE28" s="141">
        <v>40.085999999999999</v>
      </c>
      <c r="AF28" s="141">
        <v>39.445999999999998</v>
      </c>
      <c r="AG28" s="141">
        <v>40.094999999999999</v>
      </c>
      <c r="AH28" s="141">
        <v>39.877000000000002</v>
      </c>
      <c r="AI28" s="141">
        <v>40.040999999999997</v>
      </c>
      <c r="AJ28" s="141">
        <v>47.445</v>
      </c>
      <c r="AK28" s="141">
        <v>39.920999999999999</v>
      </c>
      <c r="AL28" s="141">
        <v>39.909999999999997</v>
      </c>
      <c r="AM28" s="141">
        <v>40.106999999999999</v>
      </c>
      <c r="AN28" s="141">
        <v>40.116999999999997</v>
      </c>
      <c r="AO28" s="141">
        <v>39.795999999999999</v>
      </c>
      <c r="AP28" s="141">
        <v>39.960999999999999</v>
      </c>
      <c r="AQ28" s="141">
        <v>39.893999999999998</v>
      </c>
      <c r="AR28" s="141">
        <v>39.9</v>
      </c>
      <c r="AS28" s="141">
        <v>39.816000000000003</v>
      </c>
      <c r="AT28" s="141">
        <v>39.844000000000001</v>
      </c>
      <c r="AU28" s="141">
        <v>39.756</v>
      </c>
      <c r="AV28" s="141">
        <v>39.792000000000002</v>
      </c>
      <c r="AW28" s="142">
        <v>39.545999999999999</v>
      </c>
    </row>
    <row r="29" spans="1:49" s="2" customFormat="1" ht="24.9" customHeight="1">
      <c r="A29" s="530">
        <v>22</v>
      </c>
      <c r="B29" s="512" t="s">
        <v>263</v>
      </c>
      <c r="C29" s="537">
        <v>13</v>
      </c>
      <c r="D29" s="368">
        <v>34</v>
      </c>
      <c r="E29" s="369">
        <v>1573</v>
      </c>
      <c r="F29" s="373">
        <f>MIN(AL5:AL136)</f>
        <v>39.545000000000002</v>
      </c>
      <c r="G29" s="371">
        <f>AVERAGE(AL5:AL136)</f>
        <v>39.840500000000006</v>
      </c>
      <c r="H29" s="372">
        <f t="shared" si="0"/>
        <v>0.29550000000000409</v>
      </c>
      <c r="I29" s="535">
        <v>0.69560185185185175</v>
      </c>
      <c r="J29" s="504">
        <f t="shared" si="1"/>
        <v>4.2268518518518428E-2</v>
      </c>
      <c r="K29" s="502">
        <f>J29+K27</f>
        <v>0.25383101851851858</v>
      </c>
      <c r="L29" s="158">
        <v>315.87200000000001</v>
      </c>
      <c r="M29" s="162" t="s">
        <v>154</v>
      </c>
      <c r="N29" s="44" t="s">
        <v>241</v>
      </c>
      <c r="P29" s="140">
        <v>39.909999999999997</v>
      </c>
      <c r="Q29" s="141">
        <v>40.33</v>
      </c>
      <c r="R29" s="141">
        <v>40.29</v>
      </c>
      <c r="S29" s="141">
        <v>40.097000000000001</v>
      </c>
      <c r="T29" s="141">
        <v>40.19</v>
      </c>
      <c r="U29" s="141">
        <v>40.360999999999997</v>
      </c>
      <c r="V29" s="141">
        <v>40.716000000000001</v>
      </c>
      <c r="W29" s="141">
        <v>40.682000000000002</v>
      </c>
      <c r="X29" s="141">
        <v>40.472000000000001</v>
      </c>
      <c r="Y29" s="141">
        <v>40.476999999999997</v>
      </c>
      <c r="Z29" s="144"/>
      <c r="AA29" s="144"/>
      <c r="AB29" s="141">
        <v>39.718000000000004</v>
      </c>
      <c r="AC29" s="141">
        <v>40.25</v>
      </c>
      <c r="AD29" s="141">
        <v>40.052999999999997</v>
      </c>
      <c r="AE29" s="141">
        <v>39.979999999999997</v>
      </c>
      <c r="AF29" s="141">
        <v>39.508000000000003</v>
      </c>
      <c r="AG29" s="141">
        <v>40.203000000000003</v>
      </c>
      <c r="AH29" s="141">
        <v>39.621000000000002</v>
      </c>
      <c r="AI29" s="141">
        <v>40.07</v>
      </c>
      <c r="AJ29" s="141">
        <v>40.026000000000003</v>
      </c>
      <c r="AK29" s="141">
        <v>39.997999999999998</v>
      </c>
      <c r="AL29" s="141">
        <v>40.588000000000001</v>
      </c>
      <c r="AM29" s="141">
        <v>39.923000000000002</v>
      </c>
      <c r="AN29" s="141">
        <v>39.999000000000002</v>
      </c>
      <c r="AO29" s="141">
        <v>40.796999999999997</v>
      </c>
      <c r="AP29" s="141">
        <v>40.023000000000003</v>
      </c>
      <c r="AQ29" s="141">
        <v>40.091000000000001</v>
      </c>
      <c r="AR29" s="141">
        <v>40.045000000000002</v>
      </c>
      <c r="AS29" s="141">
        <v>39.936999999999998</v>
      </c>
      <c r="AT29" s="141">
        <v>39.802999999999997</v>
      </c>
      <c r="AU29" s="141">
        <v>39.929000000000002</v>
      </c>
      <c r="AV29" s="141">
        <v>39.463000000000001</v>
      </c>
      <c r="AW29" s="142">
        <v>39.808</v>
      </c>
    </row>
    <row r="30" spans="1:49" s="2" customFormat="1" ht="24.9" customHeight="1">
      <c r="A30" s="531"/>
      <c r="B30" s="513"/>
      <c r="C30" s="538"/>
      <c r="D30" s="368">
        <v>28</v>
      </c>
      <c r="E30" s="369">
        <v>1601</v>
      </c>
      <c r="F30" s="373">
        <f>MIN(AM5:AM136)</f>
        <v>39.600999999999999</v>
      </c>
      <c r="G30" s="371">
        <f>AVERAGE(AM5:AM136)</f>
        <v>40.003962962962959</v>
      </c>
      <c r="H30" s="372">
        <f t="shared" si="0"/>
        <v>0.40296296296295964</v>
      </c>
      <c r="I30" s="536"/>
      <c r="J30" s="505">
        <f t="shared" si="1"/>
        <v>-0.69560185185185175</v>
      </c>
      <c r="K30" s="503"/>
      <c r="L30" s="159">
        <v>141.595</v>
      </c>
      <c r="M30" s="162"/>
      <c r="N30" s="44"/>
      <c r="P30" s="140">
        <v>39.795000000000002</v>
      </c>
      <c r="Q30" s="141">
        <v>40.402999999999999</v>
      </c>
      <c r="R30" s="141">
        <v>40.296999999999997</v>
      </c>
      <c r="S30" s="141">
        <v>40.497</v>
      </c>
      <c r="T30" s="141">
        <v>40.238</v>
      </c>
      <c r="U30" s="141">
        <v>40.856999999999999</v>
      </c>
      <c r="V30" s="141">
        <v>41.04</v>
      </c>
      <c r="W30" s="141">
        <v>40.35</v>
      </c>
      <c r="X30" s="141">
        <v>40.314</v>
      </c>
      <c r="Y30" s="141">
        <v>40.368000000000002</v>
      </c>
      <c r="Z30" s="144"/>
      <c r="AA30" s="144"/>
      <c r="AB30" s="141">
        <v>39.607999999999997</v>
      </c>
      <c r="AC30" s="141">
        <v>40.243000000000002</v>
      </c>
      <c r="AD30" s="141">
        <v>39.948999999999998</v>
      </c>
      <c r="AE30" s="141">
        <v>40.000999999999998</v>
      </c>
      <c r="AF30" s="141">
        <v>39.569000000000003</v>
      </c>
      <c r="AG30" s="141">
        <v>40.048999999999999</v>
      </c>
      <c r="AH30" s="141">
        <v>39.67</v>
      </c>
      <c r="AI30" s="141">
        <v>39.753999999999998</v>
      </c>
      <c r="AJ30" s="141">
        <v>40.067</v>
      </c>
      <c r="AK30" s="141">
        <v>39.947000000000003</v>
      </c>
      <c r="AL30" s="141">
        <v>39.744</v>
      </c>
      <c r="AM30" s="141">
        <v>39.957999999999998</v>
      </c>
      <c r="AN30" s="141">
        <v>40.183</v>
      </c>
      <c r="AO30" s="141">
        <v>40.996000000000002</v>
      </c>
      <c r="AP30" s="141">
        <v>40.015999999999998</v>
      </c>
      <c r="AQ30" s="141">
        <v>40.027000000000001</v>
      </c>
      <c r="AR30" s="141">
        <v>39.968000000000004</v>
      </c>
      <c r="AS30" s="141">
        <v>39.945</v>
      </c>
      <c r="AT30" s="141">
        <v>39.65</v>
      </c>
      <c r="AU30" s="141">
        <v>39.81</v>
      </c>
      <c r="AV30" s="141">
        <v>39.713000000000001</v>
      </c>
      <c r="AW30" s="142">
        <v>39.707000000000001</v>
      </c>
    </row>
    <row r="31" spans="1:49" s="2" customFormat="1" ht="24.9" customHeight="1">
      <c r="A31" s="53">
        <v>23</v>
      </c>
      <c r="B31" s="381" t="s">
        <v>175</v>
      </c>
      <c r="C31" s="39">
        <v>6</v>
      </c>
      <c r="D31" s="368">
        <v>27</v>
      </c>
      <c r="E31" s="369">
        <v>1628</v>
      </c>
      <c r="F31" s="373">
        <f>MIN(AN5:AN136)</f>
        <v>39.790999999999997</v>
      </c>
      <c r="G31" s="371">
        <f>AVERAGE(AN5:AN136)</f>
        <v>40.345359999999999</v>
      </c>
      <c r="H31" s="372">
        <f t="shared" si="0"/>
        <v>0.55436000000000263</v>
      </c>
      <c r="I31" s="85">
        <v>0.72061342592592592</v>
      </c>
      <c r="J31" s="89">
        <f>I31-I29</f>
        <v>2.5011574074074172E-2</v>
      </c>
      <c r="K31" s="152">
        <f>J31+K20</f>
        <v>0.12960648148148157</v>
      </c>
      <c r="L31" s="159">
        <v>141.13800000000001</v>
      </c>
      <c r="M31" s="162"/>
      <c r="N31" s="44"/>
      <c r="P31" s="140">
        <v>40.021000000000001</v>
      </c>
      <c r="Q31" s="141">
        <v>40.351999999999997</v>
      </c>
      <c r="R31" s="141">
        <v>40.072000000000003</v>
      </c>
      <c r="S31" s="141">
        <v>40.143000000000001</v>
      </c>
      <c r="T31" s="141">
        <v>40.317</v>
      </c>
      <c r="U31" s="141">
        <v>40.475000000000001</v>
      </c>
      <c r="V31" s="141">
        <v>40.78</v>
      </c>
      <c r="W31" s="141">
        <v>39.963999999999999</v>
      </c>
      <c r="X31" s="141">
        <v>40.326999999999998</v>
      </c>
      <c r="Y31" s="141">
        <v>40.713000000000001</v>
      </c>
      <c r="Z31" s="144"/>
      <c r="AA31" s="144"/>
      <c r="AB31" s="141">
        <v>39.585999999999999</v>
      </c>
      <c r="AC31" s="141">
        <v>40.066000000000003</v>
      </c>
      <c r="AD31" s="141">
        <v>40.11</v>
      </c>
      <c r="AE31" s="141">
        <v>39.982999999999997</v>
      </c>
      <c r="AF31" s="141">
        <v>39.548000000000002</v>
      </c>
      <c r="AG31" s="141">
        <v>40.167000000000002</v>
      </c>
      <c r="AH31" s="141">
        <v>39.502000000000002</v>
      </c>
      <c r="AI31" s="141">
        <v>39.856999999999999</v>
      </c>
      <c r="AJ31" s="141">
        <v>40.667000000000002</v>
      </c>
      <c r="AK31" s="141">
        <v>40.533999999999999</v>
      </c>
      <c r="AL31" s="144"/>
      <c r="AM31" s="141">
        <v>39.86</v>
      </c>
      <c r="AN31" s="141">
        <v>40.073</v>
      </c>
      <c r="AO31" s="141">
        <v>42.183</v>
      </c>
      <c r="AP31" s="141">
        <v>39.838000000000001</v>
      </c>
      <c r="AQ31" s="141">
        <v>40.122</v>
      </c>
      <c r="AR31" s="141">
        <v>40.182000000000002</v>
      </c>
      <c r="AS31" s="141">
        <v>40.07</v>
      </c>
      <c r="AT31" s="141">
        <v>39.607999999999997</v>
      </c>
      <c r="AU31" s="141">
        <v>39.767000000000003</v>
      </c>
      <c r="AV31" s="141">
        <v>39.83</v>
      </c>
      <c r="AW31" s="142">
        <v>39.783000000000001</v>
      </c>
    </row>
    <row r="32" spans="1:49" s="2" customFormat="1" ht="24.9" customHeight="1">
      <c r="A32" s="53">
        <v>24</v>
      </c>
      <c r="B32" s="381" t="s">
        <v>171</v>
      </c>
      <c r="C32" s="39">
        <v>11</v>
      </c>
      <c r="D32" s="368">
        <v>29</v>
      </c>
      <c r="E32" s="369">
        <v>1657</v>
      </c>
      <c r="F32" s="373">
        <f>MIN(AO5:AO136)</f>
        <v>39.542999999999999</v>
      </c>
      <c r="G32" s="371">
        <f>AVERAGE(AO5:AO136)</f>
        <v>39.908425287356302</v>
      </c>
      <c r="H32" s="372">
        <f t="shared" si="0"/>
        <v>0.36542528735630242</v>
      </c>
      <c r="I32" s="85">
        <v>0.76240740740740742</v>
      </c>
      <c r="J32" s="89">
        <f t="shared" si="1"/>
        <v>4.1793981481481501E-2</v>
      </c>
      <c r="K32" s="152">
        <f>J32+K21</f>
        <v>0.16743055555555553</v>
      </c>
      <c r="L32" s="159">
        <v>141.37100000000001</v>
      </c>
      <c r="M32" s="162"/>
      <c r="N32" s="44"/>
      <c r="P32" s="140">
        <v>40.533999999999999</v>
      </c>
      <c r="Q32" s="141">
        <v>40.268999999999998</v>
      </c>
      <c r="R32" s="141">
        <v>40.170999999999999</v>
      </c>
      <c r="S32" s="141">
        <v>40.082999999999998</v>
      </c>
      <c r="T32" s="141">
        <v>40.215000000000003</v>
      </c>
      <c r="U32" s="141">
        <v>40.573999999999998</v>
      </c>
      <c r="V32" s="141">
        <v>41.645000000000003</v>
      </c>
      <c r="W32" s="141">
        <v>40.067999999999998</v>
      </c>
      <c r="X32" s="141">
        <v>40.832000000000001</v>
      </c>
      <c r="Y32" s="141">
        <v>40.494999999999997</v>
      </c>
      <c r="Z32" s="144"/>
      <c r="AA32" s="144"/>
      <c r="AB32" s="141">
        <v>39.703000000000003</v>
      </c>
      <c r="AC32" s="141">
        <v>40.186</v>
      </c>
      <c r="AD32" s="141">
        <v>40.064</v>
      </c>
      <c r="AE32" s="141">
        <v>39.895000000000003</v>
      </c>
      <c r="AF32" s="141">
        <v>39.741999999999997</v>
      </c>
      <c r="AG32" s="141">
        <v>40.177999999999997</v>
      </c>
      <c r="AH32" s="141">
        <v>39.542000000000002</v>
      </c>
      <c r="AI32" s="141">
        <v>39.756</v>
      </c>
      <c r="AJ32" s="144"/>
      <c r="AK32" s="144"/>
      <c r="AL32" s="144"/>
      <c r="AM32" s="141">
        <v>39.866</v>
      </c>
      <c r="AN32" s="141">
        <v>40.280999999999999</v>
      </c>
      <c r="AO32" s="141">
        <v>40.054000000000002</v>
      </c>
      <c r="AP32" s="141">
        <v>40.103999999999999</v>
      </c>
      <c r="AQ32" s="144"/>
      <c r="AR32" s="141">
        <v>39.75</v>
      </c>
      <c r="AS32" s="143"/>
      <c r="AT32" s="141">
        <v>39.732999999999997</v>
      </c>
      <c r="AU32" s="141">
        <v>39.770000000000003</v>
      </c>
      <c r="AV32" s="141">
        <v>39.64</v>
      </c>
      <c r="AW32" s="142">
        <v>39.555</v>
      </c>
    </row>
    <row r="33" spans="1:49" s="2" customFormat="1" ht="24.9" customHeight="1">
      <c r="A33" s="53">
        <v>25</v>
      </c>
      <c r="B33" s="381" t="s">
        <v>175</v>
      </c>
      <c r="C33" s="39">
        <v>10</v>
      </c>
      <c r="D33" s="368">
        <v>47</v>
      </c>
      <c r="E33" s="369">
        <v>1704</v>
      </c>
      <c r="F33" s="271">
        <f>MIN(AP5:AP136)</f>
        <v>39.497</v>
      </c>
      <c r="G33" s="371">
        <f>AVERAGE(AP5:AP136)</f>
        <v>39.885162790697663</v>
      </c>
      <c r="H33" s="372">
        <f t="shared" si="0"/>
        <v>0.38816279069766324</v>
      </c>
      <c r="I33" s="85">
        <v>0.80374999999999996</v>
      </c>
      <c r="J33" s="89">
        <f t="shared" si="1"/>
        <v>4.1342592592592542E-2</v>
      </c>
      <c r="K33" s="152">
        <f>J33+K31</f>
        <v>0.17094907407407411</v>
      </c>
      <c r="L33" s="159">
        <v>141.99700000000001</v>
      </c>
      <c r="M33" s="162"/>
      <c r="N33" s="44"/>
      <c r="P33" s="140">
        <v>39.945</v>
      </c>
      <c r="Q33" s="141">
        <v>40.526000000000003</v>
      </c>
      <c r="R33" s="141">
        <v>40.344999999999999</v>
      </c>
      <c r="S33" s="141">
        <v>40.29</v>
      </c>
      <c r="T33" s="141">
        <v>40.119999999999997</v>
      </c>
      <c r="U33" s="141">
        <v>40.932000000000002</v>
      </c>
      <c r="V33" s="141">
        <v>40.725999999999999</v>
      </c>
      <c r="W33" s="141">
        <v>40.283000000000001</v>
      </c>
      <c r="X33" s="141">
        <v>40.314</v>
      </c>
      <c r="Y33" s="141">
        <v>40.515999999999998</v>
      </c>
      <c r="Z33" s="144"/>
      <c r="AA33" s="144"/>
      <c r="AB33" s="141">
        <v>39.655999999999999</v>
      </c>
      <c r="AC33" s="141">
        <v>40.421999999999997</v>
      </c>
      <c r="AD33" s="141">
        <v>39.901000000000003</v>
      </c>
      <c r="AE33" s="141">
        <v>40.298000000000002</v>
      </c>
      <c r="AF33" s="141">
        <v>39.578000000000003</v>
      </c>
      <c r="AG33" s="141">
        <v>40.113</v>
      </c>
      <c r="AH33" s="141">
        <v>39.622999999999998</v>
      </c>
      <c r="AI33" s="141">
        <v>39.668999999999997</v>
      </c>
      <c r="AJ33" s="144"/>
      <c r="AK33" s="144"/>
      <c r="AL33" s="144"/>
      <c r="AM33" s="141">
        <v>39.798000000000002</v>
      </c>
      <c r="AN33" s="141">
        <v>40.139000000000003</v>
      </c>
      <c r="AO33" s="141">
        <v>40.523000000000003</v>
      </c>
      <c r="AP33" s="141">
        <v>39.756999999999998</v>
      </c>
      <c r="AQ33" s="144"/>
      <c r="AR33" s="141">
        <v>39.741999999999997</v>
      </c>
      <c r="AS33" s="143"/>
      <c r="AT33" s="141">
        <v>39.747999999999998</v>
      </c>
      <c r="AU33" s="141">
        <v>40.045000000000002</v>
      </c>
      <c r="AV33" s="141">
        <v>39.494999999999997</v>
      </c>
      <c r="AW33" s="142">
        <v>39.673000000000002</v>
      </c>
    </row>
    <row r="34" spans="1:49" s="2" customFormat="1" ht="24.9" customHeight="1">
      <c r="A34" s="53">
        <v>26</v>
      </c>
      <c r="B34" s="381" t="s">
        <v>171</v>
      </c>
      <c r="C34" s="39">
        <v>9</v>
      </c>
      <c r="D34" s="368">
        <v>36</v>
      </c>
      <c r="E34" s="369">
        <v>1740</v>
      </c>
      <c r="F34" s="373">
        <f>MIN(AQ5:AQ136)</f>
        <v>39.83</v>
      </c>
      <c r="G34" s="371">
        <f>AVERAGE(AQ5:AQ136)</f>
        <v>40.050888888888892</v>
      </c>
      <c r="H34" s="372">
        <f t="shared" si="0"/>
        <v>0.22088888888889358</v>
      </c>
      <c r="I34" s="85">
        <v>0.8179050925925927</v>
      </c>
      <c r="J34" s="89">
        <f t="shared" si="1"/>
        <v>1.4155092592592733E-2</v>
      </c>
      <c r="K34" s="152">
        <f t="shared" ref="K34:K36" si="3">J34+K32</f>
        <v>0.18158564814814826</v>
      </c>
      <c r="L34" s="159">
        <v>142.77199999999999</v>
      </c>
      <c r="M34" s="162"/>
      <c r="N34" s="44"/>
      <c r="P34" s="140">
        <v>39.951999999999998</v>
      </c>
      <c r="Q34" s="141">
        <v>40.351999999999997</v>
      </c>
      <c r="R34" s="141">
        <v>40.588000000000001</v>
      </c>
      <c r="S34" s="141">
        <v>40.383000000000003</v>
      </c>
      <c r="T34" s="141">
        <v>40.268999999999998</v>
      </c>
      <c r="U34" s="144"/>
      <c r="V34" s="141">
        <v>40.747</v>
      </c>
      <c r="W34" s="141">
        <v>40.103000000000002</v>
      </c>
      <c r="X34" s="141">
        <v>40.529000000000003</v>
      </c>
      <c r="Y34" s="141">
        <v>40.741</v>
      </c>
      <c r="Z34" s="144"/>
      <c r="AA34" s="144"/>
      <c r="AB34" s="141">
        <v>40.052999999999997</v>
      </c>
      <c r="AC34" s="144"/>
      <c r="AD34" s="141">
        <v>39.881</v>
      </c>
      <c r="AE34" s="141">
        <v>39.978999999999999</v>
      </c>
      <c r="AF34" s="141">
        <v>39.451000000000001</v>
      </c>
      <c r="AG34" s="141">
        <v>40.786999999999999</v>
      </c>
      <c r="AH34" s="141">
        <v>39.604999999999997</v>
      </c>
      <c r="AI34" s="141">
        <v>40.006</v>
      </c>
      <c r="AJ34" s="144"/>
      <c r="AK34" s="144"/>
      <c r="AL34" s="144"/>
      <c r="AM34" s="141">
        <v>39.648000000000003</v>
      </c>
      <c r="AN34" s="141">
        <v>40.152000000000001</v>
      </c>
      <c r="AO34" s="141">
        <v>39.848999999999997</v>
      </c>
      <c r="AP34" s="141">
        <v>39.615000000000002</v>
      </c>
      <c r="AQ34" s="144"/>
      <c r="AR34" s="141">
        <v>39.880000000000003</v>
      </c>
      <c r="AS34" s="143"/>
      <c r="AT34" s="141">
        <v>39.737000000000002</v>
      </c>
      <c r="AU34" s="141">
        <v>40.06</v>
      </c>
      <c r="AV34" s="141">
        <v>39.488999999999997</v>
      </c>
      <c r="AW34" s="142">
        <v>39.567999999999998</v>
      </c>
    </row>
    <row r="35" spans="1:49" s="2" customFormat="1" ht="24.9" customHeight="1">
      <c r="A35" s="53">
        <v>27</v>
      </c>
      <c r="B35" s="381" t="s">
        <v>175</v>
      </c>
      <c r="C35" s="39">
        <v>11</v>
      </c>
      <c r="D35" s="368">
        <v>28</v>
      </c>
      <c r="E35" s="369">
        <v>1768</v>
      </c>
      <c r="F35" s="373">
        <f>MIN(AR5:AR136)</f>
        <v>39.634999999999998</v>
      </c>
      <c r="G35" s="371">
        <f>AVERAGE(AR4:AR135)</f>
        <v>39.620794117647065</v>
      </c>
      <c r="H35" s="372">
        <f t="shared" si="0"/>
        <v>-1.420588235293252E-2</v>
      </c>
      <c r="I35" s="85">
        <v>0.83483796296296298</v>
      </c>
      <c r="J35" s="89">
        <f t="shared" si="1"/>
        <v>1.6932870370370279E-2</v>
      </c>
      <c r="K35" s="152">
        <f t="shared" si="3"/>
        <v>0.18788194444444439</v>
      </c>
      <c r="L35" s="159">
        <v>142.541</v>
      </c>
      <c r="M35" s="162"/>
      <c r="N35" s="44"/>
      <c r="P35" s="140">
        <v>39.997</v>
      </c>
      <c r="Q35" s="141">
        <v>40.298000000000002</v>
      </c>
      <c r="R35" s="141">
        <v>40.293999999999997</v>
      </c>
      <c r="S35" s="141">
        <v>40.116999999999997</v>
      </c>
      <c r="T35" s="141">
        <v>40.311</v>
      </c>
      <c r="U35" s="144"/>
      <c r="V35" s="141">
        <v>40.779000000000003</v>
      </c>
      <c r="W35" s="141">
        <v>39.906999999999996</v>
      </c>
      <c r="X35" s="141">
        <v>40.277000000000001</v>
      </c>
      <c r="Y35" s="141">
        <v>40.290999999999997</v>
      </c>
      <c r="Z35" s="144"/>
      <c r="AA35" s="144"/>
      <c r="AB35" s="141">
        <v>39.712000000000003</v>
      </c>
      <c r="AC35" s="144"/>
      <c r="AD35" s="141">
        <v>39.822000000000003</v>
      </c>
      <c r="AE35" s="141">
        <v>40.015000000000001</v>
      </c>
      <c r="AF35" s="141">
        <v>39.548999999999999</v>
      </c>
      <c r="AG35" s="141">
        <v>40.234999999999999</v>
      </c>
      <c r="AH35" s="141">
        <v>39.69</v>
      </c>
      <c r="AI35" s="141">
        <v>39.880000000000003</v>
      </c>
      <c r="AJ35" s="144"/>
      <c r="AK35" s="144"/>
      <c r="AL35" s="144"/>
      <c r="AM35" s="141">
        <v>39.771000000000001</v>
      </c>
      <c r="AN35" s="141">
        <v>44.273000000000003</v>
      </c>
      <c r="AO35" s="141">
        <v>39.863999999999997</v>
      </c>
      <c r="AP35" s="141">
        <v>39.802999999999997</v>
      </c>
      <c r="AQ35" s="144"/>
      <c r="AR35" s="141">
        <v>39.935000000000002</v>
      </c>
      <c r="AS35" s="143"/>
      <c r="AT35" s="141">
        <v>39.731000000000002</v>
      </c>
      <c r="AU35" s="141">
        <v>39.664999999999999</v>
      </c>
      <c r="AV35" s="141">
        <v>39.54</v>
      </c>
      <c r="AW35" s="142">
        <v>39.670999999999999</v>
      </c>
    </row>
    <row r="36" spans="1:49" s="2" customFormat="1" ht="24.9" customHeight="1">
      <c r="A36" s="53">
        <v>28</v>
      </c>
      <c r="B36" s="381" t="s">
        <v>171</v>
      </c>
      <c r="C36" s="39">
        <v>3</v>
      </c>
      <c r="D36" s="368">
        <v>33</v>
      </c>
      <c r="E36" s="369">
        <v>1801</v>
      </c>
      <c r="F36" s="373">
        <f>MIN(AS5:AS136)</f>
        <v>39.816000000000003</v>
      </c>
      <c r="G36" s="371">
        <f>AVERAGE(AS5:AS136)</f>
        <v>40.405555555555559</v>
      </c>
      <c r="H36" s="372">
        <f t="shared" si="0"/>
        <v>0.58955555555555605</v>
      </c>
      <c r="I36" s="85">
        <v>0.84912037037037036</v>
      </c>
      <c r="J36" s="89">
        <f t="shared" si="1"/>
        <v>1.4282407407407383E-2</v>
      </c>
      <c r="K36" s="152">
        <f t="shared" si="3"/>
        <v>0.19586805555555564</v>
      </c>
      <c r="L36" s="159">
        <v>141.863</v>
      </c>
      <c r="M36" s="162"/>
      <c r="N36" s="44"/>
      <c r="P36" s="140">
        <v>39.972999999999999</v>
      </c>
      <c r="Q36" s="141">
        <v>40.305</v>
      </c>
      <c r="R36" s="141">
        <v>40.468000000000004</v>
      </c>
      <c r="S36" s="141">
        <v>40.22</v>
      </c>
      <c r="T36" s="141">
        <v>40.247999999999998</v>
      </c>
      <c r="U36" s="144"/>
      <c r="V36" s="141">
        <v>40.716000000000001</v>
      </c>
      <c r="W36" s="141">
        <v>39.975999999999999</v>
      </c>
      <c r="X36" s="141">
        <v>40.445</v>
      </c>
      <c r="Y36" s="141">
        <v>40.481999999999999</v>
      </c>
      <c r="Z36" s="144"/>
      <c r="AA36" s="144"/>
      <c r="AB36" s="141">
        <v>39.633000000000003</v>
      </c>
      <c r="AC36" s="144"/>
      <c r="AD36" s="141">
        <v>40.002000000000002</v>
      </c>
      <c r="AE36" s="141">
        <v>40.183</v>
      </c>
      <c r="AF36" s="141">
        <v>39.524999999999999</v>
      </c>
      <c r="AG36" s="141">
        <v>40.130000000000003</v>
      </c>
      <c r="AH36" s="141">
        <v>39.494999999999997</v>
      </c>
      <c r="AI36" s="141">
        <v>40.036000000000001</v>
      </c>
      <c r="AJ36" s="144"/>
      <c r="AK36" s="144"/>
      <c r="AL36" s="144"/>
      <c r="AM36" s="141">
        <v>39.722999999999999</v>
      </c>
      <c r="AN36" s="141">
        <v>40.131999999999998</v>
      </c>
      <c r="AO36" s="141">
        <v>39.817</v>
      </c>
      <c r="AP36" s="141">
        <v>39.942</v>
      </c>
      <c r="AQ36" s="144"/>
      <c r="AR36" s="141">
        <v>39.889000000000003</v>
      </c>
      <c r="AS36" s="143"/>
      <c r="AT36" s="141">
        <v>39.597999999999999</v>
      </c>
      <c r="AU36" s="141">
        <v>40.531999999999996</v>
      </c>
      <c r="AV36" s="141">
        <v>39.680999999999997</v>
      </c>
      <c r="AW36" s="142">
        <v>39.545000000000002</v>
      </c>
    </row>
    <row r="37" spans="1:49" s="2" customFormat="1" ht="24.9" customHeight="1">
      <c r="A37" s="53">
        <v>29</v>
      </c>
      <c r="B37" s="381" t="s">
        <v>171</v>
      </c>
      <c r="C37" s="39">
        <v>6</v>
      </c>
      <c r="D37" s="368">
        <v>46</v>
      </c>
      <c r="E37" s="369">
        <v>1847</v>
      </c>
      <c r="F37" s="373">
        <f>MIN(AT5:AT136)</f>
        <v>39.424999999999997</v>
      </c>
      <c r="G37" s="371">
        <f>AVERAGE(AT5:AT136)</f>
        <v>39.737351851851841</v>
      </c>
      <c r="H37" s="372">
        <f t="shared" si="0"/>
        <v>0.31235185185184378</v>
      </c>
      <c r="I37" s="85">
        <v>0.90043981481481483</v>
      </c>
      <c r="J37" s="89">
        <f t="shared" si="1"/>
        <v>5.1319444444444473E-2</v>
      </c>
      <c r="K37" s="152">
        <f>J37+K36</f>
        <v>0.24718750000000012</v>
      </c>
      <c r="L37" s="157">
        <v>139.649</v>
      </c>
      <c r="M37" s="162"/>
      <c r="N37" s="44"/>
      <c r="P37" s="140">
        <v>39.965000000000003</v>
      </c>
      <c r="Q37" s="141">
        <v>40.427999999999997</v>
      </c>
      <c r="R37" s="141">
        <v>40.173999999999999</v>
      </c>
      <c r="S37" s="141">
        <v>40.045999999999999</v>
      </c>
      <c r="T37" s="141">
        <v>40.401000000000003</v>
      </c>
      <c r="U37" s="144"/>
      <c r="V37" s="141">
        <v>40.741999999999997</v>
      </c>
      <c r="W37" s="141">
        <v>39.985999999999997</v>
      </c>
      <c r="X37" s="141">
        <v>40.411000000000001</v>
      </c>
      <c r="Y37" s="141">
        <v>40.536000000000001</v>
      </c>
      <c r="Z37" s="144"/>
      <c r="AA37" s="144"/>
      <c r="AB37" s="141">
        <v>39.636000000000003</v>
      </c>
      <c r="AC37" s="144"/>
      <c r="AD37" s="141">
        <v>39.905999999999999</v>
      </c>
      <c r="AE37" s="141">
        <v>40.191000000000003</v>
      </c>
      <c r="AF37" s="141">
        <v>39.459000000000003</v>
      </c>
      <c r="AG37" s="141">
        <v>39.883000000000003</v>
      </c>
      <c r="AH37" s="141">
        <v>39.575000000000003</v>
      </c>
      <c r="AI37" s="141">
        <v>40.183</v>
      </c>
      <c r="AJ37" s="144"/>
      <c r="AK37" s="144"/>
      <c r="AL37" s="144"/>
      <c r="AM37" s="141">
        <v>39.710999999999999</v>
      </c>
      <c r="AN37" s="141">
        <v>40.265000000000001</v>
      </c>
      <c r="AO37" s="141">
        <v>40.006</v>
      </c>
      <c r="AP37" s="141">
        <v>40.006999999999998</v>
      </c>
      <c r="AQ37" s="144"/>
      <c r="AR37" s="141">
        <v>40.124000000000002</v>
      </c>
      <c r="AS37" s="143"/>
      <c r="AT37" s="141">
        <v>40.091000000000001</v>
      </c>
      <c r="AU37" s="141">
        <v>40.017000000000003</v>
      </c>
      <c r="AV37" s="141">
        <v>39.668999999999997</v>
      </c>
      <c r="AW37" s="142">
        <v>39.69</v>
      </c>
    </row>
    <row r="38" spans="1:49" s="2" customFormat="1" ht="24.9" customHeight="1">
      <c r="A38" s="53">
        <v>30</v>
      </c>
      <c r="B38" s="381" t="s">
        <v>175</v>
      </c>
      <c r="C38" s="39">
        <v>10</v>
      </c>
      <c r="D38" s="368">
        <v>41</v>
      </c>
      <c r="E38" s="369">
        <v>1888</v>
      </c>
      <c r="F38" s="373">
        <f>MIN(AU5:AU136)</f>
        <v>39.505000000000003</v>
      </c>
      <c r="G38" s="371">
        <f>AVERAGE(AU5:AU136)</f>
        <v>39.910226666666652</v>
      </c>
      <c r="H38" s="372">
        <f t="shared" si="0"/>
        <v>0.40522666666664975</v>
      </c>
      <c r="I38" s="85">
        <v>0.93668981481481473</v>
      </c>
      <c r="J38" s="89">
        <f t="shared" si="1"/>
        <v>3.6249999999999893E-2</v>
      </c>
      <c r="K38" s="263">
        <f>J38+K35</f>
        <v>0.22413194444444429</v>
      </c>
      <c r="L38" s="159">
        <v>151.553</v>
      </c>
      <c r="M38" s="162" t="s">
        <v>154</v>
      </c>
      <c r="N38" s="44" t="s">
        <v>165</v>
      </c>
      <c r="P38" s="140">
        <v>40.064999999999998</v>
      </c>
      <c r="Q38" s="141">
        <v>40.503</v>
      </c>
      <c r="R38" s="141">
        <v>41.57</v>
      </c>
      <c r="S38" s="141">
        <v>40.06</v>
      </c>
      <c r="T38" s="141">
        <v>40.5</v>
      </c>
      <c r="U38" s="144"/>
      <c r="V38" s="141">
        <v>40.848999999999997</v>
      </c>
      <c r="W38" s="141">
        <v>40.055999999999997</v>
      </c>
      <c r="X38" s="141">
        <v>40.405000000000001</v>
      </c>
      <c r="Y38" s="141">
        <v>41.527000000000001</v>
      </c>
      <c r="Z38" s="144"/>
      <c r="AA38" s="144"/>
      <c r="AB38" s="141">
        <v>39.613999999999997</v>
      </c>
      <c r="AC38" s="144"/>
      <c r="AD38" s="141">
        <v>40.015000000000001</v>
      </c>
      <c r="AE38" s="141">
        <v>39.979999999999997</v>
      </c>
      <c r="AF38" s="141">
        <v>39.652000000000001</v>
      </c>
      <c r="AG38" s="141">
        <v>40.378</v>
      </c>
      <c r="AH38" s="141">
        <v>40.716000000000001</v>
      </c>
      <c r="AI38" s="141">
        <v>40.058999999999997</v>
      </c>
      <c r="AJ38" s="144"/>
      <c r="AK38" s="144"/>
      <c r="AL38" s="144"/>
      <c r="AM38" s="141">
        <v>40.31</v>
      </c>
      <c r="AN38" s="141">
        <v>40.073</v>
      </c>
      <c r="AO38" s="141">
        <v>39.726999999999997</v>
      </c>
      <c r="AP38" s="141">
        <v>39.899000000000001</v>
      </c>
      <c r="AQ38" s="43"/>
      <c r="AR38" s="43"/>
      <c r="AS38" s="143"/>
      <c r="AT38" s="141">
        <v>39.655999999999999</v>
      </c>
      <c r="AU38" s="141">
        <v>40.427</v>
      </c>
      <c r="AV38" s="141">
        <v>39.655999999999999</v>
      </c>
      <c r="AW38" s="142">
        <v>39.566000000000003</v>
      </c>
    </row>
    <row r="39" spans="1:49" s="2" customFormat="1" ht="24.9" customHeight="1">
      <c r="A39" s="53">
        <v>31</v>
      </c>
      <c r="B39" s="381" t="s">
        <v>263</v>
      </c>
      <c r="C39" s="39">
        <v>44</v>
      </c>
      <c r="D39" s="368">
        <v>108</v>
      </c>
      <c r="E39" s="369">
        <v>1996</v>
      </c>
      <c r="F39" s="373">
        <f>MIN(AV5:AV136)</f>
        <v>39.371000000000002</v>
      </c>
      <c r="G39" s="371">
        <f>AVERAGE(AV5:AV136)</f>
        <v>39.858426470588221</v>
      </c>
      <c r="H39" s="372">
        <f t="shared" si="0"/>
        <v>0.48742647058821831</v>
      </c>
      <c r="I39" s="85">
        <v>0.9698148148148148</v>
      </c>
      <c r="J39" s="89">
        <f t="shared" si="1"/>
        <v>3.3125000000000071E-2</v>
      </c>
      <c r="K39" s="264">
        <f>J39+K29</f>
        <v>0.28695601851851865</v>
      </c>
      <c r="L39" s="159">
        <v>141.988</v>
      </c>
      <c r="M39" s="162"/>
      <c r="N39" s="44"/>
      <c r="P39" s="140">
        <v>40.055</v>
      </c>
      <c r="Q39" s="141">
        <v>40.277999999999999</v>
      </c>
      <c r="R39" s="141">
        <v>40.171999999999997</v>
      </c>
      <c r="S39" s="141">
        <v>40.164000000000001</v>
      </c>
      <c r="T39" s="141">
        <v>40.145000000000003</v>
      </c>
      <c r="U39" s="144"/>
      <c r="V39" s="141">
        <v>40.768999999999998</v>
      </c>
      <c r="W39" s="141">
        <v>39.869</v>
      </c>
      <c r="X39" s="141">
        <v>40.353999999999999</v>
      </c>
      <c r="Y39" s="141">
        <v>40.436</v>
      </c>
      <c r="Z39" s="144"/>
      <c r="AA39" s="144"/>
      <c r="AB39" s="141">
        <v>39.595999999999997</v>
      </c>
      <c r="AC39" s="144"/>
      <c r="AD39" s="141">
        <v>39.906999999999996</v>
      </c>
      <c r="AE39" s="141">
        <v>40.216000000000001</v>
      </c>
      <c r="AF39" s="141">
        <v>39.593000000000004</v>
      </c>
      <c r="AG39" s="141">
        <v>40.08</v>
      </c>
      <c r="AH39" s="141">
        <v>39.722999999999999</v>
      </c>
      <c r="AI39" s="141">
        <v>40.137</v>
      </c>
      <c r="AJ39" s="144"/>
      <c r="AK39" s="144"/>
      <c r="AL39" s="144"/>
      <c r="AM39" s="141">
        <v>39.991</v>
      </c>
      <c r="AN39" s="141">
        <v>39.898000000000003</v>
      </c>
      <c r="AO39" s="141">
        <v>39.761000000000003</v>
      </c>
      <c r="AP39" s="141">
        <v>39.793999999999997</v>
      </c>
      <c r="AQ39" s="43"/>
      <c r="AR39" s="43"/>
      <c r="AS39" s="143"/>
      <c r="AT39" s="141">
        <v>39.805999999999997</v>
      </c>
      <c r="AU39" s="141">
        <v>39.726999999999997</v>
      </c>
      <c r="AV39" s="141">
        <v>39.664999999999999</v>
      </c>
      <c r="AW39" s="142">
        <v>39.505000000000003</v>
      </c>
    </row>
    <row r="40" spans="1:49" s="2" customFormat="1" ht="24.9" customHeight="1" thickBot="1">
      <c r="A40" s="172" t="s">
        <v>103</v>
      </c>
      <c r="B40" s="345" t="s">
        <v>171</v>
      </c>
      <c r="C40" s="40">
        <v>10</v>
      </c>
      <c r="D40" s="278">
        <v>67</v>
      </c>
      <c r="E40" s="232">
        <v>2063</v>
      </c>
      <c r="F40" s="239">
        <f>MIN(AW5:AW136)</f>
        <v>39.384999999999998</v>
      </c>
      <c r="G40" s="125">
        <f>AVERAGE(AW5:AW136)</f>
        <v>39.794234375000002</v>
      </c>
      <c r="H40" s="126">
        <f t="shared" si="0"/>
        <v>0.40923437500000404</v>
      </c>
      <c r="I40" s="106">
        <v>1.0007060185185186</v>
      </c>
      <c r="J40" s="107">
        <f>I40-I39</f>
        <v>3.0891203703703796E-2</v>
      </c>
      <c r="K40" s="296">
        <f>J40+K37</f>
        <v>0.27807870370370391</v>
      </c>
      <c r="L40" s="153"/>
      <c r="M40" s="196"/>
      <c r="N40" s="44"/>
      <c r="P40" s="140">
        <v>40.075000000000003</v>
      </c>
      <c r="Q40" s="141">
        <v>40.548000000000002</v>
      </c>
      <c r="R40" s="141">
        <v>40.235999999999997</v>
      </c>
      <c r="S40" s="141">
        <v>40.326999999999998</v>
      </c>
      <c r="T40" s="141">
        <v>40.363999999999997</v>
      </c>
      <c r="U40" s="144"/>
      <c r="V40" s="141">
        <v>41.335999999999999</v>
      </c>
      <c r="W40" s="141">
        <v>40.020000000000003</v>
      </c>
      <c r="X40" s="141">
        <v>40.709000000000003</v>
      </c>
      <c r="Y40" s="141">
        <v>40.774000000000001</v>
      </c>
      <c r="Z40" s="144"/>
      <c r="AA40" s="144"/>
      <c r="AB40" s="141">
        <v>39.424999999999997</v>
      </c>
      <c r="AC40" s="144"/>
      <c r="AD40" s="141">
        <v>39.92</v>
      </c>
      <c r="AE40" s="141">
        <v>40.049999999999997</v>
      </c>
      <c r="AF40" s="141">
        <v>39.494</v>
      </c>
      <c r="AG40" s="141">
        <v>39.969000000000001</v>
      </c>
      <c r="AH40" s="141">
        <v>40.156999999999996</v>
      </c>
      <c r="AI40" s="141">
        <v>40.090000000000003</v>
      </c>
      <c r="AJ40" s="144"/>
      <c r="AK40" s="144"/>
      <c r="AL40" s="144"/>
      <c r="AM40" s="141">
        <v>39.966000000000001</v>
      </c>
      <c r="AN40" s="141">
        <v>40.412999999999997</v>
      </c>
      <c r="AO40" s="141">
        <v>40.036999999999999</v>
      </c>
      <c r="AP40" s="141">
        <v>39.856000000000002</v>
      </c>
      <c r="AQ40" s="43"/>
      <c r="AR40" s="43"/>
      <c r="AS40" s="143"/>
      <c r="AT40" s="141">
        <v>39.744</v>
      </c>
      <c r="AU40" s="141">
        <v>39.887</v>
      </c>
      <c r="AV40" s="141">
        <v>39.722000000000001</v>
      </c>
      <c r="AW40" s="142">
        <v>39.384999999999998</v>
      </c>
    </row>
    <row r="41" spans="1:49" ht="24.75" customHeight="1" thickBot="1">
      <c r="E41" s="108" t="s">
        <v>102</v>
      </c>
      <c r="F41" s="109">
        <f>AVERAGE(F8:F40)</f>
        <v>39.795727272727277</v>
      </c>
      <c r="G41" s="109">
        <f>AVERAGE(P5:AV126)</f>
        <v>40.119580102040878</v>
      </c>
      <c r="H41" s="110">
        <f>AVERAGE(H8:H40)</f>
        <v>0.37226446088808857</v>
      </c>
      <c r="N41" s="95"/>
      <c r="P41" s="140">
        <v>39.935000000000002</v>
      </c>
      <c r="Q41" s="141">
        <v>40.457000000000001</v>
      </c>
      <c r="R41" s="141">
        <v>40.777999999999999</v>
      </c>
      <c r="S41" s="141">
        <v>40.164999999999999</v>
      </c>
      <c r="T41" s="141">
        <v>40.279000000000003</v>
      </c>
      <c r="U41" s="144"/>
      <c r="V41" s="144"/>
      <c r="W41" s="141">
        <v>40.06</v>
      </c>
      <c r="X41" s="43"/>
      <c r="Y41" s="141">
        <v>40.448999999999998</v>
      </c>
      <c r="Z41" s="144"/>
      <c r="AA41" s="144"/>
      <c r="AB41" s="141">
        <v>39.664999999999999</v>
      </c>
      <c r="AC41" s="144"/>
      <c r="AD41" s="141">
        <v>39.981000000000002</v>
      </c>
      <c r="AE41" s="141">
        <v>40.570999999999998</v>
      </c>
      <c r="AF41" s="141">
        <v>39.771000000000001</v>
      </c>
      <c r="AG41" s="141">
        <v>39.938000000000002</v>
      </c>
      <c r="AH41" s="141">
        <v>41.091999999999999</v>
      </c>
      <c r="AI41" s="141">
        <v>39.917000000000002</v>
      </c>
      <c r="AJ41" s="144"/>
      <c r="AK41" s="144"/>
      <c r="AL41" s="144"/>
      <c r="AM41" s="141">
        <v>40.082999999999998</v>
      </c>
      <c r="AN41" s="141">
        <v>41.131999999999998</v>
      </c>
      <c r="AO41" s="141">
        <v>39.834000000000003</v>
      </c>
      <c r="AP41" s="141">
        <v>39.770000000000003</v>
      </c>
      <c r="AQ41" s="43"/>
      <c r="AR41" s="43"/>
      <c r="AS41" s="144"/>
      <c r="AT41" s="141">
        <v>39.732999999999997</v>
      </c>
      <c r="AU41" s="141">
        <v>39.835000000000001</v>
      </c>
      <c r="AV41" s="141">
        <v>40.444000000000003</v>
      </c>
      <c r="AW41" s="142">
        <v>39.442</v>
      </c>
    </row>
    <row r="42" spans="1:49" ht="22.95" customHeight="1">
      <c r="P42" s="140">
        <v>40.031999999999996</v>
      </c>
      <c r="Q42" s="141">
        <v>40.369</v>
      </c>
      <c r="R42" s="141">
        <v>40.384999999999998</v>
      </c>
      <c r="S42" s="141">
        <v>40.179000000000002</v>
      </c>
      <c r="T42" s="141">
        <v>40.408999999999999</v>
      </c>
      <c r="U42" s="144"/>
      <c r="V42" s="144"/>
      <c r="W42" s="141">
        <v>40.329000000000001</v>
      </c>
      <c r="X42" s="43"/>
      <c r="Y42" s="141">
        <v>40.616</v>
      </c>
      <c r="Z42" s="144"/>
      <c r="AA42" s="144"/>
      <c r="AB42" s="141">
        <v>40.140999999999998</v>
      </c>
      <c r="AC42" s="144"/>
      <c r="AD42" s="141">
        <v>39.975999999999999</v>
      </c>
      <c r="AE42" s="141">
        <v>40.878</v>
      </c>
      <c r="AF42" s="141">
        <v>39.729999999999997</v>
      </c>
      <c r="AG42" s="141">
        <v>40.192999999999998</v>
      </c>
      <c r="AH42" s="141">
        <v>40.335000000000001</v>
      </c>
      <c r="AI42" s="141">
        <v>40.097000000000001</v>
      </c>
      <c r="AJ42" s="144"/>
      <c r="AK42" s="144"/>
      <c r="AL42" s="144"/>
      <c r="AM42" s="141">
        <v>39.911999999999999</v>
      </c>
      <c r="AN42" s="141">
        <v>40.295999999999999</v>
      </c>
      <c r="AO42" s="141">
        <v>39.792000000000002</v>
      </c>
      <c r="AP42" s="141">
        <v>40.045000000000002</v>
      </c>
      <c r="AQ42" s="43"/>
      <c r="AR42" s="43"/>
      <c r="AS42" s="144"/>
      <c r="AT42" s="141">
        <v>39.588000000000001</v>
      </c>
      <c r="AU42" s="141">
        <v>39.732999999999997</v>
      </c>
      <c r="AV42" s="141">
        <v>39.652999999999999</v>
      </c>
      <c r="AW42" s="142">
        <v>40.814999999999998</v>
      </c>
    </row>
    <row r="43" spans="1:49" ht="22.95" customHeight="1">
      <c r="P43" s="140">
        <v>39.938000000000002</v>
      </c>
      <c r="Q43" s="141">
        <v>40.598999999999997</v>
      </c>
      <c r="R43" s="141">
        <v>40.301000000000002</v>
      </c>
      <c r="S43" s="141">
        <v>40.198999999999998</v>
      </c>
      <c r="T43" s="141">
        <v>40.076999999999998</v>
      </c>
      <c r="U43" s="144"/>
      <c r="V43" s="144"/>
      <c r="W43" s="141">
        <v>39.972000000000001</v>
      </c>
      <c r="X43" s="43"/>
      <c r="Y43" s="141">
        <v>40.353999999999999</v>
      </c>
      <c r="Z43" s="144"/>
      <c r="AA43" s="144"/>
      <c r="AB43" s="141">
        <v>39.695999999999998</v>
      </c>
      <c r="AC43" s="144"/>
      <c r="AD43" s="141">
        <v>39.915999999999997</v>
      </c>
      <c r="AE43" s="141">
        <v>39.866999999999997</v>
      </c>
      <c r="AF43" s="141">
        <v>39.472000000000001</v>
      </c>
      <c r="AG43" s="141">
        <v>41.064</v>
      </c>
      <c r="AH43" s="141">
        <v>39.643000000000001</v>
      </c>
      <c r="AI43" s="141">
        <v>40.142000000000003</v>
      </c>
      <c r="AJ43" s="144"/>
      <c r="AK43" s="144"/>
      <c r="AL43" s="144"/>
      <c r="AM43" s="141">
        <v>40.128</v>
      </c>
      <c r="AN43" s="141">
        <v>40.125999999999998</v>
      </c>
      <c r="AO43" s="141">
        <v>39.832000000000001</v>
      </c>
      <c r="AP43" s="141">
        <v>39.945999999999998</v>
      </c>
      <c r="AQ43" s="43"/>
      <c r="AR43" s="43"/>
      <c r="AS43" s="144"/>
      <c r="AT43" s="141">
        <v>39.808999999999997</v>
      </c>
      <c r="AU43" s="141">
        <v>39.642000000000003</v>
      </c>
      <c r="AV43" s="141">
        <v>39.374000000000002</v>
      </c>
      <c r="AW43" s="142">
        <v>39.866</v>
      </c>
    </row>
    <row r="44" spans="1:49" ht="22.95" customHeight="1">
      <c r="P44" s="140">
        <v>39.86</v>
      </c>
      <c r="Q44" s="141">
        <v>40.356000000000002</v>
      </c>
      <c r="R44" s="141">
        <v>40.472999999999999</v>
      </c>
      <c r="S44" s="141">
        <v>40.182000000000002</v>
      </c>
      <c r="T44" s="141">
        <v>40.210999999999999</v>
      </c>
      <c r="U44" s="144"/>
      <c r="V44" s="144"/>
      <c r="W44" s="141">
        <v>40.024999999999999</v>
      </c>
      <c r="X44" s="43"/>
      <c r="Y44" s="141">
        <v>40.451999999999998</v>
      </c>
      <c r="Z44" s="144"/>
      <c r="AA44" s="144"/>
      <c r="AB44" s="141">
        <v>39.768999999999998</v>
      </c>
      <c r="AC44" s="144"/>
      <c r="AD44" s="141">
        <v>39.899000000000001</v>
      </c>
      <c r="AE44" s="141">
        <v>40.064</v>
      </c>
      <c r="AF44" s="141">
        <v>39.551000000000002</v>
      </c>
      <c r="AG44" s="141">
        <v>40.332000000000001</v>
      </c>
      <c r="AH44" s="141">
        <v>40.423999999999999</v>
      </c>
      <c r="AI44" s="141">
        <v>40.195999999999998</v>
      </c>
      <c r="AJ44" s="144"/>
      <c r="AK44" s="144"/>
      <c r="AL44" s="144"/>
      <c r="AM44" s="141">
        <v>39.969000000000001</v>
      </c>
      <c r="AN44" s="141">
        <v>39.863</v>
      </c>
      <c r="AO44" s="141">
        <v>39.777000000000001</v>
      </c>
      <c r="AP44" s="141">
        <v>39.918999999999997</v>
      </c>
      <c r="AQ44" s="43"/>
      <c r="AR44" s="43"/>
      <c r="AS44" s="144"/>
      <c r="AT44" s="141">
        <v>39.85</v>
      </c>
      <c r="AU44" s="141">
        <v>39.988999999999997</v>
      </c>
      <c r="AV44" s="141">
        <v>39.628999999999998</v>
      </c>
      <c r="AW44" s="142">
        <v>39.447000000000003</v>
      </c>
    </row>
    <row r="45" spans="1:49" ht="22.95" customHeight="1">
      <c r="P45" s="140">
        <v>39.945</v>
      </c>
      <c r="Q45" s="141">
        <v>40.545999999999999</v>
      </c>
      <c r="R45" s="141">
        <v>40.420999999999999</v>
      </c>
      <c r="S45" s="141">
        <v>40.426000000000002</v>
      </c>
      <c r="T45" s="141">
        <v>40.037999999999997</v>
      </c>
      <c r="U45" s="144"/>
      <c r="V45" s="144"/>
      <c r="W45" s="141">
        <v>40.280999999999999</v>
      </c>
      <c r="X45" s="43"/>
      <c r="Y45" s="141">
        <v>40.725999999999999</v>
      </c>
      <c r="Z45" s="144"/>
      <c r="AA45" s="144"/>
      <c r="AB45" s="141">
        <v>39.634999999999998</v>
      </c>
      <c r="AC45" s="144"/>
      <c r="AD45" s="141">
        <v>39.896999999999998</v>
      </c>
      <c r="AE45" s="141">
        <v>40.484999999999999</v>
      </c>
      <c r="AF45" s="141">
        <v>39.552999999999997</v>
      </c>
      <c r="AG45" s="141">
        <v>40.082999999999998</v>
      </c>
      <c r="AH45" s="141">
        <v>39.521999999999998</v>
      </c>
      <c r="AI45" s="141">
        <v>40.137999999999998</v>
      </c>
      <c r="AJ45" s="144"/>
      <c r="AK45" s="144"/>
      <c r="AL45" s="144"/>
      <c r="AM45" s="141">
        <v>39.938000000000002</v>
      </c>
      <c r="AN45" s="141">
        <v>40.012999999999998</v>
      </c>
      <c r="AO45" s="141">
        <v>39.953000000000003</v>
      </c>
      <c r="AP45" s="141">
        <v>39.975000000000001</v>
      </c>
      <c r="AQ45" s="43"/>
      <c r="AR45" s="43"/>
      <c r="AS45" s="144"/>
      <c r="AT45" s="141">
        <v>39.615000000000002</v>
      </c>
      <c r="AU45" s="141">
        <v>39.545000000000002</v>
      </c>
      <c r="AV45" s="141">
        <v>40.256</v>
      </c>
      <c r="AW45" s="142">
        <v>39.655000000000001</v>
      </c>
    </row>
    <row r="46" spans="1:49" ht="22.95" customHeight="1">
      <c r="P46" s="140">
        <v>39.918999999999997</v>
      </c>
      <c r="Q46" s="141">
        <v>40.555</v>
      </c>
      <c r="R46" s="141">
        <v>40.497999999999998</v>
      </c>
      <c r="S46" s="141">
        <v>40.076999999999998</v>
      </c>
      <c r="T46" s="141">
        <v>40.418999999999997</v>
      </c>
      <c r="U46" s="144"/>
      <c r="V46" s="144"/>
      <c r="W46" s="141">
        <v>40.124000000000002</v>
      </c>
      <c r="X46" s="43"/>
      <c r="Y46" s="141">
        <v>40.802999999999997</v>
      </c>
      <c r="Z46" s="144"/>
      <c r="AA46" s="144"/>
      <c r="AB46" s="141">
        <v>39.656999999999996</v>
      </c>
      <c r="AC46" s="144"/>
      <c r="AD46" s="141">
        <v>39.759</v>
      </c>
      <c r="AE46" s="141">
        <v>40.090000000000003</v>
      </c>
      <c r="AF46" s="141">
        <v>39.64</v>
      </c>
      <c r="AG46" s="141">
        <v>39.847000000000001</v>
      </c>
      <c r="AH46" s="141">
        <v>39.436</v>
      </c>
      <c r="AI46" s="141">
        <v>39.965000000000003</v>
      </c>
      <c r="AJ46" s="144"/>
      <c r="AK46" s="144"/>
      <c r="AL46" s="144"/>
      <c r="AM46" s="141">
        <v>39.97</v>
      </c>
      <c r="AN46" s="141">
        <v>39.994</v>
      </c>
      <c r="AO46" s="141">
        <v>39.872999999999998</v>
      </c>
      <c r="AP46" s="141">
        <v>39.533000000000001</v>
      </c>
      <c r="AQ46" s="43"/>
      <c r="AR46" s="43"/>
      <c r="AS46" s="144"/>
      <c r="AT46" s="141">
        <v>39.786999999999999</v>
      </c>
      <c r="AU46" s="141">
        <v>39.83</v>
      </c>
      <c r="AV46" s="141">
        <v>39.542000000000002</v>
      </c>
      <c r="AW46" s="142">
        <v>39.585999999999999</v>
      </c>
    </row>
    <row r="47" spans="1:49" ht="22.95" customHeight="1">
      <c r="P47" s="140">
        <v>40.011000000000003</v>
      </c>
      <c r="Q47" s="141">
        <v>40.698</v>
      </c>
      <c r="R47" s="141">
        <v>40.481000000000002</v>
      </c>
      <c r="S47" s="141">
        <v>40.35</v>
      </c>
      <c r="T47" s="141">
        <v>40.302999999999997</v>
      </c>
      <c r="U47" s="144"/>
      <c r="V47" s="144"/>
      <c r="W47" s="141">
        <v>40.116999999999997</v>
      </c>
      <c r="X47" s="43"/>
      <c r="Y47" s="141">
        <v>40.908999999999999</v>
      </c>
      <c r="Z47" s="144"/>
      <c r="AA47" s="144"/>
      <c r="AB47" s="141">
        <v>39.756999999999998</v>
      </c>
      <c r="AC47" s="144"/>
      <c r="AD47" s="141">
        <v>39.820999999999998</v>
      </c>
      <c r="AE47" s="141">
        <v>39.728999999999999</v>
      </c>
      <c r="AF47" s="141">
        <v>39.691000000000003</v>
      </c>
      <c r="AG47" s="141">
        <v>40.051000000000002</v>
      </c>
      <c r="AH47" s="141">
        <v>39.594999999999999</v>
      </c>
      <c r="AI47" s="141">
        <v>39.991999999999997</v>
      </c>
      <c r="AJ47" s="144"/>
      <c r="AK47" s="144"/>
      <c r="AL47" s="144"/>
      <c r="AM47" s="141">
        <v>39.61</v>
      </c>
      <c r="AN47" s="141">
        <v>40.109000000000002</v>
      </c>
      <c r="AO47" s="141">
        <v>39.768000000000001</v>
      </c>
      <c r="AP47" s="141">
        <v>39.984999999999999</v>
      </c>
      <c r="AQ47" s="43"/>
      <c r="AR47" s="43"/>
      <c r="AS47" s="144"/>
      <c r="AT47" s="141">
        <v>39.710999999999999</v>
      </c>
      <c r="AU47" s="141">
        <v>39.603999999999999</v>
      </c>
      <c r="AV47" s="141">
        <v>39.795999999999999</v>
      </c>
      <c r="AW47" s="142">
        <v>39.54</v>
      </c>
    </row>
    <row r="48" spans="1:49" ht="22.95" customHeight="1">
      <c r="P48" s="140">
        <v>39.942</v>
      </c>
      <c r="Q48" s="141">
        <v>40.392000000000003</v>
      </c>
      <c r="R48" s="141">
        <v>40.56</v>
      </c>
      <c r="S48" s="141">
        <v>40.167999999999999</v>
      </c>
      <c r="T48" s="141">
        <v>40.287999999999997</v>
      </c>
      <c r="U48" s="144"/>
      <c r="V48" s="144"/>
      <c r="W48" s="141">
        <v>40.03</v>
      </c>
      <c r="X48" s="43"/>
      <c r="Y48" s="141">
        <v>40.877000000000002</v>
      </c>
      <c r="Z48" s="144"/>
      <c r="AA48" s="144"/>
      <c r="AB48" s="141">
        <v>39.524999999999999</v>
      </c>
      <c r="AC48" s="144"/>
      <c r="AD48" s="141">
        <v>39.802999999999997</v>
      </c>
      <c r="AE48" s="141">
        <v>39.908999999999999</v>
      </c>
      <c r="AF48" s="141">
        <v>39.707999999999998</v>
      </c>
      <c r="AG48" s="141">
        <v>40.008000000000003</v>
      </c>
      <c r="AH48" s="141">
        <v>39.585000000000001</v>
      </c>
      <c r="AI48" s="141">
        <v>39.981000000000002</v>
      </c>
      <c r="AJ48" s="144"/>
      <c r="AK48" s="144"/>
      <c r="AL48" s="144"/>
      <c r="AM48" s="141">
        <v>40.055</v>
      </c>
      <c r="AN48" s="141">
        <v>40.146999999999998</v>
      </c>
      <c r="AO48" s="141">
        <v>39.914999999999999</v>
      </c>
      <c r="AP48" s="141">
        <v>40.040999999999997</v>
      </c>
      <c r="AQ48" s="43"/>
      <c r="AR48" s="43"/>
      <c r="AS48" s="144"/>
      <c r="AT48" s="141">
        <v>39.886000000000003</v>
      </c>
      <c r="AU48" s="141">
        <v>39.725999999999999</v>
      </c>
      <c r="AV48" s="141">
        <v>39.478999999999999</v>
      </c>
      <c r="AW48" s="142">
        <v>39.636000000000003</v>
      </c>
    </row>
    <row r="49" spans="16:49">
      <c r="P49" s="140">
        <v>39.835000000000001</v>
      </c>
      <c r="Q49" s="141">
        <v>40.505000000000003</v>
      </c>
      <c r="R49" s="141">
        <v>40.356000000000002</v>
      </c>
      <c r="S49" s="141">
        <v>40.264000000000003</v>
      </c>
      <c r="T49" s="141">
        <v>40.234999999999999</v>
      </c>
      <c r="U49" s="144"/>
      <c r="V49" s="144"/>
      <c r="W49" s="141">
        <v>40.119</v>
      </c>
      <c r="X49" s="43"/>
      <c r="Y49" s="43"/>
      <c r="Z49" s="43"/>
      <c r="AA49" s="43"/>
      <c r="AB49" s="141">
        <v>39.633000000000003</v>
      </c>
      <c r="AC49" s="144"/>
      <c r="AD49" s="141">
        <v>39.871000000000002</v>
      </c>
      <c r="AE49" s="141">
        <v>39.854999999999997</v>
      </c>
      <c r="AF49" s="141">
        <v>39.469000000000001</v>
      </c>
      <c r="AG49" s="141">
        <v>40.01</v>
      </c>
      <c r="AH49" s="141">
        <v>39.713000000000001</v>
      </c>
      <c r="AI49" s="141">
        <v>40.027000000000001</v>
      </c>
      <c r="AJ49" s="144"/>
      <c r="AK49" s="144"/>
      <c r="AL49" s="144"/>
      <c r="AM49" s="141">
        <v>39.607999999999997</v>
      </c>
      <c r="AN49" s="141">
        <v>39.826000000000001</v>
      </c>
      <c r="AO49" s="141">
        <v>39.703000000000003</v>
      </c>
      <c r="AP49" s="141">
        <v>39.878999999999998</v>
      </c>
      <c r="AQ49" s="43"/>
      <c r="AR49" s="43"/>
      <c r="AS49" s="144"/>
      <c r="AT49" s="141">
        <v>39.899000000000001</v>
      </c>
      <c r="AU49" s="141">
        <v>39.716000000000001</v>
      </c>
      <c r="AV49" s="141">
        <v>39.715000000000003</v>
      </c>
      <c r="AW49" s="142">
        <v>39.649000000000001</v>
      </c>
    </row>
    <row r="50" spans="16:49">
      <c r="P50" s="140">
        <v>39.953000000000003</v>
      </c>
      <c r="Q50" s="141">
        <v>40.374000000000002</v>
      </c>
      <c r="R50" s="141">
        <v>40.222000000000001</v>
      </c>
      <c r="S50" s="144"/>
      <c r="T50" s="141">
        <v>40.131</v>
      </c>
      <c r="U50" s="144"/>
      <c r="V50" s="144"/>
      <c r="W50" s="141">
        <v>40.286999999999999</v>
      </c>
      <c r="X50" s="43"/>
      <c r="Y50" s="43"/>
      <c r="Z50" s="43"/>
      <c r="AA50" s="43"/>
      <c r="AB50" s="141">
        <v>39.463000000000001</v>
      </c>
      <c r="AC50" s="144"/>
      <c r="AD50" s="141">
        <v>40.023000000000003</v>
      </c>
      <c r="AE50" s="141">
        <v>39.895000000000003</v>
      </c>
      <c r="AF50" s="141">
        <v>40.146999999999998</v>
      </c>
      <c r="AG50" s="141">
        <v>40.039000000000001</v>
      </c>
      <c r="AH50" s="141">
        <v>39.850999999999999</v>
      </c>
      <c r="AI50" s="141">
        <v>40.113999999999997</v>
      </c>
      <c r="AJ50" s="144"/>
      <c r="AK50" s="144"/>
      <c r="AL50" s="144"/>
      <c r="AM50" s="141">
        <v>39.930999999999997</v>
      </c>
      <c r="AN50" s="141">
        <v>40.218000000000004</v>
      </c>
      <c r="AO50" s="141">
        <v>39.741999999999997</v>
      </c>
      <c r="AP50" s="141">
        <v>39.962000000000003</v>
      </c>
      <c r="AQ50" s="43"/>
      <c r="AR50" s="43"/>
      <c r="AS50" s="144"/>
      <c r="AT50" s="141">
        <v>39.755000000000003</v>
      </c>
      <c r="AU50" s="141">
        <v>39.779000000000003</v>
      </c>
      <c r="AV50" s="141">
        <v>39.457000000000001</v>
      </c>
      <c r="AW50" s="142">
        <v>39.716999999999999</v>
      </c>
    </row>
    <row r="51" spans="16:49">
      <c r="P51" s="140">
        <v>39.813000000000002</v>
      </c>
      <c r="Q51" s="141">
        <v>40.517000000000003</v>
      </c>
      <c r="R51" s="141">
        <v>40.274000000000001</v>
      </c>
      <c r="S51" s="144"/>
      <c r="T51" s="141">
        <v>40.226999999999997</v>
      </c>
      <c r="U51" s="144"/>
      <c r="V51" s="144"/>
      <c r="W51" s="141">
        <v>40.145000000000003</v>
      </c>
      <c r="X51" s="43"/>
      <c r="Y51" s="43"/>
      <c r="Z51" s="43"/>
      <c r="AA51" s="43"/>
      <c r="AB51" s="141">
        <v>39.581000000000003</v>
      </c>
      <c r="AC51" s="144"/>
      <c r="AD51" s="141">
        <v>39.868000000000002</v>
      </c>
      <c r="AE51" s="141">
        <v>39.808999999999997</v>
      </c>
      <c r="AF51" s="141">
        <v>40.54</v>
      </c>
      <c r="AG51" s="141">
        <v>40.195</v>
      </c>
      <c r="AH51" s="43"/>
      <c r="AI51" s="141">
        <v>40.127000000000002</v>
      </c>
      <c r="AJ51" s="144"/>
      <c r="AK51" s="144"/>
      <c r="AL51" s="144"/>
      <c r="AM51" s="141">
        <v>39.75</v>
      </c>
      <c r="AN51" s="141">
        <v>40.008000000000003</v>
      </c>
      <c r="AO51" s="141">
        <v>39.74</v>
      </c>
      <c r="AP51" s="141">
        <v>39.741</v>
      </c>
      <c r="AQ51" s="43"/>
      <c r="AR51" s="43"/>
      <c r="AS51" s="144"/>
      <c r="AT51" s="141">
        <v>39.695</v>
      </c>
      <c r="AU51" s="141">
        <v>39.939</v>
      </c>
      <c r="AV51" s="141">
        <v>39.527000000000001</v>
      </c>
      <c r="AW51" s="142">
        <v>39.661000000000001</v>
      </c>
    </row>
    <row r="52" spans="16:49">
      <c r="P52" s="140">
        <v>39.692999999999998</v>
      </c>
      <c r="Q52" s="141">
        <v>40.494</v>
      </c>
      <c r="R52" s="141">
        <v>40.136000000000003</v>
      </c>
      <c r="S52" s="144"/>
      <c r="T52" s="141">
        <v>40.226999999999997</v>
      </c>
      <c r="U52" s="144"/>
      <c r="V52" s="144"/>
      <c r="W52" s="141">
        <v>40.140999999999998</v>
      </c>
      <c r="X52" s="43"/>
      <c r="Y52" s="43"/>
      <c r="Z52" s="43"/>
      <c r="AA52" s="43"/>
      <c r="AB52" s="141">
        <v>39.703000000000003</v>
      </c>
      <c r="AC52" s="144"/>
      <c r="AD52" s="144"/>
      <c r="AE52" s="141">
        <v>40.152999999999999</v>
      </c>
      <c r="AF52" s="141">
        <v>40.491999999999997</v>
      </c>
      <c r="AG52" s="141">
        <v>40.18</v>
      </c>
      <c r="AH52" s="43"/>
      <c r="AI52" s="141">
        <v>40.045999999999999</v>
      </c>
      <c r="AJ52" s="144"/>
      <c r="AK52" s="144"/>
      <c r="AL52" s="144"/>
      <c r="AM52" s="141">
        <v>39.616</v>
      </c>
      <c r="AN52" s="141">
        <v>40.341000000000001</v>
      </c>
      <c r="AO52" s="141">
        <v>39.722999999999999</v>
      </c>
      <c r="AP52" s="141">
        <v>40.015999999999998</v>
      </c>
      <c r="AQ52" s="43"/>
      <c r="AR52" s="43"/>
      <c r="AS52" s="144"/>
      <c r="AT52" s="141">
        <v>39.677</v>
      </c>
      <c r="AU52" s="141">
        <v>39.905999999999999</v>
      </c>
      <c r="AV52" s="141">
        <v>39.576999999999998</v>
      </c>
      <c r="AW52" s="142">
        <v>39.715000000000003</v>
      </c>
    </row>
    <row r="53" spans="16:49">
      <c r="P53" s="140">
        <v>39.832000000000001</v>
      </c>
      <c r="Q53" s="141">
        <v>40.603999999999999</v>
      </c>
      <c r="R53" s="141">
        <v>40.06</v>
      </c>
      <c r="S53" s="144"/>
      <c r="T53" s="141">
        <v>40.231000000000002</v>
      </c>
      <c r="U53" s="144"/>
      <c r="V53" s="144"/>
      <c r="W53" s="141">
        <v>40.067</v>
      </c>
      <c r="X53" s="43"/>
      <c r="Y53" s="43"/>
      <c r="Z53" s="43"/>
      <c r="AA53" s="43"/>
      <c r="AB53" s="141">
        <v>39.540999999999997</v>
      </c>
      <c r="AC53" s="144"/>
      <c r="AD53" s="144"/>
      <c r="AE53" s="141">
        <v>39.835000000000001</v>
      </c>
      <c r="AF53" s="141">
        <v>39.621000000000002</v>
      </c>
      <c r="AG53" s="141">
        <v>40.017000000000003</v>
      </c>
      <c r="AH53" s="43"/>
      <c r="AI53" s="141">
        <v>40.052</v>
      </c>
      <c r="AJ53" s="144"/>
      <c r="AK53" s="144"/>
      <c r="AL53" s="144"/>
      <c r="AM53" s="141">
        <v>39.853999999999999</v>
      </c>
      <c r="AN53" s="141">
        <v>41.158000000000001</v>
      </c>
      <c r="AO53" s="141">
        <v>39.713999999999999</v>
      </c>
      <c r="AP53" s="141">
        <v>40.033000000000001</v>
      </c>
      <c r="AQ53" s="43"/>
      <c r="AR53" s="43"/>
      <c r="AS53" s="144"/>
      <c r="AT53" s="141">
        <v>39.615000000000002</v>
      </c>
      <c r="AU53" s="141">
        <v>39.909999999999997</v>
      </c>
      <c r="AV53" s="141">
        <v>39.529000000000003</v>
      </c>
      <c r="AW53" s="142">
        <v>39.555</v>
      </c>
    </row>
    <row r="54" spans="16:49">
      <c r="P54" s="140">
        <v>40.118000000000002</v>
      </c>
      <c r="Q54" s="141">
        <v>40.542999999999999</v>
      </c>
      <c r="R54" s="141">
        <v>41.167000000000002</v>
      </c>
      <c r="S54" s="144"/>
      <c r="T54" s="141">
        <v>40.098999999999997</v>
      </c>
      <c r="U54" s="144"/>
      <c r="V54" s="144"/>
      <c r="W54" s="141">
        <v>40.109000000000002</v>
      </c>
      <c r="X54" s="43"/>
      <c r="Y54" s="43"/>
      <c r="Z54" s="43"/>
      <c r="AA54" s="43"/>
      <c r="AB54" s="141">
        <v>39.527000000000001</v>
      </c>
      <c r="AC54" s="144"/>
      <c r="AD54" s="144"/>
      <c r="AE54" s="141">
        <v>40.072000000000003</v>
      </c>
      <c r="AF54" s="141">
        <v>39.831000000000003</v>
      </c>
      <c r="AG54" s="141">
        <v>40.219000000000001</v>
      </c>
      <c r="AH54" s="43"/>
      <c r="AI54" s="141">
        <v>40.296999999999997</v>
      </c>
      <c r="AJ54" s="144"/>
      <c r="AK54" s="144"/>
      <c r="AL54" s="144"/>
      <c r="AM54" s="141">
        <v>40.055</v>
      </c>
      <c r="AN54" s="141">
        <v>40.430999999999997</v>
      </c>
      <c r="AO54" s="141">
        <v>39.652999999999999</v>
      </c>
      <c r="AP54" s="141">
        <v>39.688000000000002</v>
      </c>
      <c r="AQ54" s="43"/>
      <c r="AR54" s="43"/>
      <c r="AS54" s="144"/>
      <c r="AT54" s="141">
        <v>39.563000000000002</v>
      </c>
      <c r="AU54" s="141">
        <v>39.978000000000002</v>
      </c>
      <c r="AV54" s="141">
        <v>39.786000000000001</v>
      </c>
      <c r="AW54" s="142">
        <v>39.61</v>
      </c>
    </row>
    <row r="55" spans="16:49">
      <c r="P55" s="140">
        <v>40.112000000000002</v>
      </c>
      <c r="Q55" s="141">
        <v>40.426000000000002</v>
      </c>
      <c r="R55" s="141">
        <v>40.322000000000003</v>
      </c>
      <c r="S55" s="144"/>
      <c r="T55" s="141">
        <v>40.091999999999999</v>
      </c>
      <c r="U55" s="144"/>
      <c r="V55" s="144"/>
      <c r="W55" s="141">
        <v>41.061999999999998</v>
      </c>
      <c r="X55" s="43"/>
      <c r="Y55" s="43"/>
      <c r="Z55" s="43"/>
      <c r="AA55" s="43"/>
      <c r="AB55" s="141">
        <v>39.957999999999998</v>
      </c>
      <c r="AC55" s="144"/>
      <c r="AD55" s="144"/>
      <c r="AE55" s="141">
        <v>39.991</v>
      </c>
      <c r="AF55" s="141">
        <v>40.003</v>
      </c>
      <c r="AG55" s="141">
        <v>40.198</v>
      </c>
      <c r="AH55" s="43"/>
      <c r="AI55" s="144"/>
      <c r="AJ55" s="144"/>
      <c r="AK55" s="144"/>
      <c r="AL55" s="144"/>
      <c r="AM55" s="141">
        <v>40.116999999999997</v>
      </c>
      <c r="AN55" s="144"/>
      <c r="AO55" s="141">
        <v>39.841000000000001</v>
      </c>
      <c r="AP55" s="141">
        <v>40.218000000000004</v>
      </c>
      <c r="AQ55" s="43"/>
      <c r="AR55" s="43"/>
      <c r="AS55" s="144"/>
      <c r="AT55" s="141">
        <v>39.57</v>
      </c>
      <c r="AU55" s="141">
        <v>39.764000000000003</v>
      </c>
      <c r="AV55" s="141">
        <v>39.798000000000002</v>
      </c>
      <c r="AW55" s="142">
        <v>39.78</v>
      </c>
    </row>
    <row r="56" spans="16:49">
      <c r="P56" s="140">
        <v>40.024999999999999</v>
      </c>
      <c r="Q56" s="141">
        <v>40.414999999999999</v>
      </c>
      <c r="R56" s="141">
        <v>40.274999999999999</v>
      </c>
      <c r="S56" s="144"/>
      <c r="T56" s="141">
        <v>40.154000000000003</v>
      </c>
      <c r="U56" s="144"/>
      <c r="V56" s="144"/>
      <c r="W56" s="141">
        <v>40.058999999999997</v>
      </c>
      <c r="X56" s="43"/>
      <c r="Y56" s="43"/>
      <c r="Z56" s="43"/>
      <c r="AA56" s="43"/>
      <c r="AB56" s="141">
        <v>39.703000000000003</v>
      </c>
      <c r="AC56" s="144"/>
      <c r="AD56" s="144"/>
      <c r="AE56" s="141">
        <v>39.959000000000003</v>
      </c>
      <c r="AF56" s="141">
        <v>40.405999999999999</v>
      </c>
      <c r="AG56" s="141">
        <v>40.079000000000001</v>
      </c>
      <c r="AH56" s="43"/>
      <c r="AI56" s="144"/>
      <c r="AJ56" s="144"/>
      <c r="AK56" s="144"/>
      <c r="AL56" s="144"/>
      <c r="AM56" s="141">
        <v>39.722999999999999</v>
      </c>
      <c r="AN56" s="144"/>
      <c r="AO56" s="141">
        <v>39.591000000000001</v>
      </c>
      <c r="AP56" s="141">
        <v>39.923999999999999</v>
      </c>
      <c r="AQ56" s="43"/>
      <c r="AR56" s="43"/>
      <c r="AS56" s="144"/>
      <c r="AT56" s="141">
        <v>39.575000000000003</v>
      </c>
      <c r="AU56" s="141">
        <v>39.781999999999996</v>
      </c>
      <c r="AV56" s="141">
        <v>39.371000000000002</v>
      </c>
      <c r="AW56" s="142">
        <v>39.527999999999999</v>
      </c>
    </row>
    <row r="57" spans="16:49">
      <c r="P57" s="140">
        <v>40.034999999999997</v>
      </c>
      <c r="Q57" s="141">
        <v>40.442999999999998</v>
      </c>
      <c r="R57" s="141">
        <v>40.472000000000001</v>
      </c>
      <c r="S57" s="144"/>
      <c r="T57" s="141">
        <v>40.247999999999998</v>
      </c>
      <c r="U57" s="144"/>
      <c r="V57" s="144"/>
      <c r="W57" s="141">
        <v>40.253</v>
      </c>
      <c r="X57" s="43"/>
      <c r="Y57" s="43"/>
      <c r="Z57" s="43"/>
      <c r="AA57" s="43"/>
      <c r="AB57" s="141">
        <v>39.831000000000003</v>
      </c>
      <c r="AC57" s="144"/>
      <c r="AD57" s="144"/>
      <c r="AE57" s="141">
        <v>39.97</v>
      </c>
      <c r="AF57" s="141">
        <v>39.530999999999999</v>
      </c>
      <c r="AG57" s="141">
        <v>40.112000000000002</v>
      </c>
      <c r="AH57" s="43"/>
      <c r="AI57" s="144"/>
      <c r="AJ57" s="144"/>
      <c r="AK57" s="144"/>
      <c r="AL57" s="144"/>
      <c r="AM57" s="141">
        <v>39.780999999999999</v>
      </c>
      <c r="AN57" s="144"/>
      <c r="AO57" s="141">
        <v>39.546999999999997</v>
      </c>
      <c r="AP57" s="141">
        <v>40.081000000000003</v>
      </c>
      <c r="AQ57" s="43"/>
      <c r="AR57" s="43"/>
      <c r="AS57" s="144"/>
      <c r="AT57" s="141">
        <v>39.68</v>
      </c>
      <c r="AU57" s="141">
        <v>39.923000000000002</v>
      </c>
      <c r="AV57" s="141">
        <v>39.593000000000004</v>
      </c>
      <c r="AW57" s="142">
        <v>39.69</v>
      </c>
    </row>
    <row r="58" spans="16:49">
      <c r="P58" s="140">
        <v>40.039000000000001</v>
      </c>
      <c r="Q58" s="141">
        <v>40.567999999999998</v>
      </c>
      <c r="R58" s="141">
        <v>40.247999999999998</v>
      </c>
      <c r="S58" s="144"/>
      <c r="T58" s="141">
        <v>40.277999999999999</v>
      </c>
      <c r="U58" s="144"/>
      <c r="V58" s="144"/>
      <c r="W58" s="141">
        <v>39.887</v>
      </c>
      <c r="X58" s="43"/>
      <c r="Y58" s="43"/>
      <c r="Z58" s="43"/>
      <c r="AA58" s="43"/>
      <c r="AB58" s="141">
        <v>39.902999999999999</v>
      </c>
      <c r="AC58" s="144"/>
      <c r="AD58" s="144"/>
      <c r="AE58" s="141">
        <v>40.508000000000003</v>
      </c>
      <c r="AF58" s="141">
        <v>39.627000000000002</v>
      </c>
      <c r="AG58" s="141">
        <v>41.438000000000002</v>
      </c>
      <c r="AH58" s="43"/>
      <c r="AI58" s="144"/>
      <c r="AJ58" s="144"/>
      <c r="AK58" s="144"/>
      <c r="AL58" s="144"/>
      <c r="AM58" s="141">
        <v>39.881999999999998</v>
      </c>
      <c r="AN58" s="144"/>
      <c r="AO58" s="141">
        <v>39.947000000000003</v>
      </c>
      <c r="AP58" s="141">
        <v>39.741</v>
      </c>
      <c r="AQ58" s="43"/>
      <c r="AR58" s="43"/>
      <c r="AS58" s="144"/>
      <c r="AT58" s="141">
        <v>39.594999999999999</v>
      </c>
      <c r="AU58" s="141">
        <v>39.573</v>
      </c>
      <c r="AV58" s="141">
        <v>39.869999999999997</v>
      </c>
      <c r="AW58" s="142">
        <v>39.814</v>
      </c>
    </row>
    <row r="59" spans="16:49">
      <c r="P59" s="140">
        <v>39.892000000000003</v>
      </c>
      <c r="Q59" s="141">
        <v>40.533000000000001</v>
      </c>
      <c r="R59" s="141">
        <v>40.094000000000001</v>
      </c>
      <c r="S59" s="144"/>
      <c r="T59" s="141">
        <v>40.161999999999999</v>
      </c>
      <c r="U59" s="144"/>
      <c r="V59" s="144"/>
      <c r="W59" s="141">
        <v>41.49</v>
      </c>
      <c r="X59" s="43"/>
      <c r="Y59" s="43"/>
      <c r="Z59" s="43"/>
      <c r="AA59" s="43"/>
      <c r="AB59" s="141">
        <v>39.56</v>
      </c>
      <c r="AC59" s="144"/>
      <c r="AD59" s="144"/>
      <c r="AE59" s="141">
        <v>40.11</v>
      </c>
      <c r="AF59" s="141">
        <v>39.484999999999999</v>
      </c>
      <c r="AG59" s="141">
        <v>40.630000000000003</v>
      </c>
      <c r="AH59" s="43"/>
      <c r="AI59" s="144"/>
      <c r="AJ59" s="144"/>
      <c r="AK59" s="144"/>
      <c r="AL59" s="144"/>
      <c r="AM59" s="43"/>
      <c r="AN59" s="144"/>
      <c r="AO59" s="141">
        <v>39.71</v>
      </c>
      <c r="AP59" s="141">
        <v>39.851999999999997</v>
      </c>
      <c r="AQ59" s="43"/>
      <c r="AR59" s="43"/>
      <c r="AS59" s="144"/>
      <c r="AT59" s="141">
        <v>39.667999999999999</v>
      </c>
      <c r="AU59" s="141">
        <v>40.128999999999998</v>
      </c>
      <c r="AV59" s="141">
        <v>39.774999999999999</v>
      </c>
      <c r="AW59" s="142">
        <v>39.664999999999999</v>
      </c>
    </row>
    <row r="60" spans="16:49">
      <c r="P60" s="140">
        <v>39.840000000000003</v>
      </c>
      <c r="Q60" s="141">
        <v>40.588999999999999</v>
      </c>
      <c r="R60" s="141">
        <v>40.201000000000001</v>
      </c>
      <c r="S60" s="144"/>
      <c r="T60" s="141">
        <v>40.158000000000001</v>
      </c>
      <c r="U60" s="144"/>
      <c r="V60" s="144"/>
      <c r="W60" s="141">
        <v>40.247</v>
      </c>
      <c r="X60" s="79"/>
      <c r="Y60" s="43"/>
      <c r="Z60" s="43"/>
      <c r="AA60" s="43"/>
      <c r="AB60" s="141">
        <v>39.518999999999998</v>
      </c>
      <c r="AC60" s="144"/>
      <c r="AD60" s="144"/>
      <c r="AE60" s="141">
        <v>40.021999999999998</v>
      </c>
      <c r="AF60" s="141">
        <v>39.590000000000003</v>
      </c>
      <c r="AG60" s="141">
        <v>40.405000000000001</v>
      </c>
      <c r="AH60" s="43"/>
      <c r="AI60" s="144"/>
      <c r="AJ60" s="144"/>
      <c r="AK60" s="144"/>
      <c r="AL60" s="144"/>
      <c r="AM60" s="43"/>
      <c r="AN60" s="144"/>
      <c r="AO60" s="141">
        <v>39.743000000000002</v>
      </c>
      <c r="AP60" s="141">
        <v>40.152000000000001</v>
      </c>
      <c r="AQ60" s="43"/>
      <c r="AR60" s="43"/>
      <c r="AS60" s="144"/>
      <c r="AT60" s="141">
        <v>39.656999999999996</v>
      </c>
      <c r="AU60" s="141">
        <v>39.863999999999997</v>
      </c>
      <c r="AV60" s="141">
        <v>39.481999999999999</v>
      </c>
      <c r="AW60" s="142">
        <v>40.222000000000001</v>
      </c>
    </row>
    <row r="61" spans="16:49">
      <c r="P61" s="140">
        <v>39.746000000000002</v>
      </c>
      <c r="Q61" s="141">
        <v>40.548999999999999</v>
      </c>
      <c r="R61" s="141">
        <v>40.290999999999997</v>
      </c>
      <c r="S61" s="144"/>
      <c r="T61" s="141">
        <v>40.308999999999997</v>
      </c>
      <c r="U61" s="144"/>
      <c r="V61" s="144"/>
      <c r="W61" s="141">
        <v>40.061</v>
      </c>
      <c r="X61" s="79"/>
      <c r="Y61" s="43"/>
      <c r="Z61" s="43"/>
      <c r="AA61" s="43"/>
      <c r="AB61" s="141">
        <v>39.692</v>
      </c>
      <c r="AC61" s="144"/>
      <c r="AD61" s="144"/>
      <c r="AE61" s="141">
        <v>39.969000000000001</v>
      </c>
      <c r="AF61" s="141">
        <v>39.682000000000002</v>
      </c>
      <c r="AG61" s="141">
        <v>40.095999999999997</v>
      </c>
      <c r="AH61" s="43"/>
      <c r="AI61" s="144"/>
      <c r="AJ61" s="144"/>
      <c r="AK61" s="144"/>
      <c r="AL61" s="144"/>
      <c r="AM61" s="43"/>
      <c r="AN61" s="144"/>
      <c r="AO61" s="141">
        <v>39.738</v>
      </c>
      <c r="AP61" s="141">
        <v>40.121000000000002</v>
      </c>
      <c r="AQ61" s="43"/>
      <c r="AR61" s="43"/>
      <c r="AS61" s="144"/>
      <c r="AT61" s="141">
        <v>39.72</v>
      </c>
      <c r="AU61" s="141">
        <v>40.331000000000003</v>
      </c>
      <c r="AV61" s="141">
        <v>39.414999999999999</v>
      </c>
      <c r="AW61" s="142">
        <v>41.045999999999999</v>
      </c>
    </row>
    <row r="62" spans="16:49">
      <c r="P62" s="140">
        <v>39.945</v>
      </c>
      <c r="Q62" s="141">
        <v>40.548999999999999</v>
      </c>
      <c r="R62" s="141">
        <v>40.055</v>
      </c>
      <c r="S62" s="144"/>
      <c r="T62" s="141">
        <v>40.177</v>
      </c>
      <c r="U62" s="144"/>
      <c r="V62" s="144"/>
      <c r="W62" s="141">
        <v>40.350999999999999</v>
      </c>
      <c r="X62" s="79"/>
      <c r="Y62" s="43"/>
      <c r="Z62" s="43"/>
      <c r="AA62" s="43"/>
      <c r="AB62" s="141">
        <v>39.619</v>
      </c>
      <c r="AC62" s="144"/>
      <c r="AD62" s="144"/>
      <c r="AE62" s="141">
        <v>40.305</v>
      </c>
      <c r="AF62" s="141">
        <v>39.575000000000003</v>
      </c>
      <c r="AG62" s="141">
        <v>40.198999999999998</v>
      </c>
      <c r="AH62" s="43"/>
      <c r="AI62" s="144"/>
      <c r="AJ62" s="144"/>
      <c r="AK62" s="144"/>
      <c r="AL62" s="144"/>
      <c r="AM62" s="43"/>
      <c r="AN62" s="144"/>
      <c r="AO62" s="141">
        <v>40.06</v>
      </c>
      <c r="AP62" s="141">
        <v>39.997</v>
      </c>
      <c r="AQ62" s="43"/>
      <c r="AR62" s="43"/>
      <c r="AS62" s="144"/>
      <c r="AT62" s="141">
        <v>39.598999999999997</v>
      </c>
      <c r="AU62" s="141">
        <v>39.985999999999997</v>
      </c>
      <c r="AV62" s="141">
        <v>39.497999999999998</v>
      </c>
      <c r="AW62" s="142">
        <v>39.737000000000002</v>
      </c>
    </row>
    <row r="63" spans="16:49">
      <c r="P63" s="140">
        <v>40.033999999999999</v>
      </c>
      <c r="Q63" s="141">
        <v>40.481999999999999</v>
      </c>
      <c r="R63" s="141">
        <v>40.165999999999997</v>
      </c>
      <c r="S63" s="144"/>
      <c r="T63" s="141">
        <v>40.152999999999999</v>
      </c>
      <c r="U63" s="144"/>
      <c r="V63" s="144"/>
      <c r="W63" s="141">
        <v>40.075000000000003</v>
      </c>
      <c r="X63" s="79"/>
      <c r="Y63" s="43"/>
      <c r="Z63" s="43"/>
      <c r="AA63" s="43"/>
      <c r="AB63" s="141">
        <v>40.246000000000002</v>
      </c>
      <c r="AC63" s="144"/>
      <c r="AD63" s="144"/>
      <c r="AE63" s="141">
        <v>39.999000000000002</v>
      </c>
      <c r="AF63" s="141">
        <v>39.533999999999999</v>
      </c>
      <c r="AG63" s="141">
        <v>40.024000000000001</v>
      </c>
      <c r="AH63" s="43"/>
      <c r="AI63" s="144"/>
      <c r="AJ63" s="144"/>
      <c r="AK63" s="144"/>
      <c r="AL63" s="144"/>
      <c r="AM63" s="43"/>
      <c r="AN63" s="144"/>
      <c r="AO63" s="141">
        <v>39.624000000000002</v>
      </c>
      <c r="AP63" s="141">
        <v>39.792000000000002</v>
      </c>
      <c r="AQ63" s="43"/>
      <c r="AR63" s="43"/>
      <c r="AS63" s="144"/>
      <c r="AT63" s="141">
        <v>39.689</v>
      </c>
      <c r="AU63" s="141">
        <v>39.832999999999998</v>
      </c>
      <c r="AV63" s="141">
        <v>39.746000000000002</v>
      </c>
      <c r="AW63" s="142">
        <v>39.831000000000003</v>
      </c>
    </row>
    <row r="64" spans="16:49">
      <c r="P64" s="140">
        <v>39.942999999999998</v>
      </c>
      <c r="Q64" s="141">
        <v>40.578000000000003</v>
      </c>
      <c r="R64" s="141">
        <v>40.417999999999999</v>
      </c>
      <c r="S64" s="144"/>
      <c r="T64" s="141">
        <v>40.194000000000003</v>
      </c>
      <c r="U64" s="144"/>
      <c r="V64" s="144"/>
      <c r="W64" s="141">
        <v>39.951999999999998</v>
      </c>
      <c r="X64" s="79"/>
      <c r="Y64" s="43"/>
      <c r="Z64" s="43"/>
      <c r="AA64" s="43"/>
      <c r="AB64" s="141">
        <v>39.585999999999999</v>
      </c>
      <c r="AC64" s="144"/>
      <c r="AD64" s="144"/>
      <c r="AE64" s="141">
        <v>40.113</v>
      </c>
      <c r="AF64" s="141">
        <v>39.551000000000002</v>
      </c>
      <c r="AG64" s="141">
        <v>40.225999999999999</v>
      </c>
      <c r="AH64" s="43"/>
      <c r="AI64" s="144"/>
      <c r="AJ64" s="144"/>
      <c r="AK64" s="144"/>
      <c r="AL64" s="144"/>
      <c r="AM64" s="43"/>
      <c r="AN64" s="144"/>
      <c r="AO64" s="141">
        <v>39.694000000000003</v>
      </c>
      <c r="AP64" s="141">
        <v>39.860999999999997</v>
      </c>
      <c r="AQ64" s="43"/>
      <c r="AR64" s="43"/>
      <c r="AS64" s="144"/>
      <c r="AT64" s="141">
        <v>39.670999999999999</v>
      </c>
      <c r="AU64" s="141">
        <v>39.768999999999998</v>
      </c>
      <c r="AV64" s="141">
        <v>39.493000000000002</v>
      </c>
      <c r="AW64" s="142">
        <v>39.703000000000003</v>
      </c>
    </row>
    <row r="65" spans="16:49">
      <c r="P65" s="140">
        <v>39.935000000000002</v>
      </c>
      <c r="Q65" s="141">
        <v>40.549999999999997</v>
      </c>
      <c r="R65" s="141">
        <v>40.314999999999998</v>
      </c>
      <c r="S65" s="144"/>
      <c r="T65" s="141">
        <v>40.177999999999997</v>
      </c>
      <c r="U65" s="144"/>
      <c r="V65" s="144"/>
      <c r="W65" s="141">
        <v>40.097000000000001</v>
      </c>
      <c r="X65" s="79"/>
      <c r="Y65" s="43"/>
      <c r="Z65" s="43"/>
      <c r="AA65" s="43"/>
      <c r="AB65" s="141">
        <v>39.49</v>
      </c>
      <c r="AC65" s="144"/>
      <c r="AD65" s="144"/>
      <c r="AE65" s="141">
        <v>40.265000000000001</v>
      </c>
      <c r="AF65" s="141">
        <v>39.704999999999998</v>
      </c>
      <c r="AG65" s="141">
        <v>40.136000000000003</v>
      </c>
      <c r="AH65" s="43"/>
      <c r="AI65" s="144"/>
      <c r="AJ65" s="144"/>
      <c r="AK65" s="144"/>
      <c r="AL65" s="144"/>
      <c r="AM65" s="43"/>
      <c r="AN65" s="144"/>
      <c r="AO65" s="141">
        <v>39.848999999999997</v>
      </c>
      <c r="AP65" s="141">
        <v>39.997</v>
      </c>
      <c r="AQ65" s="43"/>
      <c r="AR65" s="43"/>
      <c r="AS65" s="144"/>
      <c r="AT65" s="141">
        <v>39.567999999999998</v>
      </c>
      <c r="AU65" s="141">
        <v>39.957999999999998</v>
      </c>
      <c r="AV65" s="141">
        <v>39.901000000000003</v>
      </c>
      <c r="AW65" s="142">
        <v>39.744</v>
      </c>
    </row>
    <row r="66" spans="16:49">
      <c r="P66" s="140">
        <v>39.783000000000001</v>
      </c>
      <c r="Q66" s="141">
        <v>40.552</v>
      </c>
      <c r="R66" s="141">
        <v>40.792000000000002</v>
      </c>
      <c r="S66" s="144"/>
      <c r="T66" s="141">
        <v>40.24</v>
      </c>
      <c r="U66" s="144"/>
      <c r="V66" s="144"/>
      <c r="W66" s="141">
        <v>40.055</v>
      </c>
      <c r="X66" s="79"/>
      <c r="Y66" s="43"/>
      <c r="Z66" s="43"/>
      <c r="AA66" s="43"/>
      <c r="AB66" s="141">
        <v>39.71</v>
      </c>
      <c r="AC66" s="144"/>
      <c r="AD66" s="144"/>
      <c r="AE66" s="141">
        <v>40.008000000000003</v>
      </c>
      <c r="AF66" s="141">
        <v>40.329000000000001</v>
      </c>
      <c r="AG66" s="141">
        <v>40.220999999999997</v>
      </c>
      <c r="AH66" s="43"/>
      <c r="AI66" s="144"/>
      <c r="AJ66" s="144"/>
      <c r="AK66" s="144"/>
      <c r="AL66" s="144"/>
      <c r="AM66" s="43"/>
      <c r="AN66" s="144"/>
      <c r="AO66" s="141">
        <v>39.804000000000002</v>
      </c>
      <c r="AP66" s="141">
        <v>39.83</v>
      </c>
      <c r="AQ66" s="43"/>
      <c r="AR66" s="43"/>
      <c r="AS66" s="144"/>
      <c r="AT66" s="141">
        <v>39.673000000000002</v>
      </c>
      <c r="AU66" s="141">
        <v>39.811999999999998</v>
      </c>
      <c r="AV66" s="141">
        <v>39.994999999999997</v>
      </c>
      <c r="AW66" s="142">
        <v>39.796999999999997</v>
      </c>
    </row>
    <row r="67" spans="16:49">
      <c r="P67" s="140">
        <v>39.857999999999997</v>
      </c>
      <c r="Q67" s="141">
        <v>40.585999999999999</v>
      </c>
      <c r="R67" s="141">
        <v>40.292999999999999</v>
      </c>
      <c r="S67" s="144"/>
      <c r="T67" s="141">
        <v>40.271000000000001</v>
      </c>
      <c r="U67" s="144"/>
      <c r="V67" s="144"/>
      <c r="W67" s="141">
        <v>40.045000000000002</v>
      </c>
      <c r="X67" s="79"/>
      <c r="Y67" s="43"/>
      <c r="Z67" s="43"/>
      <c r="AA67" s="43"/>
      <c r="AB67" s="141">
        <v>39.573</v>
      </c>
      <c r="AC67" s="144"/>
      <c r="AD67" s="144"/>
      <c r="AE67" s="141">
        <v>40.204999999999998</v>
      </c>
      <c r="AF67" s="141">
        <v>40.393999999999998</v>
      </c>
      <c r="AG67" s="141">
        <v>40.241999999999997</v>
      </c>
      <c r="AH67" s="43"/>
      <c r="AI67" s="144"/>
      <c r="AJ67" s="144"/>
      <c r="AK67" s="144"/>
      <c r="AL67" s="144"/>
      <c r="AM67" s="43"/>
      <c r="AN67" s="144"/>
      <c r="AO67" s="141">
        <v>39.542999999999999</v>
      </c>
      <c r="AP67" s="141">
        <v>39.811999999999998</v>
      </c>
      <c r="AQ67" s="43"/>
      <c r="AR67" s="43"/>
      <c r="AS67" s="144"/>
      <c r="AT67" s="141">
        <v>39.578000000000003</v>
      </c>
      <c r="AU67" s="141">
        <v>39.792000000000002</v>
      </c>
      <c r="AV67" s="141">
        <v>39.753</v>
      </c>
      <c r="AW67" s="142">
        <v>39.899000000000001</v>
      </c>
    </row>
    <row r="68" spans="16:49">
      <c r="P68" s="140">
        <v>39.853000000000002</v>
      </c>
      <c r="Q68" s="141">
        <v>40.555999999999997</v>
      </c>
      <c r="R68" s="141">
        <v>39.945</v>
      </c>
      <c r="S68" s="144"/>
      <c r="T68" s="141">
        <v>40.314</v>
      </c>
      <c r="U68" s="144"/>
      <c r="V68" s="144"/>
      <c r="W68" s="141">
        <v>40.194000000000003</v>
      </c>
      <c r="X68" s="79"/>
      <c r="Y68" s="43"/>
      <c r="Z68" s="43"/>
      <c r="AA68" s="43"/>
      <c r="AB68" s="141">
        <v>39.475999999999999</v>
      </c>
      <c r="AC68" s="144"/>
      <c r="AD68" s="144"/>
      <c r="AE68" s="141">
        <v>40.015999999999998</v>
      </c>
      <c r="AF68" s="141">
        <v>39.634</v>
      </c>
      <c r="AG68" s="141">
        <v>40.439</v>
      </c>
      <c r="AH68" s="43"/>
      <c r="AI68" s="144"/>
      <c r="AJ68" s="144"/>
      <c r="AK68" s="144"/>
      <c r="AL68" s="144"/>
      <c r="AM68" s="43"/>
      <c r="AN68" s="144"/>
      <c r="AO68" s="141">
        <v>39.814</v>
      </c>
      <c r="AP68" s="141">
        <v>39.804000000000002</v>
      </c>
      <c r="AQ68" s="43"/>
      <c r="AR68" s="43"/>
      <c r="AS68" s="144"/>
      <c r="AT68" s="141">
        <v>39.476999999999997</v>
      </c>
      <c r="AU68" s="141">
        <v>40.033999999999999</v>
      </c>
      <c r="AV68" s="141">
        <v>49.654000000000003</v>
      </c>
      <c r="AW68" s="142">
        <v>39.749000000000002</v>
      </c>
    </row>
    <row r="69" spans="16:49">
      <c r="P69" s="140">
        <v>39.945999999999998</v>
      </c>
      <c r="Q69" s="141">
        <v>40.51</v>
      </c>
      <c r="R69" s="141">
        <v>40.253</v>
      </c>
      <c r="S69" s="144"/>
      <c r="T69" s="141">
        <v>40.293999999999997</v>
      </c>
      <c r="U69" s="144"/>
      <c r="V69" s="144"/>
      <c r="W69" s="141">
        <v>40.057000000000002</v>
      </c>
      <c r="X69" s="79"/>
      <c r="Y69" s="43"/>
      <c r="Z69" s="43"/>
      <c r="AA69" s="43"/>
      <c r="AB69" s="141">
        <v>40.162999999999997</v>
      </c>
      <c r="AC69" s="144"/>
      <c r="AD69" s="144"/>
      <c r="AE69" s="141">
        <v>40.07</v>
      </c>
      <c r="AF69" s="141">
        <v>39.595999999999997</v>
      </c>
      <c r="AG69" s="141">
        <v>40.1</v>
      </c>
      <c r="AH69" s="43"/>
      <c r="AI69" s="144"/>
      <c r="AJ69" s="144"/>
      <c r="AK69" s="144"/>
      <c r="AL69" s="144"/>
      <c r="AM69" s="43"/>
      <c r="AN69" s="144"/>
      <c r="AO69" s="141">
        <v>39.58</v>
      </c>
      <c r="AP69" s="141">
        <v>39.881</v>
      </c>
      <c r="AQ69" s="43"/>
      <c r="AR69" s="43"/>
      <c r="AS69" s="144"/>
      <c r="AT69" s="141">
        <v>39.524999999999999</v>
      </c>
      <c r="AU69" s="141">
        <v>40.088000000000001</v>
      </c>
      <c r="AV69" s="141">
        <v>39.881</v>
      </c>
      <c r="AW69" s="146"/>
    </row>
    <row r="70" spans="16:49">
      <c r="P70" s="140">
        <v>40.072000000000003</v>
      </c>
      <c r="Q70" s="141">
        <v>40.658999999999999</v>
      </c>
      <c r="R70" s="141">
        <v>40.287999999999997</v>
      </c>
      <c r="S70" s="144"/>
      <c r="T70" s="141">
        <v>40.241999999999997</v>
      </c>
      <c r="U70" s="144"/>
      <c r="V70" s="144"/>
      <c r="W70" s="141">
        <v>40.063000000000002</v>
      </c>
      <c r="X70" s="79"/>
      <c r="Y70" s="43"/>
      <c r="Z70" s="43"/>
      <c r="AA70" s="43"/>
      <c r="AB70" s="141">
        <v>39.524999999999999</v>
      </c>
      <c r="AC70" s="144"/>
      <c r="AD70" s="144"/>
      <c r="AE70" s="141">
        <v>39.994</v>
      </c>
      <c r="AF70" s="141">
        <v>39.479999999999997</v>
      </c>
      <c r="AG70" s="141">
        <v>40.805999999999997</v>
      </c>
      <c r="AH70" s="43"/>
      <c r="AI70" s="144"/>
      <c r="AJ70" s="144"/>
      <c r="AK70" s="144"/>
      <c r="AL70" s="144"/>
      <c r="AM70" s="43"/>
      <c r="AN70" s="144"/>
      <c r="AO70" s="141">
        <v>39.994999999999997</v>
      </c>
      <c r="AP70" s="141">
        <v>39.89</v>
      </c>
      <c r="AQ70" s="43"/>
      <c r="AR70" s="43"/>
      <c r="AS70" s="144"/>
      <c r="AT70" s="141">
        <v>39.424999999999997</v>
      </c>
      <c r="AU70" s="141">
        <v>40.113</v>
      </c>
      <c r="AV70" s="141">
        <v>39.97</v>
      </c>
      <c r="AW70" s="146"/>
    </row>
    <row r="71" spans="16:49">
      <c r="P71" s="140">
        <v>40.055</v>
      </c>
      <c r="Q71" s="141">
        <v>41.386000000000003</v>
      </c>
      <c r="R71" s="141">
        <v>40.124000000000002</v>
      </c>
      <c r="S71" s="144"/>
      <c r="T71" s="141">
        <v>40.186999999999998</v>
      </c>
      <c r="U71" s="144"/>
      <c r="V71" s="144"/>
      <c r="W71" s="141">
        <v>40.121000000000002</v>
      </c>
      <c r="X71" s="79"/>
      <c r="Y71" s="43"/>
      <c r="Z71" s="43"/>
      <c r="AA71" s="43"/>
      <c r="AB71" s="141">
        <v>39.543999999999997</v>
      </c>
      <c r="AC71" s="144"/>
      <c r="AD71" s="144"/>
      <c r="AE71" s="141">
        <v>39.975999999999999</v>
      </c>
      <c r="AF71" s="141">
        <v>39.414000000000001</v>
      </c>
      <c r="AG71" s="141">
        <v>40.119999999999997</v>
      </c>
      <c r="AH71" s="43"/>
      <c r="AI71" s="144"/>
      <c r="AJ71" s="144"/>
      <c r="AK71" s="144"/>
      <c r="AL71" s="144"/>
      <c r="AM71" s="43"/>
      <c r="AN71" s="144"/>
      <c r="AO71" s="141">
        <v>39.646999999999998</v>
      </c>
      <c r="AP71" s="141">
        <v>39.968000000000004</v>
      </c>
      <c r="AQ71" s="43"/>
      <c r="AR71" s="43"/>
      <c r="AS71" s="144"/>
      <c r="AT71" s="141">
        <v>39.430999999999997</v>
      </c>
      <c r="AU71" s="141">
        <v>39.816000000000003</v>
      </c>
      <c r="AV71" s="141">
        <v>39.585999999999999</v>
      </c>
      <c r="AW71" s="146"/>
    </row>
    <row r="72" spans="16:49">
      <c r="P72" s="140">
        <v>40.052999999999997</v>
      </c>
      <c r="Q72" s="144"/>
      <c r="R72" s="141">
        <v>40.475000000000001</v>
      </c>
      <c r="S72" s="144"/>
      <c r="T72" s="141">
        <v>41.220999999999997</v>
      </c>
      <c r="U72" s="144"/>
      <c r="V72" s="144"/>
      <c r="W72" s="141">
        <v>40.167999999999999</v>
      </c>
      <c r="X72" s="79"/>
      <c r="Y72" s="43"/>
      <c r="Z72" s="43"/>
      <c r="AA72" s="43"/>
      <c r="AB72" s="141">
        <v>39.664999999999999</v>
      </c>
      <c r="AC72" s="144"/>
      <c r="AD72" s="144"/>
      <c r="AE72" s="141">
        <v>40.18</v>
      </c>
      <c r="AF72" s="141">
        <v>39.654000000000003</v>
      </c>
      <c r="AG72" s="141">
        <v>40.146999999999998</v>
      </c>
      <c r="AH72" s="43"/>
      <c r="AI72" s="144"/>
      <c r="AJ72" s="144"/>
      <c r="AK72" s="144"/>
      <c r="AL72" s="144"/>
      <c r="AM72" s="43"/>
      <c r="AN72" s="144"/>
      <c r="AO72" s="141">
        <v>39.579000000000001</v>
      </c>
      <c r="AP72" s="141">
        <v>39.896999999999998</v>
      </c>
      <c r="AQ72" s="43"/>
      <c r="AR72" s="43"/>
      <c r="AS72" s="144"/>
      <c r="AT72" s="141">
        <v>39.869</v>
      </c>
      <c r="AU72" s="141">
        <v>39.762999999999998</v>
      </c>
      <c r="AV72" s="141">
        <v>39.74</v>
      </c>
      <c r="AW72" s="146"/>
    </row>
    <row r="73" spans="16:49">
      <c r="P73" s="140">
        <v>39.906999999999996</v>
      </c>
      <c r="Q73" s="144"/>
      <c r="R73" s="141">
        <v>40.228999999999999</v>
      </c>
      <c r="S73" s="144"/>
      <c r="T73" s="141">
        <v>42.203000000000003</v>
      </c>
      <c r="U73" s="144"/>
      <c r="V73" s="144"/>
      <c r="W73" s="141">
        <v>40.158999999999999</v>
      </c>
      <c r="X73" s="79"/>
      <c r="Y73" s="43"/>
      <c r="Z73" s="43"/>
      <c r="AA73" s="43"/>
      <c r="AB73" s="141">
        <v>39.502000000000002</v>
      </c>
      <c r="AC73" s="144"/>
      <c r="AD73" s="144"/>
      <c r="AE73" s="141">
        <v>40.093000000000004</v>
      </c>
      <c r="AF73" s="141">
        <v>39.606999999999999</v>
      </c>
      <c r="AG73" s="141">
        <v>40.090000000000003</v>
      </c>
      <c r="AH73" s="43"/>
      <c r="AI73" s="144"/>
      <c r="AJ73" s="144"/>
      <c r="AK73" s="144"/>
      <c r="AL73" s="144"/>
      <c r="AM73" s="43"/>
      <c r="AN73" s="144"/>
      <c r="AO73" s="141">
        <v>39.82</v>
      </c>
      <c r="AP73" s="141">
        <v>39.984999999999999</v>
      </c>
      <c r="AQ73" s="43"/>
      <c r="AR73" s="43"/>
      <c r="AS73" s="144"/>
      <c r="AT73" s="141">
        <v>39.587000000000003</v>
      </c>
      <c r="AU73" s="141">
        <v>39.768000000000001</v>
      </c>
      <c r="AV73" s="144"/>
      <c r="AW73" s="146"/>
    </row>
    <row r="74" spans="16:49">
      <c r="P74" s="140">
        <v>39.994999999999997</v>
      </c>
      <c r="Q74" s="144"/>
      <c r="R74" s="141">
        <v>40.17</v>
      </c>
      <c r="S74" s="144"/>
      <c r="T74" s="141">
        <v>40.51</v>
      </c>
      <c r="U74" s="144"/>
      <c r="V74" s="144"/>
      <c r="W74" s="141">
        <v>40.113</v>
      </c>
      <c r="X74" s="79"/>
      <c r="Y74" s="43"/>
      <c r="Z74" s="43"/>
      <c r="AA74" s="43"/>
      <c r="AB74" s="141">
        <v>39.511000000000003</v>
      </c>
      <c r="AC74" s="144"/>
      <c r="AD74" s="144"/>
      <c r="AE74" s="141">
        <v>39.945</v>
      </c>
      <c r="AF74" s="141">
        <v>39.476999999999997</v>
      </c>
      <c r="AG74" s="141">
        <v>40.302</v>
      </c>
      <c r="AH74" s="43"/>
      <c r="AI74" s="144"/>
      <c r="AJ74" s="144"/>
      <c r="AK74" s="144"/>
      <c r="AL74" s="144"/>
      <c r="AM74" s="43"/>
      <c r="AN74" s="144"/>
      <c r="AO74" s="141">
        <v>39.548000000000002</v>
      </c>
      <c r="AP74" s="141">
        <v>39.814999999999998</v>
      </c>
      <c r="AQ74" s="43"/>
      <c r="AR74" s="43"/>
      <c r="AS74" s="144"/>
      <c r="AT74" s="141">
        <v>39.585000000000001</v>
      </c>
      <c r="AU74" s="141">
        <v>40.142000000000003</v>
      </c>
      <c r="AV74" s="144"/>
      <c r="AW74" s="146"/>
    </row>
    <row r="75" spans="16:49">
      <c r="P75" s="140">
        <v>40.073</v>
      </c>
      <c r="Q75" s="144"/>
      <c r="R75" s="141">
        <v>41.01</v>
      </c>
      <c r="S75" s="144"/>
      <c r="T75" s="141">
        <v>40.567</v>
      </c>
      <c r="U75" s="144"/>
      <c r="V75" s="144"/>
      <c r="W75" s="141">
        <v>40.539000000000001</v>
      </c>
      <c r="X75" s="79"/>
      <c r="Y75" s="43"/>
      <c r="Z75" s="43"/>
      <c r="AA75" s="43"/>
      <c r="AB75" s="141">
        <v>39.469000000000001</v>
      </c>
      <c r="AC75" s="144"/>
      <c r="AD75" s="144"/>
      <c r="AE75" s="141">
        <v>40.128999999999998</v>
      </c>
      <c r="AF75" s="141">
        <v>39.639000000000003</v>
      </c>
      <c r="AG75" s="141">
        <v>40.258000000000003</v>
      </c>
      <c r="AH75" s="43"/>
      <c r="AI75" s="144"/>
      <c r="AJ75" s="144"/>
      <c r="AK75" s="144"/>
      <c r="AL75" s="144"/>
      <c r="AM75" s="43"/>
      <c r="AN75" s="144"/>
      <c r="AO75" s="141">
        <v>39.83</v>
      </c>
      <c r="AP75" s="141">
        <v>39.878</v>
      </c>
      <c r="AQ75" s="43"/>
      <c r="AR75" s="43"/>
      <c r="AS75" s="144"/>
      <c r="AT75" s="141">
        <v>39.493000000000002</v>
      </c>
      <c r="AU75" s="141">
        <v>39.844000000000001</v>
      </c>
      <c r="AV75" s="144"/>
      <c r="AW75" s="146"/>
    </row>
    <row r="76" spans="16:49">
      <c r="P76" s="140">
        <v>39.906999999999996</v>
      </c>
      <c r="Q76" s="144"/>
      <c r="R76" s="141">
        <v>40.317</v>
      </c>
      <c r="S76" s="144"/>
      <c r="T76" s="141">
        <v>40.109000000000002</v>
      </c>
      <c r="U76" s="144"/>
      <c r="V76" s="144"/>
      <c r="W76" s="141">
        <v>40.048999999999999</v>
      </c>
      <c r="X76" s="79"/>
      <c r="Y76" s="43"/>
      <c r="Z76" s="43"/>
      <c r="AA76" s="43"/>
      <c r="AB76" s="141">
        <v>39.459000000000003</v>
      </c>
      <c r="AC76" s="144"/>
      <c r="AD76" s="144"/>
      <c r="AE76" s="141">
        <v>39.962000000000003</v>
      </c>
      <c r="AF76" s="141">
        <v>39.698</v>
      </c>
      <c r="AG76" s="141">
        <v>40.351999999999997</v>
      </c>
      <c r="AH76" s="43"/>
      <c r="AI76" s="144"/>
      <c r="AJ76" s="144"/>
      <c r="AK76" s="144"/>
      <c r="AL76" s="144"/>
      <c r="AM76" s="43"/>
      <c r="AN76" s="144"/>
      <c r="AO76" s="141">
        <v>39.707000000000001</v>
      </c>
      <c r="AP76" s="141">
        <v>39.770000000000003</v>
      </c>
      <c r="AQ76" s="43"/>
      <c r="AR76" s="43"/>
      <c r="AS76" s="144"/>
      <c r="AT76" s="141">
        <v>39.548000000000002</v>
      </c>
      <c r="AU76" s="141">
        <v>39.722000000000001</v>
      </c>
      <c r="AV76" s="144"/>
      <c r="AW76" s="146"/>
    </row>
    <row r="77" spans="16:49">
      <c r="P77" s="140">
        <v>40.08</v>
      </c>
      <c r="Q77" s="144"/>
      <c r="R77" s="141">
        <v>40.270000000000003</v>
      </c>
      <c r="S77" s="144"/>
      <c r="T77" s="141">
        <v>40.845999999999997</v>
      </c>
      <c r="U77" s="144"/>
      <c r="V77" s="144"/>
      <c r="W77" s="141">
        <v>40.106000000000002</v>
      </c>
      <c r="X77" s="79"/>
      <c r="Y77" s="43"/>
      <c r="Z77" s="43"/>
      <c r="AA77" s="43"/>
      <c r="AB77" s="141">
        <v>40.192999999999998</v>
      </c>
      <c r="AC77" s="144"/>
      <c r="AD77" s="144"/>
      <c r="AE77" s="141">
        <v>40.345999999999997</v>
      </c>
      <c r="AF77" s="141">
        <v>39.704999999999998</v>
      </c>
      <c r="AG77" s="141">
        <v>40.427999999999997</v>
      </c>
      <c r="AH77" s="43"/>
      <c r="AI77" s="144"/>
      <c r="AJ77" s="144"/>
      <c r="AK77" s="144"/>
      <c r="AL77" s="144"/>
      <c r="AM77" s="43"/>
      <c r="AN77" s="144"/>
      <c r="AO77" s="141">
        <v>39.950000000000003</v>
      </c>
      <c r="AP77" s="141">
        <v>39.793999999999997</v>
      </c>
      <c r="AQ77" s="43"/>
      <c r="AR77" s="43"/>
      <c r="AS77" s="144"/>
      <c r="AT77" s="141">
        <v>39.569000000000003</v>
      </c>
      <c r="AU77" s="141">
        <v>40.320999999999998</v>
      </c>
      <c r="AV77" s="144"/>
      <c r="AW77" s="146"/>
    </row>
    <row r="78" spans="16:49">
      <c r="P78" s="140">
        <v>40.097999999999999</v>
      </c>
      <c r="Q78" s="144"/>
      <c r="R78" s="141">
        <v>41.283999999999999</v>
      </c>
      <c r="S78" s="144"/>
      <c r="T78" s="141">
        <v>40.756999999999998</v>
      </c>
      <c r="U78" s="144"/>
      <c r="V78" s="144"/>
      <c r="W78" s="141">
        <v>40.276000000000003</v>
      </c>
      <c r="X78" s="79"/>
      <c r="Y78" s="43"/>
      <c r="Z78" s="43"/>
      <c r="AA78" s="43"/>
      <c r="AB78" s="141">
        <v>39.688000000000002</v>
      </c>
      <c r="AC78" s="144"/>
      <c r="AD78" s="144"/>
      <c r="AE78" s="141">
        <v>40.396000000000001</v>
      </c>
      <c r="AF78" s="141">
        <v>39.634</v>
      </c>
      <c r="AG78" s="141">
        <v>40.283000000000001</v>
      </c>
      <c r="AH78" s="43"/>
      <c r="AI78" s="144"/>
      <c r="AJ78" s="144"/>
      <c r="AK78" s="144"/>
      <c r="AL78" s="144"/>
      <c r="AM78" s="43"/>
      <c r="AN78" s="144"/>
      <c r="AO78" s="141">
        <v>39.746000000000002</v>
      </c>
      <c r="AP78" s="141">
        <v>39.703000000000003</v>
      </c>
      <c r="AQ78" s="43"/>
      <c r="AR78" s="43"/>
      <c r="AS78" s="144"/>
      <c r="AT78" s="141">
        <v>39.734000000000002</v>
      </c>
      <c r="AU78" s="141">
        <v>39.862000000000002</v>
      </c>
      <c r="AV78" s="144"/>
      <c r="AW78" s="146"/>
    </row>
    <row r="79" spans="16:49">
      <c r="P79" s="140">
        <v>40.000999999999998</v>
      </c>
      <c r="Q79" s="144"/>
      <c r="R79" s="141">
        <v>40.484000000000002</v>
      </c>
      <c r="S79" s="144"/>
      <c r="T79" s="141">
        <v>41.972999999999999</v>
      </c>
      <c r="U79" s="144"/>
      <c r="V79" s="144"/>
      <c r="W79" s="141">
        <v>40.246000000000002</v>
      </c>
      <c r="X79" s="79"/>
      <c r="Y79" s="43"/>
      <c r="Z79" s="43"/>
      <c r="AA79" s="43"/>
      <c r="AB79" s="141">
        <v>39.67</v>
      </c>
      <c r="AC79" s="144"/>
      <c r="AD79" s="144"/>
      <c r="AE79" s="141">
        <v>40.064999999999998</v>
      </c>
      <c r="AF79" s="141">
        <v>39.484999999999999</v>
      </c>
      <c r="AG79" s="141">
        <v>40.314</v>
      </c>
      <c r="AH79" s="43"/>
      <c r="AI79" s="144"/>
      <c r="AJ79" s="144"/>
      <c r="AK79" s="144"/>
      <c r="AL79" s="144"/>
      <c r="AM79" s="43"/>
      <c r="AN79" s="144"/>
      <c r="AO79" s="141">
        <v>39.814</v>
      </c>
      <c r="AP79" s="141">
        <v>39.828000000000003</v>
      </c>
      <c r="AQ79" s="43"/>
      <c r="AR79" s="43"/>
      <c r="AS79" s="144"/>
      <c r="AT79" s="141">
        <v>39.613</v>
      </c>
      <c r="AU79" s="141">
        <v>40.387999999999998</v>
      </c>
      <c r="AV79" s="144"/>
      <c r="AW79" s="146"/>
    </row>
    <row r="80" spans="16:49">
      <c r="P80" s="140">
        <v>39.939</v>
      </c>
      <c r="Q80" s="144"/>
      <c r="R80" s="141">
        <v>40.174999999999997</v>
      </c>
      <c r="S80" s="144"/>
      <c r="T80" s="141">
        <v>40.554000000000002</v>
      </c>
      <c r="U80" s="144"/>
      <c r="V80" s="144"/>
      <c r="W80" s="141">
        <v>40.159999999999997</v>
      </c>
      <c r="X80" s="79"/>
      <c r="Y80" s="43"/>
      <c r="Z80" s="43"/>
      <c r="AA80" s="43"/>
      <c r="AB80" s="141">
        <v>39.591999999999999</v>
      </c>
      <c r="AC80" s="144"/>
      <c r="AD80" s="144"/>
      <c r="AE80" s="141">
        <v>40.137999999999998</v>
      </c>
      <c r="AF80" s="141">
        <v>39.472999999999999</v>
      </c>
      <c r="AG80" s="141">
        <v>40.161999999999999</v>
      </c>
      <c r="AH80" s="43"/>
      <c r="AI80" s="144"/>
      <c r="AJ80" s="144"/>
      <c r="AK80" s="144"/>
      <c r="AL80" s="144"/>
      <c r="AM80" s="43"/>
      <c r="AN80" s="144"/>
      <c r="AO80" s="141">
        <v>39.564</v>
      </c>
      <c r="AP80" s="141">
        <v>39.817</v>
      </c>
      <c r="AQ80" s="43"/>
      <c r="AR80" s="43"/>
      <c r="AS80" s="144"/>
      <c r="AT80" s="141">
        <v>40.008000000000003</v>
      </c>
      <c r="AU80" s="43"/>
      <c r="AV80" s="144"/>
      <c r="AW80" s="146"/>
    </row>
    <row r="81" spans="16:49">
      <c r="P81" s="140">
        <v>39.862000000000002</v>
      </c>
      <c r="Q81" s="144"/>
      <c r="R81" s="141">
        <v>40.680999999999997</v>
      </c>
      <c r="S81" s="144"/>
      <c r="T81" s="141">
        <v>40.307000000000002</v>
      </c>
      <c r="U81" s="144"/>
      <c r="V81" s="144"/>
      <c r="W81" s="141">
        <v>40.195999999999998</v>
      </c>
      <c r="X81" s="216"/>
      <c r="Y81" s="43"/>
      <c r="Z81" s="43"/>
      <c r="AA81" s="43"/>
      <c r="AB81" s="141">
        <v>39.488999999999997</v>
      </c>
      <c r="AC81" s="144"/>
      <c r="AD81" s="144"/>
      <c r="AE81" s="141">
        <v>40.158000000000001</v>
      </c>
      <c r="AF81" s="141">
        <v>39.929000000000002</v>
      </c>
      <c r="AG81" s="141">
        <v>40.054000000000002</v>
      </c>
      <c r="AH81" s="43"/>
      <c r="AI81" s="144"/>
      <c r="AJ81" s="144"/>
      <c r="AK81" s="144"/>
      <c r="AL81" s="144"/>
      <c r="AM81" s="43"/>
      <c r="AN81" s="144"/>
      <c r="AO81" s="141">
        <v>39.656999999999996</v>
      </c>
      <c r="AP81" s="141">
        <v>39.950000000000003</v>
      </c>
      <c r="AQ81" s="43"/>
      <c r="AR81" s="43"/>
      <c r="AS81" s="144"/>
      <c r="AT81" s="141">
        <v>39.668999999999997</v>
      </c>
      <c r="AU81" s="43"/>
      <c r="AV81" s="144"/>
      <c r="AW81" s="146"/>
    </row>
    <row r="82" spans="16:49">
      <c r="P82" s="140">
        <v>40.094000000000001</v>
      </c>
      <c r="Q82" s="144"/>
      <c r="R82" s="141">
        <v>40.555999999999997</v>
      </c>
      <c r="S82" s="144"/>
      <c r="T82" s="141">
        <v>40.008000000000003</v>
      </c>
      <c r="U82" s="144"/>
      <c r="V82" s="144"/>
      <c r="W82" s="141">
        <v>40.521999999999998</v>
      </c>
      <c r="X82" s="144"/>
      <c r="Y82" s="43"/>
      <c r="Z82" s="43"/>
      <c r="AA82" s="43"/>
      <c r="AB82" s="141">
        <v>39.569000000000003</v>
      </c>
      <c r="AC82" s="144"/>
      <c r="AD82" s="144"/>
      <c r="AE82" s="141">
        <v>40.158999999999999</v>
      </c>
      <c r="AF82" s="141">
        <v>39.610999999999997</v>
      </c>
      <c r="AG82" s="141">
        <v>40.688000000000002</v>
      </c>
      <c r="AH82" s="43"/>
      <c r="AI82" s="144"/>
      <c r="AJ82" s="144"/>
      <c r="AK82" s="144"/>
      <c r="AL82" s="144"/>
      <c r="AM82" s="43"/>
      <c r="AN82" s="144"/>
      <c r="AO82" s="141">
        <v>39.682000000000002</v>
      </c>
      <c r="AP82" s="141">
        <v>39.835000000000001</v>
      </c>
      <c r="AQ82" s="43"/>
      <c r="AR82" s="43"/>
      <c r="AS82" s="144"/>
      <c r="AT82" s="141">
        <v>39.646999999999998</v>
      </c>
      <c r="AU82" s="43"/>
      <c r="AV82" s="144"/>
      <c r="AW82" s="146"/>
    </row>
    <row r="83" spans="16:49">
      <c r="P83" s="140">
        <v>39.985999999999997</v>
      </c>
      <c r="Q83" s="144"/>
      <c r="R83" s="141">
        <v>40.454999999999998</v>
      </c>
      <c r="S83" s="144"/>
      <c r="T83" s="141">
        <v>40.063000000000002</v>
      </c>
      <c r="U83" s="144"/>
      <c r="V83" s="144"/>
      <c r="W83" s="141">
        <v>40.378</v>
      </c>
      <c r="X83" s="144"/>
      <c r="Y83" s="43"/>
      <c r="Z83" s="43"/>
      <c r="AA83" s="43"/>
      <c r="AB83" s="141">
        <v>39.79</v>
      </c>
      <c r="AC83" s="144"/>
      <c r="AD83" s="144"/>
      <c r="AE83" s="141">
        <v>40.209000000000003</v>
      </c>
      <c r="AF83" s="141">
        <v>39.518999999999998</v>
      </c>
      <c r="AG83" s="141">
        <v>40.26</v>
      </c>
      <c r="AH83" s="43"/>
      <c r="AI83" s="144"/>
      <c r="AJ83" s="144"/>
      <c r="AK83" s="144"/>
      <c r="AL83" s="144"/>
      <c r="AM83" s="43"/>
      <c r="AN83" s="144"/>
      <c r="AO83" s="141">
        <v>39.680999999999997</v>
      </c>
      <c r="AP83" s="141">
        <v>39.883000000000003</v>
      </c>
      <c r="AQ83" s="43"/>
      <c r="AR83" s="43"/>
      <c r="AS83" s="144"/>
      <c r="AT83" s="141">
        <v>39.515000000000001</v>
      </c>
      <c r="AU83" s="43"/>
      <c r="AV83" s="144"/>
      <c r="AW83" s="146"/>
    </row>
    <row r="84" spans="16:49">
      <c r="P84" s="140">
        <v>40.079000000000001</v>
      </c>
      <c r="Q84" s="144"/>
      <c r="R84" s="141">
        <v>40.520000000000003</v>
      </c>
      <c r="S84" s="144"/>
      <c r="T84" s="141">
        <v>40.152000000000001</v>
      </c>
      <c r="U84" s="144"/>
      <c r="V84" s="144"/>
      <c r="W84" s="141">
        <v>40.277000000000001</v>
      </c>
      <c r="X84" s="144"/>
      <c r="Y84" s="43"/>
      <c r="Z84" s="43"/>
      <c r="AA84" s="43"/>
      <c r="AB84" s="141">
        <v>39.517000000000003</v>
      </c>
      <c r="AC84" s="144"/>
      <c r="AD84" s="144"/>
      <c r="AE84" s="141">
        <v>40.027999999999999</v>
      </c>
      <c r="AF84" s="141">
        <v>39.665999999999997</v>
      </c>
      <c r="AG84" s="141">
        <v>40.212000000000003</v>
      </c>
      <c r="AH84" s="43"/>
      <c r="AI84" s="144"/>
      <c r="AJ84" s="144"/>
      <c r="AK84" s="144"/>
      <c r="AL84" s="144"/>
      <c r="AM84" s="43"/>
      <c r="AN84" s="144"/>
      <c r="AO84" s="141">
        <v>39.72</v>
      </c>
      <c r="AP84" s="141">
        <v>39.825000000000003</v>
      </c>
      <c r="AQ84" s="43"/>
      <c r="AR84" s="43"/>
      <c r="AS84" s="144"/>
      <c r="AT84" s="141">
        <v>39.503</v>
      </c>
      <c r="AU84" s="43"/>
      <c r="AV84" s="144"/>
      <c r="AW84" s="146"/>
    </row>
    <row r="85" spans="16:49">
      <c r="P85" s="140">
        <v>40.058</v>
      </c>
      <c r="Q85" s="144"/>
      <c r="R85" s="141">
        <v>40.683</v>
      </c>
      <c r="S85" s="144"/>
      <c r="T85" s="141">
        <v>41.421999999999997</v>
      </c>
      <c r="U85" s="144"/>
      <c r="V85" s="144"/>
      <c r="W85" s="141">
        <v>39.987000000000002</v>
      </c>
      <c r="X85" s="144"/>
      <c r="Y85" s="43"/>
      <c r="Z85" s="43"/>
      <c r="AA85" s="43"/>
      <c r="AB85" s="141">
        <v>39.53</v>
      </c>
      <c r="AC85" s="144"/>
      <c r="AD85" s="144"/>
      <c r="AE85" s="141">
        <v>39.902999999999999</v>
      </c>
      <c r="AF85" s="141">
        <v>39.554000000000002</v>
      </c>
      <c r="AG85" s="141">
        <v>40.314999999999998</v>
      </c>
      <c r="AH85" s="43"/>
      <c r="AI85" s="144"/>
      <c r="AJ85" s="144"/>
      <c r="AK85" s="144"/>
      <c r="AL85" s="144"/>
      <c r="AM85" s="43"/>
      <c r="AN85" s="144"/>
      <c r="AO85" s="141">
        <v>39.610999999999997</v>
      </c>
      <c r="AP85" s="141">
        <v>40.042999999999999</v>
      </c>
      <c r="AQ85" s="43"/>
      <c r="AR85" s="43"/>
      <c r="AS85" s="144"/>
      <c r="AT85" s="141">
        <v>39.99</v>
      </c>
      <c r="AU85" s="43"/>
      <c r="AV85" s="144"/>
      <c r="AW85" s="146"/>
    </row>
    <row r="86" spans="16:49">
      <c r="P86" s="140">
        <v>39.985999999999997</v>
      </c>
      <c r="Q86" s="144"/>
      <c r="R86" s="141">
        <v>40.451000000000001</v>
      </c>
      <c r="S86" s="144"/>
      <c r="T86" s="141">
        <v>41.57</v>
      </c>
      <c r="U86" s="144"/>
      <c r="V86" s="144"/>
      <c r="W86" s="141">
        <v>40.057000000000002</v>
      </c>
      <c r="X86" s="144"/>
      <c r="Y86" s="43"/>
      <c r="Z86" s="43"/>
      <c r="AA86" s="43"/>
      <c r="AB86" s="141">
        <v>39.335000000000001</v>
      </c>
      <c r="AC86" s="144"/>
      <c r="AD86" s="144"/>
      <c r="AE86" s="141">
        <v>39.944000000000003</v>
      </c>
      <c r="AF86" s="141">
        <v>39.520000000000003</v>
      </c>
      <c r="AG86" s="141">
        <v>40.390999999999998</v>
      </c>
      <c r="AH86" s="43"/>
      <c r="AI86" s="144"/>
      <c r="AJ86" s="144"/>
      <c r="AK86" s="144"/>
      <c r="AL86" s="144"/>
      <c r="AM86" s="43"/>
      <c r="AN86" s="144"/>
      <c r="AO86" s="141">
        <v>39.616</v>
      </c>
      <c r="AP86" s="141">
        <v>39.601999999999997</v>
      </c>
      <c r="AQ86" s="43"/>
      <c r="AR86" s="43"/>
      <c r="AS86" s="144"/>
      <c r="AT86" s="141">
        <v>39.600999999999999</v>
      </c>
      <c r="AU86" s="43"/>
      <c r="AV86" s="144"/>
      <c r="AW86" s="146"/>
    </row>
    <row r="87" spans="16:49">
      <c r="P87" s="140">
        <v>39.981999999999999</v>
      </c>
      <c r="Q87" s="144"/>
      <c r="R87" s="141">
        <v>40.552999999999997</v>
      </c>
      <c r="S87" s="144"/>
      <c r="T87" s="141">
        <v>40.360999999999997</v>
      </c>
      <c r="U87" s="144"/>
      <c r="V87" s="144"/>
      <c r="W87" s="141">
        <v>40.17</v>
      </c>
      <c r="X87" s="144"/>
      <c r="Y87" s="43"/>
      <c r="Z87" s="43"/>
      <c r="AA87" s="43"/>
      <c r="AB87" s="141">
        <v>40.268999999999998</v>
      </c>
      <c r="AC87" s="144"/>
      <c r="AD87" s="144"/>
      <c r="AE87" s="141">
        <v>40.045999999999999</v>
      </c>
      <c r="AF87" s="141">
        <v>39.426000000000002</v>
      </c>
      <c r="AG87" s="141">
        <v>40.503</v>
      </c>
      <c r="AH87" s="43"/>
      <c r="AI87" s="144"/>
      <c r="AJ87" s="144"/>
      <c r="AK87" s="144"/>
      <c r="AL87" s="144"/>
      <c r="AM87" s="43"/>
      <c r="AN87" s="144"/>
      <c r="AO87" s="141">
        <v>39.808</v>
      </c>
      <c r="AP87" s="141">
        <v>39.856000000000002</v>
      </c>
      <c r="AQ87" s="43"/>
      <c r="AR87" s="43"/>
      <c r="AS87" s="144"/>
      <c r="AT87" s="141">
        <v>39.713000000000001</v>
      </c>
      <c r="AU87" s="43"/>
      <c r="AV87" s="144"/>
      <c r="AW87" s="146"/>
    </row>
    <row r="88" spans="16:49">
      <c r="P88" s="140">
        <v>40.079000000000001</v>
      </c>
      <c r="Q88" s="144"/>
      <c r="R88" s="141">
        <v>40.249000000000002</v>
      </c>
      <c r="S88" s="144"/>
      <c r="T88" s="141">
        <v>40.744</v>
      </c>
      <c r="U88" s="144"/>
      <c r="V88" s="144"/>
      <c r="W88" s="141">
        <v>40.054000000000002</v>
      </c>
      <c r="X88" s="144"/>
      <c r="Y88" s="43"/>
      <c r="Z88" s="43"/>
      <c r="AA88" s="43"/>
      <c r="AB88" s="141">
        <v>39.869999999999997</v>
      </c>
      <c r="AC88" s="144"/>
      <c r="AD88" s="144"/>
      <c r="AE88" s="141">
        <v>39.874000000000002</v>
      </c>
      <c r="AF88" s="141">
        <v>39.518999999999998</v>
      </c>
      <c r="AG88" s="141">
        <v>40.412999999999997</v>
      </c>
      <c r="AH88" s="43"/>
      <c r="AI88" s="144"/>
      <c r="AJ88" s="144"/>
      <c r="AK88" s="144"/>
      <c r="AL88" s="144"/>
      <c r="AM88" s="43"/>
      <c r="AN88" s="144"/>
      <c r="AO88" s="141">
        <v>39.680999999999997</v>
      </c>
      <c r="AP88" s="141">
        <v>39.595999999999997</v>
      </c>
      <c r="AQ88" s="43"/>
      <c r="AR88" s="43"/>
      <c r="AS88" s="144"/>
      <c r="AT88" s="141">
        <v>39.591999999999999</v>
      </c>
      <c r="AU88" s="43"/>
      <c r="AV88" s="144"/>
      <c r="AW88" s="146"/>
    </row>
    <row r="89" spans="16:49">
      <c r="P89" s="140">
        <v>40.298999999999999</v>
      </c>
      <c r="Q89" s="144"/>
      <c r="R89" s="141">
        <v>40.220999999999997</v>
      </c>
      <c r="S89" s="144"/>
      <c r="T89" s="141">
        <v>40.130000000000003</v>
      </c>
      <c r="U89" s="144"/>
      <c r="V89" s="144"/>
      <c r="W89" s="141">
        <v>40.033999999999999</v>
      </c>
      <c r="X89" s="144"/>
      <c r="Y89" s="43"/>
      <c r="Z89" s="43"/>
      <c r="AA89" s="43"/>
      <c r="AB89" s="141">
        <v>39.502000000000002</v>
      </c>
      <c r="AC89" s="144"/>
      <c r="AD89" s="144"/>
      <c r="AE89" s="141">
        <v>40.570999999999998</v>
      </c>
      <c r="AF89" s="141">
        <v>39.716999999999999</v>
      </c>
      <c r="AG89" s="141">
        <v>40.383000000000003</v>
      </c>
      <c r="AH89" s="43"/>
      <c r="AI89" s="144"/>
      <c r="AJ89" s="144"/>
      <c r="AK89" s="144"/>
      <c r="AL89" s="144"/>
      <c r="AM89" s="43"/>
      <c r="AN89" s="144"/>
      <c r="AO89" s="141">
        <v>39.698</v>
      </c>
      <c r="AP89" s="141">
        <v>40.292000000000002</v>
      </c>
      <c r="AQ89" s="43"/>
      <c r="AR89" s="43"/>
      <c r="AS89" s="144"/>
      <c r="AT89" s="141">
        <v>39.54</v>
      </c>
      <c r="AU89" s="43"/>
      <c r="AV89" s="144"/>
      <c r="AW89" s="146"/>
    </row>
    <row r="90" spans="16:49">
      <c r="P90" s="145"/>
      <c r="Q90" s="144"/>
      <c r="R90" s="141">
        <v>40.420999999999999</v>
      </c>
      <c r="S90" s="144"/>
      <c r="T90" s="141">
        <v>40.308999999999997</v>
      </c>
      <c r="U90" s="144"/>
      <c r="V90" s="144"/>
      <c r="W90" s="141">
        <v>40.270000000000003</v>
      </c>
      <c r="X90" s="144"/>
      <c r="Y90" s="43"/>
      <c r="Z90" s="43"/>
      <c r="AA90" s="43"/>
      <c r="AB90" s="141">
        <v>39.593000000000004</v>
      </c>
      <c r="AC90" s="144"/>
      <c r="AD90" s="144"/>
      <c r="AE90" s="141">
        <v>40.176000000000002</v>
      </c>
      <c r="AF90" s="141">
        <v>39.643000000000001</v>
      </c>
      <c r="AG90" s="141">
        <v>40.088000000000001</v>
      </c>
      <c r="AH90" s="43"/>
      <c r="AI90" s="144"/>
      <c r="AJ90" s="144"/>
      <c r="AK90" s="144"/>
      <c r="AL90" s="144"/>
      <c r="AM90" s="43"/>
      <c r="AN90" s="144"/>
      <c r="AO90" s="141">
        <v>39.601999999999997</v>
      </c>
      <c r="AP90" s="141">
        <v>40.003</v>
      </c>
      <c r="AQ90" s="43"/>
      <c r="AR90" s="43"/>
      <c r="AS90" s="144"/>
      <c r="AT90" s="141">
        <v>39.591999999999999</v>
      </c>
      <c r="AU90" s="43"/>
      <c r="AV90" s="144"/>
      <c r="AW90" s="146"/>
    </row>
    <row r="91" spans="16:49">
      <c r="P91" s="145"/>
      <c r="Q91" s="144"/>
      <c r="R91" s="141">
        <v>40.5</v>
      </c>
      <c r="S91" s="144"/>
      <c r="T91" s="141">
        <v>40.103999999999999</v>
      </c>
      <c r="U91" s="144"/>
      <c r="V91" s="144"/>
      <c r="W91" s="141">
        <v>40.356000000000002</v>
      </c>
      <c r="X91" s="144"/>
      <c r="Y91" s="43"/>
      <c r="Z91" s="43"/>
      <c r="AA91" s="43"/>
      <c r="AB91" s="141">
        <v>40.429000000000002</v>
      </c>
      <c r="AC91" s="144"/>
      <c r="AD91" s="144"/>
      <c r="AE91" s="141">
        <v>40.097000000000001</v>
      </c>
      <c r="AF91" s="141">
        <v>39.741999999999997</v>
      </c>
      <c r="AG91" s="141">
        <v>40.107999999999997</v>
      </c>
      <c r="AH91" s="43"/>
      <c r="AI91" s="144"/>
      <c r="AJ91" s="144"/>
      <c r="AK91" s="144"/>
      <c r="AL91" s="144"/>
      <c r="AM91" s="43"/>
      <c r="AN91" s="144"/>
      <c r="AO91" s="141">
        <v>39.801000000000002</v>
      </c>
      <c r="AP91" s="144"/>
      <c r="AQ91" s="43"/>
      <c r="AR91" s="43"/>
      <c r="AS91" s="144"/>
      <c r="AT91" s="141">
        <v>39.442</v>
      </c>
      <c r="AU91" s="43"/>
      <c r="AV91" s="144"/>
      <c r="AW91" s="146"/>
    </row>
    <row r="92" spans="16:49">
      <c r="P92" s="145"/>
      <c r="Q92" s="144"/>
      <c r="R92" s="141">
        <v>40.03</v>
      </c>
      <c r="S92" s="144"/>
      <c r="T92" s="141">
        <v>40.32</v>
      </c>
      <c r="U92" s="144"/>
      <c r="V92" s="144"/>
      <c r="W92" s="141">
        <v>40.276000000000003</v>
      </c>
      <c r="X92" s="144"/>
      <c r="Y92" s="43"/>
      <c r="Z92" s="43"/>
      <c r="AA92" s="43"/>
      <c r="AB92" s="141">
        <v>39.921999999999997</v>
      </c>
      <c r="AC92" s="144"/>
      <c r="AD92" s="144"/>
      <c r="AE92" s="141">
        <v>39.9</v>
      </c>
      <c r="AF92" s="141">
        <v>39.793999999999997</v>
      </c>
      <c r="AG92" s="141">
        <v>40.079000000000001</v>
      </c>
      <c r="AH92" s="43"/>
      <c r="AI92" s="144"/>
      <c r="AJ92" s="144"/>
      <c r="AK92" s="144"/>
      <c r="AL92" s="144"/>
      <c r="AM92" s="43"/>
      <c r="AN92" s="43"/>
      <c r="AO92" s="43"/>
      <c r="AP92" s="43"/>
      <c r="AQ92" s="43"/>
      <c r="AR92" s="43"/>
      <c r="AS92" s="144"/>
      <c r="AT92" s="141">
        <v>39.799999999999997</v>
      </c>
      <c r="AU92" s="43"/>
      <c r="AV92" s="144"/>
      <c r="AW92" s="146"/>
    </row>
    <row r="93" spans="16:49">
      <c r="P93" s="145"/>
      <c r="Q93" s="144"/>
      <c r="R93" s="141">
        <v>40.445</v>
      </c>
      <c r="S93" s="144"/>
      <c r="T93" s="141">
        <v>40.243000000000002</v>
      </c>
      <c r="U93" s="144"/>
      <c r="V93" s="144"/>
      <c r="W93" s="141">
        <v>40.393999999999998</v>
      </c>
      <c r="X93" s="144"/>
      <c r="Y93" s="43"/>
      <c r="Z93" s="43"/>
      <c r="AA93" s="43"/>
      <c r="AB93" s="141">
        <v>39.459000000000003</v>
      </c>
      <c r="AC93" s="144"/>
      <c r="AD93" s="144"/>
      <c r="AE93" s="141">
        <v>39.863</v>
      </c>
      <c r="AF93" s="141">
        <v>39.643999999999998</v>
      </c>
      <c r="AG93" s="141">
        <v>40.17</v>
      </c>
      <c r="AH93" s="43"/>
      <c r="AI93" s="144"/>
      <c r="AJ93" s="144"/>
      <c r="AK93" s="144"/>
      <c r="AL93" s="144"/>
      <c r="AM93" s="43"/>
      <c r="AN93" s="43"/>
      <c r="AO93" s="43"/>
      <c r="AP93" s="43"/>
      <c r="AQ93" s="43"/>
      <c r="AR93" s="43"/>
      <c r="AS93" s="144"/>
      <c r="AT93" s="141">
        <v>39.593000000000004</v>
      </c>
      <c r="AU93" s="43"/>
      <c r="AV93" s="144"/>
      <c r="AW93" s="146"/>
    </row>
    <row r="94" spans="16:49">
      <c r="P94" s="145"/>
      <c r="Q94" s="144"/>
      <c r="R94" s="141">
        <v>40.322000000000003</v>
      </c>
      <c r="S94" s="144"/>
      <c r="T94" s="141">
        <v>40.363999999999997</v>
      </c>
      <c r="U94" s="144"/>
      <c r="V94" s="144"/>
      <c r="W94" s="141">
        <v>40.241</v>
      </c>
      <c r="X94" s="144"/>
      <c r="Y94" s="43"/>
      <c r="Z94" s="43"/>
      <c r="AA94" s="43"/>
      <c r="AB94" s="141">
        <v>39.673999999999999</v>
      </c>
      <c r="AC94" s="144"/>
      <c r="AD94" s="144"/>
      <c r="AE94" s="141">
        <v>40.167000000000002</v>
      </c>
      <c r="AF94" s="141">
        <v>39.453000000000003</v>
      </c>
      <c r="AG94" s="141">
        <v>40.168999999999997</v>
      </c>
      <c r="AH94" s="43"/>
      <c r="AI94" s="144"/>
      <c r="AJ94" s="144"/>
      <c r="AK94" s="144"/>
      <c r="AL94" s="144"/>
      <c r="AM94" s="43"/>
      <c r="AN94" s="43"/>
      <c r="AO94" s="43"/>
      <c r="AP94" s="43"/>
      <c r="AQ94" s="43"/>
      <c r="AR94" s="43"/>
      <c r="AS94" s="144"/>
      <c r="AT94" s="141">
        <v>39.835999999999999</v>
      </c>
      <c r="AU94" s="43"/>
      <c r="AV94" s="144"/>
      <c r="AW94" s="146"/>
    </row>
    <row r="95" spans="16:49">
      <c r="P95" s="145"/>
      <c r="Q95" s="144"/>
      <c r="R95" s="141">
        <v>40.159999999999997</v>
      </c>
      <c r="S95" s="144"/>
      <c r="T95" s="141">
        <v>40.692</v>
      </c>
      <c r="U95" s="144"/>
      <c r="V95" s="144"/>
      <c r="W95" s="141">
        <v>40.173000000000002</v>
      </c>
      <c r="X95" s="144"/>
      <c r="Y95" s="43"/>
      <c r="Z95" s="43"/>
      <c r="AA95" s="43"/>
      <c r="AB95" s="141">
        <v>39.533999999999999</v>
      </c>
      <c r="AC95" s="144"/>
      <c r="AD95" s="144"/>
      <c r="AE95" s="141">
        <v>40.152999999999999</v>
      </c>
      <c r="AF95" s="141">
        <v>39.548999999999999</v>
      </c>
      <c r="AG95" s="141">
        <v>40.317</v>
      </c>
      <c r="AH95" s="43"/>
      <c r="AI95" s="144"/>
      <c r="AJ95" s="144"/>
      <c r="AK95" s="144"/>
      <c r="AL95" s="144"/>
      <c r="AM95" s="43"/>
      <c r="AN95" s="43"/>
      <c r="AO95" s="43"/>
      <c r="AP95" s="43"/>
      <c r="AQ95" s="43"/>
      <c r="AR95" s="43"/>
      <c r="AS95" s="144"/>
      <c r="AT95" s="141">
        <v>39.533000000000001</v>
      </c>
      <c r="AU95" s="43"/>
      <c r="AV95" s="144"/>
      <c r="AW95" s="146"/>
    </row>
    <row r="96" spans="16:49">
      <c r="P96" s="145"/>
      <c r="Q96" s="144"/>
      <c r="R96" s="141">
        <v>40.514000000000003</v>
      </c>
      <c r="S96" s="43"/>
      <c r="T96" s="43"/>
      <c r="U96" s="43"/>
      <c r="V96" s="144"/>
      <c r="W96" s="141">
        <v>40.179000000000002</v>
      </c>
      <c r="X96" s="144"/>
      <c r="Y96" s="43"/>
      <c r="Z96" s="43"/>
      <c r="AA96" s="43"/>
      <c r="AB96" s="141">
        <v>39.445</v>
      </c>
      <c r="AC96" s="144"/>
      <c r="AD96" s="144"/>
      <c r="AE96" s="141">
        <v>40.192</v>
      </c>
      <c r="AF96" s="141">
        <v>39.497</v>
      </c>
      <c r="AG96" s="141">
        <v>40.17</v>
      </c>
      <c r="AH96" s="43"/>
      <c r="AI96" s="144"/>
      <c r="AJ96" s="144"/>
      <c r="AK96" s="144"/>
      <c r="AL96" s="144"/>
      <c r="AM96" s="43"/>
      <c r="AN96" s="43"/>
      <c r="AO96" s="43"/>
      <c r="AP96" s="43"/>
      <c r="AQ96" s="43"/>
      <c r="AR96" s="43"/>
      <c r="AS96" s="144"/>
      <c r="AT96" s="141">
        <v>39.692999999999998</v>
      </c>
      <c r="AU96" s="43"/>
      <c r="AV96" s="144"/>
      <c r="AW96" s="146"/>
    </row>
    <row r="97" spans="16:49">
      <c r="P97" s="145"/>
      <c r="Q97" s="144"/>
      <c r="R97" s="141">
        <v>40.548000000000002</v>
      </c>
      <c r="S97" s="79"/>
      <c r="T97" s="79"/>
      <c r="U97" s="79"/>
      <c r="V97" s="144"/>
      <c r="W97" s="141">
        <v>40.252000000000002</v>
      </c>
      <c r="X97" s="144"/>
      <c r="Y97" s="79"/>
      <c r="Z97" s="79"/>
      <c r="AA97" s="79"/>
      <c r="AB97" s="141">
        <v>39.426000000000002</v>
      </c>
      <c r="AC97" s="144"/>
      <c r="AD97" s="144"/>
      <c r="AE97" s="141">
        <v>39.926000000000002</v>
      </c>
      <c r="AF97" s="141">
        <v>39.582999999999998</v>
      </c>
      <c r="AG97" s="141">
        <v>40.226999999999997</v>
      </c>
      <c r="AH97" s="79"/>
      <c r="AI97" s="144"/>
      <c r="AJ97" s="144"/>
      <c r="AK97" s="144"/>
      <c r="AL97" s="144"/>
      <c r="AM97" s="79"/>
      <c r="AN97" s="79"/>
      <c r="AO97" s="79"/>
      <c r="AP97" s="79"/>
      <c r="AQ97" s="79"/>
      <c r="AR97" s="79"/>
      <c r="AS97" s="144"/>
      <c r="AT97" s="141">
        <v>39.881999999999998</v>
      </c>
      <c r="AU97" s="79"/>
      <c r="AV97" s="144"/>
      <c r="AW97" s="146"/>
    </row>
    <row r="98" spans="16:49">
      <c r="P98" s="145"/>
      <c r="Q98" s="144"/>
      <c r="R98" s="141">
        <v>40.226999999999997</v>
      </c>
      <c r="S98" s="79"/>
      <c r="T98" s="79"/>
      <c r="U98" s="79"/>
      <c r="V98" s="144"/>
      <c r="W98" s="141">
        <v>40.194000000000003</v>
      </c>
      <c r="X98" s="144"/>
      <c r="Y98" s="79"/>
      <c r="Z98" s="79"/>
      <c r="AA98" s="79"/>
      <c r="AB98" s="141">
        <v>39.497999999999998</v>
      </c>
      <c r="AC98" s="144"/>
      <c r="AD98" s="144"/>
      <c r="AE98" s="141">
        <v>39.984999999999999</v>
      </c>
      <c r="AF98" s="141">
        <v>39.889000000000003</v>
      </c>
      <c r="AG98" s="141">
        <v>40.19</v>
      </c>
      <c r="AH98" s="79"/>
      <c r="AI98" s="144"/>
      <c r="AJ98" s="144"/>
      <c r="AK98" s="144"/>
      <c r="AL98" s="144"/>
      <c r="AM98" s="79"/>
      <c r="AN98" s="79"/>
      <c r="AO98" s="79"/>
      <c r="AP98" s="79"/>
      <c r="AQ98" s="79"/>
      <c r="AR98" s="79"/>
      <c r="AS98" s="144"/>
      <c r="AT98" s="141">
        <v>39.551000000000002</v>
      </c>
      <c r="AU98" s="79"/>
      <c r="AV98" s="144"/>
      <c r="AW98" s="146"/>
    </row>
    <row r="99" spans="16:49">
      <c r="P99" s="145"/>
      <c r="Q99" s="144"/>
      <c r="R99" s="141">
        <v>40.201999999999998</v>
      </c>
      <c r="S99" s="79"/>
      <c r="T99" s="79"/>
      <c r="U99" s="79"/>
      <c r="V99" s="144"/>
      <c r="W99" s="141">
        <v>40.186</v>
      </c>
      <c r="X99" s="144"/>
      <c r="Y99" s="79"/>
      <c r="Z99" s="79"/>
      <c r="AA99" s="79"/>
      <c r="AB99" s="141">
        <v>40.357999999999997</v>
      </c>
      <c r="AC99" s="144"/>
      <c r="AD99" s="144"/>
      <c r="AE99" s="141">
        <v>39.856000000000002</v>
      </c>
      <c r="AF99" s="141">
        <v>39.902999999999999</v>
      </c>
      <c r="AG99" s="141">
        <v>40.351999999999997</v>
      </c>
      <c r="AH99" s="79"/>
      <c r="AI99" s="144"/>
      <c r="AJ99" s="144"/>
      <c r="AK99" s="144"/>
      <c r="AL99" s="144"/>
      <c r="AM99" s="79"/>
      <c r="AN99" s="79"/>
      <c r="AO99" s="79"/>
      <c r="AP99" s="79"/>
      <c r="AQ99" s="79"/>
      <c r="AR99" s="79"/>
      <c r="AS99" s="144"/>
      <c r="AT99" s="141">
        <v>39.762</v>
      </c>
      <c r="AU99" s="79"/>
      <c r="AV99" s="144"/>
      <c r="AW99" s="146"/>
    </row>
    <row r="100" spans="16:49">
      <c r="P100" s="145"/>
      <c r="Q100" s="144"/>
      <c r="R100" s="141">
        <v>40.686999999999998</v>
      </c>
      <c r="S100" s="79"/>
      <c r="T100" s="79"/>
      <c r="U100" s="79"/>
      <c r="V100" s="144"/>
      <c r="W100" s="141">
        <v>40.106000000000002</v>
      </c>
      <c r="X100" s="144"/>
      <c r="Y100" s="79"/>
      <c r="Z100" s="79"/>
      <c r="AA100" s="79"/>
      <c r="AB100" s="141">
        <v>39.557000000000002</v>
      </c>
      <c r="AC100" s="144"/>
      <c r="AD100" s="144"/>
      <c r="AE100" s="141">
        <v>40.082999999999998</v>
      </c>
      <c r="AF100" s="144"/>
      <c r="AG100" s="141">
        <v>40.194000000000003</v>
      </c>
      <c r="AH100" s="79"/>
      <c r="AI100" s="144"/>
      <c r="AJ100" s="144"/>
      <c r="AK100" s="144"/>
      <c r="AL100" s="144"/>
      <c r="AM100" s="79"/>
      <c r="AN100" s="79"/>
      <c r="AO100" s="79"/>
      <c r="AP100" s="79"/>
      <c r="AQ100" s="79"/>
      <c r="AR100" s="79"/>
      <c r="AS100" s="144"/>
      <c r="AT100" s="141">
        <v>39.634</v>
      </c>
      <c r="AU100" s="79"/>
      <c r="AV100" s="144"/>
      <c r="AW100" s="146"/>
    </row>
    <row r="101" spans="16:49">
      <c r="P101" s="145"/>
      <c r="Q101" s="144"/>
      <c r="R101" s="141">
        <v>40.369</v>
      </c>
      <c r="S101" s="79"/>
      <c r="T101" s="79"/>
      <c r="U101" s="79"/>
      <c r="V101" s="144"/>
      <c r="W101" s="141">
        <v>40.270000000000003</v>
      </c>
      <c r="X101" s="144"/>
      <c r="Y101" s="79"/>
      <c r="Z101" s="79"/>
      <c r="AA101" s="79"/>
      <c r="AB101" s="141">
        <v>39.615000000000002</v>
      </c>
      <c r="AC101" s="144"/>
      <c r="AD101" s="144"/>
      <c r="AE101" s="141">
        <v>40.145000000000003</v>
      </c>
      <c r="AF101" s="144"/>
      <c r="AG101" s="141">
        <v>40.082999999999998</v>
      </c>
      <c r="AH101" s="79"/>
      <c r="AI101" s="144"/>
      <c r="AJ101" s="144"/>
      <c r="AK101" s="144"/>
      <c r="AL101" s="144"/>
      <c r="AM101" s="79"/>
      <c r="AN101" s="79"/>
      <c r="AO101" s="79"/>
      <c r="AP101" s="79"/>
      <c r="AQ101" s="79"/>
      <c r="AR101" s="79"/>
      <c r="AS101" s="144"/>
      <c r="AT101" s="141">
        <v>39.767000000000003</v>
      </c>
      <c r="AU101" s="79"/>
      <c r="AV101" s="144"/>
      <c r="AW101" s="146"/>
    </row>
    <row r="102" spans="16:49">
      <c r="P102" s="145"/>
      <c r="Q102" s="144"/>
      <c r="R102" s="141">
        <v>40.223999999999997</v>
      </c>
      <c r="S102" s="79"/>
      <c r="T102" s="79"/>
      <c r="U102" s="79"/>
      <c r="V102" s="144"/>
      <c r="W102" s="141">
        <v>40.125999999999998</v>
      </c>
      <c r="X102" s="144"/>
      <c r="Y102" s="79"/>
      <c r="Z102" s="79"/>
      <c r="AA102" s="79"/>
      <c r="AB102" s="141">
        <v>39.514000000000003</v>
      </c>
      <c r="AC102" s="144"/>
      <c r="AD102" s="144"/>
      <c r="AE102" s="141">
        <v>39.968000000000004</v>
      </c>
      <c r="AF102" s="144"/>
      <c r="AG102" s="141">
        <v>40.204000000000001</v>
      </c>
      <c r="AH102" s="79"/>
      <c r="AI102" s="144"/>
      <c r="AJ102" s="144"/>
      <c r="AK102" s="144"/>
      <c r="AL102" s="144"/>
      <c r="AM102" s="79"/>
      <c r="AN102" s="79"/>
      <c r="AO102" s="79"/>
      <c r="AP102" s="79"/>
      <c r="AQ102" s="79"/>
      <c r="AR102" s="79"/>
      <c r="AS102" s="144"/>
      <c r="AT102" s="141">
        <v>39.840000000000003</v>
      </c>
      <c r="AU102" s="79"/>
      <c r="AV102" s="144"/>
      <c r="AW102" s="146"/>
    </row>
    <row r="103" spans="16:49">
      <c r="P103" s="145"/>
      <c r="Q103" s="144"/>
      <c r="R103" s="141">
        <v>40.348999999999997</v>
      </c>
      <c r="S103" s="79"/>
      <c r="T103" s="79"/>
      <c r="U103" s="79"/>
      <c r="V103" s="144"/>
      <c r="W103" s="141">
        <v>40.119999999999997</v>
      </c>
      <c r="X103" s="144"/>
      <c r="Y103" s="79"/>
      <c r="Z103" s="79"/>
      <c r="AA103" s="79"/>
      <c r="AB103" s="141">
        <v>39.585999999999999</v>
      </c>
      <c r="AC103" s="144"/>
      <c r="AD103" s="144"/>
      <c r="AE103" s="141">
        <v>40.340000000000003</v>
      </c>
      <c r="AF103" s="144"/>
      <c r="AG103" s="141">
        <v>40.567999999999998</v>
      </c>
      <c r="AH103" s="79"/>
      <c r="AI103" s="144"/>
      <c r="AJ103" s="144"/>
      <c r="AK103" s="144"/>
      <c r="AL103" s="144"/>
      <c r="AM103" s="79"/>
      <c r="AN103" s="79"/>
      <c r="AO103" s="79"/>
      <c r="AP103" s="79"/>
      <c r="AQ103" s="79"/>
      <c r="AR103" s="79"/>
      <c r="AS103" s="144"/>
      <c r="AT103" s="141">
        <v>39.645000000000003</v>
      </c>
      <c r="AU103" s="79"/>
      <c r="AV103" s="144"/>
      <c r="AW103" s="146"/>
    </row>
    <row r="104" spans="16:49">
      <c r="P104" s="145"/>
      <c r="Q104" s="144"/>
      <c r="R104" s="141">
        <v>40.289000000000001</v>
      </c>
      <c r="S104" s="79"/>
      <c r="T104" s="79"/>
      <c r="U104" s="79"/>
      <c r="V104" s="144"/>
      <c r="W104" s="141">
        <v>40.036999999999999</v>
      </c>
      <c r="X104" s="144"/>
      <c r="Y104" s="79"/>
      <c r="Z104" s="79"/>
      <c r="AA104" s="79"/>
      <c r="AB104" s="141">
        <v>39.496000000000002</v>
      </c>
      <c r="AC104" s="144"/>
      <c r="AD104" s="144"/>
      <c r="AE104" s="141">
        <v>40.841000000000001</v>
      </c>
      <c r="AF104" s="144"/>
      <c r="AG104" s="141">
        <v>40.171999999999997</v>
      </c>
      <c r="AH104" s="79"/>
      <c r="AI104" s="144"/>
      <c r="AJ104" s="144"/>
      <c r="AK104" s="144"/>
      <c r="AL104" s="144"/>
      <c r="AM104" s="79"/>
      <c r="AN104" s="79"/>
      <c r="AO104" s="79"/>
      <c r="AP104" s="79"/>
      <c r="AQ104" s="79"/>
      <c r="AR104" s="79"/>
      <c r="AS104" s="144"/>
      <c r="AT104" s="141">
        <v>39.597999999999999</v>
      </c>
      <c r="AU104" s="79"/>
      <c r="AV104" s="144"/>
      <c r="AW104" s="146"/>
    </row>
    <row r="105" spans="16:49">
      <c r="P105" s="145"/>
      <c r="Q105" s="144"/>
      <c r="R105" s="141">
        <v>41.22</v>
      </c>
      <c r="S105" s="79"/>
      <c r="T105" s="79"/>
      <c r="U105" s="79"/>
      <c r="V105" s="144"/>
      <c r="W105" s="141">
        <v>39.948999999999998</v>
      </c>
      <c r="X105" s="144"/>
      <c r="Y105" s="79"/>
      <c r="Z105" s="79"/>
      <c r="AA105" s="79"/>
      <c r="AB105" s="141">
        <v>39.590000000000003</v>
      </c>
      <c r="AC105" s="144"/>
      <c r="AD105" s="144"/>
      <c r="AE105" s="144"/>
      <c r="AF105" s="144"/>
      <c r="AG105" s="141">
        <v>40.087000000000003</v>
      </c>
      <c r="AH105" s="79"/>
      <c r="AI105" s="144"/>
      <c r="AJ105" s="144"/>
      <c r="AK105" s="144"/>
      <c r="AL105" s="144"/>
      <c r="AM105" s="79"/>
      <c r="AN105" s="79"/>
      <c r="AO105" s="79"/>
      <c r="AP105" s="79"/>
      <c r="AQ105" s="79"/>
      <c r="AR105" s="79"/>
      <c r="AS105" s="144"/>
      <c r="AT105" s="141">
        <v>39.875999999999998</v>
      </c>
      <c r="AU105" s="79"/>
      <c r="AV105" s="144"/>
      <c r="AW105" s="146"/>
    </row>
    <row r="106" spans="16:49">
      <c r="P106" s="145"/>
      <c r="Q106" s="144"/>
      <c r="R106" s="141">
        <v>40.33</v>
      </c>
      <c r="S106" s="79"/>
      <c r="T106" s="79"/>
      <c r="U106" s="79"/>
      <c r="V106" s="144"/>
      <c r="W106" s="141">
        <v>40.173999999999999</v>
      </c>
      <c r="X106" s="144"/>
      <c r="Y106" s="79"/>
      <c r="Z106" s="79"/>
      <c r="AA106" s="79"/>
      <c r="AB106" s="141">
        <v>40.024999999999999</v>
      </c>
      <c r="AC106" s="144"/>
      <c r="AD106" s="144"/>
      <c r="AE106" s="144"/>
      <c r="AF106" s="144"/>
      <c r="AG106" s="141">
        <v>40.524999999999999</v>
      </c>
      <c r="AH106" s="79"/>
      <c r="AI106" s="144"/>
      <c r="AJ106" s="144"/>
      <c r="AK106" s="144"/>
      <c r="AL106" s="144"/>
      <c r="AM106" s="79"/>
      <c r="AN106" s="79"/>
      <c r="AO106" s="79"/>
      <c r="AP106" s="79"/>
      <c r="AQ106" s="79"/>
      <c r="AR106" s="79"/>
      <c r="AS106" s="144"/>
      <c r="AT106" s="141">
        <v>39.747999999999998</v>
      </c>
      <c r="AU106" s="79"/>
      <c r="AV106" s="144"/>
      <c r="AW106" s="146"/>
    </row>
    <row r="107" spans="16:49">
      <c r="P107" s="145"/>
      <c r="Q107" s="144"/>
      <c r="R107" s="141">
        <v>40.332000000000001</v>
      </c>
      <c r="S107" s="79"/>
      <c r="T107" s="79"/>
      <c r="U107" s="79"/>
      <c r="V107" s="144"/>
      <c r="W107" s="141">
        <v>40.088999999999999</v>
      </c>
      <c r="X107" s="144"/>
      <c r="Y107" s="79"/>
      <c r="Z107" s="79"/>
      <c r="AA107" s="79"/>
      <c r="AB107" s="141">
        <v>40.029000000000003</v>
      </c>
      <c r="AC107" s="144"/>
      <c r="AD107" s="144"/>
      <c r="AE107" s="144"/>
      <c r="AF107" s="144"/>
      <c r="AG107" s="79"/>
      <c r="AH107" s="79"/>
      <c r="AI107" s="144"/>
      <c r="AJ107" s="144"/>
      <c r="AK107" s="144"/>
      <c r="AL107" s="144"/>
      <c r="AM107" s="79"/>
      <c r="AN107" s="79"/>
      <c r="AO107" s="79"/>
      <c r="AP107" s="79"/>
      <c r="AQ107" s="79"/>
      <c r="AR107" s="79"/>
      <c r="AS107" s="144"/>
      <c r="AT107" s="141">
        <v>39.872</v>
      </c>
      <c r="AU107" s="79"/>
      <c r="AV107" s="144"/>
      <c r="AW107" s="146"/>
    </row>
    <row r="108" spans="16:49">
      <c r="P108" s="145"/>
      <c r="Q108" s="144"/>
      <c r="R108" s="141">
        <v>40.387999999999998</v>
      </c>
      <c r="S108" s="79"/>
      <c r="T108" s="79"/>
      <c r="U108" s="79"/>
      <c r="V108" s="144"/>
      <c r="W108" s="141">
        <v>40.277999999999999</v>
      </c>
      <c r="X108" s="144"/>
      <c r="Y108" s="79"/>
      <c r="Z108" s="79"/>
      <c r="AA108" s="79"/>
      <c r="AB108" s="141">
        <v>39.54</v>
      </c>
      <c r="AC108" s="144"/>
      <c r="AD108" s="144"/>
      <c r="AE108" s="144"/>
      <c r="AF108" s="144"/>
      <c r="AG108" s="79"/>
      <c r="AH108" s="79"/>
      <c r="AI108" s="144"/>
      <c r="AJ108" s="144"/>
      <c r="AK108" s="144"/>
      <c r="AL108" s="144"/>
      <c r="AM108" s="79"/>
      <c r="AN108" s="79"/>
      <c r="AO108" s="79"/>
      <c r="AP108" s="79"/>
      <c r="AQ108" s="79"/>
      <c r="AR108" s="79"/>
      <c r="AS108" s="144"/>
      <c r="AT108" s="141">
        <v>39.604999999999997</v>
      </c>
      <c r="AU108" s="79"/>
      <c r="AV108" s="144"/>
      <c r="AW108" s="146"/>
    </row>
    <row r="109" spans="16:49">
      <c r="P109" s="145"/>
      <c r="Q109" s="144"/>
      <c r="R109" s="141">
        <v>40.387</v>
      </c>
      <c r="S109" s="79"/>
      <c r="T109" s="79"/>
      <c r="U109" s="79"/>
      <c r="V109" s="144"/>
      <c r="W109" s="141">
        <v>39.950000000000003</v>
      </c>
      <c r="X109" s="144"/>
      <c r="Y109" s="79"/>
      <c r="Z109" s="79"/>
      <c r="AA109" s="79"/>
      <c r="AB109" s="141">
        <v>39.628</v>
      </c>
      <c r="AC109" s="144"/>
      <c r="AD109" s="144"/>
      <c r="AE109" s="144"/>
      <c r="AF109" s="144"/>
      <c r="AG109" s="79"/>
      <c r="AH109" s="79"/>
      <c r="AI109" s="144"/>
      <c r="AJ109" s="144"/>
      <c r="AK109" s="144"/>
      <c r="AL109" s="144"/>
      <c r="AM109" s="79"/>
      <c r="AN109" s="79"/>
      <c r="AO109" s="79"/>
      <c r="AP109" s="79"/>
      <c r="AQ109" s="79"/>
      <c r="AR109" s="79"/>
      <c r="AS109" s="144"/>
      <c r="AT109" s="141">
        <v>40.055999999999997</v>
      </c>
      <c r="AU109" s="79"/>
      <c r="AV109" s="144"/>
      <c r="AW109" s="146"/>
    </row>
    <row r="110" spans="16:49">
      <c r="P110" s="145"/>
      <c r="Q110" s="144"/>
      <c r="R110" s="141">
        <v>40.35</v>
      </c>
      <c r="S110" s="79"/>
      <c r="T110" s="79"/>
      <c r="U110" s="79"/>
      <c r="V110" s="144"/>
      <c r="W110" s="141">
        <v>40.238</v>
      </c>
      <c r="X110" s="144"/>
      <c r="Y110" s="79"/>
      <c r="Z110" s="79"/>
      <c r="AA110" s="79"/>
      <c r="AB110" s="141">
        <v>39.435000000000002</v>
      </c>
      <c r="AC110" s="144"/>
      <c r="AD110" s="144"/>
      <c r="AE110" s="144"/>
      <c r="AF110" s="144"/>
      <c r="AG110" s="79"/>
      <c r="AH110" s="79"/>
      <c r="AI110" s="144"/>
      <c r="AJ110" s="144"/>
      <c r="AK110" s="144"/>
      <c r="AL110" s="79"/>
      <c r="AM110" s="79"/>
      <c r="AN110" s="79"/>
      <c r="AO110" s="79"/>
      <c r="AP110" s="79"/>
      <c r="AQ110" s="79"/>
      <c r="AR110" s="79"/>
      <c r="AS110" s="144"/>
      <c r="AT110" s="141">
        <v>40.591000000000001</v>
      </c>
      <c r="AU110" s="79"/>
      <c r="AV110" s="144"/>
      <c r="AW110" s="146"/>
    </row>
    <row r="111" spans="16:49">
      <c r="P111" s="145"/>
      <c r="Q111" s="144"/>
      <c r="R111" s="141">
        <v>40.628999999999998</v>
      </c>
      <c r="S111" s="79"/>
      <c r="T111" s="79"/>
      <c r="U111" s="79"/>
      <c r="V111" s="144"/>
      <c r="W111" s="141">
        <v>40.180999999999997</v>
      </c>
      <c r="X111" s="144"/>
      <c r="Y111" s="79"/>
      <c r="Z111" s="79"/>
      <c r="AA111" s="79"/>
      <c r="AB111" s="141">
        <v>39.704999999999998</v>
      </c>
      <c r="AC111" s="144"/>
      <c r="AD111" s="144"/>
      <c r="AE111" s="144"/>
      <c r="AF111" s="144"/>
      <c r="AG111" s="79"/>
      <c r="AH111" s="79"/>
      <c r="AI111" s="144"/>
      <c r="AJ111" s="144"/>
      <c r="AK111" s="144"/>
      <c r="AL111" s="79"/>
      <c r="AM111" s="79"/>
      <c r="AN111" s="79"/>
      <c r="AO111" s="79"/>
      <c r="AP111" s="79"/>
      <c r="AQ111" s="79"/>
      <c r="AR111" s="79"/>
      <c r="AS111" s="144"/>
      <c r="AT111" s="141">
        <v>39.890999999999998</v>
      </c>
      <c r="AU111" s="79"/>
      <c r="AV111" s="144"/>
      <c r="AW111" s="146"/>
    </row>
    <row r="112" spans="16:49">
      <c r="P112" s="145"/>
      <c r="Q112" s="144"/>
      <c r="R112" s="79"/>
      <c r="S112" s="79"/>
      <c r="T112" s="79"/>
      <c r="U112" s="79"/>
      <c r="V112" s="144"/>
      <c r="W112" s="141">
        <v>40.213999999999999</v>
      </c>
      <c r="X112" s="144"/>
      <c r="Y112" s="79"/>
      <c r="Z112" s="79"/>
      <c r="AA112" s="79"/>
      <c r="AB112" s="141">
        <v>39.856999999999999</v>
      </c>
      <c r="AC112" s="144"/>
      <c r="AD112" s="144"/>
      <c r="AE112" s="144"/>
      <c r="AF112" s="144"/>
      <c r="AG112" s="79"/>
      <c r="AH112" s="79"/>
      <c r="AI112" s="144"/>
      <c r="AJ112" s="144"/>
      <c r="AK112" s="144"/>
      <c r="AL112" s="79"/>
      <c r="AM112" s="79"/>
      <c r="AN112" s="79"/>
      <c r="AO112" s="79"/>
      <c r="AP112" s="79"/>
      <c r="AQ112" s="79"/>
      <c r="AR112" s="79"/>
      <c r="AS112" s="144"/>
      <c r="AT112" s="141">
        <v>40.152999999999999</v>
      </c>
      <c r="AU112" s="79"/>
      <c r="AV112" s="144"/>
      <c r="AW112" s="146"/>
    </row>
    <row r="113" spans="16:49">
      <c r="P113" s="145"/>
      <c r="Q113" s="144"/>
      <c r="R113" s="79"/>
      <c r="S113" s="79"/>
      <c r="T113" s="79"/>
      <c r="U113" s="79"/>
      <c r="V113" s="144"/>
      <c r="W113" s="141">
        <v>40.232999999999997</v>
      </c>
      <c r="X113" s="144"/>
      <c r="Y113" s="79"/>
      <c r="Z113" s="79"/>
      <c r="AA113" s="79"/>
      <c r="AB113" s="79"/>
      <c r="AC113" s="79"/>
      <c r="AD113" s="79"/>
      <c r="AE113" s="144"/>
      <c r="AF113" s="144"/>
      <c r="AG113" s="79"/>
      <c r="AH113" s="79"/>
      <c r="AI113" s="144"/>
      <c r="AJ113" s="144"/>
      <c r="AK113" s="144"/>
      <c r="AL113" s="79"/>
      <c r="AM113" s="79"/>
      <c r="AN113" s="79"/>
      <c r="AO113" s="79"/>
      <c r="AP113" s="79"/>
      <c r="AQ113" s="79"/>
      <c r="AR113" s="79"/>
      <c r="AS113" s="144"/>
      <c r="AT113" s="79"/>
      <c r="AU113" s="79"/>
      <c r="AV113" s="144"/>
      <c r="AW113" s="146"/>
    </row>
    <row r="114" spans="16:49">
      <c r="P114" s="145"/>
      <c r="Q114" s="144"/>
      <c r="R114" s="79"/>
      <c r="S114" s="79"/>
      <c r="T114" s="79"/>
      <c r="U114" s="79"/>
      <c r="V114" s="144"/>
      <c r="W114" s="141">
        <v>40.246000000000002</v>
      </c>
      <c r="X114" s="144"/>
      <c r="Y114" s="79"/>
      <c r="Z114" s="79"/>
      <c r="AA114" s="79"/>
      <c r="AB114" s="79"/>
      <c r="AC114" s="79"/>
      <c r="AD114" s="79"/>
      <c r="AE114" s="144"/>
      <c r="AF114" s="144"/>
      <c r="AG114" s="79"/>
      <c r="AH114" s="79"/>
      <c r="AI114" s="144"/>
      <c r="AJ114" s="144"/>
      <c r="AK114" s="144"/>
      <c r="AL114" s="79"/>
      <c r="AM114" s="79"/>
      <c r="AN114" s="79"/>
      <c r="AO114" s="79"/>
      <c r="AP114" s="79"/>
      <c r="AQ114" s="79"/>
      <c r="AR114" s="79"/>
      <c r="AS114" s="144"/>
      <c r="AT114" s="79"/>
      <c r="AU114" s="79"/>
      <c r="AV114" s="144"/>
      <c r="AW114" s="146"/>
    </row>
    <row r="115" spans="16:49">
      <c r="P115" s="145"/>
      <c r="Q115" s="144"/>
      <c r="R115" s="79"/>
      <c r="S115" s="79"/>
      <c r="T115" s="79"/>
      <c r="U115" s="79"/>
      <c r="V115" s="144"/>
      <c r="W115" s="141">
        <v>40.201000000000001</v>
      </c>
      <c r="X115" s="144"/>
      <c r="Y115" s="79"/>
      <c r="Z115" s="79"/>
      <c r="AA115" s="79"/>
      <c r="AB115" s="79"/>
      <c r="AC115" s="79"/>
      <c r="AD115" s="79"/>
      <c r="AE115" s="144"/>
      <c r="AF115" s="144"/>
      <c r="AG115" s="79"/>
      <c r="AH115" s="79"/>
      <c r="AI115" s="144"/>
      <c r="AJ115" s="144"/>
      <c r="AK115" s="144"/>
      <c r="AL115" s="79"/>
      <c r="AM115" s="79"/>
      <c r="AN115" s="79"/>
      <c r="AO115" s="79"/>
      <c r="AP115" s="79"/>
      <c r="AQ115" s="79"/>
      <c r="AR115" s="79"/>
      <c r="AS115" s="144"/>
      <c r="AT115" s="79"/>
      <c r="AU115" s="79"/>
      <c r="AV115" s="144"/>
      <c r="AW115" s="146"/>
    </row>
    <row r="116" spans="16:49">
      <c r="P116" s="145"/>
      <c r="Q116" s="144"/>
      <c r="R116" s="79"/>
      <c r="S116" s="79"/>
      <c r="T116" s="79"/>
      <c r="U116" s="79"/>
      <c r="V116" s="144"/>
      <c r="W116" s="141">
        <v>40.107999999999997</v>
      </c>
      <c r="X116" s="144"/>
      <c r="Y116" s="79"/>
      <c r="Z116" s="79"/>
      <c r="AA116" s="79"/>
      <c r="AB116" s="79"/>
      <c r="AC116" s="79"/>
      <c r="AD116" s="79"/>
      <c r="AE116" s="144"/>
      <c r="AF116" s="144"/>
      <c r="AG116" s="79"/>
      <c r="AH116" s="79"/>
      <c r="AI116" s="144"/>
      <c r="AJ116" s="144"/>
      <c r="AK116" s="144"/>
      <c r="AL116" s="79"/>
      <c r="AM116" s="79"/>
      <c r="AN116" s="79"/>
      <c r="AO116" s="79"/>
      <c r="AP116" s="79"/>
      <c r="AQ116" s="79"/>
      <c r="AR116" s="79"/>
      <c r="AS116" s="144"/>
      <c r="AT116" s="79"/>
      <c r="AU116" s="79"/>
      <c r="AV116" s="144"/>
      <c r="AW116" s="146"/>
    </row>
    <row r="117" spans="16:49">
      <c r="P117" s="145"/>
      <c r="Q117" s="144"/>
      <c r="R117" s="79"/>
      <c r="S117" s="79"/>
      <c r="T117" s="79"/>
      <c r="U117" s="79"/>
      <c r="V117" s="144"/>
      <c r="W117" s="141">
        <v>40.209000000000003</v>
      </c>
      <c r="X117" s="144"/>
      <c r="Y117" s="79"/>
      <c r="Z117" s="79"/>
      <c r="AA117" s="79"/>
      <c r="AB117" s="79"/>
      <c r="AC117" s="79"/>
      <c r="AD117" s="79"/>
      <c r="AE117" s="144"/>
      <c r="AF117" s="144"/>
      <c r="AG117" s="79"/>
      <c r="AH117" s="79"/>
      <c r="AI117" s="144"/>
      <c r="AJ117" s="144"/>
      <c r="AK117" s="144"/>
      <c r="AL117" s="79"/>
      <c r="AM117" s="79"/>
      <c r="AN117" s="79"/>
      <c r="AO117" s="79"/>
      <c r="AP117" s="79"/>
      <c r="AQ117" s="79"/>
      <c r="AR117" s="79"/>
      <c r="AS117" s="144"/>
      <c r="AT117" s="79"/>
      <c r="AU117" s="79"/>
      <c r="AV117" s="144"/>
      <c r="AW117" s="146"/>
    </row>
    <row r="118" spans="16:49">
      <c r="P118" s="145"/>
      <c r="Q118" s="144"/>
      <c r="R118" s="216"/>
      <c r="S118" s="216"/>
      <c r="T118" s="216"/>
      <c r="U118" s="216"/>
      <c r="V118" s="144"/>
      <c r="W118" s="141">
        <v>40.164999999999999</v>
      </c>
      <c r="X118" s="144"/>
      <c r="Y118" s="216"/>
      <c r="Z118" s="216"/>
      <c r="AA118" s="216"/>
      <c r="AB118" s="216"/>
      <c r="AC118" s="216"/>
      <c r="AD118" s="216"/>
      <c r="AE118" s="144"/>
      <c r="AF118" s="144"/>
      <c r="AG118" s="216"/>
      <c r="AH118" s="216"/>
      <c r="AI118" s="144"/>
      <c r="AJ118" s="144"/>
      <c r="AK118" s="144"/>
      <c r="AL118" s="216"/>
      <c r="AM118" s="216"/>
      <c r="AN118" s="216"/>
      <c r="AO118" s="216"/>
      <c r="AP118" s="216"/>
      <c r="AQ118" s="216"/>
      <c r="AR118" s="216"/>
      <c r="AS118" s="144"/>
      <c r="AT118" s="216"/>
      <c r="AU118" s="216"/>
      <c r="AV118" s="144"/>
      <c r="AW118" s="146"/>
    </row>
    <row r="119" spans="16:49" ht="15" thickBot="1">
      <c r="P119" s="147"/>
      <c r="Q119" s="148"/>
      <c r="R119" s="148"/>
      <c r="S119" s="148"/>
      <c r="T119" s="148"/>
      <c r="U119" s="148"/>
      <c r="V119" s="148"/>
      <c r="W119" s="149">
        <v>40.792999999999999</v>
      </c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50"/>
    </row>
  </sheetData>
  <mergeCells count="25"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  <mergeCell ref="K29:K30"/>
    <mergeCell ref="J5:K5"/>
    <mergeCell ref="L5:L6"/>
    <mergeCell ref="M5:M6"/>
    <mergeCell ref="I17:I18"/>
    <mergeCell ref="J17:J18"/>
    <mergeCell ref="K17:K18"/>
    <mergeCell ref="I29:I30"/>
    <mergeCell ref="J29:J30"/>
    <mergeCell ref="C17:C18"/>
    <mergeCell ref="B17:B18"/>
    <mergeCell ref="A17:A18"/>
    <mergeCell ref="A29:A30"/>
    <mergeCell ref="B29:B30"/>
    <mergeCell ref="C29:C30"/>
  </mergeCells>
  <pageMargins left="0.31496062992125984" right="0.31496062992125984" top="0.55118110236220474" bottom="0.11811023622047245" header="0.31496062992125984" footer="0.31496062992125984"/>
  <pageSetup paperSize="9" scale="94" orientation="portrait" verticalDpi="300" r:id="rId1"/>
  <ignoredErrors>
    <ignoredError sqref="F7:G4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W118"/>
  <sheetViews>
    <sheetView topLeftCell="P21" zoomScale="70" zoomScaleNormal="70" workbookViewId="0">
      <selection activeCell="P21" sqref="P1:AW1048576"/>
    </sheetView>
  </sheetViews>
  <sheetFormatPr defaultRowHeight="14.4"/>
  <cols>
    <col min="1" max="1" width="7.33203125" customWidth="1"/>
    <col min="2" max="2" width="23.109375" customWidth="1"/>
    <col min="3" max="3" width="8.88671875" style="1" customWidth="1"/>
    <col min="4" max="6" width="9.44140625" style="1" customWidth="1"/>
    <col min="7" max="7" width="10.6640625" style="1" customWidth="1"/>
    <col min="8" max="8" width="8.44140625" style="1" customWidth="1"/>
    <col min="9" max="9" width="18.5546875" style="1" customWidth="1"/>
    <col min="10" max="10" width="12.88671875" style="1" customWidth="1"/>
    <col min="11" max="11" width="15.33203125" style="1" customWidth="1"/>
    <col min="12" max="12" width="13.5546875" customWidth="1"/>
    <col min="13" max="13" width="18.109375" customWidth="1"/>
    <col min="14" max="14" width="19.6640625" customWidth="1"/>
    <col min="15" max="15" width="15.44140625" customWidth="1"/>
    <col min="16" max="49" width="6.88671875" customWidth="1"/>
  </cols>
  <sheetData>
    <row r="1" spans="1:49" ht="19.8">
      <c r="A1" s="426" t="s">
        <v>113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49" ht="10.5" customHeight="1"/>
    <row r="3" spans="1:49" ht="15.75" customHeight="1" thickBot="1">
      <c r="A3" s="514" t="s">
        <v>145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</row>
    <row r="4" spans="1:49" ht="15.75" customHeight="1" thickBot="1">
      <c r="A4" s="427"/>
      <c r="B4" s="427"/>
      <c r="C4" s="427"/>
      <c r="D4" s="427"/>
      <c r="E4" s="427"/>
      <c r="F4" s="428"/>
      <c r="G4" s="428"/>
      <c r="H4" s="428"/>
      <c r="I4" s="427"/>
      <c r="J4" s="427"/>
      <c r="K4" s="427"/>
      <c r="P4" s="35">
        <v>1</v>
      </c>
      <c r="Q4" s="36">
        <v>2</v>
      </c>
      <c r="R4" s="36">
        <v>3</v>
      </c>
      <c r="S4" s="36">
        <v>4</v>
      </c>
      <c r="T4" s="36">
        <v>5</v>
      </c>
      <c r="U4" s="36">
        <v>6</v>
      </c>
      <c r="V4" s="36">
        <v>7</v>
      </c>
      <c r="W4" s="36">
        <v>8</v>
      </c>
      <c r="X4" s="36">
        <v>9</v>
      </c>
      <c r="Y4" s="36">
        <v>9</v>
      </c>
      <c r="Z4" s="36">
        <v>10</v>
      </c>
      <c r="AA4" s="36">
        <v>11</v>
      </c>
      <c r="AB4" s="36">
        <v>12</v>
      </c>
      <c r="AC4" s="36">
        <v>13</v>
      </c>
      <c r="AD4" s="36">
        <v>14</v>
      </c>
      <c r="AE4" s="36">
        <v>15</v>
      </c>
      <c r="AF4" s="36">
        <v>16</v>
      </c>
      <c r="AG4" s="36">
        <v>17</v>
      </c>
      <c r="AH4" s="36">
        <v>18</v>
      </c>
      <c r="AI4" s="36">
        <v>19</v>
      </c>
      <c r="AJ4" s="36">
        <v>19</v>
      </c>
      <c r="AK4" s="36">
        <v>20</v>
      </c>
      <c r="AL4" s="36">
        <v>21</v>
      </c>
      <c r="AM4" s="36">
        <v>22</v>
      </c>
      <c r="AN4" s="36">
        <v>23</v>
      </c>
      <c r="AO4" s="36">
        <v>24</v>
      </c>
      <c r="AP4" s="36">
        <v>25</v>
      </c>
      <c r="AQ4" s="36">
        <v>26</v>
      </c>
      <c r="AR4" s="36">
        <v>27</v>
      </c>
      <c r="AS4" s="36">
        <v>28</v>
      </c>
      <c r="AT4" s="36">
        <v>29</v>
      </c>
      <c r="AU4" s="36">
        <v>30</v>
      </c>
      <c r="AV4" s="36">
        <v>31</v>
      </c>
      <c r="AW4" s="36" t="s">
        <v>229</v>
      </c>
    </row>
    <row r="5" spans="1:49" s="1" customFormat="1" ht="24.75" customHeight="1">
      <c r="A5" s="516" t="s">
        <v>7</v>
      </c>
      <c r="B5" s="441" t="s">
        <v>4</v>
      </c>
      <c r="C5" s="519" t="s">
        <v>6</v>
      </c>
      <c r="D5" s="521" t="s">
        <v>0</v>
      </c>
      <c r="E5" s="516" t="s">
        <v>69</v>
      </c>
      <c r="F5" s="437" t="s">
        <v>70</v>
      </c>
      <c r="G5" s="433"/>
      <c r="H5" s="439"/>
      <c r="I5" s="521" t="s">
        <v>142</v>
      </c>
      <c r="J5" s="435" t="s">
        <v>12</v>
      </c>
      <c r="K5" s="525"/>
      <c r="L5" s="526" t="s">
        <v>74</v>
      </c>
      <c r="M5" s="528" t="s">
        <v>75</v>
      </c>
      <c r="P5" s="137">
        <v>41.412999999999997</v>
      </c>
      <c r="Q5" s="138">
        <v>41.006999999999998</v>
      </c>
      <c r="R5" s="138">
        <v>40.472000000000001</v>
      </c>
      <c r="S5" s="138">
        <v>41.353999999999999</v>
      </c>
      <c r="T5" s="138">
        <v>40.799999999999997</v>
      </c>
      <c r="U5" s="138">
        <v>41.976999999999997</v>
      </c>
      <c r="V5" s="138">
        <v>41.33</v>
      </c>
      <c r="W5" s="138">
        <v>40.847000000000001</v>
      </c>
      <c r="X5" s="138">
        <v>41.548999999999999</v>
      </c>
      <c r="Y5" s="138">
        <v>41.219000000000001</v>
      </c>
      <c r="Z5" s="138">
        <v>40.904000000000003</v>
      </c>
      <c r="AA5" s="138">
        <v>40.837000000000003</v>
      </c>
      <c r="AB5" s="138">
        <v>42.228999999999999</v>
      </c>
      <c r="AC5" s="138">
        <v>40.915999999999997</v>
      </c>
      <c r="AD5" s="138">
        <v>40.469000000000001</v>
      </c>
      <c r="AE5" s="138">
        <v>41.718000000000004</v>
      </c>
      <c r="AF5" s="138">
        <v>40.723999999999997</v>
      </c>
      <c r="AG5" s="138">
        <v>41.280999999999999</v>
      </c>
      <c r="AH5" s="138">
        <v>40.473999999999997</v>
      </c>
      <c r="AI5" s="138">
        <v>41.19</v>
      </c>
      <c r="AJ5" s="138">
        <v>40.015999999999998</v>
      </c>
      <c r="AK5" s="138">
        <v>40.978999999999999</v>
      </c>
      <c r="AL5" s="138">
        <v>40.795000000000002</v>
      </c>
      <c r="AM5" s="138">
        <v>41.250999999999998</v>
      </c>
      <c r="AN5" s="138">
        <v>40.878999999999998</v>
      </c>
      <c r="AO5" s="138">
        <v>41.305</v>
      </c>
      <c r="AP5" s="138">
        <v>40.390999999999998</v>
      </c>
      <c r="AQ5" s="138">
        <v>40.503999999999998</v>
      </c>
      <c r="AR5" s="138">
        <v>40.947000000000003</v>
      </c>
      <c r="AS5" s="138">
        <v>40.058</v>
      </c>
      <c r="AT5" s="138">
        <v>40.945999999999998</v>
      </c>
      <c r="AU5" s="138">
        <v>40.686999999999998</v>
      </c>
      <c r="AV5" s="138">
        <v>40.518000000000001</v>
      </c>
      <c r="AW5" s="139">
        <v>40.286999999999999</v>
      </c>
    </row>
    <row r="6" spans="1:49" s="1" customFormat="1" ht="32.25" customHeight="1" thickBot="1">
      <c r="A6" s="517"/>
      <c r="B6" s="518"/>
      <c r="C6" s="520"/>
      <c r="D6" s="522"/>
      <c r="E6" s="523"/>
      <c r="F6" s="48" t="s">
        <v>71</v>
      </c>
      <c r="G6" s="47" t="s">
        <v>72</v>
      </c>
      <c r="H6" s="11" t="s">
        <v>73</v>
      </c>
      <c r="I6" s="524"/>
      <c r="J6" s="49" t="s">
        <v>3</v>
      </c>
      <c r="K6" s="49" t="s">
        <v>2</v>
      </c>
      <c r="L6" s="527"/>
      <c r="M6" s="529"/>
      <c r="P6" s="140">
        <v>41.273000000000003</v>
      </c>
      <c r="Q6" s="141">
        <v>40.819000000000003</v>
      </c>
      <c r="R6" s="141">
        <v>41.234999999999999</v>
      </c>
      <c r="S6" s="141">
        <v>40.716000000000001</v>
      </c>
      <c r="T6" s="141">
        <v>40.899000000000001</v>
      </c>
      <c r="U6" s="141">
        <v>41.872</v>
      </c>
      <c r="V6" s="141">
        <v>40.673999999999999</v>
      </c>
      <c r="W6" s="141">
        <v>40.926000000000002</v>
      </c>
      <c r="X6" s="141">
        <v>40.826000000000001</v>
      </c>
      <c r="Y6" s="141">
        <v>41.517000000000003</v>
      </c>
      <c r="Z6" s="141">
        <v>40.835000000000001</v>
      </c>
      <c r="AA6" s="141">
        <v>40.447000000000003</v>
      </c>
      <c r="AB6" s="141">
        <v>40.353000000000002</v>
      </c>
      <c r="AC6" s="141">
        <v>40.680999999999997</v>
      </c>
      <c r="AD6" s="141">
        <v>40.53</v>
      </c>
      <c r="AE6" s="141">
        <v>40.774999999999999</v>
      </c>
      <c r="AF6" s="141">
        <v>40.246000000000002</v>
      </c>
      <c r="AG6" s="141">
        <v>40.569000000000003</v>
      </c>
      <c r="AH6" s="141">
        <v>40.366</v>
      </c>
      <c r="AI6" s="141">
        <v>40.618000000000002</v>
      </c>
      <c r="AJ6" s="141">
        <v>39.889000000000003</v>
      </c>
      <c r="AK6" s="141">
        <v>40.564</v>
      </c>
      <c r="AL6" s="141">
        <v>40.826000000000001</v>
      </c>
      <c r="AM6" s="141">
        <v>40.996000000000002</v>
      </c>
      <c r="AN6" s="141">
        <v>40.841000000000001</v>
      </c>
      <c r="AO6" s="141">
        <v>40.756</v>
      </c>
      <c r="AP6" s="141">
        <v>40.241999999999997</v>
      </c>
      <c r="AQ6" s="141">
        <v>40.195999999999998</v>
      </c>
      <c r="AR6" s="141">
        <v>40.698999999999998</v>
      </c>
      <c r="AS6" s="141">
        <v>40.122999999999998</v>
      </c>
      <c r="AT6" s="141">
        <v>40.256999999999998</v>
      </c>
      <c r="AU6" s="141">
        <v>40.265999999999998</v>
      </c>
      <c r="AV6" s="141">
        <v>39.912999999999997</v>
      </c>
      <c r="AW6" s="142">
        <v>39.924999999999997</v>
      </c>
    </row>
    <row r="7" spans="1:49" s="2" customFormat="1" ht="24.9" customHeight="1">
      <c r="A7" s="12">
        <v>1</v>
      </c>
      <c r="B7" s="297" t="s">
        <v>214</v>
      </c>
      <c r="C7" s="38">
        <v>69</v>
      </c>
      <c r="D7" s="96">
        <f>COUNTIF(P5:P134,"&gt;00")</f>
        <v>38</v>
      </c>
      <c r="E7" s="97">
        <f>D7</f>
        <v>38</v>
      </c>
      <c r="F7" s="98">
        <f>MIN(P5:P130)</f>
        <v>40.048999999999999</v>
      </c>
      <c r="G7" s="98">
        <f>AVERAGE(P5:P136)</f>
        <v>40.58847368421052</v>
      </c>
      <c r="H7" s="99">
        <f>G7-F7</f>
        <v>0.53947368421052033</v>
      </c>
      <c r="I7" s="81">
        <v>1.7986111111111109E-2</v>
      </c>
      <c r="J7" s="82">
        <f>I7</f>
        <v>1.7986111111111109E-2</v>
      </c>
      <c r="K7" s="154">
        <f>J7</f>
        <v>1.7986111111111109E-2</v>
      </c>
      <c r="L7" s="160">
        <v>141.78200000000001</v>
      </c>
      <c r="M7" s="91"/>
      <c r="N7" s="44"/>
      <c r="P7" s="140">
        <v>42.146000000000001</v>
      </c>
      <c r="Q7" s="141">
        <v>40.709000000000003</v>
      </c>
      <c r="R7" s="141">
        <v>40.691000000000003</v>
      </c>
      <c r="S7" s="141">
        <v>40.92</v>
      </c>
      <c r="T7" s="141">
        <v>41.088999999999999</v>
      </c>
      <c r="U7" s="141">
        <v>41.445</v>
      </c>
      <c r="V7" s="141">
        <v>40.576000000000001</v>
      </c>
      <c r="W7" s="141">
        <v>40.665999999999997</v>
      </c>
      <c r="X7" s="141">
        <v>41.161000000000001</v>
      </c>
      <c r="Y7" s="141">
        <v>41.131</v>
      </c>
      <c r="Z7" s="141">
        <v>40.912999999999997</v>
      </c>
      <c r="AA7" s="141">
        <v>40.527000000000001</v>
      </c>
      <c r="AB7" s="141">
        <v>41.085000000000001</v>
      </c>
      <c r="AC7" s="141">
        <v>40.292999999999999</v>
      </c>
      <c r="AD7" s="141">
        <v>40.646999999999998</v>
      </c>
      <c r="AE7" s="141">
        <v>40.783999999999999</v>
      </c>
      <c r="AF7" s="141">
        <v>40.219000000000001</v>
      </c>
      <c r="AG7" s="141">
        <v>40.552999999999997</v>
      </c>
      <c r="AH7" s="141">
        <v>40.231999999999999</v>
      </c>
      <c r="AI7" s="141">
        <v>41.183999999999997</v>
      </c>
      <c r="AJ7" s="141">
        <v>39.670999999999999</v>
      </c>
      <c r="AK7" s="141">
        <v>40.56</v>
      </c>
      <c r="AL7" s="141">
        <v>40.380000000000003</v>
      </c>
      <c r="AM7" s="141">
        <v>41.323999999999998</v>
      </c>
      <c r="AN7" s="141">
        <v>40.427999999999997</v>
      </c>
      <c r="AO7" s="141">
        <v>40.750999999999998</v>
      </c>
      <c r="AP7" s="141">
        <v>40.402999999999999</v>
      </c>
      <c r="AQ7" s="141">
        <v>40.106000000000002</v>
      </c>
      <c r="AR7" s="141">
        <v>40.578000000000003</v>
      </c>
      <c r="AS7" s="141">
        <v>39.985999999999997</v>
      </c>
      <c r="AT7" s="141">
        <v>40.243000000000002</v>
      </c>
      <c r="AU7" s="141">
        <v>40.067999999999998</v>
      </c>
      <c r="AV7" s="141">
        <v>39.731999999999999</v>
      </c>
      <c r="AW7" s="142">
        <v>40.405999999999999</v>
      </c>
    </row>
    <row r="8" spans="1:49" s="2" customFormat="1" ht="24.9" customHeight="1">
      <c r="A8" s="53">
        <v>2</v>
      </c>
      <c r="B8" s="298" t="s">
        <v>212</v>
      </c>
      <c r="C8" s="55">
        <v>3</v>
      </c>
      <c r="D8" s="100">
        <f>COUNTIF(Q5:Q134,"&gt;00")+1</f>
        <v>47</v>
      </c>
      <c r="E8" s="101">
        <f>D8+E7</f>
        <v>85</v>
      </c>
      <c r="F8" s="102">
        <f>MIN(Q5:Q130)</f>
        <v>40.213000000000001</v>
      </c>
      <c r="G8" s="103">
        <f>AVERAGE(Q5:Q136)</f>
        <v>40.586826086956528</v>
      </c>
      <c r="H8" s="104">
        <f>G8-F8</f>
        <v>0.37382608695652664</v>
      </c>
      <c r="I8" s="84">
        <v>4.1134259259259259E-2</v>
      </c>
      <c r="J8" s="86">
        <f>I8-I7</f>
        <v>2.314814814814815E-2</v>
      </c>
      <c r="K8" s="155">
        <f>J8</f>
        <v>2.314814814814815E-2</v>
      </c>
      <c r="L8" s="157">
        <v>139.90299999999999</v>
      </c>
      <c r="M8" s="92"/>
      <c r="N8" s="44"/>
      <c r="P8" s="140">
        <v>40.469000000000001</v>
      </c>
      <c r="Q8" s="141">
        <v>40.662999999999997</v>
      </c>
      <c r="R8" s="141">
        <v>40.429000000000002</v>
      </c>
      <c r="S8" s="141">
        <v>40.634</v>
      </c>
      <c r="T8" s="141">
        <v>40.530999999999999</v>
      </c>
      <c r="U8" s="141">
        <v>41.198</v>
      </c>
      <c r="V8" s="141">
        <v>40.514000000000003</v>
      </c>
      <c r="W8" s="141">
        <v>40.518000000000001</v>
      </c>
      <c r="X8" s="141">
        <v>40.625</v>
      </c>
      <c r="Y8" s="141">
        <v>40.649000000000001</v>
      </c>
      <c r="Z8" s="141">
        <v>41.066000000000003</v>
      </c>
      <c r="AA8" s="141">
        <v>40.686</v>
      </c>
      <c r="AB8" s="141">
        <v>40.689</v>
      </c>
      <c r="AC8" s="141">
        <v>40.363</v>
      </c>
      <c r="AD8" s="141">
        <v>40.722000000000001</v>
      </c>
      <c r="AE8" s="141">
        <v>40.677999999999997</v>
      </c>
      <c r="AF8" s="141">
        <v>39.923000000000002</v>
      </c>
      <c r="AG8" s="141">
        <v>40.347000000000001</v>
      </c>
      <c r="AH8" s="141">
        <v>40.052</v>
      </c>
      <c r="AI8" s="141">
        <v>40.338999999999999</v>
      </c>
      <c r="AJ8" s="141">
        <v>39.9</v>
      </c>
      <c r="AK8" s="141">
        <v>40.186999999999998</v>
      </c>
      <c r="AL8" s="141">
        <v>40.685000000000002</v>
      </c>
      <c r="AM8" s="141">
        <v>40.668999999999997</v>
      </c>
      <c r="AN8" s="141">
        <v>40.238999999999997</v>
      </c>
      <c r="AO8" s="141">
        <v>40.491999999999997</v>
      </c>
      <c r="AP8" s="141">
        <v>39.999000000000002</v>
      </c>
      <c r="AQ8" s="141">
        <v>40.284999999999997</v>
      </c>
      <c r="AR8" s="141">
        <v>40.401000000000003</v>
      </c>
      <c r="AS8" s="141">
        <v>40.045999999999999</v>
      </c>
      <c r="AT8" s="141">
        <v>40.051000000000002</v>
      </c>
      <c r="AU8" s="141">
        <v>40.603000000000002</v>
      </c>
      <c r="AV8" s="141">
        <v>39.631</v>
      </c>
      <c r="AW8" s="142">
        <v>39.923999999999999</v>
      </c>
    </row>
    <row r="9" spans="1:49" s="2" customFormat="1" ht="24.9" customHeight="1">
      <c r="A9" s="53">
        <v>3</v>
      </c>
      <c r="B9" s="298" t="s">
        <v>214</v>
      </c>
      <c r="C9" s="55">
        <v>5</v>
      </c>
      <c r="D9" s="100">
        <f>COUNTIF(R5:R134,"&gt;00")+1</f>
        <v>112</v>
      </c>
      <c r="E9" s="101">
        <f>D9+E8</f>
        <v>197</v>
      </c>
      <c r="F9" s="271">
        <f>MIN(R5:R130)</f>
        <v>39.755000000000003</v>
      </c>
      <c r="G9" s="103">
        <f>AVERAGE(R5:R136)</f>
        <v>40.279810810810822</v>
      </c>
      <c r="H9" s="104">
        <f t="shared" ref="H9:H40" si="0">G9-F9</f>
        <v>0.52481081081081982</v>
      </c>
      <c r="I9" s="84">
        <v>9.4502314814814817E-2</v>
      </c>
      <c r="J9" s="86">
        <f t="shared" ref="J9:J40" si="1">I9-I8</f>
        <v>5.3368055555555557E-2</v>
      </c>
      <c r="K9" s="155">
        <f>J9+K7</f>
        <v>7.1354166666666663E-2</v>
      </c>
      <c r="L9" s="159">
        <v>142.334</v>
      </c>
      <c r="M9" s="92"/>
      <c r="N9" s="44"/>
      <c r="P9" s="140">
        <v>40.622999999999998</v>
      </c>
      <c r="Q9" s="141">
        <v>40.671999999999997</v>
      </c>
      <c r="R9" s="141">
        <v>40.356000000000002</v>
      </c>
      <c r="S9" s="141">
        <v>40.677999999999997</v>
      </c>
      <c r="T9" s="141">
        <v>40.923999999999999</v>
      </c>
      <c r="U9" s="141">
        <v>41.759</v>
      </c>
      <c r="V9" s="141">
        <v>40.450000000000003</v>
      </c>
      <c r="W9" s="141">
        <v>40.17</v>
      </c>
      <c r="X9" s="141">
        <v>40.68</v>
      </c>
      <c r="Y9" s="141">
        <v>41.228999999999999</v>
      </c>
      <c r="Z9" s="141">
        <v>40.396000000000001</v>
      </c>
      <c r="AA9" s="141">
        <v>40.201000000000001</v>
      </c>
      <c r="AB9" s="141">
        <v>40.338999999999999</v>
      </c>
      <c r="AC9" s="141">
        <v>40.688000000000002</v>
      </c>
      <c r="AD9" s="141">
        <v>40.226999999999997</v>
      </c>
      <c r="AE9" s="141">
        <v>40.441000000000003</v>
      </c>
      <c r="AF9" s="141">
        <v>39.801000000000002</v>
      </c>
      <c r="AG9" s="141">
        <v>40.369</v>
      </c>
      <c r="AH9" s="141">
        <v>39.889000000000003</v>
      </c>
      <c r="AI9" s="141">
        <v>40.207999999999998</v>
      </c>
      <c r="AJ9" s="141">
        <v>39.667000000000002</v>
      </c>
      <c r="AK9" s="141">
        <v>40.265999999999998</v>
      </c>
      <c r="AL9" s="141">
        <v>40.146000000000001</v>
      </c>
      <c r="AM9" s="141">
        <v>40.795000000000002</v>
      </c>
      <c r="AN9" s="141">
        <v>40.215000000000003</v>
      </c>
      <c r="AO9" s="141">
        <v>40.451999999999998</v>
      </c>
      <c r="AP9" s="141">
        <v>41.232999999999997</v>
      </c>
      <c r="AQ9" s="141">
        <v>40.338000000000001</v>
      </c>
      <c r="AR9" s="141">
        <v>40.381999999999998</v>
      </c>
      <c r="AS9" s="141">
        <v>39.795999999999999</v>
      </c>
      <c r="AT9" s="141">
        <v>40.973999999999997</v>
      </c>
      <c r="AU9" s="141">
        <v>40.411000000000001</v>
      </c>
      <c r="AV9" s="141">
        <v>39.643999999999998</v>
      </c>
      <c r="AW9" s="142">
        <v>39.847000000000001</v>
      </c>
    </row>
    <row r="10" spans="1:49" s="2" customFormat="1" ht="24.9" customHeight="1">
      <c r="A10" s="53">
        <v>4</v>
      </c>
      <c r="B10" s="298" t="s">
        <v>212</v>
      </c>
      <c r="C10" s="55">
        <v>4</v>
      </c>
      <c r="D10" s="100">
        <f>COUNTIF(S5:S134,"&gt;00")+1</f>
        <v>27</v>
      </c>
      <c r="E10" s="101">
        <f t="shared" ref="E10:E40" si="2">D10+E9</f>
        <v>224</v>
      </c>
      <c r="F10" s="105">
        <f>MIN(S5:S130)</f>
        <v>40.226999999999997</v>
      </c>
      <c r="G10" s="103">
        <f>AVERAGE(S5:S136)</f>
        <v>40.776846153846158</v>
      </c>
      <c r="H10" s="104">
        <f t="shared" si="0"/>
        <v>0.5498461538461612</v>
      </c>
      <c r="I10" s="84">
        <v>0.10842592592592593</v>
      </c>
      <c r="J10" s="86">
        <f t="shared" si="1"/>
        <v>1.3923611111111109E-2</v>
      </c>
      <c r="K10" s="155">
        <f>J10+K8</f>
        <v>3.7071759259259263E-2</v>
      </c>
      <c r="L10" s="159">
        <v>141.233</v>
      </c>
      <c r="M10" s="92"/>
      <c r="N10" s="44"/>
      <c r="P10" s="140">
        <v>40.514000000000003</v>
      </c>
      <c r="Q10" s="141">
        <v>40.573999999999998</v>
      </c>
      <c r="R10" s="141">
        <v>40.180999999999997</v>
      </c>
      <c r="S10" s="141">
        <v>40.731999999999999</v>
      </c>
      <c r="T10" s="141">
        <v>40.564</v>
      </c>
      <c r="U10" s="141">
        <v>41.206000000000003</v>
      </c>
      <c r="V10" s="141">
        <v>40.466000000000001</v>
      </c>
      <c r="W10" s="141">
        <v>40.131</v>
      </c>
      <c r="X10" s="141">
        <v>40.646000000000001</v>
      </c>
      <c r="Y10" s="141">
        <v>40.466000000000001</v>
      </c>
      <c r="Z10" s="141">
        <v>40.192</v>
      </c>
      <c r="AA10" s="141">
        <v>39.96</v>
      </c>
      <c r="AB10" s="141">
        <v>40.392000000000003</v>
      </c>
      <c r="AC10" s="141">
        <v>40.584000000000003</v>
      </c>
      <c r="AD10" s="141">
        <v>39.953000000000003</v>
      </c>
      <c r="AE10" s="141">
        <v>40.457999999999998</v>
      </c>
      <c r="AF10" s="141">
        <v>40.043999999999997</v>
      </c>
      <c r="AG10" s="141">
        <v>40.344000000000001</v>
      </c>
      <c r="AH10" s="141">
        <v>39.984999999999999</v>
      </c>
      <c r="AI10" s="141">
        <v>40.356999999999999</v>
      </c>
      <c r="AJ10" s="141">
        <v>39.503</v>
      </c>
      <c r="AK10" s="141">
        <v>40.19</v>
      </c>
      <c r="AL10" s="141">
        <v>40.313000000000002</v>
      </c>
      <c r="AM10" s="141">
        <v>40.39</v>
      </c>
      <c r="AN10" s="141">
        <v>40.39</v>
      </c>
      <c r="AO10" s="141">
        <v>40.576999999999998</v>
      </c>
      <c r="AP10" s="141">
        <v>40.11</v>
      </c>
      <c r="AQ10" s="141">
        <v>40.194000000000003</v>
      </c>
      <c r="AR10" s="141">
        <v>40.298999999999999</v>
      </c>
      <c r="AS10" s="141">
        <v>39.875999999999998</v>
      </c>
      <c r="AT10" s="141">
        <v>39.85</v>
      </c>
      <c r="AU10" s="141">
        <v>40.012</v>
      </c>
      <c r="AV10" s="141">
        <v>39.643000000000001</v>
      </c>
      <c r="AW10" s="142">
        <v>40.000999999999998</v>
      </c>
    </row>
    <row r="11" spans="1:49" s="2" customFormat="1" ht="24.9" customHeight="1">
      <c r="A11" s="53">
        <v>5</v>
      </c>
      <c r="B11" s="298" t="s">
        <v>212</v>
      </c>
      <c r="C11" s="55">
        <v>5</v>
      </c>
      <c r="D11" s="100">
        <f>COUNTIF(T5:T134,"&gt;00")+1</f>
        <v>79</v>
      </c>
      <c r="E11" s="101">
        <f t="shared" si="2"/>
        <v>303</v>
      </c>
      <c r="F11" s="105">
        <f>MIN(T5:T130)</f>
        <v>40.209000000000003</v>
      </c>
      <c r="G11" s="103">
        <f>AVERAGE(T5:T136)</f>
        <v>40.581807692307684</v>
      </c>
      <c r="H11" s="104">
        <f t="shared" si="0"/>
        <v>0.37280769230768129</v>
      </c>
      <c r="I11" s="84">
        <v>0.1467013888888889</v>
      </c>
      <c r="J11" s="86">
        <f t="shared" si="1"/>
        <v>3.8275462962962969E-2</v>
      </c>
      <c r="K11" s="155">
        <f>J11+K10</f>
        <v>7.5347222222222232E-2</v>
      </c>
      <c r="L11" s="159">
        <v>143.74799999999999</v>
      </c>
      <c r="M11" s="92"/>
      <c r="N11" s="44"/>
      <c r="P11" s="140">
        <v>40.317</v>
      </c>
      <c r="Q11" s="141">
        <v>41.366</v>
      </c>
      <c r="R11" s="141">
        <v>41.252000000000002</v>
      </c>
      <c r="S11" s="141">
        <v>40.561</v>
      </c>
      <c r="T11" s="141">
        <v>40.302</v>
      </c>
      <c r="U11" s="141">
        <v>40.755000000000003</v>
      </c>
      <c r="V11" s="141">
        <v>40.241999999999997</v>
      </c>
      <c r="W11" s="141">
        <v>40.161999999999999</v>
      </c>
      <c r="X11" s="141">
        <v>40.796999999999997</v>
      </c>
      <c r="Y11" s="141">
        <v>40.442999999999998</v>
      </c>
      <c r="Z11" s="141">
        <v>40.216999999999999</v>
      </c>
      <c r="AA11" s="141">
        <v>40.222000000000001</v>
      </c>
      <c r="AB11" s="141">
        <v>39.929000000000002</v>
      </c>
      <c r="AC11" s="141">
        <v>40.232999999999997</v>
      </c>
      <c r="AD11" s="141">
        <v>40.109000000000002</v>
      </c>
      <c r="AE11" s="141">
        <v>40.466000000000001</v>
      </c>
      <c r="AF11" s="141">
        <v>39.594000000000001</v>
      </c>
      <c r="AG11" s="141">
        <v>40.136000000000003</v>
      </c>
      <c r="AH11" s="141">
        <v>40.347000000000001</v>
      </c>
      <c r="AI11" s="141">
        <v>40.814</v>
      </c>
      <c r="AJ11" s="141">
        <v>39.697000000000003</v>
      </c>
      <c r="AK11" s="141">
        <v>40.332999999999998</v>
      </c>
      <c r="AL11" s="141">
        <v>40.139000000000003</v>
      </c>
      <c r="AM11" s="141">
        <v>40.363</v>
      </c>
      <c r="AN11" s="141">
        <v>40.311999999999998</v>
      </c>
      <c r="AO11" s="141">
        <v>40.183</v>
      </c>
      <c r="AP11" s="141">
        <v>40.075000000000003</v>
      </c>
      <c r="AQ11" s="141">
        <v>40.014000000000003</v>
      </c>
      <c r="AR11" s="141">
        <v>40.322000000000003</v>
      </c>
      <c r="AS11" s="141">
        <v>39.792000000000002</v>
      </c>
      <c r="AT11" s="141">
        <v>39.881</v>
      </c>
      <c r="AU11" s="141">
        <v>40.512999999999998</v>
      </c>
      <c r="AV11" s="141">
        <v>39.634</v>
      </c>
      <c r="AW11" s="142">
        <v>39.988</v>
      </c>
    </row>
    <row r="12" spans="1:49" s="2" customFormat="1" ht="24.9" customHeight="1">
      <c r="A12" s="53">
        <v>6</v>
      </c>
      <c r="B12" s="298" t="s">
        <v>216</v>
      </c>
      <c r="C12" s="55">
        <v>3</v>
      </c>
      <c r="D12" s="100">
        <f>COUNTIF(U5:U134,"&gt;00")+1</f>
        <v>74</v>
      </c>
      <c r="E12" s="101">
        <f t="shared" si="2"/>
        <v>377</v>
      </c>
      <c r="F12" s="105">
        <f>MIN(U5:U130)</f>
        <v>40.529000000000003</v>
      </c>
      <c r="G12" s="103">
        <f>AVERAGE(U5:U136)</f>
        <v>40.916931506849309</v>
      </c>
      <c r="H12" s="104">
        <f t="shared" si="0"/>
        <v>0.38793150684930566</v>
      </c>
      <c r="I12" s="84">
        <v>0.18283564814814815</v>
      </c>
      <c r="J12" s="86">
        <f t="shared" si="1"/>
        <v>3.6134259259259255E-2</v>
      </c>
      <c r="K12" s="155">
        <f>J12</f>
        <v>3.6134259259259255E-2</v>
      </c>
      <c r="L12" s="159">
        <v>145.68700000000001</v>
      </c>
      <c r="M12" s="92"/>
      <c r="N12" s="44"/>
      <c r="P12" s="140">
        <v>41.295000000000002</v>
      </c>
      <c r="Q12" s="141">
        <v>40.405999999999999</v>
      </c>
      <c r="R12" s="141">
        <v>40.152999999999999</v>
      </c>
      <c r="S12" s="141">
        <v>40.598999999999997</v>
      </c>
      <c r="T12" s="141">
        <v>40.506999999999998</v>
      </c>
      <c r="U12" s="141">
        <v>40.718000000000004</v>
      </c>
      <c r="V12" s="141">
        <v>40.4</v>
      </c>
      <c r="W12" s="141">
        <v>40.302</v>
      </c>
      <c r="X12" s="141">
        <v>41.292999999999999</v>
      </c>
      <c r="Y12" s="141">
        <v>40.511000000000003</v>
      </c>
      <c r="Z12" s="141">
        <v>40.44</v>
      </c>
      <c r="AA12" s="141">
        <v>40.146000000000001</v>
      </c>
      <c r="AB12" s="141">
        <v>40.323999999999998</v>
      </c>
      <c r="AC12" s="141">
        <v>40.191000000000003</v>
      </c>
      <c r="AD12" s="141">
        <v>39.947000000000003</v>
      </c>
      <c r="AE12" s="141">
        <v>40.590000000000003</v>
      </c>
      <c r="AF12" s="141">
        <v>39.935000000000002</v>
      </c>
      <c r="AG12" s="141">
        <v>40.173999999999999</v>
      </c>
      <c r="AH12" s="141">
        <v>39.756</v>
      </c>
      <c r="AI12" s="141">
        <v>39.984000000000002</v>
      </c>
      <c r="AJ12" s="141">
        <v>39.567</v>
      </c>
      <c r="AK12" s="141">
        <v>40.286000000000001</v>
      </c>
      <c r="AL12" s="141">
        <v>39.966999999999999</v>
      </c>
      <c r="AM12" s="141">
        <v>40.505000000000003</v>
      </c>
      <c r="AN12" s="141">
        <v>40.323</v>
      </c>
      <c r="AO12" s="141">
        <v>40.58</v>
      </c>
      <c r="AP12" s="141">
        <v>40.220999999999997</v>
      </c>
      <c r="AQ12" s="141">
        <v>39.938000000000002</v>
      </c>
      <c r="AR12" s="141">
        <v>40.218000000000004</v>
      </c>
      <c r="AS12" s="141">
        <v>39.686</v>
      </c>
      <c r="AT12" s="141">
        <v>40.170999999999999</v>
      </c>
      <c r="AU12" s="141">
        <v>40.076000000000001</v>
      </c>
      <c r="AV12" s="141">
        <v>39.493000000000002</v>
      </c>
      <c r="AW12" s="142">
        <v>39.914999999999999</v>
      </c>
    </row>
    <row r="13" spans="1:49" s="2" customFormat="1" ht="24.9" customHeight="1">
      <c r="A13" s="53">
        <v>7</v>
      </c>
      <c r="B13" s="298" t="s">
        <v>214</v>
      </c>
      <c r="C13" s="55">
        <v>44</v>
      </c>
      <c r="D13" s="100">
        <f>COUNTIF(V5:V134,"&gt;00")+1</f>
        <v>84</v>
      </c>
      <c r="E13" s="101">
        <f t="shared" si="2"/>
        <v>461</v>
      </c>
      <c r="F13" s="105">
        <f>MIN(V5:V136)</f>
        <v>39.957999999999998</v>
      </c>
      <c r="G13" s="103">
        <f>AVERAGE(V5:V136)</f>
        <v>40.306975903614465</v>
      </c>
      <c r="H13" s="104">
        <f t="shared" si="0"/>
        <v>0.34897590361446618</v>
      </c>
      <c r="I13" s="84">
        <v>0.22334490740740742</v>
      </c>
      <c r="J13" s="86">
        <f t="shared" si="1"/>
        <v>4.0509259259259273E-2</v>
      </c>
      <c r="K13" s="155">
        <f>J13+K9</f>
        <v>0.11186342592592594</v>
      </c>
      <c r="L13" s="159">
        <v>141.95599999999999</v>
      </c>
      <c r="M13" s="92"/>
      <c r="N13" s="44"/>
      <c r="P13" s="140">
        <v>41.088000000000001</v>
      </c>
      <c r="Q13" s="141">
        <v>40.323</v>
      </c>
      <c r="R13" s="141">
        <v>40.106000000000002</v>
      </c>
      <c r="S13" s="141">
        <v>40.901000000000003</v>
      </c>
      <c r="T13" s="141">
        <v>40.576000000000001</v>
      </c>
      <c r="U13" s="141">
        <v>40.838000000000001</v>
      </c>
      <c r="V13" s="141">
        <v>40.281999999999996</v>
      </c>
      <c r="W13" s="141">
        <v>40.137999999999998</v>
      </c>
      <c r="X13" s="141">
        <v>40.680999999999997</v>
      </c>
      <c r="Y13" s="141">
        <v>40.566000000000003</v>
      </c>
      <c r="Z13" s="141">
        <v>40.521000000000001</v>
      </c>
      <c r="AA13" s="141">
        <v>39.972000000000001</v>
      </c>
      <c r="AB13" s="141">
        <v>41.262999999999998</v>
      </c>
      <c r="AC13" s="141">
        <v>40.414999999999999</v>
      </c>
      <c r="AD13" s="141">
        <v>41.01</v>
      </c>
      <c r="AE13" s="141">
        <v>40.241999999999997</v>
      </c>
      <c r="AF13" s="141">
        <v>39.648000000000003</v>
      </c>
      <c r="AG13" s="141">
        <v>40.162999999999997</v>
      </c>
      <c r="AH13" s="141">
        <v>40.125999999999998</v>
      </c>
      <c r="AI13" s="141">
        <v>40.143000000000001</v>
      </c>
      <c r="AJ13" s="141">
        <v>39.56</v>
      </c>
      <c r="AK13" s="141">
        <v>40.776000000000003</v>
      </c>
      <c r="AL13" s="141">
        <v>40.103000000000002</v>
      </c>
      <c r="AM13" s="141">
        <v>40.555999999999997</v>
      </c>
      <c r="AN13" s="141">
        <v>40.268000000000001</v>
      </c>
      <c r="AO13" s="141">
        <v>40.435000000000002</v>
      </c>
      <c r="AP13" s="141">
        <v>39.978000000000002</v>
      </c>
      <c r="AQ13" s="141">
        <v>39.814</v>
      </c>
      <c r="AR13" s="141">
        <v>40.189</v>
      </c>
      <c r="AS13" s="141">
        <v>39.692999999999998</v>
      </c>
      <c r="AT13" s="141">
        <v>40.128</v>
      </c>
      <c r="AU13" s="141">
        <v>40.249000000000002</v>
      </c>
      <c r="AV13" s="141">
        <v>39.686</v>
      </c>
      <c r="AW13" s="142">
        <v>39.805</v>
      </c>
    </row>
    <row r="14" spans="1:49" s="2" customFormat="1" ht="24.9" customHeight="1">
      <c r="A14" s="53">
        <v>8</v>
      </c>
      <c r="B14" s="298" t="s">
        <v>221</v>
      </c>
      <c r="C14" s="55">
        <v>1</v>
      </c>
      <c r="D14" s="100">
        <f>COUNTIF(W5:W134,"&gt;00")+1</f>
        <v>103</v>
      </c>
      <c r="E14" s="101">
        <f t="shared" si="2"/>
        <v>564</v>
      </c>
      <c r="F14" s="105">
        <f>MIN(W5:W136)</f>
        <v>39.954000000000001</v>
      </c>
      <c r="G14" s="103">
        <f>AVERAGE(W5:W136)</f>
        <v>40.388196078431385</v>
      </c>
      <c r="H14" s="104">
        <f t="shared" si="0"/>
        <v>0.43419607843138408</v>
      </c>
      <c r="I14" s="84">
        <v>0.27266203703703701</v>
      </c>
      <c r="J14" s="86">
        <f t="shared" si="1"/>
        <v>4.9317129629629586E-2</v>
      </c>
      <c r="K14" s="155">
        <f>J14</f>
        <v>4.9317129629629586E-2</v>
      </c>
      <c r="L14" s="159">
        <v>142.41800000000001</v>
      </c>
      <c r="M14" s="92"/>
      <c r="N14" s="44"/>
      <c r="P14" s="140">
        <v>41.000999999999998</v>
      </c>
      <c r="Q14" s="141">
        <v>40.561</v>
      </c>
      <c r="R14" s="141">
        <v>40.427</v>
      </c>
      <c r="S14" s="141">
        <v>40.555</v>
      </c>
      <c r="T14" s="141">
        <v>40.540999999999997</v>
      </c>
      <c r="U14" s="141">
        <v>40.759</v>
      </c>
      <c r="V14" s="141">
        <v>40.305999999999997</v>
      </c>
      <c r="W14" s="141">
        <v>40.947000000000003</v>
      </c>
      <c r="X14" s="141">
        <v>40.643999999999998</v>
      </c>
      <c r="Y14" s="141">
        <v>40.5</v>
      </c>
      <c r="Z14" s="141">
        <v>40.582999999999998</v>
      </c>
      <c r="AA14" s="141">
        <v>40.176000000000002</v>
      </c>
      <c r="AB14" s="141">
        <v>40.229999999999997</v>
      </c>
      <c r="AC14" s="141">
        <v>40.118000000000002</v>
      </c>
      <c r="AD14" s="141">
        <v>39.804000000000002</v>
      </c>
      <c r="AE14" s="141">
        <v>40.347000000000001</v>
      </c>
      <c r="AF14" s="141">
        <v>39.728000000000002</v>
      </c>
      <c r="AG14" s="141">
        <v>40.256999999999998</v>
      </c>
      <c r="AH14" s="141">
        <v>39.896999999999998</v>
      </c>
      <c r="AI14" s="141">
        <v>40.220999999999997</v>
      </c>
      <c r="AJ14" s="141">
        <v>39.768000000000001</v>
      </c>
      <c r="AK14" s="141">
        <v>39.933</v>
      </c>
      <c r="AL14" s="141">
        <v>40.103000000000002</v>
      </c>
      <c r="AM14" s="141">
        <v>40.536000000000001</v>
      </c>
      <c r="AN14" s="141">
        <v>40.112000000000002</v>
      </c>
      <c r="AO14" s="141">
        <v>40.582000000000001</v>
      </c>
      <c r="AP14" s="141">
        <v>40.134</v>
      </c>
      <c r="AQ14" s="141">
        <v>39.874000000000002</v>
      </c>
      <c r="AR14" s="141">
        <v>39.973999999999997</v>
      </c>
      <c r="AS14" s="141">
        <v>39.866</v>
      </c>
      <c r="AT14" s="141">
        <v>39.686999999999998</v>
      </c>
      <c r="AU14" s="141">
        <v>40.069000000000003</v>
      </c>
      <c r="AV14" s="141">
        <v>39.731999999999999</v>
      </c>
      <c r="AW14" s="142">
        <v>39.841999999999999</v>
      </c>
    </row>
    <row r="15" spans="1:49" s="2" customFormat="1" ht="24.9" customHeight="1">
      <c r="A15" s="506">
        <v>9</v>
      </c>
      <c r="B15" s="512" t="s">
        <v>212</v>
      </c>
      <c r="C15" s="510">
        <v>8</v>
      </c>
      <c r="D15" s="100">
        <f>COUNTIF(X5:X134,"&gt;00")+1</f>
        <v>73</v>
      </c>
      <c r="E15" s="101">
        <f t="shared" si="2"/>
        <v>637</v>
      </c>
      <c r="F15" s="105">
        <f>MIN(X5:X136)</f>
        <v>40.159999999999997</v>
      </c>
      <c r="G15" s="103">
        <f>AVERAGE(X5:X136)</f>
        <v>40.628624999999985</v>
      </c>
      <c r="H15" s="104">
        <f t="shared" si="0"/>
        <v>0.46862499999998875</v>
      </c>
      <c r="I15" s="508">
        <v>0.3081712962962963</v>
      </c>
      <c r="J15" s="504">
        <f t="shared" si="1"/>
        <v>3.5509259259259296E-2</v>
      </c>
      <c r="K15" s="502">
        <f>J15+K11</f>
        <v>0.11085648148148153</v>
      </c>
      <c r="L15" s="159">
        <v>142.209</v>
      </c>
      <c r="M15" s="92"/>
      <c r="N15" s="44"/>
      <c r="P15" s="140">
        <v>40.423000000000002</v>
      </c>
      <c r="Q15" s="141">
        <v>40.479999999999997</v>
      </c>
      <c r="R15" s="141">
        <v>40.177999999999997</v>
      </c>
      <c r="S15" s="141">
        <v>40.533999999999999</v>
      </c>
      <c r="T15" s="141">
        <v>41.39</v>
      </c>
      <c r="U15" s="141">
        <v>40.622999999999998</v>
      </c>
      <c r="V15" s="141">
        <v>40.337000000000003</v>
      </c>
      <c r="W15" s="141">
        <v>40</v>
      </c>
      <c r="X15" s="141">
        <v>40.619999999999997</v>
      </c>
      <c r="Y15" s="141">
        <v>40.548999999999999</v>
      </c>
      <c r="Z15" s="141">
        <v>40.204000000000001</v>
      </c>
      <c r="AA15" s="141">
        <v>40.210999999999999</v>
      </c>
      <c r="AB15" s="141">
        <v>40.231999999999999</v>
      </c>
      <c r="AC15" s="141">
        <v>40.093000000000004</v>
      </c>
      <c r="AD15" s="141">
        <v>40.423000000000002</v>
      </c>
      <c r="AE15" s="141">
        <v>40.231999999999999</v>
      </c>
      <c r="AF15" s="141">
        <v>39.616</v>
      </c>
      <c r="AG15" s="141">
        <v>40.165999999999997</v>
      </c>
      <c r="AH15" s="141">
        <v>39.735999999999997</v>
      </c>
      <c r="AI15" s="141">
        <v>40.171999999999997</v>
      </c>
      <c r="AJ15" s="141">
        <v>39.801000000000002</v>
      </c>
      <c r="AK15" s="141">
        <v>40.104999999999997</v>
      </c>
      <c r="AL15" s="141">
        <v>39.969000000000001</v>
      </c>
      <c r="AM15" s="141">
        <v>40.604999999999997</v>
      </c>
      <c r="AN15" s="141">
        <v>40.121000000000002</v>
      </c>
      <c r="AO15" s="141">
        <v>40.387</v>
      </c>
      <c r="AP15" s="141">
        <v>39.856999999999999</v>
      </c>
      <c r="AQ15" s="141">
        <v>39.962000000000003</v>
      </c>
      <c r="AR15" s="141">
        <v>40.076000000000001</v>
      </c>
      <c r="AS15" s="141">
        <v>39.796999999999997</v>
      </c>
      <c r="AT15" s="141">
        <v>39.72</v>
      </c>
      <c r="AU15" s="141">
        <v>40.021999999999998</v>
      </c>
      <c r="AV15" s="141">
        <v>39.688000000000002</v>
      </c>
      <c r="AW15" s="142">
        <v>39.64</v>
      </c>
    </row>
    <row r="16" spans="1:49" s="2" customFormat="1" ht="24.9" customHeight="1">
      <c r="A16" s="507"/>
      <c r="B16" s="513"/>
      <c r="C16" s="511"/>
      <c r="D16" s="100">
        <f>COUNTIF(Y5:Y134,"&gt;00")+1</f>
        <v>50</v>
      </c>
      <c r="E16" s="101">
        <f t="shared" si="2"/>
        <v>687</v>
      </c>
      <c r="F16" s="105">
        <f>MIN(Y5:Y136)</f>
        <v>40.198999999999998</v>
      </c>
      <c r="G16" s="103">
        <f>AVERAGE(Y5:Y136)</f>
        <v>40.541387755102043</v>
      </c>
      <c r="H16" s="104">
        <f t="shared" si="0"/>
        <v>0.34238775510204533</v>
      </c>
      <c r="I16" s="509"/>
      <c r="J16" s="505"/>
      <c r="K16" s="503"/>
      <c r="L16" s="158">
        <v>465.84399999999999</v>
      </c>
      <c r="M16" s="162" t="s">
        <v>248</v>
      </c>
      <c r="N16" s="44" t="s">
        <v>249</v>
      </c>
      <c r="P16" s="140">
        <v>42.042000000000002</v>
      </c>
      <c r="Q16" s="141">
        <v>40.515999999999998</v>
      </c>
      <c r="R16" s="141">
        <v>40.033999999999999</v>
      </c>
      <c r="S16" s="141">
        <v>41.314999999999998</v>
      </c>
      <c r="T16" s="141">
        <v>40.398000000000003</v>
      </c>
      <c r="U16" s="141">
        <v>40.695999999999998</v>
      </c>
      <c r="V16" s="141">
        <v>40.408999999999999</v>
      </c>
      <c r="W16" s="141">
        <v>40.408000000000001</v>
      </c>
      <c r="X16" s="141">
        <v>40.811</v>
      </c>
      <c r="Y16" s="141">
        <v>40.439</v>
      </c>
      <c r="Z16" s="141">
        <v>40.063000000000002</v>
      </c>
      <c r="AA16" s="141">
        <v>39.89</v>
      </c>
      <c r="AB16" s="141">
        <v>40.149000000000001</v>
      </c>
      <c r="AC16" s="141">
        <v>40.08</v>
      </c>
      <c r="AD16" s="141">
        <v>40.091000000000001</v>
      </c>
      <c r="AE16" s="141">
        <v>40.142000000000003</v>
      </c>
      <c r="AF16" s="141">
        <v>39.569000000000003</v>
      </c>
      <c r="AG16" s="141">
        <v>40.186999999999998</v>
      </c>
      <c r="AH16" s="141">
        <v>40.256999999999998</v>
      </c>
      <c r="AI16" s="141">
        <v>39.94</v>
      </c>
      <c r="AJ16" s="141">
        <v>39.588999999999999</v>
      </c>
      <c r="AK16" s="141">
        <v>40.073</v>
      </c>
      <c r="AL16" s="141">
        <v>39.749000000000002</v>
      </c>
      <c r="AM16" s="141">
        <v>40.280999999999999</v>
      </c>
      <c r="AN16" s="141">
        <v>40.383000000000003</v>
      </c>
      <c r="AO16" s="141">
        <v>40.404000000000003</v>
      </c>
      <c r="AP16" s="141">
        <v>40.302999999999997</v>
      </c>
      <c r="AQ16" s="141">
        <v>39.840000000000003</v>
      </c>
      <c r="AR16" s="141">
        <v>40.393000000000001</v>
      </c>
      <c r="AS16" s="141">
        <v>39.738999999999997</v>
      </c>
      <c r="AT16" s="141">
        <v>39.848999999999997</v>
      </c>
      <c r="AU16" s="141">
        <v>40.393999999999998</v>
      </c>
      <c r="AV16" s="141">
        <v>39.783000000000001</v>
      </c>
      <c r="AW16" s="142">
        <v>39.715000000000003</v>
      </c>
    </row>
    <row r="17" spans="1:49" s="2" customFormat="1" ht="24.9" customHeight="1">
      <c r="A17" s="53">
        <v>10</v>
      </c>
      <c r="B17" s="298" t="s">
        <v>247</v>
      </c>
      <c r="C17" s="55">
        <v>13</v>
      </c>
      <c r="D17" s="100">
        <f>COUNTIF(Z5:Z134,"&gt;00")+1</f>
        <v>19</v>
      </c>
      <c r="E17" s="101">
        <f t="shared" si="2"/>
        <v>706</v>
      </c>
      <c r="F17" s="105">
        <f>MIN(Z5:Z136)</f>
        <v>39.933999999999997</v>
      </c>
      <c r="G17" s="103">
        <f>AVERAGE(Z5:Z136)</f>
        <v>40.392166666666668</v>
      </c>
      <c r="H17" s="104">
        <f t="shared" si="0"/>
        <v>0.45816666666667061</v>
      </c>
      <c r="I17" s="84">
        <v>0.34662037037037036</v>
      </c>
      <c r="J17" s="86">
        <f>I17-I15</f>
        <v>3.8449074074074052E-2</v>
      </c>
      <c r="K17" s="155">
        <f>J17</f>
        <v>3.8449074074074052E-2</v>
      </c>
      <c r="L17" s="159">
        <v>141.12299999999999</v>
      </c>
      <c r="M17" s="92"/>
      <c r="N17" s="44"/>
      <c r="P17" s="140">
        <v>40.491</v>
      </c>
      <c r="Q17" s="141">
        <v>40.28</v>
      </c>
      <c r="R17" s="141">
        <v>40.087000000000003</v>
      </c>
      <c r="S17" s="141">
        <v>40.552999999999997</v>
      </c>
      <c r="T17" s="141">
        <v>40.476999999999997</v>
      </c>
      <c r="U17" s="141">
        <v>41.43</v>
      </c>
      <c r="V17" s="141">
        <v>40.491</v>
      </c>
      <c r="W17" s="141">
        <v>40.426000000000002</v>
      </c>
      <c r="X17" s="141">
        <v>40.658999999999999</v>
      </c>
      <c r="Y17" s="141">
        <v>40.314</v>
      </c>
      <c r="Z17" s="141">
        <v>40.145000000000003</v>
      </c>
      <c r="AA17" s="141">
        <v>40.253</v>
      </c>
      <c r="AB17" s="141">
        <v>40.246000000000002</v>
      </c>
      <c r="AC17" s="141">
        <v>39.942999999999998</v>
      </c>
      <c r="AD17" s="141">
        <v>40.219000000000001</v>
      </c>
      <c r="AE17" s="141">
        <v>40.265999999999998</v>
      </c>
      <c r="AF17" s="141">
        <v>39.716999999999999</v>
      </c>
      <c r="AG17" s="141">
        <v>40.192</v>
      </c>
      <c r="AH17" s="141">
        <v>39.911999999999999</v>
      </c>
      <c r="AI17" s="141">
        <v>40.274999999999999</v>
      </c>
      <c r="AJ17" s="141">
        <v>39.814999999999998</v>
      </c>
      <c r="AK17" s="141">
        <v>39.978999999999999</v>
      </c>
      <c r="AL17" s="141">
        <v>39.811</v>
      </c>
      <c r="AM17" s="141">
        <v>40.649000000000001</v>
      </c>
      <c r="AN17" s="141">
        <v>40.064</v>
      </c>
      <c r="AO17" s="141">
        <v>40.335000000000001</v>
      </c>
      <c r="AP17" s="141">
        <v>39.363</v>
      </c>
      <c r="AQ17" s="141">
        <v>39.850999999999999</v>
      </c>
      <c r="AR17" s="141">
        <v>39.82</v>
      </c>
      <c r="AS17" s="141">
        <v>39.692999999999998</v>
      </c>
      <c r="AT17" s="141">
        <v>39.738</v>
      </c>
      <c r="AU17" s="141">
        <v>40.125</v>
      </c>
      <c r="AV17" s="141">
        <v>39.89</v>
      </c>
      <c r="AW17" s="142">
        <v>39.661000000000001</v>
      </c>
    </row>
    <row r="18" spans="1:49" s="2" customFormat="1" ht="24.9" customHeight="1">
      <c r="A18" s="53">
        <v>11</v>
      </c>
      <c r="B18" s="298" t="s">
        <v>247</v>
      </c>
      <c r="C18" s="55">
        <v>69</v>
      </c>
      <c r="D18" s="100">
        <f>COUNTIF(AA5:AA134,"&gt;00")+1</f>
        <v>28</v>
      </c>
      <c r="E18" s="101">
        <f t="shared" si="2"/>
        <v>734</v>
      </c>
      <c r="F18" s="105">
        <f>MIN(AA5:AA136)</f>
        <v>39.863999999999997</v>
      </c>
      <c r="G18" s="103">
        <f>AVERAGE(AA5:AA136)</f>
        <v>40.234148148148144</v>
      </c>
      <c r="H18" s="104">
        <f t="shared" si="0"/>
        <v>0.37014814814814656</v>
      </c>
      <c r="I18" s="84">
        <v>0.36082175925925924</v>
      </c>
      <c r="J18" s="86">
        <f t="shared" si="1"/>
        <v>1.4201388888888888E-2</v>
      </c>
      <c r="K18" s="155">
        <f>J18+K17</f>
        <v>5.2650462962962941E-2</v>
      </c>
      <c r="L18" s="159">
        <v>141.358</v>
      </c>
      <c r="M18" s="92"/>
      <c r="N18" s="44"/>
      <c r="P18" s="140">
        <v>40.448999999999998</v>
      </c>
      <c r="Q18" s="141">
        <v>40.369</v>
      </c>
      <c r="R18" s="141">
        <v>40.037999999999997</v>
      </c>
      <c r="S18" s="141">
        <v>40.454999999999998</v>
      </c>
      <c r="T18" s="141">
        <v>40.520000000000003</v>
      </c>
      <c r="U18" s="141">
        <v>40.832999999999998</v>
      </c>
      <c r="V18" s="141">
        <v>40.828000000000003</v>
      </c>
      <c r="W18" s="141">
        <v>40.128999999999998</v>
      </c>
      <c r="X18" s="141">
        <v>41.317</v>
      </c>
      <c r="Y18" s="141">
        <v>40.468000000000004</v>
      </c>
      <c r="Z18" s="141">
        <v>40.177</v>
      </c>
      <c r="AA18" s="141">
        <v>41.534999999999997</v>
      </c>
      <c r="AB18" s="141">
        <v>40.380000000000003</v>
      </c>
      <c r="AC18" s="141">
        <v>39.975000000000001</v>
      </c>
      <c r="AD18" s="141">
        <v>40.238</v>
      </c>
      <c r="AE18" s="141">
        <v>40.409999999999997</v>
      </c>
      <c r="AF18" s="141">
        <v>39.689</v>
      </c>
      <c r="AG18" s="141">
        <v>40.298000000000002</v>
      </c>
      <c r="AH18" s="141">
        <v>40.06</v>
      </c>
      <c r="AI18" s="141">
        <v>40.235999999999997</v>
      </c>
      <c r="AJ18" s="141">
        <v>39.597999999999999</v>
      </c>
      <c r="AK18" s="141">
        <v>40.277999999999999</v>
      </c>
      <c r="AL18" s="141">
        <v>40.03</v>
      </c>
      <c r="AM18" s="141">
        <v>40.368000000000002</v>
      </c>
      <c r="AN18" s="141">
        <v>40.133000000000003</v>
      </c>
      <c r="AO18" s="141">
        <v>40.408999999999999</v>
      </c>
      <c r="AP18" s="141">
        <v>39.665999999999997</v>
      </c>
      <c r="AQ18" s="141">
        <v>39.817</v>
      </c>
      <c r="AR18" s="141">
        <v>40.929000000000002</v>
      </c>
      <c r="AS18" s="141">
        <v>40.322000000000003</v>
      </c>
      <c r="AT18" s="141">
        <v>39.801000000000002</v>
      </c>
      <c r="AU18" s="141">
        <v>40.143000000000001</v>
      </c>
      <c r="AV18" s="141">
        <v>39.808</v>
      </c>
      <c r="AW18" s="142">
        <v>39.537999999999997</v>
      </c>
    </row>
    <row r="19" spans="1:49" s="2" customFormat="1" ht="24.9" customHeight="1">
      <c r="A19" s="53">
        <v>12</v>
      </c>
      <c r="B19" s="298" t="s">
        <v>221</v>
      </c>
      <c r="C19" s="55">
        <v>13</v>
      </c>
      <c r="D19" s="100">
        <f>COUNTIF(AB5:AB134,"&gt;00")+1</f>
        <v>34</v>
      </c>
      <c r="E19" s="101">
        <f t="shared" si="2"/>
        <v>768</v>
      </c>
      <c r="F19" s="105">
        <f>MIN(AB5:AB136)</f>
        <v>39.929000000000002</v>
      </c>
      <c r="G19" s="103">
        <f>AVERAGE(AB5:AB136)</f>
        <v>40.409212121212128</v>
      </c>
      <c r="H19" s="104">
        <f t="shared" si="0"/>
        <v>0.48021212121212642</v>
      </c>
      <c r="I19" s="84">
        <v>0.37798611111111113</v>
      </c>
      <c r="J19" s="86">
        <f t="shared" si="1"/>
        <v>1.7164351851851889E-2</v>
      </c>
      <c r="K19" s="155">
        <f>J19+K14</f>
        <v>6.6481481481481475E-2</v>
      </c>
      <c r="L19" s="159">
        <v>148.351</v>
      </c>
      <c r="M19" s="92"/>
      <c r="N19" s="44"/>
      <c r="P19" s="140">
        <v>41.79</v>
      </c>
      <c r="Q19" s="141">
        <v>40.551000000000002</v>
      </c>
      <c r="R19" s="141">
        <v>40.049999999999997</v>
      </c>
      <c r="S19" s="141">
        <v>40.529000000000003</v>
      </c>
      <c r="T19" s="141">
        <v>40.377000000000002</v>
      </c>
      <c r="U19" s="141">
        <v>41.018000000000001</v>
      </c>
      <c r="V19" s="141">
        <v>40.649000000000001</v>
      </c>
      <c r="W19" s="141">
        <v>40.389000000000003</v>
      </c>
      <c r="X19" s="141">
        <v>40.271000000000001</v>
      </c>
      <c r="Y19" s="141">
        <v>40.256999999999998</v>
      </c>
      <c r="Z19" s="141">
        <v>39.933999999999997</v>
      </c>
      <c r="AA19" s="141">
        <v>40.015000000000001</v>
      </c>
      <c r="AB19" s="141">
        <v>40.588000000000001</v>
      </c>
      <c r="AC19" s="141">
        <v>40.692</v>
      </c>
      <c r="AD19" s="141">
        <v>40.009</v>
      </c>
      <c r="AE19" s="141">
        <v>40.326999999999998</v>
      </c>
      <c r="AF19" s="141">
        <v>39.805999999999997</v>
      </c>
      <c r="AG19" s="141">
        <v>40.298000000000002</v>
      </c>
      <c r="AH19" s="141">
        <v>39.844000000000001</v>
      </c>
      <c r="AI19" s="141">
        <v>40.158999999999999</v>
      </c>
      <c r="AJ19" s="141">
        <v>39.686999999999998</v>
      </c>
      <c r="AK19" s="141">
        <v>40.228000000000002</v>
      </c>
      <c r="AL19" s="141">
        <v>39.630000000000003</v>
      </c>
      <c r="AM19" s="141">
        <v>40.459000000000003</v>
      </c>
      <c r="AN19" s="141">
        <v>40.359000000000002</v>
      </c>
      <c r="AO19" s="141">
        <v>40.234999999999999</v>
      </c>
      <c r="AP19" s="141">
        <v>39.911999999999999</v>
      </c>
      <c r="AQ19" s="141">
        <v>39.908999999999999</v>
      </c>
      <c r="AR19" s="141">
        <v>40.058</v>
      </c>
      <c r="AS19" s="141">
        <v>40.624000000000002</v>
      </c>
      <c r="AT19" s="141">
        <v>40.031999999999996</v>
      </c>
      <c r="AU19" s="141">
        <v>39.970999999999997</v>
      </c>
      <c r="AV19" s="141">
        <v>39.701000000000001</v>
      </c>
      <c r="AW19" s="142">
        <v>39.981999999999999</v>
      </c>
    </row>
    <row r="20" spans="1:49" s="2" customFormat="1" ht="24.9" customHeight="1">
      <c r="A20" s="182">
        <v>13</v>
      </c>
      <c r="B20" s="380" t="s">
        <v>212</v>
      </c>
      <c r="C20" s="176">
        <v>44</v>
      </c>
      <c r="D20" s="100">
        <f>COUNTIF(AC5:AC134,"&gt;00")+1</f>
        <v>99</v>
      </c>
      <c r="E20" s="101">
        <f t="shared" si="2"/>
        <v>867</v>
      </c>
      <c r="F20" s="105">
        <f>MIN(AC5:AC136)</f>
        <v>39.914000000000001</v>
      </c>
      <c r="G20" s="103">
        <f>AVERAGE(AC5:AC136)</f>
        <v>40.286918367346928</v>
      </c>
      <c r="H20" s="104">
        <f t="shared" si="0"/>
        <v>0.37291836734692652</v>
      </c>
      <c r="I20" s="130">
        <v>0.42531249999999998</v>
      </c>
      <c r="J20" s="131">
        <f t="shared" si="1"/>
        <v>4.7326388888888848E-2</v>
      </c>
      <c r="K20" s="267">
        <f>J20+K15</f>
        <v>0.15818287037037038</v>
      </c>
      <c r="L20" s="161">
        <v>140.78700000000001</v>
      </c>
      <c r="M20" s="92"/>
      <c r="N20" s="44"/>
      <c r="P20" s="140">
        <v>40.401000000000003</v>
      </c>
      <c r="Q20" s="141">
        <v>40.478999999999999</v>
      </c>
      <c r="R20" s="141">
        <v>40.386000000000003</v>
      </c>
      <c r="S20" s="141">
        <v>40.360999999999997</v>
      </c>
      <c r="T20" s="141">
        <v>40.442</v>
      </c>
      <c r="U20" s="141">
        <v>40.895000000000003</v>
      </c>
      <c r="V20" s="141">
        <v>40.250999999999998</v>
      </c>
      <c r="W20" s="141">
        <v>40.332000000000001</v>
      </c>
      <c r="X20" s="141">
        <v>41.262999999999998</v>
      </c>
      <c r="Y20" s="141">
        <v>40.414000000000001</v>
      </c>
      <c r="Z20" s="141">
        <v>40.003</v>
      </c>
      <c r="AA20" s="141">
        <v>39.918999999999997</v>
      </c>
      <c r="AB20" s="141">
        <v>39.965000000000003</v>
      </c>
      <c r="AC20" s="141">
        <v>40.241999999999997</v>
      </c>
      <c r="AD20" s="141">
        <v>40.085000000000001</v>
      </c>
      <c r="AE20" s="141">
        <v>40.226999999999997</v>
      </c>
      <c r="AF20" s="141">
        <v>40.031999999999996</v>
      </c>
      <c r="AG20" s="141">
        <v>40.171999999999997</v>
      </c>
      <c r="AH20" s="141">
        <v>39.552999999999997</v>
      </c>
      <c r="AI20" s="141">
        <v>39.994999999999997</v>
      </c>
      <c r="AJ20" s="141">
        <v>39.868000000000002</v>
      </c>
      <c r="AK20" s="144"/>
      <c r="AL20" s="141">
        <v>40.052</v>
      </c>
      <c r="AM20" s="141">
        <v>40.493000000000002</v>
      </c>
      <c r="AN20" s="141">
        <v>40.069000000000003</v>
      </c>
      <c r="AO20" s="141">
        <v>40.28</v>
      </c>
      <c r="AP20" s="141">
        <v>39.630000000000003</v>
      </c>
      <c r="AQ20" s="141">
        <v>39.661000000000001</v>
      </c>
      <c r="AR20" s="141">
        <v>40.33</v>
      </c>
      <c r="AS20" s="141">
        <v>39.844000000000001</v>
      </c>
      <c r="AT20" s="141">
        <v>40.119999999999997</v>
      </c>
      <c r="AU20" s="141">
        <v>40.177</v>
      </c>
      <c r="AV20" s="141">
        <v>39.722999999999999</v>
      </c>
      <c r="AW20" s="142">
        <v>39.786000000000001</v>
      </c>
    </row>
    <row r="21" spans="1:49" s="2" customFormat="1" ht="24.9" customHeight="1">
      <c r="A21" s="171">
        <v>14</v>
      </c>
      <c r="B21" s="376" t="s">
        <v>247</v>
      </c>
      <c r="C21" s="168">
        <v>7</v>
      </c>
      <c r="D21" s="201">
        <f>COUNTIF(AD5:AD134,"&gt;00")+1</f>
        <v>82</v>
      </c>
      <c r="E21" s="206">
        <f t="shared" si="2"/>
        <v>949</v>
      </c>
      <c r="F21" s="105">
        <f>MIN(AD5:AD136)</f>
        <v>39.627000000000002</v>
      </c>
      <c r="G21" s="204">
        <f>AVERAGE(AD5:AD136)</f>
        <v>40.040962962962951</v>
      </c>
      <c r="H21" s="203">
        <f t="shared" si="0"/>
        <v>0.41396296296294821</v>
      </c>
      <c r="I21" s="167">
        <v>0.46447916666666672</v>
      </c>
      <c r="J21" s="87">
        <f t="shared" si="1"/>
        <v>3.9166666666666738E-2</v>
      </c>
      <c r="K21" s="155">
        <f>J21+K18</f>
        <v>9.1817129629629679E-2</v>
      </c>
      <c r="L21" s="159">
        <v>143.57400000000001</v>
      </c>
      <c r="M21" s="92"/>
      <c r="N21" s="44"/>
      <c r="P21" s="140">
        <v>40.28</v>
      </c>
      <c r="Q21" s="141">
        <v>40.356999999999999</v>
      </c>
      <c r="R21" s="141">
        <v>40.575000000000003</v>
      </c>
      <c r="S21" s="141">
        <v>40.381999999999998</v>
      </c>
      <c r="T21" s="141">
        <v>40.558</v>
      </c>
      <c r="U21" s="141">
        <v>40.665999999999997</v>
      </c>
      <c r="V21" s="141">
        <v>40.348999999999997</v>
      </c>
      <c r="W21" s="141">
        <v>40.302999999999997</v>
      </c>
      <c r="X21" s="141">
        <v>41.453000000000003</v>
      </c>
      <c r="Y21" s="141">
        <v>40.238</v>
      </c>
      <c r="Z21" s="141">
        <v>39.941000000000003</v>
      </c>
      <c r="AA21" s="141">
        <v>40.622</v>
      </c>
      <c r="AB21" s="141">
        <v>40.036999999999999</v>
      </c>
      <c r="AC21" s="141">
        <v>40.034999999999997</v>
      </c>
      <c r="AD21" s="141">
        <v>40.034999999999997</v>
      </c>
      <c r="AE21" s="141">
        <v>40.558</v>
      </c>
      <c r="AF21" s="141">
        <v>39.829000000000001</v>
      </c>
      <c r="AG21" s="141">
        <v>40.087000000000003</v>
      </c>
      <c r="AH21" s="141">
        <v>40.075000000000003</v>
      </c>
      <c r="AI21" s="141">
        <v>40.118000000000002</v>
      </c>
      <c r="AJ21" s="141">
        <v>39.615000000000002</v>
      </c>
      <c r="AK21" s="144"/>
      <c r="AL21" s="141">
        <v>39.819000000000003</v>
      </c>
      <c r="AM21" s="141">
        <v>40.484999999999999</v>
      </c>
      <c r="AN21" s="141">
        <v>40.152000000000001</v>
      </c>
      <c r="AO21" s="141">
        <v>40.171999999999997</v>
      </c>
      <c r="AP21" s="141">
        <v>39.777999999999999</v>
      </c>
      <c r="AQ21" s="141">
        <v>39.811999999999998</v>
      </c>
      <c r="AR21" s="141">
        <v>40.271999999999998</v>
      </c>
      <c r="AS21" s="141">
        <v>39.722000000000001</v>
      </c>
      <c r="AT21" s="141">
        <v>39.929000000000002</v>
      </c>
      <c r="AU21" s="141">
        <v>40.094999999999999</v>
      </c>
      <c r="AV21" s="141">
        <v>39.765999999999998</v>
      </c>
      <c r="AW21" s="142">
        <v>41.28</v>
      </c>
    </row>
    <row r="22" spans="1:49" s="2" customFormat="1" ht="24.9" customHeight="1">
      <c r="A22" s="53">
        <v>15</v>
      </c>
      <c r="B22" s="298" t="s">
        <v>218</v>
      </c>
      <c r="C22" s="55">
        <v>13</v>
      </c>
      <c r="D22" s="100">
        <f>COUNTIF(AE5:AE134,"&gt;00")+1</f>
        <v>102</v>
      </c>
      <c r="E22" s="101">
        <f t="shared" si="2"/>
        <v>1051</v>
      </c>
      <c r="F22" s="105">
        <f>MIN(AE5:AE136)</f>
        <v>39.991</v>
      </c>
      <c r="G22" s="103">
        <f>AVERAGE(AE5:AE136)</f>
        <v>40.377297029702966</v>
      </c>
      <c r="H22" s="104">
        <f t="shared" si="0"/>
        <v>0.3862970297029662</v>
      </c>
      <c r="I22" s="84">
        <v>0.51334490740740735</v>
      </c>
      <c r="J22" s="86">
        <f t="shared" si="1"/>
        <v>4.8865740740740626E-2</v>
      </c>
      <c r="K22" s="155">
        <f>J22</f>
        <v>4.8865740740740626E-2</v>
      </c>
      <c r="L22" s="159">
        <v>141.755</v>
      </c>
      <c r="M22" s="92"/>
      <c r="N22" s="44"/>
      <c r="P22" s="140">
        <v>40.284999999999997</v>
      </c>
      <c r="Q22" s="141">
        <v>40.561999999999998</v>
      </c>
      <c r="R22" s="141">
        <v>40.261000000000003</v>
      </c>
      <c r="S22" s="141">
        <v>40.369</v>
      </c>
      <c r="T22" s="141">
        <v>40.521000000000001</v>
      </c>
      <c r="U22" s="141">
        <v>40.695999999999998</v>
      </c>
      <c r="V22" s="141">
        <v>40.152000000000001</v>
      </c>
      <c r="W22" s="141">
        <v>40.07</v>
      </c>
      <c r="X22" s="141">
        <v>40.840000000000003</v>
      </c>
      <c r="Y22" s="141">
        <v>40.231999999999999</v>
      </c>
      <c r="Z22" s="141">
        <v>40.524999999999999</v>
      </c>
      <c r="AA22" s="141">
        <v>40.095999999999997</v>
      </c>
      <c r="AB22" s="141">
        <v>39.975000000000001</v>
      </c>
      <c r="AC22" s="141">
        <v>40.165999999999997</v>
      </c>
      <c r="AD22" s="141">
        <v>40.459000000000003</v>
      </c>
      <c r="AE22" s="141">
        <v>40.972999999999999</v>
      </c>
      <c r="AF22" s="141">
        <v>39.627000000000002</v>
      </c>
      <c r="AG22" s="141">
        <v>40.359000000000002</v>
      </c>
      <c r="AH22" s="141">
        <v>39.816000000000003</v>
      </c>
      <c r="AI22" s="141">
        <v>40.036999999999999</v>
      </c>
      <c r="AJ22" s="141">
        <v>39.908000000000001</v>
      </c>
      <c r="AK22" s="144"/>
      <c r="AL22" s="141">
        <v>40.076999999999998</v>
      </c>
      <c r="AM22" s="141">
        <v>40.582999999999998</v>
      </c>
      <c r="AN22" s="141">
        <v>40.219000000000001</v>
      </c>
      <c r="AO22" s="141">
        <v>40.274999999999999</v>
      </c>
      <c r="AP22" s="141">
        <v>39.963000000000001</v>
      </c>
      <c r="AQ22" s="141">
        <v>39.68</v>
      </c>
      <c r="AR22" s="141">
        <v>40.170999999999999</v>
      </c>
      <c r="AS22" s="141">
        <v>40.128</v>
      </c>
      <c r="AT22" s="141">
        <v>40.206000000000003</v>
      </c>
      <c r="AU22" s="141">
        <v>40.015999999999998</v>
      </c>
      <c r="AV22" s="141">
        <v>39.828000000000003</v>
      </c>
      <c r="AW22" s="142">
        <v>39.634</v>
      </c>
    </row>
    <row r="23" spans="1:49" s="2" customFormat="1" ht="24.9" customHeight="1">
      <c r="A23" s="53">
        <v>16</v>
      </c>
      <c r="B23" s="298" t="s">
        <v>247</v>
      </c>
      <c r="C23" s="55">
        <v>44</v>
      </c>
      <c r="D23" s="100">
        <f>COUNTIF(AF5:AF134,"&gt;00")+1</f>
        <v>76</v>
      </c>
      <c r="E23" s="101">
        <f t="shared" si="2"/>
        <v>1127</v>
      </c>
      <c r="F23" s="271">
        <f>MIN(AF5:AF136)</f>
        <v>39.488999999999997</v>
      </c>
      <c r="G23" s="103">
        <f>AVERAGE(AF5:AF136)</f>
        <v>39.797586666666668</v>
      </c>
      <c r="H23" s="104">
        <f t="shared" si="0"/>
        <v>0.30858666666667034</v>
      </c>
      <c r="I23" s="84">
        <v>0.54952546296296301</v>
      </c>
      <c r="J23" s="86">
        <f t="shared" si="1"/>
        <v>3.618055555555566E-2</v>
      </c>
      <c r="K23" s="155">
        <f>J23+K21</f>
        <v>0.12799768518518534</v>
      </c>
      <c r="L23" s="159">
        <v>141.86600000000001</v>
      </c>
      <c r="M23" s="92"/>
      <c r="N23" s="44"/>
      <c r="P23" s="140">
        <v>40.127000000000002</v>
      </c>
      <c r="Q23" s="141">
        <v>41.121000000000002</v>
      </c>
      <c r="R23" s="141">
        <v>40.207000000000001</v>
      </c>
      <c r="S23" s="141">
        <v>40.226999999999997</v>
      </c>
      <c r="T23" s="141">
        <v>41.021999999999998</v>
      </c>
      <c r="U23" s="141">
        <v>41.015999999999998</v>
      </c>
      <c r="V23" s="141">
        <v>40.295999999999999</v>
      </c>
      <c r="W23" s="141">
        <v>40.503</v>
      </c>
      <c r="X23" s="141">
        <v>40.722000000000001</v>
      </c>
      <c r="Y23" s="141">
        <v>40.886000000000003</v>
      </c>
      <c r="Z23" s="144"/>
      <c r="AA23" s="141">
        <v>40.020000000000003</v>
      </c>
      <c r="AB23" s="141">
        <v>40.369999999999997</v>
      </c>
      <c r="AC23" s="141">
        <v>39.975000000000001</v>
      </c>
      <c r="AD23" s="141">
        <v>39.844000000000001</v>
      </c>
      <c r="AE23" s="141">
        <v>40.176000000000002</v>
      </c>
      <c r="AF23" s="141">
        <v>39.673999999999999</v>
      </c>
      <c r="AG23" s="141">
        <v>40.130000000000003</v>
      </c>
      <c r="AH23" s="141">
        <v>40.058999999999997</v>
      </c>
      <c r="AI23" s="141">
        <v>40.131</v>
      </c>
      <c r="AJ23" s="141">
        <v>39.786999999999999</v>
      </c>
      <c r="AK23" s="144"/>
      <c r="AL23" s="141">
        <v>40.094000000000001</v>
      </c>
      <c r="AM23" s="141">
        <v>40.377000000000002</v>
      </c>
      <c r="AN23" s="141">
        <v>40.119</v>
      </c>
      <c r="AO23" s="141">
        <v>40.511000000000003</v>
      </c>
      <c r="AP23" s="141">
        <v>40.290999999999997</v>
      </c>
      <c r="AQ23" s="141">
        <v>40.390999999999998</v>
      </c>
      <c r="AR23" s="141">
        <v>39.929000000000002</v>
      </c>
      <c r="AS23" s="141">
        <v>39.948999999999998</v>
      </c>
      <c r="AT23" s="141">
        <v>39.969000000000001</v>
      </c>
      <c r="AU23" s="141">
        <v>40.045000000000002</v>
      </c>
      <c r="AV23" s="141">
        <v>39.834000000000003</v>
      </c>
      <c r="AW23" s="142">
        <v>39.595999999999997</v>
      </c>
    </row>
    <row r="24" spans="1:49" s="2" customFormat="1" ht="24.9" customHeight="1">
      <c r="A24" s="53">
        <v>17</v>
      </c>
      <c r="B24" s="298" t="s">
        <v>218</v>
      </c>
      <c r="C24" s="55">
        <v>6</v>
      </c>
      <c r="D24" s="100">
        <f>COUNTIF(AG5:AG134,"&gt;00")+1</f>
        <v>83</v>
      </c>
      <c r="E24" s="101">
        <f t="shared" si="2"/>
        <v>1210</v>
      </c>
      <c r="F24" s="105">
        <f>MIN(AG5:AG136)</f>
        <v>39.841000000000001</v>
      </c>
      <c r="G24" s="103">
        <f>AVERAGE(AG5:AG136)</f>
        <v>40.239280487804876</v>
      </c>
      <c r="H24" s="104">
        <f t="shared" si="0"/>
        <v>0.39828048780487535</v>
      </c>
      <c r="I24" s="358">
        <v>0.58936342592592594</v>
      </c>
      <c r="J24" s="360">
        <f t="shared" si="1"/>
        <v>3.9837962962962936E-2</v>
      </c>
      <c r="K24" s="155">
        <f>J24+K22</f>
        <v>8.8703703703703562E-2</v>
      </c>
      <c r="L24" s="161">
        <v>140.97800000000001</v>
      </c>
      <c r="M24" s="92"/>
      <c r="N24" s="44"/>
      <c r="P24" s="140">
        <v>40.270000000000003</v>
      </c>
      <c r="Q24" s="141">
        <v>40.534999999999997</v>
      </c>
      <c r="R24" s="141">
        <v>40.511000000000003</v>
      </c>
      <c r="S24" s="141">
        <v>40.887</v>
      </c>
      <c r="T24" s="141">
        <v>40.268000000000001</v>
      </c>
      <c r="U24" s="141">
        <v>40.984999999999999</v>
      </c>
      <c r="V24" s="141">
        <v>41.671999999999997</v>
      </c>
      <c r="W24" s="141">
        <v>40.195</v>
      </c>
      <c r="X24" s="141">
        <v>40.664000000000001</v>
      </c>
      <c r="Y24" s="141">
        <v>40.470999999999997</v>
      </c>
      <c r="Z24" s="144"/>
      <c r="AA24" s="141">
        <v>39.898000000000003</v>
      </c>
      <c r="AB24" s="141">
        <v>40.165999999999997</v>
      </c>
      <c r="AC24" s="141">
        <v>40.088999999999999</v>
      </c>
      <c r="AD24" s="141">
        <v>39.628</v>
      </c>
      <c r="AE24" s="141">
        <v>40.246000000000002</v>
      </c>
      <c r="AF24" s="141">
        <v>39.488999999999997</v>
      </c>
      <c r="AG24" s="141">
        <v>40.033000000000001</v>
      </c>
      <c r="AH24" s="141">
        <v>39.924999999999997</v>
      </c>
      <c r="AI24" s="141">
        <v>40.219000000000001</v>
      </c>
      <c r="AJ24" s="141">
        <v>40.284999999999997</v>
      </c>
      <c r="AK24" s="144"/>
      <c r="AL24" s="141">
        <v>40.155000000000001</v>
      </c>
      <c r="AM24" s="141">
        <v>40.281999999999996</v>
      </c>
      <c r="AN24" s="141">
        <v>39.994</v>
      </c>
      <c r="AO24" s="141">
        <v>40.170999999999999</v>
      </c>
      <c r="AP24" s="141">
        <v>39.802999999999997</v>
      </c>
      <c r="AQ24" s="141">
        <v>40.314</v>
      </c>
      <c r="AR24" s="141">
        <v>40.188000000000002</v>
      </c>
      <c r="AS24" s="141">
        <v>39.770000000000003</v>
      </c>
      <c r="AT24" s="141">
        <v>39.875999999999998</v>
      </c>
      <c r="AU24" s="141">
        <v>40.252000000000002</v>
      </c>
      <c r="AV24" s="141">
        <v>39.829000000000001</v>
      </c>
      <c r="AW24" s="142">
        <v>39.549999999999997</v>
      </c>
    </row>
    <row r="25" spans="1:49" s="2" customFormat="1" ht="24.9" customHeight="1">
      <c r="A25" s="53">
        <v>18</v>
      </c>
      <c r="B25" s="298" t="s">
        <v>247</v>
      </c>
      <c r="C25" s="55">
        <v>7</v>
      </c>
      <c r="D25" s="100">
        <f>COUNTIF(AH5:AH134,"&gt;00")+1</f>
        <v>44</v>
      </c>
      <c r="E25" s="101">
        <f t="shared" si="2"/>
        <v>1254</v>
      </c>
      <c r="F25" s="105">
        <f>MIN(AH5:AH136)</f>
        <v>39.552999999999997</v>
      </c>
      <c r="G25" s="103">
        <f>AVERAGE(AH5:AH136)</f>
        <v>39.925697674418593</v>
      </c>
      <c r="H25" s="104">
        <f t="shared" si="0"/>
        <v>0.37269767441859614</v>
      </c>
      <c r="I25" s="358">
        <v>0.61086805555555557</v>
      </c>
      <c r="J25" s="360">
        <f t="shared" si="1"/>
        <v>2.1504629629629624E-2</v>
      </c>
      <c r="K25" s="155">
        <f>J25+K23</f>
        <v>0.14950231481481496</v>
      </c>
      <c r="L25" s="159">
        <v>142.68799999999999</v>
      </c>
      <c r="M25" s="92"/>
      <c r="N25" s="44"/>
      <c r="P25" s="140">
        <v>40.088000000000001</v>
      </c>
      <c r="Q25" s="141">
        <v>40.381999999999998</v>
      </c>
      <c r="R25" s="141">
        <v>41.027999999999999</v>
      </c>
      <c r="S25" s="141">
        <v>40.549999999999997</v>
      </c>
      <c r="T25" s="141">
        <v>40.521000000000001</v>
      </c>
      <c r="U25" s="141">
        <v>40.579000000000001</v>
      </c>
      <c r="V25" s="141">
        <v>40.500999999999998</v>
      </c>
      <c r="W25" s="141">
        <v>40.03</v>
      </c>
      <c r="X25" s="141">
        <v>40.514000000000003</v>
      </c>
      <c r="Y25" s="141">
        <v>40.514000000000003</v>
      </c>
      <c r="Z25" s="144"/>
      <c r="AA25" s="141">
        <v>40.143999999999998</v>
      </c>
      <c r="AB25" s="141">
        <v>40.637</v>
      </c>
      <c r="AC25" s="141">
        <v>39.914000000000001</v>
      </c>
      <c r="AD25" s="141">
        <v>40.250999999999998</v>
      </c>
      <c r="AE25" s="141">
        <v>40.356999999999999</v>
      </c>
      <c r="AF25" s="141">
        <v>39.686</v>
      </c>
      <c r="AG25" s="141">
        <v>40.033000000000001</v>
      </c>
      <c r="AH25" s="141">
        <v>39.68</v>
      </c>
      <c r="AI25" s="141">
        <v>40.043999999999997</v>
      </c>
      <c r="AJ25" s="141">
        <v>39.777999999999999</v>
      </c>
      <c r="AK25" s="144"/>
      <c r="AL25" s="141">
        <v>39.761000000000003</v>
      </c>
      <c r="AM25" s="141">
        <v>40.276000000000003</v>
      </c>
      <c r="AN25" s="141">
        <v>40.286999999999999</v>
      </c>
      <c r="AO25" s="141">
        <v>40.054000000000002</v>
      </c>
      <c r="AP25" s="141">
        <v>39.908999999999999</v>
      </c>
      <c r="AQ25" s="141">
        <v>40.002000000000002</v>
      </c>
      <c r="AR25" s="141">
        <v>39.963000000000001</v>
      </c>
      <c r="AS25" s="141">
        <v>39.802999999999997</v>
      </c>
      <c r="AT25" s="141">
        <v>40.204000000000001</v>
      </c>
      <c r="AU25" s="141">
        <v>40.366</v>
      </c>
      <c r="AV25" s="141">
        <v>39.83</v>
      </c>
      <c r="AW25" s="142">
        <v>39.786999999999999</v>
      </c>
    </row>
    <row r="26" spans="1:49" s="2" customFormat="1" ht="24.9" customHeight="1">
      <c r="A26" s="183">
        <v>19</v>
      </c>
      <c r="B26" s="394" t="s">
        <v>218</v>
      </c>
      <c r="C26" s="224">
        <v>13</v>
      </c>
      <c r="D26" s="368">
        <f>COUNTIF(AI5:AI134,"&gt;00")+1</f>
        <v>62</v>
      </c>
      <c r="E26" s="369">
        <f t="shared" si="2"/>
        <v>1316</v>
      </c>
      <c r="F26" s="128">
        <f>MIN(AI5:AI136)</f>
        <v>39.936999999999998</v>
      </c>
      <c r="G26" s="371">
        <f>AVERAGE(AI5:AI136)</f>
        <v>40.343868852459011</v>
      </c>
      <c r="H26" s="372">
        <f t="shared" si="0"/>
        <v>0.40686885245901294</v>
      </c>
      <c r="I26" s="192">
        <v>0.64099537037037035</v>
      </c>
      <c r="J26" s="189">
        <f t="shared" si="1"/>
        <v>3.0127314814814787E-2</v>
      </c>
      <c r="K26" s="363">
        <f>J26+K24</f>
        <v>0.11883101851851835</v>
      </c>
      <c r="L26" s="161">
        <v>140.446</v>
      </c>
      <c r="M26" s="92"/>
      <c r="N26" s="44"/>
      <c r="P26" s="140">
        <v>40.256999999999998</v>
      </c>
      <c r="Q26" s="141">
        <v>40.46</v>
      </c>
      <c r="R26" s="141">
        <v>40.218000000000004</v>
      </c>
      <c r="S26" s="141">
        <v>40.51</v>
      </c>
      <c r="T26" s="141">
        <v>40.545999999999999</v>
      </c>
      <c r="U26" s="141">
        <v>40.591999999999999</v>
      </c>
      <c r="V26" s="141">
        <v>40.460999999999999</v>
      </c>
      <c r="W26" s="141">
        <v>39.968000000000004</v>
      </c>
      <c r="X26" s="141">
        <v>40.768000000000001</v>
      </c>
      <c r="Y26" s="141">
        <v>40.494999999999997</v>
      </c>
      <c r="Z26" s="144"/>
      <c r="AA26" s="141">
        <v>39.863999999999997</v>
      </c>
      <c r="AB26" s="141">
        <v>39.988</v>
      </c>
      <c r="AC26" s="141">
        <v>40.113999999999997</v>
      </c>
      <c r="AD26" s="141">
        <v>39.981999999999999</v>
      </c>
      <c r="AE26" s="141">
        <v>40.235999999999997</v>
      </c>
      <c r="AF26" s="141">
        <v>39.658000000000001</v>
      </c>
      <c r="AG26" s="141">
        <v>40.215000000000003</v>
      </c>
      <c r="AH26" s="141">
        <v>39.838000000000001</v>
      </c>
      <c r="AI26" s="141">
        <v>40.027000000000001</v>
      </c>
      <c r="AJ26" s="141">
        <v>39.783000000000001</v>
      </c>
      <c r="AK26" s="144"/>
      <c r="AL26" s="141">
        <v>39.944000000000003</v>
      </c>
      <c r="AM26" s="141">
        <v>40.536000000000001</v>
      </c>
      <c r="AN26" s="141">
        <v>40.171999999999997</v>
      </c>
      <c r="AO26" s="141">
        <v>40.293999999999997</v>
      </c>
      <c r="AP26" s="141">
        <v>39.713999999999999</v>
      </c>
      <c r="AQ26" s="141">
        <v>40.198</v>
      </c>
      <c r="AR26" s="141">
        <v>40.014000000000003</v>
      </c>
      <c r="AS26" s="141">
        <v>39.749000000000002</v>
      </c>
      <c r="AT26" s="141">
        <v>40.128999999999998</v>
      </c>
      <c r="AU26" s="141">
        <v>40.24</v>
      </c>
      <c r="AV26" s="141">
        <v>39.747</v>
      </c>
      <c r="AW26" s="142">
        <v>39.683999999999997</v>
      </c>
    </row>
    <row r="27" spans="1:49" s="2" customFormat="1" ht="24.9" customHeight="1">
      <c r="A27" s="350">
        <v>20</v>
      </c>
      <c r="B27" s="298" t="s">
        <v>247</v>
      </c>
      <c r="C27" s="349">
        <v>4</v>
      </c>
      <c r="D27" s="201">
        <f>COUNTIF(AJ5:AJ134,"&gt;00")+1</f>
        <v>35</v>
      </c>
      <c r="E27" s="206">
        <f t="shared" si="2"/>
        <v>1351</v>
      </c>
      <c r="F27" s="105">
        <f>MIN(AJ5:AJ136)</f>
        <v>39.503</v>
      </c>
      <c r="G27" s="204">
        <f>AVERAGE(AJ5:AJ136)</f>
        <v>39.875941176470597</v>
      </c>
      <c r="H27" s="203">
        <f t="shared" si="0"/>
        <v>0.37294117647059721</v>
      </c>
      <c r="I27" s="358">
        <v>0.65831018518518525</v>
      </c>
      <c r="J27" s="360">
        <f>I27-I25</f>
        <v>4.7442129629629681E-2</v>
      </c>
      <c r="K27" s="395">
        <f>J27+K25</f>
        <v>0.19694444444444464</v>
      </c>
      <c r="L27" s="159">
        <v>142.66999999999999</v>
      </c>
      <c r="M27" s="92"/>
      <c r="N27" s="44"/>
      <c r="P27" s="140">
        <v>40.994</v>
      </c>
      <c r="Q27" s="141">
        <v>40.484000000000002</v>
      </c>
      <c r="R27" s="141">
        <v>40.375999999999998</v>
      </c>
      <c r="S27" s="141">
        <v>40.508000000000003</v>
      </c>
      <c r="T27" s="141">
        <v>40.807000000000002</v>
      </c>
      <c r="U27" s="141">
        <v>40.744999999999997</v>
      </c>
      <c r="V27" s="141">
        <v>40.436</v>
      </c>
      <c r="W27" s="141">
        <v>40.209000000000003</v>
      </c>
      <c r="X27" s="141">
        <v>40.420999999999999</v>
      </c>
      <c r="Y27" s="141">
        <v>40.545000000000002</v>
      </c>
      <c r="Z27" s="144"/>
      <c r="AA27" s="141">
        <v>39.972000000000001</v>
      </c>
      <c r="AB27" s="141">
        <v>42.014000000000003</v>
      </c>
      <c r="AC27" s="141">
        <v>40.088999999999999</v>
      </c>
      <c r="AD27" s="141">
        <v>39.670999999999999</v>
      </c>
      <c r="AE27" s="141">
        <v>40.192</v>
      </c>
      <c r="AF27" s="141">
        <v>39.761000000000003</v>
      </c>
      <c r="AG27" s="141">
        <v>40.161999999999999</v>
      </c>
      <c r="AH27" s="141">
        <v>39.840000000000003</v>
      </c>
      <c r="AI27" s="141">
        <v>39.936999999999998</v>
      </c>
      <c r="AJ27" s="141">
        <v>40.256999999999998</v>
      </c>
      <c r="AK27" s="144"/>
      <c r="AL27" s="141">
        <v>39.816000000000003</v>
      </c>
      <c r="AM27" s="141">
        <v>40.414000000000001</v>
      </c>
      <c r="AN27" s="141">
        <v>40.155000000000001</v>
      </c>
      <c r="AO27" s="141">
        <v>41.468000000000004</v>
      </c>
      <c r="AP27" s="141">
        <v>40.079000000000001</v>
      </c>
      <c r="AQ27" s="141">
        <v>40.090000000000003</v>
      </c>
      <c r="AR27" s="141">
        <v>40.033000000000001</v>
      </c>
      <c r="AS27" s="141">
        <v>39.926000000000002</v>
      </c>
      <c r="AT27" s="141">
        <v>39.954999999999998</v>
      </c>
      <c r="AU27" s="141">
        <v>40.073</v>
      </c>
      <c r="AV27" s="141">
        <v>39.76</v>
      </c>
      <c r="AW27" s="142">
        <v>39.76</v>
      </c>
    </row>
    <row r="28" spans="1:49" s="2" customFormat="1" ht="24.9" customHeight="1">
      <c r="A28" s="506">
        <v>21</v>
      </c>
      <c r="B28" s="512" t="s">
        <v>221</v>
      </c>
      <c r="C28" s="510">
        <v>3</v>
      </c>
      <c r="D28" s="100">
        <f>COUNTIF(AK5:AK134,"&gt;00")+1</f>
        <v>16</v>
      </c>
      <c r="E28" s="101">
        <f t="shared" si="2"/>
        <v>1367</v>
      </c>
      <c r="F28" s="105">
        <f>MIN(AK5:AK136)</f>
        <v>39.933</v>
      </c>
      <c r="G28" s="103">
        <f>AVERAGE(AK5:AK136)</f>
        <v>40.315799999999996</v>
      </c>
      <c r="H28" s="104">
        <f t="shared" si="0"/>
        <v>0.38279999999999603</v>
      </c>
      <c r="I28" s="508">
        <v>0.69460648148148152</v>
      </c>
      <c r="J28" s="504">
        <f t="shared" ref="J28" si="3">I28-I27</f>
        <v>3.6296296296296271E-2</v>
      </c>
      <c r="K28" s="533">
        <f>J28+K19</f>
        <v>0.10277777777777775</v>
      </c>
      <c r="L28" s="158">
        <v>307.45800000000003</v>
      </c>
      <c r="M28" s="92"/>
      <c r="N28" s="44"/>
      <c r="P28" s="140">
        <v>40.284999999999997</v>
      </c>
      <c r="Q28" s="141">
        <v>40.479999999999997</v>
      </c>
      <c r="R28" s="141">
        <v>40.145000000000003</v>
      </c>
      <c r="S28" s="141">
        <v>42.271999999999998</v>
      </c>
      <c r="T28" s="141">
        <v>40.466999999999999</v>
      </c>
      <c r="U28" s="141">
        <v>40.999000000000002</v>
      </c>
      <c r="V28" s="141">
        <v>40.502000000000002</v>
      </c>
      <c r="W28" s="141">
        <v>40.058999999999997</v>
      </c>
      <c r="X28" s="141">
        <v>40.497999999999998</v>
      </c>
      <c r="Y28" s="141">
        <v>40.869999999999997</v>
      </c>
      <c r="Z28" s="144"/>
      <c r="AA28" s="141">
        <v>39.877000000000002</v>
      </c>
      <c r="AB28" s="141">
        <v>40.161999999999999</v>
      </c>
      <c r="AC28" s="141">
        <v>40.183999999999997</v>
      </c>
      <c r="AD28" s="141">
        <v>39.758000000000003</v>
      </c>
      <c r="AE28" s="141">
        <v>40.296999999999997</v>
      </c>
      <c r="AF28" s="141">
        <v>39.524000000000001</v>
      </c>
      <c r="AG28" s="141">
        <v>40.148000000000003</v>
      </c>
      <c r="AH28" s="141">
        <v>39.841000000000001</v>
      </c>
      <c r="AI28" s="141">
        <v>40.796999999999997</v>
      </c>
      <c r="AJ28" s="141">
        <v>39.963000000000001</v>
      </c>
      <c r="AK28" s="144"/>
      <c r="AL28" s="141">
        <v>39.831000000000003</v>
      </c>
      <c r="AM28" s="141">
        <v>40.402000000000001</v>
      </c>
      <c r="AN28" s="141">
        <v>40.027999999999999</v>
      </c>
      <c r="AO28" s="141">
        <v>40.061999999999998</v>
      </c>
      <c r="AP28" s="141">
        <v>39.57</v>
      </c>
      <c r="AQ28" s="141">
        <v>39.929000000000002</v>
      </c>
      <c r="AR28" s="141">
        <v>40.765000000000001</v>
      </c>
      <c r="AS28" s="141">
        <v>39.875</v>
      </c>
      <c r="AT28" s="141">
        <v>39.764000000000003</v>
      </c>
      <c r="AU28" s="141">
        <v>40.113999999999997</v>
      </c>
      <c r="AV28" s="141">
        <v>39.65</v>
      </c>
      <c r="AW28" s="142">
        <v>39.610999999999997</v>
      </c>
    </row>
    <row r="29" spans="1:49" s="2" customFormat="1" ht="24.9" customHeight="1">
      <c r="A29" s="507"/>
      <c r="B29" s="513"/>
      <c r="C29" s="511"/>
      <c r="D29" s="100">
        <f>COUNTIF(AL5:AL134,"&gt;00")+1</f>
        <v>53</v>
      </c>
      <c r="E29" s="101">
        <f t="shared" si="2"/>
        <v>1420</v>
      </c>
      <c r="F29" s="105">
        <f>MIN(AL5:AL136)</f>
        <v>39.512</v>
      </c>
      <c r="G29" s="103">
        <f>AVERAGE(AL5:AL136)</f>
        <v>39.973153846153842</v>
      </c>
      <c r="H29" s="104">
        <f t="shared" si="0"/>
        <v>0.46115384615384158</v>
      </c>
      <c r="I29" s="509"/>
      <c r="J29" s="505"/>
      <c r="K29" s="534"/>
      <c r="L29" s="159">
        <v>142</v>
      </c>
      <c r="M29" s="92"/>
      <c r="N29" s="44"/>
      <c r="P29" s="140">
        <v>40.286000000000001</v>
      </c>
      <c r="Q29" s="141">
        <v>40.347999999999999</v>
      </c>
      <c r="R29" s="141">
        <v>40.295000000000002</v>
      </c>
      <c r="S29" s="141">
        <v>40.262999999999998</v>
      </c>
      <c r="T29" s="141">
        <v>40.351999999999997</v>
      </c>
      <c r="U29" s="141">
        <v>40.881999999999998</v>
      </c>
      <c r="V29" s="141">
        <v>40.451000000000001</v>
      </c>
      <c r="W29" s="141">
        <v>40.116</v>
      </c>
      <c r="X29" s="141">
        <v>40.82</v>
      </c>
      <c r="Y29" s="141">
        <v>40.32</v>
      </c>
      <c r="Z29" s="144"/>
      <c r="AA29" s="141">
        <v>40.015999999999998</v>
      </c>
      <c r="AB29" s="141">
        <v>40.173999999999999</v>
      </c>
      <c r="AC29" s="141">
        <v>41.932000000000002</v>
      </c>
      <c r="AD29" s="141">
        <v>39.938000000000002</v>
      </c>
      <c r="AE29" s="141">
        <v>40.360999999999997</v>
      </c>
      <c r="AF29" s="141">
        <v>39.554000000000002</v>
      </c>
      <c r="AG29" s="141">
        <v>40.143999999999998</v>
      </c>
      <c r="AH29" s="141">
        <v>39.798000000000002</v>
      </c>
      <c r="AI29" s="141">
        <v>40.192</v>
      </c>
      <c r="AJ29" s="141">
        <v>39.874000000000002</v>
      </c>
      <c r="AK29" s="144"/>
      <c r="AL29" s="141">
        <v>39.933</v>
      </c>
      <c r="AM29" s="141">
        <v>40.563000000000002</v>
      </c>
      <c r="AN29" s="141">
        <v>40.006999999999998</v>
      </c>
      <c r="AO29" s="141">
        <v>40.32</v>
      </c>
      <c r="AP29" s="141">
        <v>39.890999999999998</v>
      </c>
      <c r="AQ29" s="141">
        <v>40.256</v>
      </c>
      <c r="AR29" s="141">
        <v>39.847000000000001</v>
      </c>
      <c r="AS29" s="141">
        <v>39.835999999999999</v>
      </c>
      <c r="AT29" s="141">
        <v>40.164999999999999</v>
      </c>
      <c r="AU29" s="141">
        <v>40.173999999999999</v>
      </c>
      <c r="AV29" s="141">
        <v>39.866999999999997</v>
      </c>
      <c r="AW29" s="142">
        <v>39.917999999999999</v>
      </c>
    </row>
    <row r="30" spans="1:49" s="2" customFormat="1" ht="24.9" customHeight="1">
      <c r="A30" s="171">
        <v>22</v>
      </c>
      <c r="B30" s="376" t="s">
        <v>216</v>
      </c>
      <c r="C30" s="168">
        <v>9</v>
      </c>
      <c r="D30" s="201">
        <f>COUNTIF(AM5:AM134,"&gt;00")+1</f>
        <v>48</v>
      </c>
      <c r="E30" s="206">
        <f t="shared" si="2"/>
        <v>1468</v>
      </c>
      <c r="F30" s="105">
        <f>MIN(AM5:AM136)</f>
        <v>40.177</v>
      </c>
      <c r="G30" s="204">
        <f>AVERAGE(AM5:AM136)</f>
        <v>40.589212765957434</v>
      </c>
      <c r="H30" s="203">
        <f t="shared" si="0"/>
        <v>0.41221276595743461</v>
      </c>
      <c r="I30" s="167">
        <v>0.71829861111111104</v>
      </c>
      <c r="J30" s="377">
        <f>I30-I28</f>
        <v>2.3692129629629521E-2</v>
      </c>
      <c r="K30" s="155">
        <f>J30+K12</f>
        <v>5.9826388888888776E-2</v>
      </c>
      <c r="L30" s="159">
        <v>142.27000000000001</v>
      </c>
      <c r="M30" s="92"/>
      <c r="N30" s="44"/>
      <c r="P30" s="140">
        <v>40.265999999999998</v>
      </c>
      <c r="Q30" s="141">
        <v>40.265000000000001</v>
      </c>
      <c r="R30" s="141">
        <v>40.302999999999997</v>
      </c>
      <c r="S30" s="141">
        <v>42.832999999999998</v>
      </c>
      <c r="T30" s="141">
        <v>41.36</v>
      </c>
      <c r="U30" s="141">
        <v>40.960999999999999</v>
      </c>
      <c r="V30" s="141">
        <v>40.241</v>
      </c>
      <c r="W30" s="141">
        <v>40.155999999999999</v>
      </c>
      <c r="X30" s="141">
        <v>40.159999999999997</v>
      </c>
      <c r="Y30" s="141">
        <v>40.515000000000001</v>
      </c>
      <c r="Z30" s="144"/>
      <c r="AA30" s="141">
        <v>40.396999999999998</v>
      </c>
      <c r="AB30" s="141">
        <v>40.170999999999999</v>
      </c>
      <c r="AC30" s="141">
        <v>40.354999999999997</v>
      </c>
      <c r="AD30" s="141">
        <v>39.627000000000002</v>
      </c>
      <c r="AE30" s="141">
        <v>40.317</v>
      </c>
      <c r="AF30" s="141">
        <v>39.619999999999997</v>
      </c>
      <c r="AG30" s="141">
        <v>40.18</v>
      </c>
      <c r="AH30" s="141">
        <v>39.972999999999999</v>
      </c>
      <c r="AI30" s="141">
        <v>40.137</v>
      </c>
      <c r="AJ30" s="141">
        <v>39.962000000000003</v>
      </c>
      <c r="AK30" s="144"/>
      <c r="AL30" s="141">
        <v>39.953000000000003</v>
      </c>
      <c r="AM30" s="141">
        <v>40.503</v>
      </c>
      <c r="AN30" s="141">
        <v>40.003</v>
      </c>
      <c r="AO30" s="141">
        <v>41.881999999999998</v>
      </c>
      <c r="AP30" s="141">
        <v>39.790999999999997</v>
      </c>
      <c r="AQ30" s="141">
        <v>39.656999999999996</v>
      </c>
      <c r="AR30" s="141">
        <v>40.148000000000003</v>
      </c>
      <c r="AS30" s="141">
        <v>40.003</v>
      </c>
      <c r="AT30" s="141">
        <v>39.664000000000001</v>
      </c>
      <c r="AU30" s="141">
        <v>40.283000000000001</v>
      </c>
      <c r="AV30" s="141">
        <v>39.786999999999999</v>
      </c>
      <c r="AW30" s="142">
        <v>39.677</v>
      </c>
    </row>
    <row r="31" spans="1:49" s="2" customFormat="1" ht="24.9" customHeight="1">
      <c r="A31" s="53">
        <v>23</v>
      </c>
      <c r="B31" s="381" t="s">
        <v>218</v>
      </c>
      <c r="C31" s="39">
        <v>1</v>
      </c>
      <c r="D31" s="100">
        <f>COUNTIF(AN5:AN134,"&gt;00")+1</f>
        <v>56</v>
      </c>
      <c r="E31" s="101">
        <f t="shared" si="2"/>
        <v>1524</v>
      </c>
      <c r="F31" s="105">
        <f>MIN(AN5:AN136)</f>
        <v>39.950000000000003</v>
      </c>
      <c r="G31" s="103">
        <f>AVERAGE(AN5:AN136)</f>
        <v>40.269309090909083</v>
      </c>
      <c r="H31" s="104">
        <f t="shared" si="0"/>
        <v>0.31930909090907988</v>
      </c>
      <c r="I31" s="359">
        <v>0.74559027777777775</v>
      </c>
      <c r="J31" s="362">
        <f t="shared" si="1"/>
        <v>2.7291666666666714E-2</v>
      </c>
      <c r="K31" s="362">
        <f>J31+K26</f>
        <v>0.14612268518518506</v>
      </c>
      <c r="L31" s="159">
        <v>142.66300000000001</v>
      </c>
      <c r="M31" s="92"/>
      <c r="N31" s="44"/>
      <c r="P31" s="140">
        <v>40.195</v>
      </c>
      <c r="Q31" s="141">
        <v>40.213000000000001</v>
      </c>
      <c r="R31" s="141">
        <v>40.179000000000002</v>
      </c>
      <c r="S31" s="143"/>
      <c r="T31" s="141">
        <v>40.524000000000001</v>
      </c>
      <c r="U31" s="141">
        <v>40.723999999999997</v>
      </c>
      <c r="V31" s="141">
        <v>40.128</v>
      </c>
      <c r="W31" s="141">
        <v>40.030999999999999</v>
      </c>
      <c r="X31" s="141">
        <v>40.204999999999998</v>
      </c>
      <c r="Y31" s="141">
        <v>40.65</v>
      </c>
      <c r="Z31" s="144"/>
      <c r="AA31" s="141">
        <v>40.418999999999997</v>
      </c>
      <c r="AB31" s="141">
        <v>40</v>
      </c>
      <c r="AC31" s="141">
        <v>40.209000000000003</v>
      </c>
      <c r="AD31" s="141">
        <v>39.628999999999998</v>
      </c>
      <c r="AE31" s="141">
        <v>40.142000000000003</v>
      </c>
      <c r="AF31" s="141">
        <v>39.545000000000002</v>
      </c>
      <c r="AG31" s="141">
        <v>40.222999999999999</v>
      </c>
      <c r="AH31" s="141">
        <v>39.912999999999997</v>
      </c>
      <c r="AI31" s="141">
        <v>40.118000000000002</v>
      </c>
      <c r="AJ31" s="141">
        <v>39.843000000000004</v>
      </c>
      <c r="AK31" s="144"/>
      <c r="AL31" s="141">
        <v>40.076000000000001</v>
      </c>
      <c r="AM31" s="141">
        <v>40.348999999999997</v>
      </c>
      <c r="AN31" s="141">
        <v>40.106999999999999</v>
      </c>
      <c r="AO31" s="141">
        <v>40.317999999999998</v>
      </c>
      <c r="AP31" s="141">
        <v>39.686999999999998</v>
      </c>
      <c r="AQ31" s="141">
        <v>39.613</v>
      </c>
      <c r="AR31" s="141">
        <v>40.058</v>
      </c>
      <c r="AS31" s="141">
        <v>39.908999999999999</v>
      </c>
      <c r="AT31" s="141">
        <v>40.17</v>
      </c>
      <c r="AU31" s="141">
        <v>40.457000000000001</v>
      </c>
      <c r="AV31" s="141">
        <v>39.549999999999997</v>
      </c>
      <c r="AW31" s="142">
        <v>39.81</v>
      </c>
    </row>
    <row r="32" spans="1:49" s="2" customFormat="1" ht="24.9" customHeight="1">
      <c r="A32" s="53">
        <v>24</v>
      </c>
      <c r="B32" s="381" t="s">
        <v>216</v>
      </c>
      <c r="C32" s="39">
        <v>13</v>
      </c>
      <c r="D32" s="100">
        <f>COUNTIF(AO5:AO134,"&gt;00")+1</f>
        <v>92</v>
      </c>
      <c r="E32" s="101">
        <f t="shared" si="2"/>
        <v>1616</v>
      </c>
      <c r="F32" s="105">
        <f>MIN(AO5:AO136)</f>
        <v>40.021000000000001</v>
      </c>
      <c r="G32" s="103">
        <f>AVERAGE(AO5:AO136)</f>
        <v>40.525098901098893</v>
      </c>
      <c r="H32" s="104">
        <f t="shared" si="0"/>
        <v>0.50409890109889233</v>
      </c>
      <c r="I32" s="359">
        <v>0.78990740740740739</v>
      </c>
      <c r="J32" s="362">
        <f t="shared" si="1"/>
        <v>4.4317129629629637E-2</v>
      </c>
      <c r="K32" s="152">
        <f>J32+K30</f>
        <v>0.10414351851851841</v>
      </c>
      <c r="L32" s="159">
        <v>141.13900000000001</v>
      </c>
      <c r="M32" s="92"/>
      <c r="N32" s="44"/>
      <c r="P32" s="140">
        <v>40.183999999999997</v>
      </c>
      <c r="Q32" s="141">
        <v>40.326000000000001</v>
      </c>
      <c r="R32" s="141">
        <v>40.17</v>
      </c>
      <c r="S32" s="143"/>
      <c r="T32" s="141">
        <v>40.515000000000001</v>
      </c>
      <c r="U32" s="141">
        <v>40.640999999999998</v>
      </c>
      <c r="V32" s="141">
        <v>40.328000000000003</v>
      </c>
      <c r="W32" s="141">
        <v>40.203000000000003</v>
      </c>
      <c r="X32" s="141">
        <v>40.51</v>
      </c>
      <c r="Y32" s="141">
        <v>40.578000000000003</v>
      </c>
      <c r="Z32" s="144"/>
      <c r="AA32" s="143"/>
      <c r="AB32" s="141">
        <v>40.1</v>
      </c>
      <c r="AC32" s="141">
        <v>40.072000000000003</v>
      </c>
      <c r="AD32" s="141">
        <v>39.798000000000002</v>
      </c>
      <c r="AE32" s="141">
        <v>40.271000000000001</v>
      </c>
      <c r="AF32" s="141">
        <v>39.622</v>
      </c>
      <c r="AG32" s="141">
        <v>40.363999999999997</v>
      </c>
      <c r="AH32" s="141">
        <v>39.682000000000002</v>
      </c>
      <c r="AI32" s="141">
        <v>40.149000000000001</v>
      </c>
      <c r="AJ32" s="141">
        <v>40.301000000000002</v>
      </c>
      <c r="AK32" s="144"/>
      <c r="AL32" s="141">
        <v>40.296999999999997</v>
      </c>
      <c r="AM32" s="141">
        <v>40.334000000000003</v>
      </c>
      <c r="AN32" s="141">
        <v>40.137</v>
      </c>
      <c r="AO32" s="141">
        <v>40.292000000000002</v>
      </c>
      <c r="AP32" s="141">
        <v>39.744999999999997</v>
      </c>
      <c r="AQ32" s="141">
        <v>39.686999999999998</v>
      </c>
      <c r="AR32" s="141">
        <v>40.01</v>
      </c>
      <c r="AS32" s="141">
        <v>40.006999999999998</v>
      </c>
      <c r="AT32" s="143"/>
      <c r="AU32" s="141">
        <v>40.853999999999999</v>
      </c>
      <c r="AV32" s="141">
        <v>39.999000000000002</v>
      </c>
      <c r="AW32" s="142">
        <v>39.710999999999999</v>
      </c>
    </row>
    <row r="33" spans="1:49" s="2" customFormat="1" ht="24.9" customHeight="1">
      <c r="A33" s="53">
        <v>25</v>
      </c>
      <c r="B33" s="381" t="s">
        <v>221</v>
      </c>
      <c r="C33" s="39">
        <v>3</v>
      </c>
      <c r="D33" s="100">
        <f>COUNTIF(AP5:AP134,"&gt;00")+1</f>
        <v>80</v>
      </c>
      <c r="E33" s="101">
        <f t="shared" si="2"/>
        <v>1696</v>
      </c>
      <c r="F33" s="271">
        <f>MIN(AP5:AP136)</f>
        <v>39.363</v>
      </c>
      <c r="G33" s="103">
        <f>AVERAGE(AP5:AP136)</f>
        <v>39.79172151898733</v>
      </c>
      <c r="H33" s="104">
        <f t="shared" si="0"/>
        <v>0.4287215189873308</v>
      </c>
      <c r="I33" s="359">
        <v>0.82792824074074067</v>
      </c>
      <c r="J33" s="362">
        <f t="shared" si="1"/>
        <v>3.8020833333333282E-2</v>
      </c>
      <c r="K33" s="152">
        <f>J33+K28</f>
        <v>0.14079861111111103</v>
      </c>
      <c r="L33" s="159">
        <v>141.68899999999999</v>
      </c>
      <c r="M33" s="92"/>
      <c r="N33" s="44"/>
      <c r="P33" s="140">
        <v>40.188000000000002</v>
      </c>
      <c r="Q33" s="141">
        <v>40.362000000000002</v>
      </c>
      <c r="R33" s="141">
        <v>40.359000000000002</v>
      </c>
      <c r="S33" s="143"/>
      <c r="T33" s="141">
        <v>40.587000000000003</v>
      </c>
      <c r="U33" s="141">
        <v>40.814999999999998</v>
      </c>
      <c r="V33" s="141">
        <v>40.316000000000003</v>
      </c>
      <c r="W33" s="141">
        <v>40.094000000000001</v>
      </c>
      <c r="X33" s="141">
        <v>40.326000000000001</v>
      </c>
      <c r="Y33" s="141">
        <v>40.844000000000001</v>
      </c>
      <c r="Z33" s="144"/>
      <c r="AA33" s="143"/>
      <c r="AB33" s="141">
        <v>39.991</v>
      </c>
      <c r="AC33" s="141">
        <v>40.009</v>
      </c>
      <c r="AD33" s="141">
        <v>39.86</v>
      </c>
      <c r="AE33" s="141">
        <v>40.307000000000002</v>
      </c>
      <c r="AF33" s="141">
        <v>39.707000000000001</v>
      </c>
      <c r="AG33" s="141">
        <v>40.113</v>
      </c>
      <c r="AH33" s="141">
        <v>39.866999999999997</v>
      </c>
      <c r="AI33" s="141">
        <v>40.284999999999997</v>
      </c>
      <c r="AJ33" s="141">
        <v>40.200000000000003</v>
      </c>
      <c r="AK33" s="144"/>
      <c r="AL33" s="141">
        <v>39.835000000000001</v>
      </c>
      <c r="AM33" s="141">
        <v>40.283000000000001</v>
      </c>
      <c r="AN33" s="141">
        <v>40.412999999999997</v>
      </c>
      <c r="AO33" s="141">
        <v>40.262999999999998</v>
      </c>
      <c r="AP33" s="141">
        <v>39.878</v>
      </c>
      <c r="AQ33" s="141">
        <v>40.338000000000001</v>
      </c>
      <c r="AR33" s="141">
        <v>40.145000000000003</v>
      </c>
      <c r="AS33" s="141">
        <v>39.944000000000003</v>
      </c>
      <c r="AT33" s="143"/>
      <c r="AU33" s="141">
        <v>40.595999999999997</v>
      </c>
      <c r="AV33" s="141">
        <v>39.6</v>
      </c>
      <c r="AW33" s="142">
        <v>39.866999999999997</v>
      </c>
    </row>
    <row r="34" spans="1:49" s="2" customFormat="1" ht="24.9" customHeight="1">
      <c r="A34" s="53">
        <v>26</v>
      </c>
      <c r="B34" s="381" t="s">
        <v>214</v>
      </c>
      <c r="C34" s="39">
        <v>7</v>
      </c>
      <c r="D34" s="100">
        <f>COUNTIF(AQ5:AQ134,"&gt;00")+1</f>
        <v>62</v>
      </c>
      <c r="E34" s="101">
        <f t="shared" si="2"/>
        <v>1758</v>
      </c>
      <c r="F34" s="105">
        <f>MIN(AQ5:AQ136)</f>
        <v>39.561999999999998</v>
      </c>
      <c r="G34" s="103">
        <f>AVERAGE(AQ5:AQ136)</f>
        <v>39.949213114754095</v>
      </c>
      <c r="H34" s="104">
        <f t="shared" si="0"/>
        <v>0.38721311475409692</v>
      </c>
      <c r="I34" s="359">
        <v>0.85777777777777775</v>
      </c>
      <c r="J34" s="362">
        <f t="shared" si="1"/>
        <v>2.9849537037037077E-2</v>
      </c>
      <c r="K34" s="152">
        <f>J34+K13</f>
        <v>0.14171296296296301</v>
      </c>
      <c r="L34" s="159">
        <v>142.75399999999999</v>
      </c>
      <c r="M34" s="92"/>
      <c r="N34" s="44"/>
      <c r="P34" s="140">
        <v>40.581000000000003</v>
      </c>
      <c r="Q34" s="141">
        <v>40.353999999999999</v>
      </c>
      <c r="R34" s="141">
        <v>40.348999999999997</v>
      </c>
      <c r="S34" s="143"/>
      <c r="T34" s="141">
        <v>40.503999999999998</v>
      </c>
      <c r="U34" s="141">
        <v>40.770000000000003</v>
      </c>
      <c r="V34" s="141">
        <v>40.267000000000003</v>
      </c>
      <c r="W34" s="141">
        <v>40.164000000000001</v>
      </c>
      <c r="X34" s="141">
        <v>40.465000000000003</v>
      </c>
      <c r="Y34" s="141">
        <v>40.228000000000002</v>
      </c>
      <c r="Z34" s="144"/>
      <c r="AA34" s="143"/>
      <c r="AB34" s="141">
        <v>40.082999999999998</v>
      </c>
      <c r="AC34" s="141">
        <v>39.945</v>
      </c>
      <c r="AD34" s="141">
        <v>39.781999999999996</v>
      </c>
      <c r="AE34" s="141">
        <v>40.344000000000001</v>
      </c>
      <c r="AF34" s="141">
        <v>39.668999999999997</v>
      </c>
      <c r="AG34" s="141">
        <v>40.302999999999997</v>
      </c>
      <c r="AH34" s="141">
        <v>39.954999999999998</v>
      </c>
      <c r="AI34" s="141">
        <v>40.106999999999999</v>
      </c>
      <c r="AJ34" s="141">
        <v>39.93</v>
      </c>
      <c r="AK34" s="144"/>
      <c r="AL34" s="141">
        <v>39.741999999999997</v>
      </c>
      <c r="AM34" s="141">
        <v>40.429000000000002</v>
      </c>
      <c r="AN34" s="141">
        <v>40.023000000000003</v>
      </c>
      <c r="AO34" s="141">
        <v>40.555999999999997</v>
      </c>
      <c r="AP34" s="141">
        <v>39.713999999999999</v>
      </c>
      <c r="AQ34" s="141">
        <v>39.863</v>
      </c>
      <c r="AR34" s="141">
        <v>40.128</v>
      </c>
      <c r="AS34" s="141">
        <v>40.179000000000002</v>
      </c>
      <c r="AT34" s="143"/>
      <c r="AU34" s="141">
        <v>40.351999999999997</v>
      </c>
      <c r="AV34" s="141">
        <v>39.734999999999999</v>
      </c>
      <c r="AW34" s="142">
        <v>39.44</v>
      </c>
    </row>
    <row r="35" spans="1:49" s="2" customFormat="1" ht="24.9" customHeight="1">
      <c r="A35" s="53">
        <v>27</v>
      </c>
      <c r="B35" s="381" t="s">
        <v>216</v>
      </c>
      <c r="C35" s="39">
        <v>1</v>
      </c>
      <c r="D35" s="100">
        <f>COUNTIF(AR5:AR134,"&gt;00")+1</f>
        <v>88</v>
      </c>
      <c r="E35" s="101">
        <f t="shared" si="2"/>
        <v>1846</v>
      </c>
      <c r="F35" s="105">
        <f>MIN(AR5:AR136)</f>
        <v>39.82</v>
      </c>
      <c r="G35" s="103">
        <f>AVERAGE(AR4:AR135)</f>
        <v>40.165034090909096</v>
      </c>
      <c r="H35" s="104">
        <f t="shared" si="0"/>
        <v>0.34503409090909543</v>
      </c>
      <c r="I35" s="359">
        <v>0.9000231481481481</v>
      </c>
      <c r="J35" s="362">
        <f t="shared" si="1"/>
        <v>4.224537037037035E-2</v>
      </c>
      <c r="K35" s="269">
        <f>J35+K32</f>
        <v>0.14638888888888876</v>
      </c>
      <c r="L35" s="159">
        <v>142.63900000000001</v>
      </c>
      <c r="M35" s="92"/>
      <c r="N35" s="44"/>
      <c r="P35" s="140">
        <v>40.25</v>
      </c>
      <c r="Q35" s="141">
        <v>40.701000000000001</v>
      </c>
      <c r="R35" s="141">
        <v>40.436</v>
      </c>
      <c r="S35" s="143"/>
      <c r="T35" s="141">
        <v>40.762999999999998</v>
      </c>
      <c r="U35" s="141">
        <v>40.723999999999997</v>
      </c>
      <c r="V35" s="141">
        <v>40.323</v>
      </c>
      <c r="W35" s="141">
        <v>40.454000000000001</v>
      </c>
      <c r="X35" s="141">
        <v>40.475999999999999</v>
      </c>
      <c r="Y35" s="141">
        <v>40.517000000000003</v>
      </c>
      <c r="Z35" s="144"/>
      <c r="AA35" s="143"/>
      <c r="AB35" s="141">
        <v>40.121000000000002</v>
      </c>
      <c r="AC35" s="141">
        <v>40.128999999999998</v>
      </c>
      <c r="AD35" s="141">
        <v>39.856000000000002</v>
      </c>
      <c r="AE35" s="141">
        <v>40.593000000000004</v>
      </c>
      <c r="AF35" s="141">
        <v>39.93</v>
      </c>
      <c r="AG35" s="141">
        <v>39.923000000000002</v>
      </c>
      <c r="AH35" s="141">
        <v>40.031999999999996</v>
      </c>
      <c r="AI35" s="141">
        <v>40.140999999999998</v>
      </c>
      <c r="AJ35" s="141">
        <v>40.177999999999997</v>
      </c>
      <c r="AK35" s="144"/>
      <c r="AL35" s="141">
        <v>39.781999999999996</v>
      </c>
      <c r="AM35" s="141">
        <v>41.331000000000003</v>
      </c>
      <c r="AN35" s="141">
        <v>40.228000000000002</v>
      </c>
      <c r="AO35" s="141">
        <v>40.264000000000003</v>
      </c>
      <c r="AP35" s="141">
        <v>39.682000000000002</v>
      </c>
      <c r="AQ35" s="141">
        <v>40.027000000000001</v>
      </c>
      <c r="AR35" s="141">
        <v>40.265999999999998</v>
      </c>
      <c r="AS35" s="141">
        <v>40.162999999999997</v>
      </c>
      <c r="AT35" s="143"/>
      <c r="AU35" s="43"/>
      <c r="AV35" s="141">
        <v>39.875999999999998</v>
      </c>
      <c r="AW35" s="142">
        <v>39.655000000000001</v>
      </c>
    </row>
    <row r="36" spans="1:49" s="2" customFormat="1" ht="24.9" customHeight="1">
      <c r="A36" s="53">
        <v>28</v>
      </c>
      <c r="B36" s="381" t="s">
        <v>214</v>
      </c>
      <c r="C36" s="39">
        <v>69</v>
      </c>
      <c r="D36" s="100">
        <f>COUNTIF(AS5:AS134,"&gt;00")+1</f>
        <v>32</v>
      </c>
      <c r="E36" s="101">
        <f t="shared" si="2"/>
        <v>1878</v>
      </c>
      <c r="F36" s="105">
        <f>MIN(AS5:AS136)</f>
        <v>39.686</v>
      </c>
      <c r="G36" s="103">
        <f>AVERAGE(AS5:AS136)</f>
        <v>39.9323870967742</v>
      </c>
      <c r="H36" s="104">
        <f t="shared" si="0"/>
        <v>0.24638709677419968</v>
      </c>
      <c r="I36" s="359">
        <v>0.91600694444444442</v>
      </c>
      <c r="J36" s="362">
        <f t="shared" si="1"/>
        <v>1.5983796296296315E-2</v>
      </c>
      <c r="K36" s="268">
        <f>J36+K34</f>
        <v>0.15769675925925933</v>
      </c>
      <c r="L36" s="159">
        <v>145.39500000000001</v>
      </c>
      <c r="M36" s="92"/>
      <c r="N36" s="44"/>
      <c r="P36" s="140">
        <v>40.238</v>
      </c>
      <c r="Q36" s="141">
        <v>40.689</v>
      </c>
      <c r="R36" s="141">
        <v>40.372</v>
      </c>
      <c r="S36" s="143"/>
      <c r="T36" s="141">
        <v>40.616</v>
      </c>
      <c r="U36" s="141">
        <v>40.679000000000002</v>
      </c>
      <c r="V36" s="141">
        <v>40.212000000000003</v>
      </c>
      <c r="W36" s="141">
        <v>40.53</v>
      </c>
      <c r="X36" s="141">
        <v>40.512999999999998</v>
      </c>
      <c r="Y36" s="141">
        <v>40.506999999999998</v>
      </c>
      <c r="Z36" s="144"/>
      <c r="AA36" s="143"/>
      <c r="AB36" s="141">
        <v>40.01</v>
      </c>
      <c r="AC36" s="141">
        <v>40.101999999999997</v>
      </c>
      <c r="AD36" s="141">
        <v>40.017000000000003</v>
      </c>
      <c r="AE36" s="141">
        <v>40.347000000000001</v>
      </c>
      <c r="AF36" s="141">
        <v>40.292999999999999</v>
      </c>
      <c r="AG36" s="141">
        <v>40.015999999999998</v>
      </c>
      <c r="AH36" s="141">
        <v>39.936</v>
      </c>
      <c r="AI36" s="141">
        <v>40.161000000000001</v>
      </c>
      <c r="AJ36" s="141">
        <v>39.851999999999997</v>
      </c>
      <c r="AK36" s="144"/>
      <c r="AL36" s="141">
        <v>39.838999999999999</v>
      </c>
      <c r="AM36" s="141">
        <v>40.548000000000002</v>
      </c>
      <c r="AN36" s="141">
        <v>39.950000000000003</v>
      </c>
      <c r="AO36" s="141">
        <v>40.415999999999997</v>
      </c>
      <c r="AP36" s="141">
        <v>39.695</v>
      </c>
      <c r="AQ36" s="141">
        <v>39.832000000000001</v>
      </c>
      <c r="AR36" s="141">
        <v>40.201000000000001</v>
      </c>
      <c r="AS36" s="144"/>
      <c r="AT36" s="143"/>
      <c r="AU36" s="43"/>
      <c r="AV36" s="141">
        <v>39.621000000000002</v>
      </c>
      <c r="AW36" s="142">
        <v>39.814</v>
      </c>
    </row>
    <row r="37" spans="1:49" s="2" customFormat="1" ht="24.9" customHeight="1">
      <c r="A37" s="53">
        <v>29</v>
      </c>
      <c r="B37" s="381" t="s">
        <v>221</v>
      </c>
      <c r="C37" s="39">
        <v>13</v>
      </c>
      <c r="D37" s="100">
        <f>COUNTIF(AT5:AT134,"&gt;00")+1</f>
        <v>28</v>
      </c>
      <c r="E37" s="101">
        <f t="shared" si="2"/>
        <v>1906</v>
      </c>
      <c r="F37" s="105">
        <f>MIN(AT5:AT136)</f>
        <v>39.664000000000001</v>
      </c>
      <c r="G37" s="103">
        <f>AVERAGE(AT5:AT136)</f>
        <v>40.054777777777787</v>
      </c>
      <c r="H37" s="104">
        <f t="shared" si="0"/>
        <v>0.39077777777778522</v>
      </c>
      <c r="I37" s="85">
        <v>0.9302083333333333</v>
      </c>
      <c r="J37" s="89">
        <f t="shared" si="1"/>
        <v>1.4201388888888888E-2</v>
      </c>
      <c r="K37" s="152">
        <f>J37+K33</f>
        <v>0.15499999999999992</v>
      </c>
      <c r="L37" s="159">
        <v>141.80699999999999</v>
      </c>
      <c r="M37" s="92"/>
      <c r="N37" s="44"/>
      <c r="P37" s="140">
        <v>40.225999999999999</v>
      </c>
      <c r="Q37" s="141">
        <v>41.436999999999998</v>
      </c>
      <c r="R37" s="141">
        <v>40.253</v>
      </c>
      <c r="S37" s="143"/>
      <c r="T37" s="141">
        <v>40.414000000000001</v>
      </c>
      <c r="U37" s="141">
        <v>41.856999999999999</v>
      </c>
      <c r="V37" s="141">
        <v>40.366</v>
      </c>
      <c r="W37" s="141">
        <v>40.015999999999998</v>
      </c>
      <c r="X37" s="141">
        <v>40.423000000000002</v>
      </c>
      <c r="Y37" s="141">
        <v>40.716000000000001</v>
      </c>
      <c r="Z37" s="144"/>
      <c r="AA37" s="143"/>
      <c r="AB37" s="141">
        <v>41.112000000000002</v>
      </c>
      <c r="AC37" s="141">
        <v>40.259</v>
      </c>
      <c r="AD37" s="141">
        <v>39.898000000000003</v>
      </c>
      <c r="AE37" s="141">
        <v>40.128999999999998</v>
      </c>
      <c r="AF37" s="141">
        <v>40.073999999999998</v>
      </c>
      <c r="AG37" s="141">
        <v>40.128</v>
      </c>
      <c r="AH37" s="141">
        <v>39.790999999999997</v>
      </c>
      <c r="AI37" s="141">
        <v>40.200000000000003</v>
      </c>
      <c r="AJ37" s="141">
        <v>40.192</v>
      </c>
      <c r="AK37" s="144"/>
      <c r="AL37" s="141">
        <v>39.798000000000002</v>
      </c>
      <c r="AM37" s="141">
        <v>41.33</v>
      </c>
      <c r="AN37" s="141">
        <v>40.231999999999999</v>
      </c>
      <c r="AO37" s="141">
        <v>40.319000000000003</v>
      </c>
      <c r="AP37" s="141">
        <v>39.451999999999998</v>
      </c>
      <c r="AQ37" s="141">
        <v>40.116</v>
      </c>
      <c r="AR37" s="141">
        <v>40.012</v>
      </c>
      <c r="AS37" s="144"/>
      <c r="AT37" s="143"/>
      <c r="AU37" s="43"/>
      <c r="AV37" s="141">
        <v>39.628999999999998</v>
      </c>
      <c r="AW37" s="142">
        <v>39.734999999999999</v>
      </c>
    </row>
    <row r="38" spans="1:49" s="2" customFormat="1" ht="24.9" customHeight="1">
      <c r="A38" s="53">
        <v>30</v>
      </c>
      <c r="B38" s="381" t="s">
        <v>214</v>
      </c>
      <c r="C38" s="39">
        <v>9</v>
      </c>
      <c r="D38" s="100">
        <f>COUNTIF(AU5:AU134,"&gt;00")+1</f>
        <v>31</v>
      </c>
      <c r="E38" s="101">
        <f t="shared" si="2"/>
        <v>1937</v>
      </c>
      <c r="F38" s="105">
        <f>MIN(AU5:AU136)</f>
        <v>39.970999999999997</v>
      </c>
      <c r="G38" s="103">
        <f>AVERAGE(AU5:AU136)</f>
        <v>40.256766666666671</v>
      </c>
      <c r="H38" s="104">
        <f t="shared" si="0"/>
        <v>0.2857666666666745</v>
      </c>
      <c r="I38" s="85">
        <v>0.94582175925925915</v>
      </c>
      <c r="J38" s="89">
        <f t="shared" si="1"/>
        <v>1.561342592592585E-2</v>
      </c>
      <c r="K38" s="152">
        <f>J38+K36</f>
        <v>0.17331018518518518</v>
      </c>
      <c r="L38" s="159">
        <v>141.82</v>
      </c>
      <c r="M38" s="92"/>
      <c r="N38" s="44"/>
      <c r="P38" s="140">
        <v>40.253999999999998</v>
      </c>
      <c r="Q38" s="141">
        <v>40.625999999999998</v>
      </c>
      <c r="R38" s="141">
        <v>40.302</v>
      </c>
      <c r="S38" s="143"/>
      <c r="T38" s="141">
        <v>40.386000000000003</v>
      </c>
      <c r="U38" s="141">
        <v>40.747</v>
      </c>
      <c r="V38" s="141">
        <v>40.32</v>
      </c>
      <c r="W38" s="141">
        <v>40.31</v>
      </c>
      <c r="X38" s="141">
        <v>40.79</v>
      </c>
      <c r="Y38" s="141">
        <v>40.418999999999997</v>
      </c>
      <c r="Z38" s="144"/>
      <c r="AA38" s="143"/>
      <c r="AB38" s="143"/>
      <c r="AC38" s="141">
        <v>40.54</v>
      </c>
      <c r="AD38" s="141">
        <v>39.713999999999999</v>
      </c>
      <c r="AE38" s="141">
        <v>40.127000000000002</v>
      </c>
      <c r="AF38" s="141">
        <v>39.866999999999997</v>
      </c>
      <c r="AG38" s="141">
        <v>40.313000000000002</v>
      </c>
      <c r="AH38" s="141">
        <v>39.633000000000003</v>
      </c>
      <c r="AI38" s="141">
        <v>40.317999999999998</v>
      </c>
      <c r="AJ38" s="141">
        <v>40.478000000000002</v>
      </c>
      <c r="AK38" s="144"/>
      <c r="AL38" s="141">
        <v>39.997999999999998</v>
      </c>
      <c r="AM38" s="141">
        <v>40.526000000000003</v>
      </c>
      <c r="AN38" s="141">
        <v>40.034999999999997</v>
      </c>
      <c r="AO38" s="141">
        <v>40.439</v>
      </c>
      <c r="AP38" s="141">
        <v>39.582999999999998</v>
      </c>
      <c r="AQ38" s="141">
        <v>39.889000000000003</v>
      </c>
      <c r="AR38" s="141">
        <v>39.951999999999998</v>
      </c>
      <c r="AS38" s="144"/>
      <c r="AT38" s="143"/>
      <c r="AU38" s="43"/>
      <c r="AV38" s="141">
        <v>40.085000000000001</v>
      </c>
      <c r="AW38" s="142">
        <v>39.631</v>
      </c>
    </row>
    <row r="39" spans="1:49" s="2" customFormat="1" ht="24.9" customHeight="1">
      <c r="A39" s="53">
        <v>31</v>
      </c>
      <c r="B39" s="381" t="s">
        <v>214</v>
      </c>
      <c r="C39" s="39">
        <v>10</v>
      </c>
      <c r="D39" s="100">
        <f>COUNTIF(AV5:AV134,"&gt;00")+1</f>
        <v>48</v>
      </c>
      <c r="E39" s="101">
        <f t="shared" si="2"/>
        <v>1985</v>
      </c>
      <c r="F39" s="105">
        <f>MIN(AV5:AV136)</f>
        <v>39.493000000000002</v>
      </c>
      <c r="G39" s="103">
        <f>AVERAGE(AV5:AV136)</f>
        <v>39.784319148936163</v>
      </c>
      <c r="H39" s="104">
        <f t="shared" si="0"/>
        <v>0.29131914893616084</v>
      </c>
      <c r="I39" s="85">
        <v>0.96910879629629632</v>
      </c>
      <c r="J39" s="89">
        <f t="shared" si="1"/>
        <v>2.3287037037037162E-2</v>
      </c>
      <c r="K39" s="265">
        <f>J39+K38</f>
        <v>0.19659722222222234</v>
      </c>
      <c r="L39" s="159">
        <v>149.74</v>
      </c>
      <c r="M39" s="92"/>
      <c r="N39" s="44"/>
      <c r="P39" s="140">
        <v>40.396000000000001</v>
      </c>
      <c r="Q39" s="141">
        <v>40.75</v>
      </c>
      <c r="R39" s="141">
        <v>40.195</v>
      </c>
      <c r="S39" s="143"/>
      <c r="T39" s="141">
        <v>40.472999999999999</v>
      </c>
      <c r="U39" s="141">
        <v>40.722000000000001</v>
      </c>
      <c r="V39" s="141">
        <v>40.265999999999998</v>
      </c>
      <c r="W39" s="141">
        <v>40.374000000000002</v>
      </c>
      <c r="X39" s="141">
        <v>40.481999999999999</v>
      </c>
      <c r="Y39" s="141">
        <v>40.612000000000002</v>
      </c>
      <c r="Z39" s="144"/>
      <c r="AA39" s="143"/>
      <c r="AB39" s="143"/>
      <c r="AC39" s="141">
        <v>40.392000000000003</v>
      </c>
      <c r="AD39" s="141">
        <v>40.069000000000003</v>
      </c>
      <c r="AE39" s="141">
        <v>40.320999999999998</v>
      </c>
      <c r="AF39" s="141">
        <v>39.895000000000003</v>
      </c>
      <c r="AG39" s="141">
        <v>40.796999999999997</v>
      </c>
      <c r="AH39" s="141">
        <v>39.859000000000002</v>
      </c>
      <c r="AI39" s="141">
        <v>40.441000000000003</v>
      </c>
      <c r="AJ39" s="144"/>
      <c r="AK39" s="144"/>
      <c r="AL39" s="141">
        <v>39.716999999999999</v>
      </c>
      <c r="AM39" s="141">
        <v>40.347999999999999</v>
      </c>
      <c r="AN39" s="141">
        <v>40.234000000000002</v>
      </c>
      <c r="AO39" s="141">
        <v>40.164000000000001</v>
      </c>
      <c r="AP39" s="141">
        <v>40.345999999999997</v>
      </c>
      <c r="AQ39" s="141">
        <v>39.561999999999998</v>
      </c>
      <c r="AR39" s="141">
        <v>40.110999999999997</v>
      </c>
      <c r="AS39" s="144"/>
      <c r="AT39" s="143"/>
      <c r="AU39" s="43"/>
      <c r="AV39" s="141">
        <v>39.747999999999998</v>
      </c>
      <c r="AW39" s="142">
        <v>39.918999999999997</v>
      </c>
    </row>
    <row r="40" spans="1:49" s="2" customFormat="1" ht="24.9" customHeight="1" thickBot="1">
      <c r="A40" s="172" t="s">
        <v>103</v>
      </c>
      <c r="B40" s="389" t="s">
        <v>221</v>
      </c>
      <c r="C40" s="234">
        <v>6</v>
      </c>
      <c r="D40" s="238">
        <f>COUNTIF(AW5:AW134,"&gt;00")+1</f>
        <v>66</v>
      </c>
      <c r="E40" s="232">
        <f t="shared" si="2"/>
        <v>2051</v>
      </c>
      <c r="F40" s="239">
        <f>MIN(AW5:AW136)</f>
        <v>39.44</v>
      </c>
      <c r="G40" s="125">
        <f>AVERAGE(AW5:AW136)</f>
        <v>39.872369230769223</v>
      </c>
      <c r="H40" s="126">
        <f t="shared" si="0"/>
        <v>0.43236923076922551</v>
      </c>
      <c r="I40" s="106">
        <v>1.0007060185185186</v>
      </c>
      <c r="J40" s="107">
        <f t="shared" si="1"/>
        <v>3.1597222222222276E-2</v>
      </c>
      <c r="K40" s="396">
        <f>J40+K37</f>
        <v>0.18659722222222219</v>
      </c>
      <c r="L40" s="153"/>
      <c r="M40" s="235"/>
      <c r="N40" s="44"/>
      <c r="P40" s="140">
        <v>40.201000000000001</v>
      </c>
      <c r="Q40" s="141">
        <v>40.576999999999998</v>
      </c>
      <c r="R40" s="141">
        <v>40.268000000000001</v>
      </c>
      <c r="S40" s="143"/>
      <c r="T40" s="141">
        <v>40.594000000000001</v>
      </c>
      <c r="U40" s="141">
        <v>40.725000000000001</v>
      </c>
      <c r="V40" s="141">
        <v>40.232999999999997</v>
      </c>
      <c r="W40" s="141">
        <v>40.393999999999998</v>
      </c>
      <c r="X40" s="141">
        <v>40.453000000000003</v>
      </c>
      <c r="Y40" s="141">
        <v>40.365000000000002</v>
      </c>
      <c r="Z40" s="144"/>
      <c r="AA40" s="143"/>
      <c r="AB40" s="143"/>
      <c r="AC40" s="141">
        <v>40.159999999999997</v>
      </c>
      <c r="AD40" s="141">
        <v>39.808</v>
      </c>
      <c r="AE40" s="141">
        <v>40.347999999999999</v>
      </c>
      <c r="AF40" s="141">
        <v>39.83</v>
      </c>
      <c r="AG40" s="141">
        <v>40.008000000000003</v>
      </c>
      <c r="AH40" s="141">
        <v>39.718000000000004</v>
      </c>
      <c r="AI40" s="141">
        <v>40.69</v>
      </c>
      <c r="AJ40" s="144"/>
      <c r="AK40" s="144"/>
      <c r="AL40" s="141">
        <v>39.722000000000001</v>
      </c>
      <c r="AM40" s="141">
        <v>40.377000000000002</v>
      </c>
      <c r="AN40" s="141">
        <v>40.078000000000003</v>
      </c>
      <c r="AO40" s="141">
        <v>40.695</v>
      </c>
      <c r="AP40" s="141">
        <v>39.753999999999998</v>
      </c>
      <c r="AQ40" s="141">
        <v>39.834000000000003</v>
      </c>
      <c r="AR40" s="141">
        <v>40.055</v>
      </c>
      <c r="AS40" s="144"/>
      <c r="AT40" s="143"/>
      <c r="AU40" s="43"/>
      <c r="AV40" s="141">
        <v>39.825000000000003</v>
      </c>
      <c r="AW40" s="142">
        <v>40.255000000000003</v>
      </c>
    </row>
    <row r="41" spans="1:49" ht="24.75" customHeight="1" thickBot="1">
      <c r="E41" s="108" t="s">
        <v>102</v>
      </c>
      <c r="F41" s="109">
        <f>AVERAGE(F8:F40)</f>
        <v>39.859939393939385</v>
      </c>
      <c r="G41" s="109">
        <f>AVERAGE(P5:AW136)</f>
        <v>40.274766600594681</v>
      </c>
      <c r="H41" s="110">
        <f>AVERAGE(H8:H40)</f>
        <v>0.39489849671126454</v>
      </c>
      <c r="N41" s="95"/>
      <c r="P41" s="140">
        <v>40.048999999999999</v>
      </c>
      <c r="Q41" s="141">
        <v>40.433</v>
      </c>
      <c r="R41" s="141">
        <v>40.093000000000004</v>
      </c>
      <c r="S41" s="144"/>
      <c r="T41" s="141">
        <v>40.497999999999998</v>
      </c>
      <c r="U41" s="141">
        <v>40.753</v>
      </c>
      <c r="V41" s="141">
        <v>40.140999999999998</v>
      </c>
      <c r="W41" s="141">
        <v>40.991999999999997</v>
      </c>
      <c r="X41" s="141">
        <v>40.408000000000001</v>
      </c>
      <c r="Y41" s="141">
        <v>40.502000000000002</v>
      </c>
      <c r="Z41" s="144"/>
      <c r="AA41" s="144"/>
      <c r="AB41" s="144"/>
      <c r="AC41" s="141">
        <v>40.115000000000002</v>
      </c>
      <c r="AD41" s="141">
        <v>40.018000000000001</v>
      </c>
      <c r="AE41" s="141">
        <v>40.512</v>
      </c>
      <c r="AF41" s="141">
        <v>39.735999999999997</v>
      </c>
      <c r="AG41" s="141">
        <v>40.128999999999998</v>
      </c>
      <c r="AH41" s="141">
        <v>39.942</v>
      </c>
      <c r="AI41" s="141">
        <v>40.305</v>
      </c>
      <c r="AJ41" s="144"/>
      <c r="AK41" s="144"/>
      <c r="AL41" s="141">
        <v>40.037999999999997</v>
      </c>
      <c r="AM41" s="141">
        <v>40.338999999999999</v>
      </c>
      <c r="AN41" s="141">
        <v>40.052</v>
      </c>
      <c r="AO41" s="141">
        <v>40.207999999999998</v>
      </c>
      <c r="AP41" s="141">
        <v>39.981999999999999</v>
      </c>
      <c r="AQ41" s="141">
        <v>39.670999999999999</v>
      </c>
      <c r="AR41" s="141">
        <v>40.253999999999998</v>
      </c>
      <c r="AS41" s="144"/>
      <c r="AT41" s="144"/>
      <c r="AU41" s="43"/>
      <c r="AV41" s="141">
        <v>39.957999999999998</v>
      </c>
      <c r="AW41" s="142">
        <v>39.972000000000001</v>
      </c>
    </row>
    <row r="42" spans="1:49" ht="22.95" customHeight="1">
      <c r="P42" s="140">
        <v>40.726999999999997</v>
      </c>
      <c r="Q42" s="141">
        <v>40.654000000000003</v>
      </c>
      <c r="R42" s="141">
        <v>40.168999999999997</v>
      </c>
      <c r="S42" s="144"/>
      <c r="T42" s="141">
        <v>40.466999999999999</v>
      </c>
      <c r="U42" s="141">
        <v>40.529000000000003</v>
      </c>
      <c r="V42" s="141">
        <v>40.146000000000001</v>
      </c>
      <c r="W42" s="141">
        <v>40.365000000000002</v>
      </c>
      <c r="X42" s="141">
        <v>40.677</v>
      </c>
      <c r="Y42" s="141">
        <v>40.356999999999999</v>
      </c>
      <c r="Z42" s="144"/>
      <c r="AA42" s="144"/>
      <c r="AB42" s="144"/>
      <c r="AC42" s="141">
        <v>40.142000000000003</v>
      </c>
      <c r="AD42" s="141">
        <v>40.045999999999999</v>
      </c>
      <c r="AE42" s="141">
        <v>40.238999999999997</v>
      </c>
      <c r="AF42" s="141">
        <v>39.631</v>
      </c>
      <c r="AG42" s="141">
        <v>40.012999999999998</v>
      </c>
      <c r="AH42" s="141">
        <v>39.853000000000002</v>
      </c>
      <c r="AI42" s="141">
        <v>40.463999999999999</v>
      </c>
      <c r="AJ42" s="144"/>
      <c r="AK42" s="144"/>
      <c r="AL42" s="141">
        <v>39.914999999999999</v>
      </c>
      <c r="AM42" s="141">
        <v>41.942</v>
      </c>
      <c r="AN42" s="141">
        <v>40.110999999999997</v>
      </c>
      <c r="AO42" s="141">
        <v>40.142000000000003</v>
      </c>
      <c r="AP42" s="141">
        <v>39.890999999999998</v>
      </c>
      <c r="AQ42" s="141">
        <v>39.774999999999999</v>
      </c>
      <c r="AR42" s="141">
        <v>40.380000000000003</v>
      </c>
      <c r="AS42" s="144"/>
      <c r="AT42" s="144"/>
      <c r="AU42" s="43"/>
      <c r="AV42" s="141">
        <v>39.787999999999997</v>
      </c>
      <c r="AW42" s="142">
        <v>39.698</v>
      </c>
    </row>
    <row r="43" spans="1:49" ht="22.95" customHeight="1">
      <c r="P43" s="145"/>
      <c r="Q43" s="141">
        <v>40.457000000000001</v>
      </c>
      <c r="R43" s="141">
        <v>40.271999999999998</v>
      </c>
      <c r="S43" s="144"/>
      <c r="T43" s="141">
        <v>40.411999999999999</v>
      </c>
      <c r="U43" s="141">
        <v>41.518000000000001</v>
      </c>
      <c r="V43" s="141">
        <v>40.17</v>
      </c>
      <c r="W43" s="141">
        <v>40.543999999999997</v>
      </c>
      <c r="X43" s="141">
        <v>41.331000000000003</v>
      </c>
      <c r="Y43" s="141">
        <v>40.43</v>
      </c>
      <c r="Z43" s="144"/>
      <c r="AA43" s="144"/>
      <c r="AB43" s="144"/>
      <c r="AC43" s="141">
        <v>40.130000000000003</v>
      </c>
      <c r="AD43" s="141">
        <v>39.911000000000001</v>
      </c>
      <c r="AE43" s="141">
        <v>40.409999999999997</v>
      </c>
      <c r="AF43" s="141">
        <v>39.982999999999997</v>
      </c>
      <c r="AG43" s="141">
        <v>40.136000000000003</v>
      </c>
      <c r="AH43" s="141">
        <v>39.734000000000002</v>
      </c>
      <c r="AI43" s="141">
        <v>40.286999999999999</v>
      </c>
      <c r="AJ43" s="144"/>
      <c r="AK43" s="144"/>
      <c r="AL43" s="141">
        <v>40.290999999999997</v>
      </c>
      <c r="AM43" s="141">
        <v>40.609000000000002</v>
      </c>
      <c r="AN43" s="141">
        <v>40.161999999999999</v>
      </c>
      <c r="AO43" s="141">
        <v>40.304000000000002</v>
      </c>
      <c r="AP43" s="141">
        <v>39.82</v>
      </c>
      <c r="AQ43" s="141">
        <v>39.661999999999999</v>
      </c>
      <c r="AR43" s="141">
        <v>39.9</v>
      </c>
      <c r="AS43" s="144"/>
      <c r="AT43" s="144"/>
      <c r="AU43" s="43"/>
      <c r="AV43" s="141">
        <v>39.631</v>
      </c>
      <c r="AW43" s="142">
        <v>39.639000000000003</v>
      </c>
    </row>
    <row r="44" spans="1:49" ht="22.95" customHeight="1">
      <c r="P44" s="145"/>
      <c r="Q44" s="141">
        <v>40.359000000000002</v>
      </c>
      <c r="R44" s="141">
        <v>40.206000000000003</v>
      </c>
      <c r="S44" s="144"/>
      <c r="T44" s="141">
        <v>40.587000000000003</v>
      </c>
      <c r="U44" s="141">
        <v>41.082999999999998</v>
      </c>
      <c r="V44" s="141">
        <v>40.247999999999998</v>
      </c>
      <c r="W44" s="141">
        <v>41.555999999999997</v>
      </c>
      <c r="X44" s="141">
        <v>40.942999999999998</v>
      </c>
      <c r="Y44" s="141">
        <v>40.29</v>
      </c>
      <c r="Z44" s="144"/>
      <c r="AA44" s="144"/>
      <c r="AB44" s="144"/>
      <c r="AC44" s="141">
        <v>40.466999999999999</v>
      </c>
      <c r="AD44" s="141">
        <v>40.034999999999997</v>
      </c>
      <c r="AE44" s="141">
        <v>40.225999999999999</v>
      </c>
      <c r="AF44" s="141">
        <v>39.683</v>
      </c>
      <c r="AG44" s="141">
        <v>40.180999999999997</v>
      </c>
      <c r="AH44" s="141">
        <v>39.781999999999996</v>
      </c>
      <c r="AI44" s="141">
        <v>40.518000000000001</v>
      </c>
      <c r="AJ44" s="144"/>
      <c r="AK44" s="144"/>
      <c r="AL44" s="141">
        <v>39.975000000000001</v>
      </c>
      <c r="AM44" s="141">
        <v>40.29</v>
      </c>
      <c r="AN44" s="141">
        <v>40.378</v>
      </c>
      <c r="AO44" s="141">
        <v>40.229999999999997</v>
      </c>
      <c r="AP44" s="141">
        <v>39.402000000000001</v>
      </c>
      <c r="AQ44" s="141">
        <v>39.85</v>
      </c>
      <c r="AR44" s="141">
        <v>39.877000000000002</v>
      </c>
      <c r="AS44" s="144"/>
      <c r="AT44" s="144"/>
      <c r="AU44" s="43"/>
      <c r="AV44" s="141">
        <v>39.768000000000001</v>
      </c>
      <c r="AW44" s="142">
        <v>39.735999999999997</v>
      </c>
    </row>
    <row r="45" spans="1:49" ht="22.95" customHeight="1">
      <c r="P45" s="145"/>
      <c r="Q45" s="141">
        <v>40.834000000000003</v>
      </c>
      <c r="R45" s="141">
        <v>40.101999999999997</v>
      </c>
      <c r="S45" s="144"/>
      <c r="T45" s="141">
        <v>40.719000000000001</v>
      </c>
      <c r="U45" s="141">
        <v>40.917000000000002</v>
      </c>
      <c r="V45" s="141">
        <v>40.125999999999998</v>
      </c>
      <c r="W45" s="141">
        <v>41.610999999999997</v>
      </c>
      <c r="X45" s="141">
        <v>40.712000000000003</v>
      </c>
      <c r="Y45" s="141">
        <v>40.497999999999998</v>
      </c>
      <c r="Z45" s="144"/>
      <c r="AA45" s="144"/>
      <c r="AB45" s="144"/>
      <c r="AC45" s="141">
        <v>40.954000000000001</v>
      </c>
      <c r="AD45" s="141">
        <v>39.898000000000003</v>
      </c>
      <c r="AE45" s="141">
        <v>40.393000000000001</v>
      </c>
      <c r="AF45" s="141">
        <v>39.707000000000001</v>
      </c>
      <c r="AG45" s="141">
        <v>40.003</v>
      </c>
      <c r="AH45" s="141">
        <v>39.744999999999997</v>
      </c>
      <c r="AI45" s="141">
        <v>40.292000000000002</v>
      </c>
      <c r="AJ45" s="144"/>
      <c r="AK45" s="144"/>
      <c r="AL45" s="141">
        <v>39.734999999999999</v>
      </c>
      <c r="AM45" s="141">
        <v>40.177</v>
      </c>
      <c r="AN45" s="141">
        <v>40.49</v>
      </c>
      <c r="AO45" s="141">
        <v>40.156999999999996</v>
      </c>
      <c r="AP45" s="141">
        <v>39.820999999999998</v>
      </c>
      <c r="AQ45" s="141">
        <v>39.890999999999998</v>
      </c>
      <c r="AR45" s="141">
        <v>39.991999999999997</v>
      </c>
      <c r="AS45" s="144"/>
      <c r="AT45" s="144"/>
      <c r="AU45" s="43"/>
      <c r="AV45" s="141">
        <v>39.603000000000002</v>
      </c>
      <c r="AW45" s="142">
        <v>40.813000000000002</v>
      </c>
    </row>
    <row r="46" spans="1:49" ht="22.95" customHeight="1">
      <c r="P46" s="145"/>
      <c r="Q46" s="141">
        <v>40.750999999999998</v>
      </c>
      <c r="R46" s="141">
        <v>40.24</v>
      </c>
      <c r="S46" s="144"/>
      <c r="T46" s="141">
        <v>40.537999999999997</v>
      </c>
      <c r="U46" s="141">
        <v>40.902000000000001</v>
      </c>
      <c r="V46" s="141">
        <v>40.101999999999997</v>
      </c>
      <c r="W46" s="141">
        <v>40.987000000000002</v>
      </c>
      <c r="X46" s="141">
        <v>40.552</v>
      </c>
      <c r="Y46" s="141">
        <v>40.494999999999997</v>
      </c>
      <c r="Z46" s="144"/>
      <c r="AA46" s="144"/>
      <c r="AB46" s="144"/>
      <c r="AC46" s="141">
        <v>40.784999999999997</v>
      </c>
      <c r="AD46" s="141">
        <v>40.093000000000004</v>
      </c>
      <c r="AE46" s="141">
        <v>40.161000000000001</v>
      </c>
      <c r="AF46" s="141">
        <v>39.887999999999998</v>
      </c>
      <c r="AG46" s="141">
        <v>40.348999999999997</v>
      </c>
      <c r="AH46" s="141">
        <v>39.932000000000002</v>
      </c>
      <c r="AI46" s="141">
        <v>40.097999999999999</v>
      </c>
      <c r="AJ46" s="144"/>
      <c r="AK46" s="144"/>
      <c r="AL46" s="141">
        <v>39.755000000000003</v>
      </c>
      <c r="AM46" s="141">
        <v>40.917999999999999</v>
      </c>
      <c r="AN46" s="141">
        <v>40.067</v>
      </c>
      <c r="AO46" s="141">
        <v>40.51</v>
      </c>
      <c r="AP46" s="141">
        <v>39.582999999999998</v>
      </c>
      <c r="AQ46" s="141">
        <v>39.695</v>
      </c>
      <c r="AR46" s="141">
        <v>40.176000000000002</v>
      </c>
      <c r="AS46" s="144"/>
      <c r="AT46" s="144"/>
      <c r="AU46" s="43"/>
      <c r="AV46" s="141">
        <v>39.787999999999997</v>
      </c>
      <c r="AW46" s="142">
        <v>39.582999999999998</v>
      </c>
    </row>
    <row r="47" spans="1:49" ht="22.95" customHeight="1">
      <c r="P47" s="145"/>
      <c r="Q47" s="141">
        <v>40.710999999999999</v>
      </c>
      <c r="R47" s="141">
        <v>40.106000000000002</v>
      </c>
      <c r="S47" s="144"/>
      <c r="T47" s="141">
        <v>40.500999999999998</v>
      </c>
      <c r="U47" s="141">
        <v>40.704999999999998</v>
      </c>
      <c r="V47" s="141">
        <v>40.075000000000003</v>
      </c>
      <c r="W47" s="141">
        <v>40.697000000000003</v>
      </c>
      <c r="X47" s="141">
        <v>40.585000000000001</v>
      </c>
      <c r="Y47" s="141">
        <v>40.398000000000003</v>
      </c>
      <c r="Z47" s="144"/>
      <c r="AA47" s="144"/>
      <c r="AB47" s="144"/>
      <c r="AC47" s="141">
        <v>40.405000000000001</v>
      </c>
      <c r="AD47" s="141">
        <v>39.968000000000004</v>
      </c>
      <c r="AE47" s="141">
        <v>40.518000000000001</v>
      </c>
      <c r="AF47" s="141">
        <v>39.798999999999999</v>
      </c>
      <c r="AG47" s="141">
        <v>40.314999999999998</v>
      </c>
      <c r="AH47" s="141">
        <v>40.1</v>
      </c>
      <c r="AI47" s="141">
        <v>40.386000000000003</v>
      </c>
      <c r="AJ47" s="144"/>
      <c r="AK47" s="144"/>
      <c r="AL47" s="141">
        <v>39.924999999999997</v>
      </c>
      <c r="AM47" s="141">
        <v>40.335999999999999</v>
      </c>
      <c r="AN47" s="141">
        <v>41.116999999999997</v>
      </c>
      <c r="AO47" s="141">
        <v>40.265000000000001</v>
      </c>
      <c r="AP47" s="141">
        <v>39.552</v>
      </c>
      <c r="AQ47" s="141">
        <v>39.930999999999997</v>
      </c>
      <c r="AR47" s="141">
        <v>40.642000000000003</v>
      </c>
      <c r="AS47" s="144"/>
      <c r="AT47" s="144"/>
      <c r="AU47" s="43"/>
      <c r="AV47" s="141">
        <v>39.790999999999997</v>
      </c>
      <c r="AW47" s="142">
        <v>39.615000000000002</v>
      </c>
    </row>
    <row r="48" spans="1:49" ht="22.95" customHeight="1">
      <c r="P48" s="145"/>
      <c r="Q48" s="141">
        <v>40.768000000000001</v>
      </c>
      <c r="R48" s="141">
        <v>40.222000000000001</v>
      </c>
      <c r="S48" s="144"/>
      <c r="T48" s="141">
        <v>40.497999999999998</v>
      </c>
      <c r="U48" s="141">
        <v>42.142000000000003</v>
      </c>
      <c r="V48" s="141">
        <v>40.161000000000001</v>
      </c>
      <c r="W48" s="141">
        <v>40.494</v>
      </c>
      <c r="X48" s="141">
        <v>40.654000000000003</v>
      </c>
      <c r="Y48" s="141">
        <v>40.517000000000003</v>
      </c>
      <c r="Z48" s="144"/>
      <c r="AA48" s="144"/>
      <c r="AB48" s="144"/>
      <c r="AC48" s="141">
        <v>40.673000000000002</v>
      </c>
      <c r="AD48" s="141">
        <v>40.311</v>
      </c>
      <c r="AE48" s="141">
        <v>40.32</v>
      </c>
      <c r="AF48" s="141">
        <v>39.671999999999997</v>
      </c>
      <c r="AG48" s="141">
        <v>40.218000000000004</v>
      </c>
      <c r="AH48" s="144"/>
      <c r="AI48" s="141">
        <v>40.82</v>
      </c>
      <c r="AJ48" s="144"/>
      <c r="AK48" s="144"/>
      <c r="AL48" s="141">
        <v>39.628</v>
      </c>
      <c r="AM48" s="141">
        <v>40.595999999999997</v>
      </c>
      <c r="AN48" s="141">
        <v>40.4</v>
      </c>
      <c r="AO48" s="141">
        <v>40.4</v>
      </c>
      <c r="AP48" s="141">
        <v>39.369999999999997</v>
      </c>
      <c r="AQ48" s="141">
        <v>39.960999999999999</v>
      </c>
      <c r="AR48" s="141">
        <v>40.353999999999999</v>
      </c>
      <c r="AS48" s="144"/>
      <c r="AT48" s="144"/>
      <c r="AU48" s="43"/>
      <c r="AV48" s="141">
        <v>39.838999999999999</v>
      </c>
      <c r="AW48" s="142">
        <v>39.713999999999999</v>
      </c>
    </row>
    <row r="49" spans="16:49">
      <c r="P49" s="145"/>
      <c r="Q49" s="141">
        <v>40.423999999999999</v>
      </c>
      <c r="R49" s="141">
        <v>40.078000000000003</v>
      </c>
      <c r="S49" s="144"/>
      <c r="T49" s="141">
        <v>40.581000000000003</v>
      </c>
      <c r="U49" s="141">
        <v>40.68</v>
      </c>
      <c r="V49" s="141">
        <v>40.237000000000002</v>
      </c>
      <c r="W49" s="141">
        <v>40.704000000000001</v>
      </c>
      <c r="X49" s="141">
        <v>40.402000000000001</v>
      </c>
      <c r="Y49" s="141">
        <v>40.198999999999998</v>
      </c>
      <c r="Z49" s="144"/>
      <c r="AA49" s="144"/>
      <c r="AB49" s="144"/>
      <c r="AC49" s="141">
        <v>40.360999999999997</v>
      </c>
      <c r="AD49" s="141">
        <v>40.277000000000001</v>
      </c>
      <c r="AE49" s="141">
        <v>40.201999999999998</v>
      </c>
      <c r="AF49" s="141">
        <v>39.777000000000001</v>
      </c>
      <c r="AG49" s="141">
        <v>40.554000000000002</v>
      </c>
      <c r="AH49" s="144"/>
      <c r="AI49" s="141">
        <v>41.661000000000001</v>
      </c>
      <c r="AJ49" s="144"/>
      <c r="AK49" s="144"/>
      <c r="AL49" s="141">
        <v>39.826000000000001</v>
      </c>
      <c r="AM49" s="141">
        <v>40.548000000000002</v>
      </c>
      <c r="AN49" s="141">
        <v>40.442999999999998</v>
      </c>
      <c r="AO49" s="141">
        <v>40.469000000000001</v>
      </c>
      <c r="AP49" s="141">
        <v>39.633000000000003</v>
      </c>
      <c r="AQ49" s="141">
        <v>39.790999999999997</v>
      </c>
      <c r="AR49" s="141">
        <v>40.17</v>
      </c>
      <c r="AS49" s="144"/>
      <c r="AT49" s="144"/>
      <c r="AU49" s="43"/>
      <c r="AV49" s="141">
        <v>40.1</v>
      </c>
      <c r="AW49" s="142">
        <v>39.799999999999997</v>
      </c>
    </row>
    <row r="50" spans="16:49">
      <c r="P50" s="145"/>
      <c r="Q50" s="141">
        <v>40.798999999999999</v>
      </c>
      <c r="R50" s="141">
        <v>40.124000000000002</v>
      </c>
      <c r="S50" s="144"/>
      <c r="T50" s="141">
        <v>40.645000000000003</v>
      </c>
      <c r="U50" s="141">
        <v>41.040999999999997</v>
      </c>
      <c r="V50" s="141">
        <v>40.430999999999997</v>
      </c>
      <c r="W50" s="141">
        <v>40.28</v>
      </c>
      <c r="X50" s="141">
        <v>40.582000000000001</v>
      </c>
      <c r="Y50" s="141">
        <v>40.341000000000001</v>
      </c>
      <c r="Z50" s="144"/>
      <c r="AA50" s="144"/>
      <c r="AB50" s="144"/>
      <c r="AC50" s="141">
        <v>40.270000000000003</v>
      </c>
      <c r="AD50" s="141">
        <v>40.015999999999998</v>
      </c>
      <c r="AE50" s="141">
        <v>40.118000000000002</v>
      </c>
      <c r="AF50" s="141">
        <v>39.734999999999999</v>
      </c>
      <c r="AG50" s="141">
        <v>40.158999999999999</v>
      </c>
      <c r="AH50" s="144"/>
      <c r="AI50" s="141">
        <v>40.555999999999997</v>
      </c>
      <c r="AJ50" s="144"/>
      <c r="AK50" s="144"/>
      <c r="AL50" s="141">
        <v>39.713000000000001</v>
      </c>
      <c r="AM50" s="141">
        <v>40.652999999999999</v>
      </c>
      <c r="AN50" s="141">
        <v>40.618000000000002</v>
      </c>
      <c r="AO50" s="141">
        <v>40.607999999999997</v>
      </c>
      <c r="AP50" s="141">
        <v>39.701000000000001</v>
      </c>
      <c r="AQ50" s="141">
        <v>39.76</v>
      </c>
      <c r="AR50" s="141">
        <v>40.079000000000001</v>
      </c>
      <c r="AS50" s="144"/>
      <c r="AT50" s="144"/>
      <c r="AU50" s="43"/>
      <c r="AV50" s="141">
        <v>39.829000000000001</v>
      </c>
      <c r="AW50" s="142">
        <v>39.957000000000001</v>
      </c>
    </row>
    <row r="51" spans="16:49">
      <c r="P51" s="145"/>
      <c r="Q51" s="144"/>
      <c r="R51" s="141">
        <v>40.082000000000001</v>
      </c>
      <c r="S51" s="144"/>
      <c r="T51" s="141">
        <v>40.371000000000002</v>
      </c>
      <c r="U51" s="141">
        <v>40.783000000000001</v>
      </c>
      <c r="V51" s="141">
        <v>40.454000000000001</v>
      </c>
      <c r="W51" s="141">
        <v>40.137999999999998</v>
      </c>
      <c r="X51" s="141">
        <v>40.475999999999999</v>
      </c>
      <c r="Y51" s="141">
        <v>40.299999999999997</v>
      </c>
      <c r="Z51" s="144"/>
      <c r="AA51" s="144"/>
      <c r="AB51" s="144"/>
      <c r="AC51" s="141">
        <v>40.11</v>
      </c>
      <c r="AD51" s="141">
        <v>40.383000000000003</v>
      </c>
      <c r="AE51" s="141">
        <v>40.631</v>
      </c>
      <c r="AF51" s="141">
        <v>39.773000000000003</v>
      </c>
      <c r="AG51" s="141">
        <v>40.030999999999999</v>
      </c>
      <c r="AH51" s="144"/>
      <c r="AI51" s="141">
        <v>40.343000000000004</v>
      </c>
      <c r="AJ51" s="144"/>
      <c r="AK51" s="144"/>
      <c r="AL51" s="141">
        <v>39.512</v>
      </c>
      <c r="AM51" s="141">
        <v>40.768999999999998</v>
      </c>
      <c r="AN51" s="141">
        <v>40.465000000000003</v>
      </c>
      <c r="AO51" s="141">
        <v>41.19</v>
      </c>
      <c r="AP51" s="141">
        <v>39.561</v>
      </c>
      <c r="AQ51" s="141">
        <v>39.783000000000001</v>
      </c>
      <c r="AR51" s="141">
        <v>40.256</v>
      </c>
      <c r="AS51" s="144"/>
      <c r="AT51" s="144"/>
      <c r="AU51" s="43"/>
      <c r="AV51" s="141">
        <v>39.982999999999997</v>
      </c>
      <c r="AW51" s="142">
        <v>40.130000000000003</v>
      </c>
    </row>
    <row r="52" spans="16:49">
      <c r="P52" s="145"/>
      <c r="Q52" s="144"/>
      <c r="R52" s="141">
        <v>41.509</v>
      </c>
      <c r="S52" s="144"/>
      <c r="T52" s="141">
        <v>40.470999999999997</v>
      </c>
      <c r="U52" s="141">
        <v>40.840000000000003</v>
      </c>
      <c r="V52" s="141">
        <v>40.093000000000004</v>
      </c>
      <c r="W52" s="141">
        <v>40.354999999999997</v>
      </c>
      <c r="X52" s="141">
        <v>40.475999999999999</v>
      </c>
      <c r="Y52" s="141">
        <v>40.463000000000001</v>
      </c>
      <c r="Z52" s="144"/>
      <c r="AA52" s="144"/>
      <c r="AB52" s="144"/>
      <c r="AC52" s="141">
        <v>40.238</v>
      </c>
      <c r="AD52" s="141">
        <v>39.962000000000003</v>
      </c>
      <c r="AE52" s="141">
        <v>40.304000000000002</v>
      </c>
      <c r="AF52" s="141">
        <v>39.654000000000003</v>
      </c>
      <c r="AG52" s="141">
        <v>40.36</v>
      </c>
      <c r="AH52" s="144"/>
      <c r="AI52" s="141">
        <v>40.313000000000002</v>
      </c>
      <c r="AJ52" s="144"/>
      <c r="AK52" s="144"/>
      <c r="AL52" s="141">
        <v>39.951000000000001</v>
      </c>
      <c r="AM52" s="144"/>
      <c r="AN52" s="141">
        <v>40.317</v>
      </c>
      <c r="AO52" s="141">
        <v>40.167000000000002</v>
      </c>
      <c r="AP52" s="141">
        <v>39.453000000000003</v>
      </c>
      <c r="AQ52" s="141">
        <v>40.112000000000002</v>
      </c>
      <c r="AR52" s="141">
        <v>40.531999999999996</v>
      </c>
      <c r="AS52" s="144"/>
      <c r="AT52" s="144"/>
      <c r="AU52" s="43"/>
      <c r="AV52" s="43"/>
      <c r="AW52" s="142">
        <v>39.936999999999998</v>
      </c>
    </row>
    <row r="53" spans="16:49">
      <c r="P53" s="145"/>
      <c r="Q53" s="144"/>
      <c r="R53" s="141">
        <v>41.512999999999998</v>
      </c>
      <c r="S53" s="144"/>
      <c r="T53" s="141">
        <v>40.366999999999997</v>
      </c>
      <c r="U53" s="141">
        <v>40.731000000000002</v>
      </c>
      <c r="V53" s="141">
        <v>39.969000000000001</v>
      </c>
      <c r="W53" s="141">
        <v>40.317</v>
      </c>
      <c r="X53" s="141">
        <v>40.594000000000001</v>
      </c>
      <c r="Y53" s="141">
        <v>40.543999999999997</v>
      </c>
      <c r="Z53" s="144"/>
      <c r="AA53" s="144"/>
      <c r="AB53" s="144"/>
      <c r="AC53" s="141">
        <v>40.027000000000001</v>
      </c>
      <c r="AD53" s="141">
        <v>40.012999999999998</v>
      </c>
      <c r="AE53" s="141">
        <v>40.165999999999997</v>
      </c>
      <c r="AF53" s="141">
        <v>39.951000000000001</v>
      </c>
      <c r="AG53" s="141">
        <v>40.637999999999998</v>
      </c>
      <c r="AH53" s="144"/>
      <c r="AI53" s="141">
        <v>40.854999999999997</v>
      </c>
      <c r="AJ53" s="144"/>
      <c r="AK53" s="144"/>
      <c r="AL53" s="141">
        <v>39.665999999999997</v>
      </c>
      <c r="AM53" s="144"/>
      <c r="AN53" s="141">
        <v>40.347999999999999</v>
      </c>
      <c r="AO53" s="141">
        <v>40.402999999999999</v>
      </c>
      <c r="AP53" s="141">
        <v>39.506999999999998</v>
      </c>
      <c r="AQ53" s="141">
        <v>39.963000000000001</v>
      </c>
      <c r="AR53" s="141">
        <v>40.008000000000003</v>
      </c>
      <c r="AS53" s="144"/>
      <c r="AT53" s="144"/>
      <c r="AU53" s="43"/>
      <c r="AV53" s="43"/>
      <c r="AW53" s="142">
        <v>39.652999999999999</v>
      </c>
    </row>
    <row r="54" spans="16:49">
      <c r="P54" s="145"/>
      <c r="Q54" s="144"/>
      <c r="R54" s="141">
        <v>40.113999999999997</v>
      </c>
      <c r="S54" s="144"/>
      <c r="T54" s="141">
        <v>40.811</v>
      </c>
      <c r="U54" s="141">
        <v>40.619</v>
      </c>
      <c r="V54" s="141">
        <v>40.127000000000002</v>
      </c>
      <c r="W54" s="141">
        <v>40.417000000000002</v>
      </c>
      <c r="X54" s="141">
        <v>40.207000000000001</v>
      </c>
      <c r="Y54" s="144"/>
      <c r="Z54" s="144"/>
      <c r="AA54" s="144"/>
      <c r="AB54" s="144"/>
      <c r="AC54" s="141">
        <v>39.999000000000002</v>
      </c>
      <c r="AD54" s="141">
        <v>39.997999999999998</v>
      </c>
      <c r="AE54" s="141">
        <v>40.972000000000001</v>
      </c>
      <c r="AF54" s="141">
        <v>39.616</v>
      </c>
      <c r="AG54" s="141">
        <v>41.319000000000003</v>
      </c>
      <c r="AH54" s="144"/>
      <c r="AI54" s="141">
        <v>40.156999999999996</v>
      </c>
      <c r="AJ54" s="144"/>
      <c r="AK54" s="144"/>
      <c r="AL54" s="141">
        <v>40.000999999999998</v>
      </c>
      <c r="AM54" s="144"/>
      <c r="AN54" s="141">
        <v>40.365000000000002</v>
      </c>
      <c r="AO54" s="141">
        <v>40.226999999999997</v>
      </c>
      <c r="AP54" s="141">
        <v>39.768000000000001</v>
      </c>
      <c r="AQ54" s="141">
        <v>39.939</v>
      </c>
      <c r="AR54" s="141">
        <v>40.338000000000001</v>
      </c>
      <c r="AS54" s="144"/>
      <c r="AT54" s="144"/>
      <c r="AU54" s="43"/>
      <c r="AV54" s="43"/>
      <c r="AW54" s="142">
        <v>39.802</v>
      </c>
    </row>
    <row r="55" spans="16:49">
      <c r="P55" s="145"/>
      <c r="Q55" s="144"/>
      <c r="R55" s="141">
        <v>40.222000000000001</v>
      </c>
      <c r="S55" s="144"/>
      <c r="T55" s="141">
        <v>40.451000000000001</v>
      </c>
      <c r="U55" s="141">
        <v>40.630000000000003</v>
      </c>
      <c r="V55" s="141">
        <v>40.186</v>
      </c>
      <c r="W55" s="141">
        <v>40.347999999999999</v>
      </c>
      <c r="X55" s="141">
        <v>40.337000000000003</v>
      </c>
      <c r="Y55" s="144"/>
      <c r="Z55" s="144"/>
      <c r="AA55" s="144"/>
      <c r="AB55" s="144"/>
      <c r="AC55" s="141">
        <v>40.4</v>
      </c>
      <c r="AD55" s="141">
        <v>40.033000000000001</v>
      </c>
      <c r="AE55" s="141">
        <v>40.378</v>
      </c>
      <c r="AF55" s="141">
        <v>39.85</v>
      </c>
      <c r="AG55" s="141">
        <v>40.216000000000001</v>
      </c>
      <c r="AH55" s="144"/>
      <c r="AI55" s="141">
        <v>40.122999999999998</v>
      </c>
      <c r="AJ55" s="144"/>
      <c r="AK55" s="144"/>
      <c r="AL55" s="141">
        <v>39.756</v>
      </c>
      <c r="AM55" s="144"/>
      <c r="AN55" s="141">
        <v>40.104999999999997</v>
      </c>
      <c r="AO55" s="141">
        <v>40.396000000000001</v>
      </c>
      <c r="AP55" s="141">
        <v>39.621000000000002</v>
      </c>
      <c r="AQ55" s="141">
        <v>39.869</v>
      </c>
      <c r="AR55" s="141">
        <v>40.122999999999998</v>
      </c>
      <c r="AS55" s="144"/>
      <c r="AT55" s="144"/>
      <c r="AU55" s="43"/>
      <c r="AV55" s="43"/>
      <c r="AW55" s="142">
        <v>39.646999999999998</v>
      </c>
    </row>
    <row r="56" spans="16:49">
      <c r="P56" s="145"/>
      <c r="Q56" s="144"/>
      <c r="R56" s="141">
        <v>40.005000000000003</v>
      </c>
      <c r="S56" s="144"/>
      <c r="T56" s="141">
        <v>40.28</v>
      </c>
      <c r="U56" s="141">
        <v>41.232999999999997</v>
      </c>
      <c r="V56" s="141">
        <v>40.212000000000003</v>
      </c>
      <c r="W56" s="141">
        <v>40.134</v>
      </c>
      <c r="X56" s="141">
        <v>40.44</v>
      </c>
      <c r="Y56" s="144"/>
      <c r="Z56" s="144"/>
      <c r="AA56" s="144"/>
      <c r="AB56" s="144"/>
      <c r="AC56" s="141">
        <v>40.335999999999999</v>
      </c>
      <c r="AD56" s="141">
        <v>39.960999999999999</v>
      </c>
      <c r="AE56" s="141">
        <v>40.786000000000001</v>
      </c>
      <c r="AF56" s="141">
        <v>39.795000000000002</v>
      </c>
      <c r="AG56" s="141">
        <v>40.058</v>
      </c>
      <c r="AH56" s="144"/>
      <c r="AI56" s="141">
        <v>41.054000000000002</v>
      </c>
      <c r="AJ56" s="144"/>
      <c r="AK56" s="144"/>
      <c r="AL56" s="141">
        <v>40.03</v>
      </c>
      <c r="AM56" s="144"/>
      <c r="AN56" s="141">
        <v>40.399000000000001</v>
      </c>
      <c r="AO56" s="141">
        <v>40.494999999999997</v>
      </c>
      <c r="AP56" s="141">
        <v>39.664999999999999</v>
      </c>
      <c r="AQ56" s="141">
        <v>39.954999999999998</v>
      </c>
      <c r="AR56" s="141">
        <v>40.401000000000003</v>
      </c>
      <c r="AS56" s="144"/>
      <c r="AT56" s="144"/>
      <c r="AU56" s="43"/>
      <c r="AV56" s="43"/>
      <c r="AW56" s="142">
        <v>39.905000000000001</v>
      </c>
    </row>
    <row r="57" spans="16:49">
      <c r="P57" s="145"/>
      <c r="Q57" s="144"/>
      <c r="R57" s="141">
        <v>39.851999999999997</v>
      </c>
      <c r="S57" s="144"/>
      <c r="T57" s="141">
        <v>40.384</v>
      </c>
      <c r="U57" s="141">
        <v>40.695</v>
      </c>
      <c r="V57" s="141">
        <v>40.081000000000003</v>
      </c>
      <c r="W57" s="141">
        <v>40.222999999999999</v>
      </c>
      <c r="X57" s="141">
        <v>40.593000000000004</v>
      </c>
      <c r="Y57" s="144"/>
      <c r="Z57" s="144"/>
      <c r="AA57" s="144"/>
      <c r="AB57" s="144"/>
      <c r="AC57" s="141">
        <v>39.99</v>
      </c>
      <c r="AD57" s="141">
        <v>40.073</v>
      </c>
      <c r="AE57" s="141">
        <v>40.118000000000002</v>
      </c>
      <c r="AF57" s="141">
        <v>40.237000000000002</v>
      </c>
      <c r="AG57" s="141">
        <v>40.35</v>
      </c>
      <c r="AH57" s="144"/>
      <c r="AI57" s="141">
        <v>40.06</v>
      </c>
      <c r="AJ57" s="144"/>
      <c r="AK57" s="144"/>
      <c r="AL57" s="144"/>
      <c r="AM57" s="144"/>
      <c r="AN57" s="141">
        <v>40.21</v>
      </c>
      <c r="AO57" s="141">
        <v>40.021000000000001</v>
      </c>
      <c r="AP57" s="141">
        <v>39.881</v>
      </c>
      <c r="AQ57" s="141">
        <v>39.972000000000001</v>
      </c>
      <c r="AR57" s="141">
        <v>40.058999999999997</v>
      </c>
      <c r="AS57" s="144"/>
      <c r="AT57" s="144"/>
      <c r="AU57" s="43"/>
      <c r="AV57" s="43"/>
      <c r="AW57" s="142">
        <v>39.805999999999997</v>
      </c>
    </row>
    <row r="58" spans="16:49">
      <c r="P58" s="145"/>
      <c r="Q58" s="144"/>
      <c r="R58" s="141">
        <v>40.012999999999998</v>
      </c>
      <c r="S58" s="144"/>
      <c r="T58" s="141">
        <v>40.209000000000003</v>
      </c>
      <c r="U58" s="141">
        <v>40.712000000000003</v>
      </c>
      <c r="V58" s="141">
        <v>40.037999999999997</v>
      </c>
      <c r="W58" s="141">
        <v>40.100999999999999</v>
      </c>
      <c r="X58" s="141">
        <v>40.264000000000003</v>
      </c>
      <c r="Y58" s="144"/>
      <c r="Z58" s="144"/>
      <c r="AA58" s="144"/>
      <c r="AB58" s="144"/>
      <c r="AC58" s="141">
        <v>40.094999999999999</v>
      </c>
      <c r="AD58" s="141">
        <v>40.076000000000001</v>
      </c>
      <c r="AE58" s="141">
        <v>40.085000000000001</v>
      </c>
      <c r="AF58" s="141">
        <v>40.472999999999999</v>
      </c>
      <c r="AG58" s="141">
        <v>40.253999999999998</v>
      </c>
      <c r="AH58" s="144"/>
      <c r="AI58" s="141">
        <v>39.965000000000003</v>
      </c>
      <c r="AJ58" s="144"/>
      <c r="AK58" s="144"/>
      <c r="AL58" s="144"/>
      <c r="AM58" s="144"/>
      <c r="AN58" s="141">
        <v>40.316000000000003</v>
      </c>
      <c r="AO58" s="141">
        <v>40.677</v>
      </c>
      <c r="AP58" s="141">
        <v>39.895000000000003</v>
      </c>
      <c r="AQ58" s="141">
        <v>39.871000000000002</v>
      </c>
      <c r="AR58" s="141">
        <v>40.320999999999998</v>
      </c>
      <c r="AS58" s="144"/>
      <c r="AT58" s="144"/>
      <c r="AU58" s="43"/>
      <c r="AV58" s="43"/>
      <c r="AW58" s="142">
        <v>40.161999999999999</v>
      </c>
    </row>
    <row r="59" spans="16:49">
      <c r="P59" s="145"/>
      <c r="Q59" s="144"/>
      <c r="R59" s="141">
        <v>40.031999999999996</v>
      </c>
      <c r="S59" s="144"/>
      <c r="T59" s="141">
        <v>40.642000000000003</v>
      </c>
      <c r="U59" s="141">
        <v>40.716999999999999</v>
      </c>
      <c r="V59" s="141">
        <v>40.182000000000002</v>
      </c>
      <c r="W59" s="141">
        <v>40.295000000000002</v>
      </c>
      <c r="X59" s="141">
        <v>40.289000000000001</v>
      </c>
      <c r="Y59" s="144"/>
      <c r="Z59" s="144"/>
      <c r="AA59" s="144"/>
      <c r="AB59" s="144"/>
      <c r="AC59" s="141">
        <v>40.231000000000002</v>
      </c>
      <c r="AD59" s="141">
        <v>39.960999999999999</v>
      </c>
      <c r="AE59" s="141">
        <v>40.116999999999997</v>
      </c>
      <c r="AF59" s="141">
        <v>40.238999999999997</v>
      </c>
      <c r="AG59" s="141">
        <v>40.063000000000002</v>
      </c>
      <c r="AH59" s="144"/>
      <c r="AI59" s="141">
        <v>40.156999999999996</v>
      </c>
      <c r="AJ59" s="144"/>
      <c r="AK59" s="144"/>
      <c r="AL59" s="144"/>
      <c r="AM59" s="144"/>
      <c r="AN59" s="141">
        <v>40.74</v>
      </c>
      <c r="AO59" s="141">
        <v>40.435000000000002</v>
      </c>
      <c r="AP59" s="141">
        <v>39.570999999999998</v>
      </c>
      <c r="AQ59" s="141">
        <v>39.97</v>
      </c>
      <c r="AR59" s="141">
        <v>40.198999999999998</v>
      </c>
      <c r="AS59" s="144"/>
      <c r="AT59" s="144"/>
      <c r="AU59" s="43"/>
      <c r="AV59" s="43"/>
      <c r="AW59" s="142">
        <v>39.805</v>
      </c>
    </row>
    <row r="60" spans="16:49">
      <c r="P60" s="145"/>
      <c r="Q60" s="144"/>
      <c r="R60" s="141">
        <v>39.979999999999997</v>
      </c>
      <c r="S60" s="144"/>
      <c r="T60" s="141">
        <v>40.590000000000003</v>
      </c>
      <c r="U60" s="141">
        <v>40.938000000000002</v>
      </c>
      <c r="V60" s="141">
        <v>40.131</v>
      </c>
      <c r="W60" s="141">
        <v>40.389000000000003</v>
      </c>
      <c r="X60" s="141">
        <v>40.468000000000004</v>
      </c>
      <c r="Y60" s="144"/>
      <c r="Z60" s="144"/>
      <c r="AA60" s="144"/>
      <c r="AB60" s="144"/>
      <c r="AC60" s="141">
        <v>39.927999999999997</v>
      </c>
      <c r="AD60" s="141">
        <v>39.765000000000001</v>
      </c>
      <c r="AE60" s="141">
        <v>40.261000000000003</v>
      </c>
      <c r="AF60" s="141">
        <v>39.798999999999999</v>
      </c>
      <c r="AG60" s="141">
        <v>40.237000000000002</v>
      </c>
      <c r="AH60" s="144"/>
      <c r="AI60" s="141">
        <v>40.622</v>
      </c>
      <c r="AJ60" s="144"/>
      <c r="AK60" s="144"/>
      <c r="AL60" s="144"/>
      <c r="AM60" s="144"/>
      <c r="AN60" s="144"/>
      <c r="AO60" s="141">
        <v>40.426000000000002</v>
      </c>
      <c r="AP60" s="141">
        <v>39.877000000000002</v>
      </c>
      <c r="AQ60" s="141">
        <v>39.997</v>
      </c>
      <c r="AR60" s="141">
        <v>40.223999999999997</v>
      </c>
      <c r="AS60" s="144"/>
      <c r="AT60" s="144"/>
      <c r="AU60" s="43"/>
      <c r="AV60" s="43"/>
      <c r="AW60" s="142">
        <v>39.878999999999998</v>
      </c>
    </row>
    <row r="61" spans="16:49">
      <c r="P61" s="145"/>
      <c r="Q61" s="144"/>
      <c r="R61" s="141">
        <v>40.116999999999997</v>
      </c>
      <c r="S61" s="144"/>
      <c r="T61" s="141">
        <v>40.259</v>
      </c>
      <c r="U61" s="141">
        <v>40.799999999999997</v>
      </c>
      <c r="V61" s="141">
        <v>40.128999999999998</v>
      </c>
      <c r="W61" s="141">
        <v>40.503999999999998</v>
      </c>
      <c r="X61" s="141">
        <v>40.287999999999997</v>
      </c>
      <c r="Y61" s="144"/>
      <c r="Z61" s="144"/>
      <c r="AA61" s="144"/>
      <c r="AB61" s="144"/>
      <c r="AC61" s="141">
        <v>40.316000000000003</v>
      </c>
      <c r="AD61" s="141">
        <v>40.268000000000001</v>
      </c>
      <c r="AE61" s="141">
        <v>40.225000000000001</v>
      </c>
      <c r="AF61" s="141">
        <v>39.848999999999997</v>
      </c>
      <c r="AG61" s="141">
        <v>40.161000000000001</v>
      </c>
      <c r="AH61" s="144"/>
      <c r="AI61" s="141">
        <v>40.43</v>
      </c>
      <c r="AJ61" s="144"/>
      <c r="AK61" s="144"/>
      <c r="AL61" s="144"/>
      <c r="AM61" s="144"/>
      <c r="AN61" s="144"/>
      <c r="AO61" s="141">
        <v>40.372</v>
      </c>
      <c r="AP61" s="141">
        <v>39.645000000000003</v>
      </c>
      <c r="AQ61" s="141">
        <v>39.822000000000003</v>
      </c>
      <c r="AR61" s="141">
        <v>40.149000000000001</v>
      </c>
      <c r="AS61" s="144"/>
      <c r="AT61" s="144"/>
      <c r="AU61" s="43"/>
      <c r="AV61" s="43"/>
      <c r="AW61" s="142">
        <v>40.08</v>
      </c>
    </row>
    <row r="62" spans="16:49">
      <c r="P62" s="145"/>
      <c r="Q62" s="144"/>
      <c r="R62" s="141">
        <v>40.036999999999999</v>
      </c>
      <c r="S62" s="144"/>
      <c r="T62" s="141">
        <v>40.271000000000001</v>
      </c>
      <c r="U62" s="141">
        <v>40.679000000000002</v>
      </c>
      <c r="V62" s="141">
        <v>40.107999999999997</v>
      </c>
      <c r="W62" s="141">
        <v>40.433</v>
      </c>
      <c r="X62" s="141">
        <v>40.450000000000003</v>
      </c>
      <c r="Y62" s="144"/>
      <c r="Z62" s="144"/>
      <c r="AA62" s="144"/>
      <c r="AB62" s="144"/>
      <c r="AC62" s="141">
        <v>40.262</v>
      </c>
      <c r="AD62" s="141">
        <v>40.341000000000001</v>
      </c>
      <c r="AE62" s="141">
        <v>40.375</v>
      </c>
      <c r="AF62" s="141">
        <v>39.823999999999998</v>
      </c>
      <c r="AG62" s="141">
        <v>40.518999999999998</v>
      </c>
      <c r="AH62" s="144"/>
      <c r="AI62" s="141">
        <v>40.064</v>
      </c>
      <c r="AJ62" s="144"/>
      <c r="AK62" s="144"/>
      <c r="AL62" s="144"/>
      <c r="AM62" s="144"/>
      <c r="AN62" s="144"/>
      <c r="AO62" s="141">
        <v>40.496000000000002</v>
      </c>
      <c r="AP62" s="141">
        <v>39.671999999999997</v>
      </c>
      <c r="AQ62" s="141">
        <v>39.892000000000003</v>
      </c>
      <c r="AR62" s="141">
        <v>40.201999999999998</v>
      </c>
      <c r="AS62" s="144"/>
      <c r="AT62" s="144"/>
      <c r="AU62" s="43"/>
      <c r="AV62" s="43"/>
      <c r="AW62" s="142">
        <v>39.972000000000001</v>
      </c>
    </row>
    <row r="63" spans="16:49">
      <c r="P63" s="145"/>
      <c r="Q63" s="144"/>
      <c r="R63" s="141">
        <v>39.755000000000003</v>
      </c>
      <c r="S63" s="144"/>
      <c r="T63" s="141">
        <v>40.561999999999998</v>
      </c>
      <c r="U63" s="141">
        <v>40.76</v>
      </c>
      <c r="V63" s="141">
        <v>40.389000000000003</v>
      </c>
      <c r="W63" s="141">
        <v>40.344999999999999</v>
      </c>
      <c r="X63" s="141">
        <v>40.777999999999999</v>
      </c>
      <c r="Y63" s="144"/>
      <c r="Z63" s="144"/>
      <c r="AA63" s="144"/>
      <c r="AB63" s="144"/>
      <c r="AC63" s="141">
        <v>40.817</v>
      </c>
      <c r="AD63" s="141">
        <v>39.902999999999999</v>
      </c>
      <c r="AE63" s="141">
        <v>40.119</v>
      </c>
      <c r="AF63" s="141">
        <v>39.811</v>
      </c>
      <c r="AG63" s="141">
        <v>40.408000000000001</v>
      </c>
      <c r="AH63" s="144"/>
      <c r="AI63" s="141">
        <v>40.295999999999999</v>
      </c>
      <c r="AJ63" s="144"/>
      <c r="AK63" s="144"/>
      <c r="AL63" s="144"/>
      <c r="AM63" s="144"/>
      <c r="AN63" s="144"/>
      <c r="AO63" s="141">
        <v>40.218000000000004</v>
      </c>
      <c r="AP63" s="141">
        <v>39.936</v>
      </c>
      <c r="AQ63" s="141">
        <v>39.966999999999999</v>
      </c>
      <c r="AR63" s="141">
        <v>40.084000000000003</v>
      </c>
      <c r="AS63" s="144"/>
      <c r="AT63" s="144"/>
      <c r="AU63" s="43"/>
      <c r="AV63" s="43"/>
      <c r="AW63" s="142">
        <v>39.786999999999999</v>
      </c>
    </row>
    <row r="64" spans="16:49">
      <c r="P64" s="145"/>
      <c r="Q64" s="144"/>
      <c r="R64" s="141">
        <v>39.813000000000002</v>
      </c>
      <c r="S64" s="144"/>
      <c r="T64" s="141">
        <v>40.444000000000003</v>
      </c>
      <c r="U64" s="141">
        <v>40.753</v>
      </c>
      <c r="V64" s="141">
        <v>40.173000000000002</v>
      </c>
      <c r="W64" s="141">
        <v>40.198999999999998</v>
      </c>
      <c r="X64" s="141">
        <v>40.43</v>
      </c>
      <c r="Y64" s="144"/>
      <c r="Z64" s="144"/>
      <c r="AA64" s="144"/>
      <c r="AB64" s="144"/>
      <c r="AC64" s="141">
        <v>40.271000000000001</v>
      </c>
      <c r="AD64" s="141">
        <v>40.234000000000002</v>
      </c>
      <c r="AE64" s="141">
        <v>40.155999999999999</v>
      </c>
      <c r="AF64" s="141">
        <v>39.648000000000003</v>
      </c>
      <c r="AG64" s="141">
        <v>40.22</v>
      </c>
      <c r="AH64" s="144"/>
      <c r="AI64" s="141">
        <v>40.344999999999999</v>
      </c>
      <c r="AJ64" s="144"/>
      <c r="AK64" s="144"/>
      <c r="AL64" s="144"/>
      <c r="AM64" s="144"/>
      <c r="AN64" s="144"/>
      <c r="AO64" s="141">
        <v>40.4</v>
      </c>
      <c r="AP64" s="141">
        <v>39.658000000000001</v>
      </c>
      <c r="AQ64" s="141">
        <v>40.143000000000001</v>
      </c>
      <c r="AR64" s="141">
        <v>40.198</v>
      </c>
      <c r="AS64" s="144"/>
      <c r="AT64" s="144"/>
      <c r="AU64" s="43"/>
      <c r="AV64" s="43"/>
      <c r="AW64" s="142">
        <v>40.012</v>
      </c>
    </row>
    <row r="65" spans="16:49">
      <c r="P65" s="145"/>
      <c r="Q65" s="144"/>
      <c r="R65" s="141">
        <v>40.122</v>
      </c>
      <c r="S65" s="144"/>
      <c r="T65" s="141">
        <v>40.299999999999997</v>
      </c>
      <c r="U65" s="141">
        <v>40.619999999999997</v>
      </c>
      <c r="V65" s="141">
        <v>40.058</v>
      </c>
      <c r="W65" s="141">
        <v>40.341000000000001</v>
      </c>
      <c r="X65" s="141">
        <v>40.47</v>
      </c>
      <c r="Y65" s="144"/>
      <c r="Z65" s="144"/>
      <c r="AA65" s="144"/>
      <c r="AB65" s="144"/>
      <c r="AC65" s="141">
        <v>40.207000000000001</v>
      </c>
      <c r="AD65" s="141">
        <v>39.976999999999997</v>
      </c>
      <c r="AE65" s="141">
        <v>39.991</v>
      </c>
      <c r="AF65" s="141">
        <v>39.716000000000001</v>
      </c>
      <c r="AG65" s="141">
        <v>40.350999999999999</v>
      </c>
      <c r="AH65" s="144"/>
      <c r="AI65" s="141">
        <v>40.720999999999997</v>
      </c>
      <c r="AJ65" s="144"/>
      <c r="AK65" s="144"/>
      <c r="AL65" s="144"/>
      <c r="AM65" s="144"/>
      <c r="AN65" s="144"/>
      <c r="AO65" s="141">
        <v>40.924999999999997</v>
      </c>
      <c r="AP65" s="141">
        <v>39.381999999999998</v>
      </c>
      <c r="AQ65" s="141">
        <v>40.267000000000003</v>
      </c>
      <c r="AR65" s="141">
        <v>40.305999999999997</v>
      </c>
      <c r="AS65" s="144"/>
      <c r="AT65" s="144"/>
      <c r="AU65" s="43"/>
      <c r="AV65" s="43"/>
      <c r="AW65" s="142">
        <v>39.722999999999999</v>
      </c>
    </row>
    <row r="66" spans="16:49">
      <c r="P66" s="145"/>
      <c r="Q66" s="144"/>
      <c r="R66" s="141">
        <v>40.003999999999998</v>
      </c>
      <c r="S66" s="144"/>
      <c r="T66" s="141">
        <v>40.472999999999999</v>
      </c>
      <c r="U66" s="141">
        <v>40.585999999999999</v>
      </c>
      <c r="V66" s="141">
        <v>40.198</v>
      </c>
      <c r="W66" s="141">
        <v>40.222000000000001</v>
      </c>
      <c r="X66" s="141">
        <v>40.668999999999997</v>
      </c>
      <c r="Y66" s="144"/>
      <c r="Z66" s="144"/>
      <c r="AA66" s="144"/>
      <c r="AB66" s="144"/>
      <c r="AC66" s="141">
        <v>40.087000000000003</v>
      </c>
      <c r="AD66" s="141">
        <v>39.921999999999997</v>
      </c>
      <c r="AE66" s="141">
        <v>40.340000000000003</v>
      </c>
      <c r="AF66" s="141">
        <v>39.853999999999999</v>
      </c>
      <c r="AG66" s="141">
        <v>40.234999999999999</v>
      </c>
      <c r="AH66" s="43"/>
      <c r="AI66" s="43"/>
      <c r="AJ66" s="43"/>
      <c r="AK66" s="43"/>
      <c r="AL66" s="43"/>
      <c r="AM66" s="144"/>
      <c r="AN66" s="144"/>
      <c r="AO66" s="141">
        <v>40.570999999999998</v>
      </c>
      <c r="AP66" s="141">
        <v>39.606999999999999</v>
      </c>
      <c r="AQ66" s="144"/>
      <c r="AR66" s="141">
        <v>40.953000000000003</v>
      </c>
      <c r="AS66" s="144"/>
      <c r="AT66" s="144"/>
      <c r="AU66" s="43"/>
      <c r="AV66" s="43"/>
      <c r="AW66" s="142">
        <v>39.835999999999999</v>
      </c>
    </row>
    <row r="67" spans="16:49">
      <c r="P67" s="145"/>
      <c r="Q67" s="144"/>
      <c r="R67" s="141">
        <v>40.054000000000002</v>
      </c>
      <c r="S67" s="144"/>
      <c r="T67" s="141">
        <v>40.877000000000002</v>
      </c>
      <c r="U67" s="141">
        <v>40.700000000000003</v>
      </c>
      <c r="V67" s="141">
        <v>40.204000000000001</v>
      </c>
      <c r="W67" s="141">
        <v>40.662999999999997</v>
      </c>
      <c r="X67" s="141">
        <v>40.484000000000002</v>
      </c>
      <c r="Y67" s="144"/>
      <c r="Z67" s="144"/>
      <c r="AA67" s="144"/>
      <c r="AB67" s="144"/>
      <c r="AC67" s="141">
        <v>40.191000000000003</v>
      </c>
      <c r="AD67" s="141">
        <v>39.811999999999998</v>
      </c>
      <c r="AE67" s="141">
        <v>40.247</v>
      </c>
      <c r="AF67" s="141">
        <v>39.805</v>
      </c>
      <c r="AG67" s="141">
        <v>40.191000000000003</v>
      </c>
      <c r="AH67" s="43"/>
      <c r="AI67" s="43"/>
      <c r="AJ67" s="43"/>
      <c r="AK67" s="43"/>
      <c r="AL67" s="43"/>
      <c r="AM67" s="144"/>
      <c r="AN67" s="144"/>
      <c r="AO67" s="141">
        <v>40.750999999999998</v>
      </c>
      <c r="AP67" s="141">
        <v>39.593000000000004</v>
      </c>
      <c r="AQ67" s="144"/>
      <c r="AR67" s="141">
        <v>40.643999999999998</v>
      </c>
      <c r="AS67" s="144"/>
      <c r="AT67" s="144"/>
      <c r="AU67" s="43"/>
      <c r="AV67" s="43"/>
      <c r="AW67" s="142">
        <v>40.56</v>
      </c>
    </row>
    <row r="68" spans="16:49">
      <c r="P68" s="145"/>
      <c r="Q68" s="144"/>
      <c r="R68" s="141">
        <v>39.991999999999997</v>
      </c>
      <c r="S68" s="144"/>
      <c r="T68" s="141">
        <v>40.36</v>
      </c>
      <c r="U68" s="141">
        <v>40.753</v>
      </c>
      <c r="V68" s="141">
        <v>40.052999999999997</v>
      </c>
      <c r="W68" s="141">
        <v>40.854999999999997</v>
      </c>
      <c r="X68" s="141">
        <v>40.628999999999998</v>
      </c>
      <c r="Y68" s="144"/>
      <c r="Z68" s="144"/>
      <c r="AA68" s="144"/>
      <c r="AB68" s="144"/>
      <c r="AC68" s="141">
        <v>40.057000000000002</v>
      </c>
      <c r="AD68" s="141">
        <v>40.149000000000001</v>
      </c>
      <c r="AE68" s="141">
        <v>40.112000000000002</v>
      </c>
      <c r="AF68" s="141">
        <v>39.646000000000001</v>
      </c>
      <c r="AG68" s="141">
        <v>40.164000000000001</v>
      </c>
      <c r="AH68" s="43"/>
      <c r="AI68" s="43"/>
      <c r="AJ68" s="43"/>
      <c r="AK68" s="43"/>
      <c r="AL68" s="43"/>
      <c r="AM68" s="144"/>
      <c r="AN68" s="144"/>
      <c r="AO68" s="141">
        <v>40.518999999999998</v>
      </c>
      <c r="AP68" s="141">
        <v>39.720999999999997</v>
      </c>
      <c r="AQ68" s="144"/>
      <c r="AR68" s="141">
        <v>40.406999999999996</v>
      </c>
      <c r="AS68" s="144"/>
      <c r="AT68" s="144"/>
      <c r="AU68" s="43"/>
      <c r="AV68" s="43"/>
      <c r="AW68" s="142">
        <v>40.076999999999998</v>
      </c>
    </row>
    <row r="69" spans="16:49">
      <c r="P69" s="145"/>
      <c r="Q69" s="144"/>
      <c r="R69" s="141">
        <v>39.914000000000001</v>
      </c>
      <c r="S69" s="144"/>
      <c r="T69" s="141">
        <v>40.459000000000003</v>
      </c>
      <c r="U69" s="141">
        <v>41.209000000000003</v>
      </c>
      <c r="V69" s="141">
        <v>40.133000000000003</v>
      </c>
      <c r="W69" s="141">
        <v>40.173999999999999</v>
      </c>
      <c r="X69" s="141">
        <v>40.302999999999997</v>
      </c>
      <c r="Y69" s="144"/>
      <c r="Z69" s="144"/>
      <c r="AA69" s="144"/>
      <c r="AB69" s="144"/>
      <c r="AC69" s="141">
        <v>40.018000000000001</v>
      </c>
      <c r="AD69" s="141">
        <v>39.860999999999997</v>
      </c>
      <c r="AE69" s="141">
        <v>40.277999999999999</v>
      </c>
      <c r="AF69" s="141">
        <v>39.686999999999998</v>
      </c>
      <c r="AG69" s="141">
        <v>40.121000000000002</v>
      </c>
      <c r="AH69" s="43"/>
      <c r="AI69" s="43"/>
      <c r="AJ69" s="43"/>
      <c r="AK69" s="43"/>
      <c r="AL69" s="43"/>
      <c r="AM69" s="144"/>
      <c r="AN69" s="144"/>
      <c r="AO69" s="141">
        <v>40.491</v>
      </c>
      <c r="AP69" s="141">
        <v>39.957999999999998</v>
      </c>
      <c r="AQ69" s="144"/>
      <c r="AR69" s="141">
        <v>40.314</v>
      </c>
      <c r="AS69" s="144"/>
      <c r="AT69" s="144"/>
      <c r="AU69" s="43"/>
      <c r="AV69" s="43"/>
      <c r="AW69" s="142">
        <v>39.808</v>
      </c>
    </row>
    <row r="70" spans="16:49">
      <c r="P70" s="145"/>
      <c r="Q70" s="144"/>
      <c r="R70" s="141">
        <v>40.179000000000002</v>
      </c>
      <c r="S70" s="144"/>
      <c r="T70" s="141">
        <v>40.503999999999998</v>
      </c>
      <c r="U70" s="141">
        <v>40.841999999999999</v>
      </c>
      <c r="V70" s="141">
        <v>40.061999999999998</v>
      </c>
      <c r="W70" s="141">
        <v>40.448</v>
      </c>
      <c r="X70" s="141">
        <v>40.542000000000002</v>
      </c>
      <c r="Y70" s="144"/>
      <c r="Z70" s="144"/>
      <c r="AA70" s="144"/>
      <c r="AB70" s="144"/>
      <c r="AC70" s="141">
        <v>41.898000000000003</v>
      </c>
      <c r="AD70" s="141">
        <v>39.978000000000002</v>
      </c>
      <c r="AE70" s="141">
        <v>40.115000000000002</v>
      </c>
      <c r="AF70" s="141">
        <v>39.634</v>
      </c>
      <c r="AG70" s="141">
        <v>40.323</v>
      </c>
      <c r="AH70" s="43"/>
      <c r="AI70" s="43"/>
      <c r="AJ70" s="43"/>
      <c r="AK70" s="43"/>
      <c r="AL70" s="43"/>
      <c r="AM70" s="144"/>
      <c r="AN70" s="144"/>
      <c r="AO70" s="141">
        <v>40.366999999999997</v>
      </c>
      <c r="AP70" s="141">
        <v>39.604999999999997</v>
      </c>
      <c r="AQ70" s="144"/>
      <c r="AR70" s="141">
        <v>40.536000000000001</v>
      </c>
      <c r="AS70" s="144"/>
      <c r="AT70" s="144"/>
      <c r="AU70" s="43"/>
      <c r="AV70" s="43"/>
      <c r="AW70" s="78"/>
    </row>
    <row r="71" spans="16:49">
      <c r="P71" s="145"/>
      <c r="Q71" s="144"/>
      <c r="R71" s="141">
        <v>40.332999999999998</v>
      </c>
      <c r="S71" s="144"/>
      <c r="T71" s="141">
        <v>40.688000000000002</v>
      </c>
      <c r="U71" s="141">
        <v>40.637999999999998</v>
      </c>
      <c r="V71" s="141">
        <v>40.082000000000001</v>
      </c>
      <c r="W71" s="141">
        <v>40.262</v>
      </c>
      <c r="X71" s="141">
        <v>40.61</v>
      </c>
      <c r="Y71" s="144"/>
      <c r="Z71" s="144"/>
      <c r="AA71" s="144"/>
      <c r="AB71" s="144"/>
      <c r="AC71" s="141">
        <v>41.731000000000002</v>
      </c>
      <c r="AD71" s="141">
        <v>40.241999999999997</v>
      </c>
      <c r="AE71" s="141">
        <v>40.552999999999997</v>
      </c>
      <c r="AF71" s="141">
        <v>39.692</v>
      </c>
      <c r="AG71" s="141">
        <v>40.210999999999999</v>
      </c>
      <c r="AH71" s="43"/>
      <c r="AI71" s="43"/>
      <c r="AJ71" s="43"/>
      <c r="AK71" s="43"/>
      <c r="AL71" s="43"/>
      <c r="AM71" s="144"/>
      <c r="AN71" s="144"/>
      <c r="AO71" s="141">
        <v>40.526000000000003</v>
      </c>
      <c r="AP71" s="141">
        <v>39.716000000000001</v>
      </c>
      <c r="AQ71" s="144"/>
      <c r="AR71" s="141">
        <v>40.250999999999998</v>
      </c>
      <c r="AS71" s="144"/>
      <c r="AT71" s="144"/>
      <c r="AU71" s="43"/>
      <c r="AV71" s="43"/>
      <c r="AW71" s="78"/>
    </row>
    <row r="72" spans="16:49">
      <c r="P72" s="145"/>
      <c r="Q72" s="144"/>
      <c r="R72" s="141">
        <v>40.298000000000002</v>
      </c>
      <c r="S72" s="144"/>
      <c r="T72" s="141">
        <v>40.587000000000003</v>
      </c>
      <c r="U72" s="141">
        <v>40.600999999999999</v>
      </c>
      <c r="V72" s="141">
        <v>40.237000000000002</v>
      </c>
      <c r="W72" s="141">
        <v>40.481000000000002</v>
      </c>
      <c r="X72" s="141">
        <v>40.408000000000001</v>
      </c>
      <c r="Y72" s="144"/>
      <c r="Z72" s="144"/>
      <c r="AA72" s="144"/>
      <c r="AB72" s="144"/>
      <c r="AC72" s="141">
        <v>40.216000000000001</v>
      </c>
      <c r="AD72" s="141">
        <v>39.972000000000001</v>
      </c>
      <c r="AE72" s="141">
        <v>40.329000000000001</v>
      </c>
      <c r="AF72" s="141">
        <v>39.585000000000001</v>
      </c>
      <c r="AG72" s="141">
        <v>40.6</v>
      </c>
      <c r="AH72" s="43"/>
      <c r="AI72" s="43"/>
      <c r="AJ72" s="43"/>
      <c r="AK72" s="43"/>
      <c r="AL72" s="43"/>
      <c r="AM72" s="144"/>
      <c r="AN72" s="144"/>
      <c r="AO72" s="141">
        <v>40.326999999999998</v>
      </c>
      <c r="AP72" s="141">
        <v>39.552</v>
      </c>
      <c r="AQ72" s="144"/>
      <c r="AR72" s="141">
        <v>41.424999999999997</v>
      </c>
      <c r="AS72" s="144"/>
      <c r="AT72" s="144"/>
      <c r="AU72" s="43"/>
      <c r="AV72" s="43"/>
      <c r="AW72" s="78"/>
    </row>
    <row r="73" spans="16:49">
      <c r="P73" s="145"/>
      <c r="Q73" s="144"/>
      <c r="R73" s="141">
        <v>40.149000000000001</v>
      </c>
      <c r="S73" s="144"/>
      <c r="T73" s="141">
        <v>40.582000000000001</v>
      </c>
      <c r="U73" s="141">
        <v>41.83</v>
      </c>
      <c r="V73" s="141">
        <v>40.112000000000002</v>
      </c>
      <c r="W73" s="141">
        <v>40.112000000000002</v>
      </c>
      <c r="X73" s="141">
        <v>40.57</v>
      </c>
      <c r="Y73" s="144"/>
      <c r="Z73" s="144"/>
      <c r="AA73" s="144"/>
      <c r="AB73" s="144"/>
      <c r="AC73" s="141">
        <v>40.244999999999997</v>
      </c>
      <c r="AD73" s="141">
        <v>39.988999999999997</v>
      </c>
      <c r="AE73" s="141">
        <v>40.234999999999999</v>
      </c>
      <c r="AF73" s="141">
        <v>39.572000000000003</v>
      </c>
      <c r="AG73" s="141">
        <v>40.162999999999997</v>
      </c>
      <c r="AH73" s="43"/>
      <c r="AI73" s="43"/>
      <c r="AJ73" s="43"/>
      <c r="AK73" s="43"/>
      <c r="AL73" s="43"/>
      <c r="AM73" s="144"/>
      <c r="AN73" s="144"/>
      <c r="AO73" s="141">
        <v>40.691000000000003</v>
      </c>
      <c r="AP73" s="141">
        <v>39.64</v>
      </c>
      <c r="AQ73" s="144"/>
      <c r="AR73" s="141">
        <v>40.247</v>
      </c>
      <c r="AS73" s="144"/>
      <c r="AT73" s="144"/>
      <c r="AU73" s="43"/>
      <c r="AV73" s="43"/>
      <c r="AW73" s="78"/>
    </row>
    <row r="74" spans="16:49">
      <c r="P74" s="145"/>
      <c r="Q74" s="144"/>
      <c r="R74" s="141">
        <v>39.933</v>
      </c>
      <c r="S74" s="144"/>
      <c r="T74" s="141">
        <v>40.551000000000002</v>
      </c>
      <c r="U74" s="141">
        <v>40.758000000000003</v>
      </c>
      <c r="V74" s="141">
        <v>40.1</v>
      </c>
      <c r="W74" s="141">
        <v>40.003</v>
      </c>
      <c r="X74" s="141">
        <v>40.543999999999997</v>
      </c>
      <c r="Y74" s="144"/>
      <c r="Z74" s="144"/>
      <c r="AA74" s="144"/>
      <c r="AB74" s="144"/>
      <c r="AC74" s="141">
        <v>40.213000000000001</v>
      </c>
      <c r="AD74" s="141">
        <v>40.201999999999998</v>
      </c>
      <c r="AE74" s="141">
        <v>40.311999999999998</v>
      </c>
      <c r="AF74" s="141">
        <v>39.694000000000003</v>
      </c>
      <c r="AG74" s="141">
        <v>40.152000000000001</v>
      </c>
      <c r="AH74" s="43"/>
      <c r="AI74" s="43"/>
      <c r="AJ74" s="43"/>
      <c r="AK74" s="43"/>
      <c r="AL74" s="43"/>
      <c r="AM74" s="144"/>
      <c r="AN74" s="144"/>
      <c r="AO74" s="141">
        <v>40.691000000000003</v>
      </c>
      <c r="AP74" s="141">
        <v>39.856000000000002</v>
      </c>
      <c r="AQ74" s="144"/>
      <c r="AR74" s="141">
        <v>40.267000000000003</v>
      </c>
      <c r="AS74" s="144"/>
      <c r="AT74" s="144"/>
      <c r="AU74" s="43"/>
      <c r="AV74" s="43"/>
      <c r="AW74" s="78"/>
    </row>
    <row r="75" spans="16:49">
      <c r="P75" s="145"/>
      <c r="Q75" s="144"/>
      <c r="R75" s="141">
        <v>40.039000000000001</v>
      </c>
      <c r="S75" s="144"/>
      <c r="T75" s="141">
        <v>40.68</v>
      </c>
      <c r="U75" s="141">
        <v>40.619999999999997</v>
      </c>
      <c r="V75" s="141">
        <v>40.241</v>
      </c>
      <c r="W75" s="141">
        <v>40.354999999999997</v>
      </c>
      <c r="X75" s="141">
        <v>40.709000000000003</v>
      </c>
      <c r="Y75" s="144"/>
      <c r="Z75" s="144"/>
      <c r="AA75" s="144"/>
      <c r="AB75" s="144"/>
      <c r="AC75" s="141">
        <v>40.18</v>
      </c>
      <c r="AD75" s="141">
        <v>39.738</v>
      </c>
      <c r="AE75" s="141">
        <v>40.145000000000003</v>
      </c>
      <c r="AF75" s="141">
        <v>39.566000000000003</v>
      </c>
      <c r="AG75" s="141">
        <v>40.023000000000003</v>
      </c>
      <c r="AH75" s="43"/>
      <c r="AI75" s="43"/>
      <c r="AJ75" s="43"/>
      <c r="AK75" s="43"/>
      <c r="AL75" s="43"/>
      <c r="AM75" s="144"/>
      <c r="AN75" s="144"/>
      <c r="AO75" s="141">
        <v>40.792000000000002</v>
      </c>
      <c r="AP75" s="141">
        <v>39.853000000000002</v>
      </c>
      <c r="AQ75" s="144"/>
      <c r="AR75" s="141">
        <v>40.332000000000001</v>
      </c>
      <c r="AS75" s="144"/>
      <c r="AT75" s="144"/>
      <c r="AU75" s="43"/>
      <c r="AV75" s="43"/>
      <c r="AW75" s="78"/>
    </row>
    <row r="76" spans="16:49">
      <c r="P76" s="145"/>
      <c r="Q76" s="144"/>
      <c r="R76" s="141">
        <v>40.088000000000001</v>
      </c>
      <c r="S76" s="144"/>
      <c r="T76" s="141">
        <v>40.671999999999997</v>
      </c>
      <c r="U76" s="141">
        <v>40.777999999999999</v>
      </c>
      <c r="V76" s="141">
        <v>39.957999999999998</v>
      </c>
      <c r="W76" s="141">
        <v>41.512</v>
      </c>
      <c r="X76" s="141">
        <v>41.040999999999997</v>
      </c>
      <c r="Y76" s="144"/>
      <c r="Z76" s="144"/>
      <c r="AA76" s="144"/>
      <c r="AB76" s="144"/>
      <c r="AC76" s="141">
        <v>40.247999999999998</v>
      </c>
      <c r="AD76" s="141">
        <v>39.774999999999999</v>
      </c>
      <c r="AE76" s="141">
        <v>40.289000000000001</v>
      </c>
      <c r="AF76" s="141">
        <v>39.793999999999997</v>
      </c>
      <c r="AG76" s="141">
        <v>40.128</v>
      </c>
      <c r="AH76" s="43"/>
      <c r="AI76" s="43"/>
      <c r="AJ76" s="43"/>
      <c r="AK76" s="43"/>
      <c r="AL76" s="43"/>
      <c r="AM76" s="144"/>
      <c r="AN76" s="144"/>
      <c r="AO76" s="141">
        <v>40.564</v>
      </c>
      <c r="AP76" s="141">
        <v>39.744999999999997</v>
      </c>
      <c r="AQ76" s="144"/>
      <c r="AR76" s="141">
        <v>40.402000000000001</v>
      </c>
      <c r="AS76" s="144"/>
      <c r="AT76" s="144"/>
      <c r="AU76" s="43"/>
      <c r="AV76" s="43"/>
      <c r="AW76" s="78"/>
    </row>
    <row r="77" spans="16:49">
      <c r="P77" s="145"/>
      <c r="Q77" s="144"/>
      <c r="R77" s="141">
        <v>40.057000000000002</v>
      </c>
      <c r="S77" s="144"/>
      <c r="T77" s="141">
        <v>41.238</v>
      </c>
      <c r="U77" s="141">
        <v>41.293999999999997</v>
      </c>
      <c r="V77" s="141">
        <v>40.743000000000002</v>
      </c>
      <c r="W77" s="141">
        <v>40.337000000000003</v>
      </c>
      <c r="X77" s="43"/>
      <c r="Y77" s="43"/>
      <c r="Z77" s="43"/>
      <c r="AA77" s="43"/>
      <c r="AB77" s="144"/>
      <c r="AC77" s="141">
        <v>40.067</v>
      </c>
      <c r="AD77" s="141">
        <v>39.738</v>
      </c>
      <c r="AE77" s="141">
        <v>40.247999999999998</v>
      </c>
      <c r="AF77" s="141">
        <v>39.710999999999999</v>
      </c>
      <c r="AG77" s="141">
        <v>40.164000000000001</v>
      </c>
      <c r="AH77" s="43"/>
      <c r="AI77" s="43"/>
      <c r="AJ77" s="43"/>
      <c r="AK77" s="43"/>
      <c r="AL77" s="43"/>
      <c r="AM77" s="144"/>
      <c r="AN77" s="144"/>
      <c r="AO77" s="141">
        <v>40.637999999999998</v>
      </c>
      <c r="AP77" s="141">
        <v>39.563000000000002</v>
      </c>
      <c r="AQ77" s="144"/>
      <c r="AR77" s="141">
        <v>40.185000000000002</v>
      </c>
      <c r="AS77" s="144"/>
      <c r="AT77" s="144"/>
      <c r="AU77" s="43"/>
      <c r="AV77" s="43"/>
      <c r="AW77" s="78"/>
    </row>
    <row r="78" spans="16:49">
      <c r="P78" s="145"/>
      <c r="Q78" s="144"/>
      <c r="R78" s="141">
        <v>39.997999999999998</v>
      </c>
      <c r="S78" s="144"/>
      <c r="T78" s="141">
        <v>40.445</v>
      </c>
      <c r="U78" s="144"/>
      <c r="V78" s="141">
        <v>40.348999999999997</v>
      </c>
      <c r="W78" s="141">
        <v>40.414000000000001</v>
      </c>
      <c r="X78" s="43"/>
      <c r="Y78" s="43"/>
      <c r="Z78" s="43"/>
      <c r="AA78" s="43"/>
      <c r="AB78" s="144"/>
      <c r="AC78" s="141">
        <v>40.084000000000003</v>
      </c>
      <c r="AD78" s="141">
        <v>39.773000000000003</v>
      </c>
      <c r="AE78" s="141">
        <v>40.470999999999997</v>
      </c>
      <c r="AF78" s="141">
        <v>39.698999999999998</v>
      </c>
      <c r="AG78" s="141">
        <v>40.174999999999997</v>
      </c>
      <c r="AH78" s="43"/>
      <c r="AI78" s="43"/>
      <c r="AJ78" s="43"/>
      <c r="AK78" s="43"/>
      <c r="AL78" s="43"/>
      <c r="AM78" s="144"/>
      <c r="AN78" s="144"/>
      <c r="AO78" s="141">
        <v>40.872</v>
      </c>
      <c r="AP78" s="141">
        <v>39.517000000000003</v>
      </c>
      <c r="AQ78" s="144"/>
      <c r="AR78" s="141">
        <v>40.527000000000001</v>
      </c>
      <c r="AS78" s="144"/>
      <c r="AT78" s="144"/>
      <c r="AU78" s="43"/>
      <c r="AV78" s="43"/>
      <c r="AW78" s="78"/>
    </row>
    <row r="79" spans="16:49">
      <c r="P79" s="145"/>
      <c r="Q79" s="144"/>
      <c r="R79" s="141">
        <v>39.933</v>
      </c>
      <c r="S79" s="144"/>
      <c r="T79" s="141">
        <v>40.634999999999998</v>
      </c>
      <c r="U79" s="144"/>
      <c r="V79" s="141">
        <v>40.228999999999999</v>
      </c>
      <c r="W79" s="141">
        <v>40.570999999999998</v>
      </c>
      <c r="X79" s="43"/>
      <c r="Y79" s="43"/>
      <c r="Z79" s="43"/>
      <c r="AA79" s="43"/>
      <c r="AB79" s="144"/>
      <c r="AC79" s="141">
        <v>40.228999999999999</v>
      </c>
      <c r="AD79" s="141">
        <v>39.795000000000002</v>
      </c>
      <c r="AE79" s="141">
        <v>40.213000000000001</v>
      </c>
      <c r="AF79" s="141">
        <v>39.889000000000003</v>
      </c>
      <c r="AG79" s="141">
        <v>39.973999999999997</v>
      </c>
      <c r="AH79" s="43"/>
      <c r="AI79" s="43"/>
      <c r="AJ79" s="43"/>
      <c r="AK79" s="43"/>
      <c r="AL79" s="43"/>
      <c r="AM79" s="144"/>
      <c r="AN79" s="144"/>
      <c r="AO79" s="141">
        <v>40.308999999999997</v>
      </c>
      <c r="AP79" s="141">
        <v>39.515000000000001</v>
      </c>
      <c r="AQ79" s="144"/>
      <c r="AR79" s="141">
        <v>40.283999999999999</v>
      </c>
      <c r="AS79" s="144"/>
      <c r="AT79" s="144"/>
      <c r="AU79" s="43"/>
      <c r="AV79" s="43"/>
      <c r="AW79" s="78"/>
    </row>
    <row r="80" spans="16:49">
      <c r="P80" s="145"/>
      <c r="Q80" s="144"/>
      <c r="R80" s="141">
        <v>40.524999999999999</v>
      </c>
      <c r="S80" s="144"/>
      <c r="T80" s="141">
        <v>41.168999999999997</v>
      </c>
      <c r="U80" s="144"/>
      <c r="V80" s="141">
        <v>40.173999999999999</v>
      </c>
      <c r="W80" s="141">
        <v>40.378</v>
      </c>
      <c r="X80" s="43"/>
      <c r="Y80" s="43"/>
      <c r="Z80" s="43"/>
      <c r="AA80" s="43"/>
      <c r="AB80" s="144"/>
      <c r="AC80" s="141">
        <v>40.137</v>
      </c>
      <c r="AD80" s="141">
        <v>40.122</v>
      </c>
      <c r="AE80" s="141">
        <v>40.201999999999998</v>
      </c>
      <c r="AF80" s="144"/>
      <c r="AG80" s="141">
        <v>40.119</v>
      </c>
      <c r="AH80" s="43"/>
      <c r="AI80" s="43"/>
      <c r="AJ80" s="43"/>
      <c r="AK80" s="43"/>
      <c r="AL80" s="43"/>
      <c r="AM80" s="144"/>
      <c r="AN80" s="144"/>
      <c r="AO80" s="141">
        <v>40.381</v>
      </c>
      <c r="AP80" s="141">
        <v>39.767000000000003</v>
      </c>
      <c r="AQ80" s="144"/>
      <c r="AR80" s="141">
        <v>40.463000000000001</v>
      </c>
      <c r="AS80" s="144"/>
      <c r="AT80" s="144"/>
      <c r="AU80" s="43"/>
      <c r="AV80" s="43"/>
      <c r="AW80" s="78"/>
    </row>
    <row r="81" spans="16:49">
      <c r="P81" s="145"/>
      <c r="Q81" s="144"/>
      <c r="R81" s="141">
        <v>40.125999999999998</v>
      </c>
      <c r="S81" s="144"/>
      <c r="T81" s="141">
        <v>40.33</v>
      </c>
      <c r="U81" s="144"/>
      <c r="V81" s="141">
        <v>40.378</v>
      </c>
      <c r="W81" s="141">
        <v>40.058</v>
      </c>
      <c r="X81" s="43"/>
      <c r="Y81" s="43"/>
      <c r="Z81" s="43"/>
      <c r="AA81" s="43"/>
      <c r="AB81" s="144"/>
      <c r="AC81" s="141">
        <v>40.137</v>
      </c>
      <c r="AD81" s="141">
        <v>40.112000000000002</v>
      </c>
      <c r="AE81" s="141">
        <v>40.024999999999999</v>
      </c>
      <c r="AF81" s="144"/>
      <c r="AG81" s="141">
        <v>39.993000000000002</v>
      </c>
      <c r="AH81" s="43"/>
      <c r="AI81" s="43"/>
      <c r="AJ81" s="43"/>
      <c r="AK81" s="43"/>
      <c r="AL81" s="43"/>
      <c r="AM81" s="144"/>
      <c r="AN81" s="144"/>
      <c r="AO81" s="141">
        <v>42.545999999999999</v>
      </c>
      <c r="AP81" s="141">
        <v>39.545999999999999</v>
      </c>
      <c r="AQ81" s="144"/>
      <c r="AR81" s="141">
        <v>40.554000000000002</v>
      </c>
      <c r="AS81" s="144"/>
      <c r="AT81" s="144"/>
      <c r="AU81" s="43"/>
      <c r="AV81" s="43"/>
      <c r="AW81" s="78"/>
    </row>
    <row r="82" spans="16:49">
      <c r="P82" s="145"/>
      <c r="Q82" s="144"/>
      <c r="R82" s="141">
        <v>40.256</v>
      </c>
      <c r="S82" s="144"/>
      <c r="T82" s="141">
        <v>41.137999999999998</v>
      </c>
      <c r="U82" s="144"/>
      <c r="V82" s="141">
        <v>40.353999999999999</v>
      </c>
      <c r="W82" s="141">
        <v>40.164999999999999</v>
      </c>
      <c r="X82" s="43"/>
      <c r="Y82" s="43"/>
      <c r="Z82" s="43"/>
      <c r="AA82" s="43"/>
      <c r="AB82" s="144"/>
      <c r="AC82" s="141">
        <v>40.036999999999999</v>
      </c>
      <c r="AD82" s="141">
        <v>39.837000000000003</v>
      </c>
      <c r="AE82" s="141">
        <v>40.261000000000003</v>
      </c>
      <c r="AF82" s="144"/>
      <c r="AG82" s="141">
        <v>40.116999999999997</v>
      </c>
      <c r="AH82" s="43"/>
      <c r="AI82" s="43"/>
      <c r="AJ82" s="43"/>
      <c r="AK82" s="43"/>
      <c r="AL82" s="43"/>
      <c r="AM82" s="144"/>
      <c r="AN82" s="144"/>
      <c r="AO82" s="141">
        <v>40.54</v>
      </c>
      <c r="AP82" s="141">
        <v>39.539000000000001</v>
      </c>
      <c r="AQ82" s="144"/>
      <c r="AR82" s="141">
        <v>40.616</v>
      </c>
      <c r="AS82" s="144"/>
      <c r="AT82" s="144"/>
      <c r="AU82" s="43"/>
      <c r="AV82" s="43"/>
      <c r="AW82" s="78"/>
    </row>
    <row r="83" spans="16:49">
      <c r="P83" s="145"/>
      <c r="Q83" s="144"/>
      <c r="R83" s="141">
        <v>40.47</v>
      </c>
      <c r="S83" s="144"/>
      <c r="T83" s="144"/>
      <c r="U83" s="144"/>
      <c r="V83" s="141">
        <v>40.305999999999997</v>
      </c>
      <c r="W83" s="141">
        <v>40.338000000000001</v>
      </c>
      <c r="X83" s="43"/>
      <c r="Y83" s="43"/>
      <c r="Z83" s="43"/>
      <c r="AA83" s="43"/>
      <c r="AB83" s="144"/>
      <c r="AC83" s="141">
        <v>40.143000000000001</v>
      </c>
      <c r="AD83" s="141">
        <v>39.99</v>
      </c>
      <c r="AE83" s="141">
        <v>40.097000000000001</v>
      </c>
      <c r="AF83" s="144"/>
      <c r="AG83" s="141">
        <v>39.841000000000001</v>
      </c>
      <c r="AH83" s="43"/>
      <c r="AI83" s="43"/>
      <c r="AJ83" s="43"/>
      <c r="AK83" s="43"/>
      <c r="AL83" s="43"/>
      <c r="AM83" s="144"/>
      <c r="AN83" s="144"/>
      <c r="AO83" s="141">
        <v>40.503999999999998</v>
      </c>
      <c r="AP83" s="141">
        <v>39.564</v>
      </c>
      <c r="AQ83" s="144"/>
      <c r="AR83" s="141">
        <v>40.216000000000001</v>
      </c>
      <c r="AS83" s="144"/>
      <c r="AT83" s="144"/>
      <c r="AU83" s="43"/>
      <c r="AV83" s="43"/>
      <c r="AW83" s="78"/>
    </row>
    <row r="84" spans="16:49">
      <c r="P84" s="145"/>
      <c r="Q84" s="144"/>
      <c r="R84" s="141">
        <v>40.414999999999999</v>
      </c>
      <c r="S84" s="144"/>
      <c r="T84" s="144"/>
      <c r="U84" s="144"/>
      <c r="V84" s="141">
        <v>40.369</v>
      </c>
      <c r="W84" s="141">
        <v>40.140999999999998</v>
      </c>
      <c r="X84" s="43"/>
      <c r="Y84" s="43"/>
      <c r="Z84" s="43"/>
      <c r="AA84" s="43"/>
      <c r="AB84" s="144"/>
      <c r="AC84" s="141">
        <v>40.148000000000003</v>
      </c>
      <c r="AD84" s="141">
        <v>39.816000000000003</v>
      </c>
      <c r="AE84" s="141">
        <v>40.378</v>
      </c>
      <c r="AF84" s="144"/>
      <c r="AG84" s="141">
        <v>40.066000000000003</v>
      </c>
      <c r="AH84" s="43"/>
      <c r="AI84" s="43"/>
      <c r="AJ84" s="43"/>
      <c r="AK84" s="43"/>
      <c r="AL84" s="43"/>
      <c r="AM84" s="144"/>
      <c r="AN84" s="144"/>
      <c r="AO84" s="141">
        <v>40.624000000000002</v>
      </c>
      <c r="AP84" s="144"/>
      <c r="AQ84" s="144"/>
      <c r="AR84" s="141">
        <v>40.216000000000001</v>
      </c>
      <c r="AS84" s="144"/>
      <c r="AT84" s="144"/>
      <c r="AU84" s="43"/>
      <c r="AV84" s="43"/>
      <c r="AW84" s="78"/>
    </row>
    <row r="85" spans="16:49">
      <c r="P85" s="145"/>
      <c r="Q85" s="144"/>
      <c r="R85" s="141">
        <v>40.533000000000001</v>
      </c>
      <c r="S85" s="144"/>
      <c r="T85" s="144"/>
      <c r="U85" s="144"/>
      <c r="V85" s="141">
        <v>40.207999999999998</v>
      </c>
      <c r="W85" s="141">
        <v>40.218000000000004</v>
      </c>
      <c r="X85" s="43"/>
      <c r="Y85" s="43"/>
      <c r="Z85" s="43"/>
      <c r="AA85" s="43"/>
      <c r="AB85" s="144"/>
      <c r="AC85" s="141">
        <v>39.936999999999998</v>
      </c>
      <c r="AD85" s="141">
        <v>40.866999999999997</v>
      </c>
      <c r="AE85" s="141">
        <v>40.354999999999997</v>
      </c>
      <c r="AF85" s="144"/>
      <c r="AG85" s="141">
        <v>40.018999999999998</v>
      </c>
      <c r="AH85" s="43"/>
      <c r="AI85" s="43"/>
      <c r="AJ85" s="43"/>
      <c r="AK85" s="43"/>
      <c r="AL85" s="43"/>
      <c r="AM85" s="144"/>
      <c r="AN85" s="144"/>
      <c r="AO85" s="141">
        <v>40.491</v>
      </c>
      <c r="AP85" s="144"/>
      <c r="AQ85" s="144"/>
      <c r="AR85" s="141">
        <v>42.143000000000001</v>
      </c>
      <c r="AS85" s="144"/>
      <c r="AT85" s="144"/>
      <c r="AU85" s="43"/>
      <c r="AV85" s="43"/>
      <c r="AW85" s="78"/>
    </row>
    <row r="86" spans="16:49">
      <c r="P86" s="145"/>
      <c r="Q86" s="144"/>
      <c r="R86" s="141">
        <v>40.384</v>
      </c>
      <c r="S86" s="144"/>
      <c r="T86" s="144"/>
      <c r="U86" s="144"/>
      <c r="V86" s="141">
        <v>40.265000000000001</v>
      </c>
      <c r="W86" s="141">
        <v>40.326000000000001</v>
      </c>
      <c r="X86" s="43"/>
      <c r="Y86" s="43"/>
      <c r="Z86" s="43"/>
      <c r="AA86" s="43"/>
      <c r="AB86" s="144"/>
      <c r="AC86" s="141">
        <v>40.061999999999998</v>
      </c>
      <c r="AD86" s="144"/>
      <c r="AE86" s="141">
        <v>40.49</v>
      </c>
      <c r="AF86" s="144"/>
      <c r="AG86" s="141">
        <v>40.414999999999999</v>
      </c>
      <c r="AH86" s="43"/>
      <c r="AI86" s="43"/>
      <c r="AJ86" s="43"/>
      <c r="AK86" s="43"/>
      <c r="AL86" s="43"/>
      <c r="AM86" s="144"/>
      <c r="AN86" s="144"/>
      <c r="AO86" s="141">
        <v>40.551000000000002</v>
      </c>
      <c r="AP86" s="144"/>
      <c r="AQ86" s="144"/>
      <c r="AR86" s="141">
        <v>40.72</v>
      </c>
      <c r="AS86" s="144"/>
      <c r="AT86" s="144"/>
      <c r="AU86" s="43"/>
      <c r="AV86" s="43"/>
      <c r="AW86" s="78"/>
    </row>
    <row r="87" spans="16:49">
      <c r="P87" s="145"/>
      <c r="Q87" s="144"/>
      <c r="R87" s="141">
        <v>40.643999999999998</v>
      </c>
      <c r="S87" s="144"/>
      <c r="T87" s="144"/>
      <c r="U87" s="144"/>
      <c r="V87" s="141">
        <v>40.531999999999996</v>
      </c>
      <c r="W87" s="141">
        <v>40.143999999999998</v>
      </c>
      <c r="X87" s="43"/>
      <c r="Y87" s="43"/>
      <c r="Z87" s="43"/>
      <c r="AA87" s="43"/>
      <c r="AB87" s="144"/>
      <c r="AC87" s="141">
        <v>40.082000000000001</v>
      </c>
      <c r="AD87" s="144"/>
      <c r="AE87" s="141">
        <v>40.280999999999999</v>
      </c>
      <c r="AF87" s="144"/>
      <c r="AG87" s="43"/>
      <c r="AH87" s="43"/>
      <c r="AI87" s="43"/>
      <c r="AJ87" s="43"/>
      <c r="AK87" s="43"/>
      <c r="AL87" s="43"/>
      <c r="AM87" s="144"/>
      <c r="AN87" s="144"/>
      <c r="AO87" s="141">
        <v>40.384</v>
      </c>
      <c r="AP87" s="144"/>
      <c r="AQ87" s="144"/>
      <c r="AR87" s="141">
        <v>40.384999999999998</v>
      </c>
      <c r="AS87" s="144"/>
      <c r="AT87" s="144"/>
      <c r="AU87" s="43"/>
      <c r="AV87" s="43"/>
      <c r="AW87" s="78"/>
    </row>
    <row r="88" spans="16:49">
      <c r="P88" s="145"/>
      <c r="Q88" s="144"/>
      <c r="R88" s="141">
        <v>40.396000000000001</v>
      </c>
      <c r="S88" s="144"/>
      <c r="T88" s="144"/>
      <c r="U88" s="144"/>
      <c r="V88" s="144"/>
      <c r="W88" s="141">
        <v>40.048999999999999</v>
      </c>
      <c r="X88" s="43"/>
      <c r="Y88" s="43"/>
      <c r="Z88" s="43"/>
      <c r="AA88" s="43"/>
      <c r="AB88" s="144"/>
      <c r="AC88" s="141">
        <v>40.161999999999999</v>
      </c>
      <c r="AD88" s="144"/>
      <c r="AE88" s="141">
        <v>40.249000000000002</v>
      </c>
      <c r="AF88" s="144"/>
      <c r="AG88" s="43"/>
      <c r="AH88" s="43"/>
      <c r="AI88" s="43"/>
      <c r="AJ88" s="43"/>
      <c r="AK88" s="43"/>
      <c r="AL88" s="43"/>
      <c r="AM88" s="144"/>
      <c r="AN88" s="144"/>
      <c r="AO88" s="141">
        <v>41.286000000000001</v>
      </c>
      <c r="AP88" s="144"/>
      <c r="AQ88" s="144"/>
      <c r="AR88" s="141">
        <v>40.579000000000001</v>
      </c>
      <c r="AS88" s="144"/>
      <c r="AT88" s="144"/>
      <c r="AU88" s="43"/>
      <c r="AV88" s="43"/>
      <c r="AW88" s="78"/>
    </row>
    <row r="89" spans="16:49">
      <c r="P89" s="145"/>
      <c r="Q89" s="144"/>
      <c r="R89" s="141">
        <v>40.063000000000002</v>
      </c>
      <c r="S89" s="144"/>
      <c r="T89" s="144"/>
      <c r="U89" s="144"/>
      <c r="V89" s="144"/>
      <c r="W89" s="141">
        <v>40.270000000000003</v>
      </c>
      <c r="X89" s="43"/>
      <c r="Y89" s="43"/>
      <c r="Z89" s="43"/>
      <c r="AA89" s="43"/>
      <c r="AB89" s="144"/>
      <c r="AC89" s="141">
        <v>40.109000000000002</v>
      </c>
      <c r="AD89" s="144"/>
      <c r="AE89" s="141">
        <v>40.091999999999999</v>
      </c>
      <c r="AF89" s="144"/>
      <c r="AG89" s="43"/>
      <c r="AH89" s="43"/>
      <c r="AI89" s="43"/>
      <c r="AJ89" s="43"/>
      <c r="AK89" s="43"/>
      <c r="AL89" s="43"/>
      <c r="AM89" s="144"/>
      <c r="AN89" s="144"/>
      <c r="AO89" s="141">
        <v>40.750999999999998</v>
      </c>
      <c r="AP89" s="144"/>
      <c r="AQ89" s="144"/>
      <c r="AR89" s="141">
        <v>40.606000000000002</v>
      </c>
      <c r="AS89" s="144"/>
      <c r="AT89" s="144"/>
      <c r="AU89" s="43"/>
      <c r="AV89" s="43"/>
      <c r="AW89" s="78"/>
    </row>
    <row r="90" spans="16:49">
      <c r="P90" s="145"/>
      <c r="Q90" s="144"/>
      <c r="R90" s="141">
        <v>40.411999999999999</v>
      </c>
      <c r="S90" s="144"/>
      <c r="T90" s="144"/>
      <c r="U90" s="144"/>
      <c r="V90" s="144"/>
      <c r="W90" s="141">
        <v>40.966999999999999</v>
      </c>
      <c r="X90" s="43"/>
      <c r="Y90" s="43"/>
      <c r="Z90" s="43"/>
      <c r="AA90" s="43"/>
      <c r="AB90" s="144"/>
      <c r="AC90" s="141">
        <v>40.762999999999998</v>
      </c>
      <c r="AD90" s="144"/>
      <c r="AE90" s="141">
        <v>40.29</v>
      </c>
      <c r="AF90" s="144"/>
      <c r="AG90" s="43"/>
      <c r="AH90" s="43"/>
      <c r="AI90" s="43"/>
      <c r="AJ90" s="43"/>
      <c r="AK90" s="43"/>
      <c r="AL90" s="43"/>
      <c r="AM90" s="144"/>
      <c r="AN90" s="144"/>
      <c r="AO90" s="141">
        <v>40.350999999999999</v>
      </c>
      <c r="AP90" s="144"/>
      <c r="AQ90" s="144"/>
      <c r="AR90" s="141">
        <v>40.436</v>
      </c>
      <c r="AS90" s="144"/>
      <c r="AT90" s="144"/>
      <c r="AU90" s="43"/>
      <c r="AV90" s="43"/>
      <c r="AW90" s="78"/>
    </row>
    <row r="91" spans="16:49">
      <c r="P91" s="145"/>
      <c r="Q91" s="144"/>
      <c r="R91" s="141">
        <v>41.469000000000001</v>
      </c>
      <c r="S91" s="144"/>
      <c r="T91" s="144"/>
      <c r="U91" s="144"/>
      <c r="V91" s="144"/>
      <c r="W91" s="141">
        <v>40.655000000000001</v>
      </c>
      <c r="X91" s="43"/>
      <c r="Y91" s="43"/>
      <c r="Z91" s="43"/>
      <c r="AA91" s="43"/>
      <c r="AB91" s="144"/>
      <c r="AC91" s="141">
        <v>40.427</v>
      </c>
      <c r="AD91" s="144"/>
      <c r="AE91" s="141">
        <v>40.320999999999998</v>
      </c>
      <c r="AF91" s="144"/>
      <c r="AG91" s="43"/>
      <c r="AH91" s="43"/>
      <c r="AI91" s="43"/>
      <c r="AJ91" s="43"/>
      <c r="AK91" s="43"/>
      <c r="AL91" s="43"/>
      <c r="AM91" s="144"/>
      <c r="AN91" s="144"/>
      <c r="AO91" s="141">
        <v>40.646000000000001</v>
      </c>
      <c r="AP91" s="144"/>
      <c r="AQ91" s="144"/>
      <c r="AR91" s="141">
        <v>40.707999999999998</v>
      </c>
      <c r="AS91" s="144"/>
      <c r="AT91" s="144"/>
      <c r="AU91" s="43"/>
      <c r="AV91" s="43"/>
      <c r="AW91" s="78"/>
    </row>
    <row r="92" spans="16:49">
      <c r="P92" s="145"/>
      <c r="Q92" s="144"/>
      <c r="R92" s="141">
        <v>40.323</v>
      </c>
      <c r="S92" s="144"/>
      <c r="T92" s="144"/>
      <c r="U92" s="144"/>
      <c r="V92" s="144"/>
      <c r="W92" s="141">
        <v>40.195999999999998</v>
      </c>
      <c r="X92" s="43"/>
      <c r="Y92" s="43"/>
      <c r="Z92" s="43"/>
      <c r="AA92" s="43"/>
      <c r="AB92" s="144"/>
      <c r="AC92" s="141">
        <v>40.517000000000003</v>
      </c>
      <c r="AD92" s="144"/>
      <c r="AE92" s="141">
        <v>40.942999999999998</v>
      </c>
      <c r="AF92" s="144"/>
      <c r="AG92" s="43"/>
      <c r="AH92" s="43"/>
      <c r="AI92" s="43"/>
      <c r="AJ92" s="43"/>
      <c r="AK92" s="43"/>
      <c r="AL92" s="43"/>
      <c r="AM92" s="144"/>
      <c r="AN92" s="144"/>
      <c r="AO92" s="141">
        <v>40.609000000000002</v>
      </c>
      <c r="AP92" s="43"/>
      <c r="AQ92" s="43"/>
      <c r="AR92" s="43"/>
      <c r="AS92" s="43"/>
      <c r="AT92" s="144"/>
      <c r="AU92" s="43"/>
      <c r="AV92" s="43"/>
      <c r="AW92" s="78"/>
    </row>
    <row r="93" spans="16:49">
      <c r="P93" s="145"/>
      <c r="Q93" s="144"/>
      <c r="R93" s="141">
        <v>40.619</v>
      </c>
      <c r="S93" s="144"/>
      <c r="T93" s="144"/>
      <c r="U93" s="144"/>
      <c r="V93" s="144"/>
      <c r="W93" s="141">
        <v>40.622999999999998</v>
      </c>
      <c r="X93" s="43"/>
      <c r="Y93" s="43"/>
      <c r="Z93" s="43"/>
      <c r="AA93" s="43"/>
      <c r="AB93" s="144"/>
      <c r="AC93" s="141">
        <v>40.149000000000001</v>
      </c>
      <c r="AD93" s="144"/>
      <c r="AE93" s="141">
        <v>40.450000000000003</v>
      </c>
      <c r="AF93" s="144"/>
      <c r="AG93" s="43"/>
      <c r="AH93" s="43"/>
      <c r="AI93" s="43"/>
      <c r="AJ93" s="43"/>
      <c r="AK93" s="43"/>
      <c r="AL93" s="43"/>
      <c r="AM93" s="144"/>
      <c r="AN93" s="144"/>
      <c r="AO93" s="141">
        <v>40.253999999999998</v>
      </c>
      <c r="AP93" s="43"/>
      <c r="AQ93" s="43"/>
      <c r="AR93" s="43"/>
      <c r="AS93" s="43"/>
      <c r="AT93" s="144"/>
      <c r="AU93" s="43"/>
      <c r="AV93" s="43"/>
      <c r="AW93" s="78"/>
    </row>
    <row r="94" spans="16:49">
      <c r="P94" s="145"/>
      <c r="Q94" s="144"/>
      <c r="R94" s="141">
        <v>40.392000000000003</v>
      </c>
      <c r="S94" s="144"/>
      <c r="T94" s="144"/>
      <c r="U94" s="144"/>
      <c r="V94" s="144"/>
      <c r="W94" s="141">
        <v>40.067999999999998</v>
      </c>
      <c r="X94" s="43"/>
      <c r="Y94" s="43"/>
      <c r="Z94" s="43"/>
      <c r="AA94" s="43"/>
      <c r="AB94" s="144"/>
      <c r="AC94" s="141">
        <v>40.284999999999997</v>
      </c>
      <c r="AD94" s="144"/>
      <c r="AE94" s="141">
        <v>40.524000000000001</v>
      </c>
      <c r="AF94" s="144"/>
      <c r="AG94" s="43"/>
      <c r="AH94" s="43"/>
      <c r="AI94" s="43"/>
      <c r="AJ94" s="43"/>
      <c r="AK94" s="43"/>
      <c r="AL94" s="43"/>
      <c r="AM94" s="144"/>
      <c r="AN94" s="144"/>
      <c r="AO94" s="141">
        <v>40.241</v>
      </c>
      <c r="AP94" s="43"/>
      <c r="AQ94" s="43"/>
      <c r="AR94" s="43"/>
      <c r="AS94" s="43"/>
      <c r="AT94" s="144"/>
      <c r="AU94" s="43"/>
      <c r="AV94" s="43"/>
      <c r="AW94" s="78"/>
    </row>
    <row r="95" spans="16:49">
      <c r="P95" s="145"/>
      <c r="Q95" s="144"/>
      <c r="R95" s="141">
        <v>40.212000000000003</v>
      </c>
      <c r="S95" s="144"/>
      <c r="T95" s="144"/>
      <c r="U95" s="144"/>
      <c r="V95" s="144"/>
      <c r="W95" s="141">
        <v>40.725000000000001</v>
      </c>
      <c r="X95" s="43"/>
      <c r="Y95" s="43"/>
      <c r="Z95" s="43"/>
      <c r="AA95" s="43"/>
      <c r="AB95" s="144"/>
      <c r="AC95" s="141">
        <v>40.146000000000001</v>
      </c>
      <c r="AD95" s="144"/>
      <c r="AE95" s="141">
        <v>40.328000000000003</v>
      </c>
      <c r="AF95" s="144"/>
      <c r="AG95" s="43"/>
      <c r="AH95" s="43"/>
      <c r="AI95" s="43"/>
      <c r="AJ95" s="43"/>
      <c r="AK95" s="43"/>
      <c r="AL95" s="43"/>
      <c r="AM95" s="144"/>
      <c r="AN95" s="144"/>
      <c r="AO95" s="141">
        <v>42.277000000000001</v>
      </c>
      <c r="AP95" s="43"/>
      <c r="AQ95" s="43"/>
      <c r="AR95" s="43"/>
      <c r="AS95" s="43"/>
      <c r="AT95" s="144"/>
      <c r="AU95" s="43"/>
      <c r="AV95" s="43"/>
      <c r="AW95" s="78"/>
    </row>
    <row r="96" spans="16:49">
      <c r="P96" s="145"/>
      <c r="Q96" s="144"/>
      <c r="R96" s="141">
        <v>40.319000000000003</v>
      </c>
      <c r="S96" s="144"/>
      <c r="T96" s="144"/>
      <c r="U96" s="144"/>
      <c r="V96" s="144"/>
      <c r="W96" s="141">
        <v>40.58</v>
      </c>
      <c r="X96" s="43"/>
      <c r="Y96" s="43"/>
      <c r="Z96" s="43"/>
      <c r="AA96" s="43"/>
      <c r="AB96" s="144"/>
      <c r="AC96" s="141">
        <v>40.726999999999997</v>
      </c>
      <c r="AD96" s="144"/>
      <c r="AE96" s="141">
        <v>40.323</v>
      </c>
      <c r="AF96" s="144"/>
      <c r="AG96" s="43"/>
      <c r="AH96" s="43"/>
      <c r="AI96" s="43"/>
      <c r="AJ96" s="43"/>
      <c r="AK96" s="43"/>
      <c r="AL96" s="43"/>
      <c r="AM96" s="144"/>
      <c r="AN96" s="144"/>
      <c r="AO96" s="43"/>
      <c r="AP96" s="43"/>
      <c r="AQ96" s="43"/>
      <c r="AR96" s="43"/>
      <c r="AS96" s="43"/>
      <c r="AT96" s="144"/>
      <c r="AU96" s="43"/>
      <c r="AV96" s="43"/>
      <c r="AW96" s="78"/>
    </row>
    <row r="97" spans="16:49">
      <c r="P97" s="145"/>
      <c r="Q97" s="144"/>
      <c r="R97" s="141">
        <v>40.246000000000002</v>
      </c>
      <c r="S97" s="144"/>
      <c r="T97" s="144"/>
      <c r="U97" s="144"/>
      <c r="V97" s="144"/>
      <c r="W97" s="141">
        <v>40.573</v>
      </c>
      <c r="X97" s="79"/>
      <c r="Y97" s="79"/>
      <c r="Z97" s="79"/>
      <c r="AA97" s="79"/>
      <c r="AB97" s="144"/>
      <c r="AC97" s="141">
        <v>40.112000000000002</v>
      </c>
      <c r="AD97" s="144"/>
      <c r="AE97" s="141">
        <v>40.258000000000003</v>
      </c>
      <c r="AF97" s="144"/>
      <c r="AG97" s="79"/>
      <c r="AH97" s="79"/>
      <c r="AI97" s="79"/>
      <c r="AJ97" s="79"/>
      <c r="AK97" s="79"/>
      <c r="AL97" s="79"/>
      <c r="AM97" s="144"/>
      <c r="AN97" s="144"/>
      <c r="AO97" s="79"/>
      <c r="AP97" s="79"/>
      <c r="AQ97" s="79"/>
      <c r="AR97" s="79"/>
      <c r="AS97" s="79"/>
      <c r="AT97" s="144"/>
      <c r="AU97" s="79"/>
      <c r="AV97" s="79"/>
      <c r="AW97" s="80"/>
    </row>
    <row r="98" spans="16:49">
      <c r="P98" s="145"/>
      <c r="Q98" s="144"/>
      <c r="R98" s="141">
        <v>40.08</v>
      </c>
      <c r="S98" s="144"/>
      <c r="T98" s="144"/>
      <c r="U98" s="144"/>
      <c r="V98" s="144"/>
      <c r="W98" s="141">
        <v>40.54</v>
      </c>
      <c r="X98" s="79"/>
      <c r="Y98" s="79"/>
      <c r="Z98" s="79"/>
      <c r="AA98" s="79"/>
      <c r="AB98" s="144"/>
      <c r="AC98" s="141">
        <v>39.997</v>
      </c>
      <c r="AD98" s="144"/>
      <c r="AE98" s="141">
        <v>40.277999999999999</v>
      </c>
      <c r="AF98" s="144"/>
      <c r="AG98" s="79"/>
      <c r="AH98" s="79"/>
      <c r="AI98" s="79"/>
      <c r="AJ98" s="79"/>
      <c r="AK98" s="79"/>
      <c r="AL98" s="79"/>
      <c r="AM98" s="144"/>
      <c r="AN98" s="144"/>
      <c r="AO98" s="79"/>
      <c r="AP98" s="79"/>
      <c r="AQ98" s="79"/>
      <c r="AR98" s="79"/>
      <c r="AS98" s="79"/>
      <c r="AT98" s="144"/>
      <c r="AU98" s="79"/>
      <c r="AV98" s="79"/>
      <c r="AW98" s="80"/>
    </row>
    <row r="99" spans="16:49">
      <c r="P99" s="145"/>
      <c r="Q99" s="144"/>
      <c r="R99" s="141">
        <v>40.271999999999998</v>
      </c>
      <c r="S99" s="144"/>
      <c r="T99" s="144"/>
      <c r="U99" s="144"/>
      <c r="V99" s="144"/>
      <c r="W99" s="141">
        <v>40.274000000000001</v>
      </c>
      <c r="X99" s="79"/>
      <c r="Y99" s="79"/>
      <c r="Z99" s="79"/>
      <c r="AA99" s="79"/>
      <c r="AB99" s="144"/>
      <c r="AC99" s="141">
        <v>40.042999999999999</v>
      </c>
      <c r="AD99" s="144"/>
      <c r="AE99" s="141">
        <v>40.271000000000001</v>
      </c>
      <c r="AF99" s="144"/>
      <c r="AG99" s="79"/>
      <c r="AH99" s="79"/>
      <c r="AI99" s="79"/>
      <c r="AJ99" s="79"/>
      <c r="AK99" s="79"/>
      <c r="AL99" s="79"/>
      <c r="AM99" s="144"/>
      <c r="AN99" s="144"/>
      <c r="AO99" s="79"/>
      <c r="AP99" s="79"/>
      <c r="AQ99" s="79"/>
      <c r="AR99" s="79"/>
      <c r="AS99" s="79"/>
      <c r="AT99" s="144"/>
      <c r="AU99" s="79"/>
      <c r="AV99" s="79"/>
      <c r="AW99" s="80"/>
    </row>
    <row r="100" spans="16:49">
      <c r="P100" s="145"/>
      <c r="Q100" s="144"/>
      <c r="R100" s="141">
        <v>40.15</v>
      </c>
      <c r="S100" s="144"/>
      <c r="T100" s="144"/>
      <c r="U100" s="144"/>
      <c r="V100" s="144"/>
      <c r="W100" s="141">
        <v>40.088999999999999</v>
      </c>
      <c r="X100" s="79"/>
      <c r="Y100" s="79"/>
      <c r="Z100" s="79"/>
      <c r="AA100" s="79"/>
      <c r="AB100" s="144"/>
      <c r="AC100" s="141">
        <v>39.975000000000001</v>
      </c>
      <c r="AD100" s="144"/>
      <c r="AE100" s="141">
        <v>42.146999999999998</v>
      </c>
      <c r="AF100" s="144"/>
      <c r="AG100" s="79"/>
      <c r="AH100" s="79"/>
      <c r="AI100" s="79"/>
      <c r="AJ100" s="79"/>
      <c r="AK100" s="79"/>
      <c r="AL100" s="79"/>
      <c r="AM100" s="144"/>
      <c r="AN100" s="144"/>
      <c r="AO100" s="79"/>
      <c r="AP100" s="79"/>
      <c r="AQ100" s="79"/>
      <c r="AR100" s="79"/>
      <c r="AS100" s="79"/>
      <c r="AT100" s="144"/>
      <c r="AU100" s="79"/>
      <c r="AV100" s="79"/>
      <c r="AW100" s="80"/>
    </row>
    <row r="101" spans="16:49">
      <c r="P101" s="145"/>
      <c r="Q101" s="144"/>
      <c r="R101" s="141">
        <v>40.088999999999999</v>
      </c>
      <c r="S101" s="144"/>
      <c r="T101" s="144"/>
      <c r="U101" s="144"/>
      <c r="V101" s="144"/>
      <c r="W101" s="141">
        <v>39.954000000000001</v>
      </c>
      <c r="X101" s="79"/>
      <c r="Y101" s="79"/>
      <c r="Z101" s="79"/>
      <c r="AA101" s="79"/>
      <c r="AB101" s="144"/>
      <c r="AC101" s="141">
        <v>40.188000000000002</v>
      </c>
      <c r="AD101" s="144"/>
      <c r="AE101" s="141">
        <v>40.494999999999997</v>
      </c>
      <c r="AF101" s="144"/>
      <c r="AG101" s="79"/>
      <c r="AH101" s="79"/>
      <c r="AI101" s="79"/>
      <c r="AJ101" s="79"/>
      <c r="AK101" s="79"/>
      <c r="AL101" s="79"/>
      <c r="AM101" s="144"/>
      <c r="AN101" s="144"/>
      <c r="AO101" s="79"/>
      <c r="AP101" s="79"/>
      <c r="AQ101" s="79"/>
      <c r="AR101" s="79"/>
      <c r="AS101" s="79"/>
      <c r="AT101" s="144"/>
      <c r="AU101" s="79"/>
      <c r="AV101" s="79"/>
      <c r="AW101" s="80"/>
    </row>
    <row r="102" spans="16:49">
      <c r="P102" s="145"/>
      <c r="Q102" s="144"/>
      <c r="R102" s="141">
        <v>40.225999999999999</v>
      </c>
      <c r="S102" s="144"/>
      <c r="T102" s="144"/>
      <c r="U102" s="144"/>
      <c r="V102" s="144"/>
      <c r="W102" s="141">
        <v>40.603999999999999</v>
      </c>
      <c r="X102" s="79"/>
      <c r="Y102" s="79"/>
      <c r="Z102" s="79"/>
      <c r="AA102" s="79"/>
      <c r="AB102" s="144"/>
      <c r="AC102" s="141">
        <v>40.664999999999999</v>
      </c>
      <c r="AD102" s="144"/>
      <c r="AE102" s="141">
        <v>40.426000000000002</v>
      </c>
      <c r="AF102" s="144"/>
      <c r="AG102" s="79"/>
      <c r="AH102" s="79"/>
      <c r="AI102" s="79"/>
      <c r="AJ102" s="79"/>
      <c r="AK102" s="79"/>
      <c r="AL102" s="79"/>
      <c r="AM102" s="144"/>
      <c r="AN102" s="144"/>
      <c r="AO102" s="79"/>
      <c r="AP102" s="79"/>
      <c r="AQ102" s="79"/>
      <c r="AR102" s="79"/>
      <c r="AS102" s="79"/>
      <c r="AT102" s="144"/>
      <c r="AU102" s="79"/>
      <c r="AV102" s="79"/>
      <c r="AW102" s="80"/>
    </row>
    <row r="103" spans="16:49">
      <c r="P103" s="145"/>
      <c r="Q103" s="144"/>
      <c r="R103" s="141">
        <v>40.085000000000001</v>
      </c>
      <c r="S103" s="144"/>
      <c r="T103" s="144"/>
      <c r="U103" s="144"/>
      <c r="V103" s="144"/>
      <c r="W103" s="141">
        <v>40.207000000000001</v>
      </c>
      <c r="X103" s="79"/>
      <c r="Y103" s="79"/>
      <c r="Z103" s="79"/>
      <c r="AA103" s="79"/>
      <c r="AB103" s="144"/>
      <c r="AC103" s="144"/>
      <c r="AD103" s="144"/>
      <c r="AE103" s="141">
        <v>40.595999999999997</v>
      </c>
      <c r="AF103" s="144"/>
      <c r="AG103" s="79"/>
      <c r="AH103" s="79"/>
      <c r="AI103" s="79"/>
      <c r="AJ103" s="79"/>
      <c r="AK103" s="79"/>
      <c r="AL103" s="79"/>
      <c r="AM103" s="144"/>
      <c r="AN103" s="144"/>
      <c r="AO103" s="79"/>
      <c r="AP103" s="79"/>
      <c r="AQ103" s="79"/>
      <c r="AR103" s="79"/>
      <c r="AS103" s="79"/>
      <c r="AT103" s="144"/>
      <c r="AU103" s="79"/>
      <c r="AV103" s="79"/>
      <c r="AW103" s="80"/>
    </row>
    <row r="104" spans="16:49">
      <c r="P104" s="145"/>
      <c r="Q104" s="144"/>
      <c r="R104" s="141">
        <v>40.170999999999999</v>
      </c>
      <c r="S104" s="144"/>
      <c r="T104" s="144"/>
      <c r="U104" s="144"/>
      <c r="V104" s="144"/>
      <c r="W104" s="141">
        <v>40.466999999999999</v>
      </c>
      <c r="X104" s="79"/>
      <c r="Y104" s="79"/>
      <c r="Z104" s="79"/>
      <c r="AA104" s="79"/>
      <c r="AB104" s="144"/>
      <c r="AC104" s="144"/>
      <c r="AD104" s="144"/>
      <c r="AE104" s="141">
        <v>40.712000000000003</v>
      </c>
      <c r="AF104" s="144"/>
      <c r="AG104" s="79"/>
      <c r="AH104" s="79"/>
      <c r="AI104" s="79"/>
      <c r="AJ104" s="79"/>
      <c r="AK104" s="79"/>
      <c r="AL104" s="79"/>
      <c r="AM104" s="144"/>
      <c r="AN104" s="144"/>
      <c r="AO104" s="79"/>
      <c r="AP104" s="79"/>
      <c r="AQ104" s="79"/>
      <c r="AR104" s="79"/>
      <c r="AS104" s="79"/>
      <c r="AT104" s="144"/>
      <c r="AU104" s="79"/>
      <c r="AV104" s="79"/>
      <c r="AW104" s="80"/>
    </row>
    <row r="105" spans="16:49">
      <c r="P105" s="145"/>
      <c r="Q105" s="144"/>
      <c r="R105" s="141">
        <v>40.212000000000003</v>
      </c>
      <c r="S105" s="144"/>
      <c r="T105" s="144"/>
      <c r="U105" s="144"/>
      <c r="V105" s="144"/>
      <c r="W105" s="141">
        <v>40.057000000000002</v>
      </c>
      <c r="X105" s="79"/>
      <c r="Y105" s="79"/>
      <c r="Z105" s="79"/>
      <c r="AA105" s="79"/>
      <c r="AB105" s="144"/>
      <c r="AC105" s="144"/>
      <c r="AD105" s="144"/>
      <c r="AE105" s="141">
        <v>40.9</v>
      </c>
      <c r="AF105" s="144"/>
      <c r="AG105" s="79"/>
      <c r="AH105" s="79"/>
      <c r="AI105" s="79"/>
      <c r="AJ105" s="79"/>
      <c r="AK105" s="79"/>
      <c r="AL105" s="79"/>
      <c r="AM105" s="144"/>
      <c r="AN105" s="144"/>
      <c r="AO105" s="79"/>
      <c r="AP105" s="79"/>
      <c r="AQ105" s="79"/>
      <c r="AR105" s="79"/>
      <c r="AS105" s="79"/>
      <c r="AT105" s="144"/>
      <c r="AU105" s="79"/>
      <c r="AV105" s="79"/>
      <c r="AW105" s="80"/>
    </row>
    <row r="106" spans="16:49">
      <c r="P106" s="145"/>
      <c r="Q106" s="144"/>
      <c r="R106" s="141">
        <v>40.201999999999998</v>
      </c>
      <c r="S106" s="144"/>
      <c r="T106" s="144"/>
      <c r="U106" s="144"/>
      <c r="V106" s="144"/>
      <c r="W106" s="141">
        <v>41.082000000000001</v>
      </c>
      <c r="X106" s="79"/>
      <c r="Y106" s="79"/>
      <c r="Z106" s="79"/>
      <c r="AA106" s="79"/>
      <c r="AB106" s="144"/>
      <c r="AC106" s="79"/>
      <c r="AD106" s="79"/>
      <c r="AE106" s="79"/>
      <c r="AF106" s="144"/>
      <c r="AG106" s="79"/>
      <c r="AH106" s="79"/>
      <c r="AI106" s="79"/>
      <c r="AJ106" s="79"/>
      <c r="AK106" s="79"/>
      <c r="AL106" s="79"/>
      <c r="AM106" s="144"/>
      <c r="AN106" s="144"/>
      <c r="AO106" s="79"/>
      <c r="AP106" s="79"/>
      <c r="AQ106" s="79"/>
      <c r="AR106" s="79"/>
      <c r="AS106" s="79"/>
      <c r="AT106" s="144"/>
      <c r="AU106" s="79"/>
      <c r="AV106" s="79"/>
      <c r="AW106" s="80"/>
    </row>
    <row r="107" spans="16:49">
      <c r="P107" s="145"/>
      <c r="Q107" s="144"/>
      <c r="R107" s="141">
        <v>40.212000000000003</v>
      </c>
      <c r="S107" s="144"/>
      <c r="T107" s="144"/>
      <c r="U107" s="144"/>
      <c r="V107" s="144"/>
      <c r="W107" s="79"/>
      <c r="X107" s="79"/>
      <c r="Y107" s="79"/>
      <c r="Z107" s="79"/>
      <c r="AA107" s="79"/>
      <c r="AB107" s="144"/>
      <c r="AC107" s="79"/>
      <c r="AD107" s="79"/>
      <c r="AE107" s="79"/>
      <c r="AF107" s="144"/>
      <c r="AG107" s="79"/>
      <c r="AH107" s="79"/>
      <c r="AI107" s="79"/>
      <c r="AJ107" s="79"/>
      <c r="AK107" s="79"/>
      <c r="AL107" s="79"/>
      <c r="AM107" s="144"/>
      <c r="AN107" s="144"/>
      <c r="AO107" s="79"/>
      <c r="AP107" s="79"/>
      <c r="AQ107" s="79"/>
      <c r="AR107" s="79"/>
      <c r="AS107" s="79"/>
      <c r="AT107" s="144"/>
      <c r="AU107" s="79"/>
      <c r="AV107" s="79"/>
      <c r="AW107" s="80"/>
    </row>
    <row r="108" spans="16:49">
      <c r="P108" s="145"/>
      <c r="Q108" s="144"/>
      <c r="R108" s="141">
        <v>40.29</v>
      </c>
      <c r="S108" s="144"/>
      <c r="T108" s="144"/>
      <c r="U108" s="144"/>
      <c r="V108" s="144"/>
      <c r="W108" s="79"/>
      <c r="X108" s="79"/>
      <c r="Y108" s="79"/>
      <c r="Z108" s="79"/>
      <c r="AA108" s="79"/>
      <c r="AB108" s="144"/>
      <c r="AC108" s="79"/>
      <c r="AD108" s="79"/>
      <c r="AE108" s="79"/>
      <c r="AF108" s="144"/>
      <c r="AG108" s="79"/>
      <c r="AH108" s="79"/>
      <c r="AI108" s="79"/>
      <c r="AJ108" s="79"/>
      <c r="AK108" s="79"/>
      <c r="AL108" s="79"/>
      <c r="AM108" s="144"/>
      <c r="AN108" s="144"/>
      <c r="AO108" s="79"/>
      <c r="AP108" s="79"/>
      <c r="AQ108" s="79"/>
      <c r="AR108" s="79"/>
      <c r="AS108" s="79"/>
      <c r="AT108" s="144"/>
      <c r="AU108" s="79"/>
      <c r="AV108" s="79"/>
      <c r="AW108" s="80"/>
    </row>
    <row r="109" spans="16:49">
      <c r="P109" s="145"/>
      <c r="Q109" s="144"/>
      <c r="R109" s="141">
        <v>40.332000000000001</v>
      </c>
      <c r="S109" s="144"/>
      <c r="T109" s="144"/>
      <c r="U109" s="144"/>
      <c r="V109" s="144"/>
      <c r="W109" s="79"/>
      <c r="X109" s="79"/>
      <c r="Y109" s="79"/>
      <c r="Z109" s="79"/>
      <c r="AA109" s="79"/>
      <c r="AB109" s="79"/>
      <c r="AC109" s="79"/>
      <c r="AD109" s="79"/>
      <c r="AE109" s="144"/>
      <c r="AF109" s="79"/>
      <c r="AG109" s="79"/>
      <c r="AH109" s="79"/>
      <c r="AI109" s="79"/>
      <c r="AJ109" s="79"/>
      <c r="AK109" s="79"/>
      <c r="AL109" s="144"/>
      <c r="AM109" s="144"/>
      <c r="AN109" s="79"/>
      <c r="AO109" s="79"/>
      <c r="AP109" s="79"/>
      <c r="AQ109" s="79"/>
      <c r="AR109" s="79"/>
      <c r="AS109" s="144"/>
      <c r="AT109" s="79"/>
      <c r="AU109" s="79"/>
      <c r="AV109" s="79"/>
      <c r="AW109" s="80"/>
    </row>
    <row r="110" spans="16:49">
      <c r="P110" s="145"/>
      <c r="Q110" s="144"/>
      <c r="R110" s="141">
        <v>40.252000000000002</v>
      </c>
      <c r="S110" s="144"/>
      <c r="T110" s="144"/>
      <c r="U110" s="144"/>
      <c r="V110" s="144"/>
      <c r="W110" s="79"/>
      <c r="X110" s="79"/>
      <c r="Y110" s="79"/>
      <c r="Z110" s="79"/>
      <c r="AA110" s="79"/>
      <c r="AB110" s="79"/>
      <c r="AC110" s="79"/>
      <c r="AD110" s="79"/>
      <c r="AE110" s="144"/>
      <c r="AF110" s="79"/>
      <c r="AG110" s="79"/>
      <c r="AH110" s="79"/>
      <c r="AI110" s="79"/>
      <c r="AJ110" s="79"/>
      <c r="AK110" s="79"/>
      <c r="AL110" s="144"/>
      <c r="AM110" s="144"/>
      <c r="AN110" s="79"/>
      <c r="AO110" s="79"/>
      <c r="AP110" s="79"/>
      <c r="AQ110" s="79"/>
      <c r="AR110" s="79"/>
      <c r="AS110" s="144"/>
      <c r="AT110" s="79"/>
      <c r="AU110" s="79"/>
      <c r="AV110" s="79"/>
      <c r="AW110" s="80"/>
    </row>
    <row r="111" spans="16:49">
      <c r="P111" s="145"/>
      <c r="Q111" s="144"/>
      <c r="R111" s="141">
        <v>40.226999999999997</v>
      </c>
      <c r="S111" s="144"/>
      <c r="T111" s="144"/>
      <c r="U111" s="144"/>
      <c r="V111" s="144"/>
      <c r="W111" s="79"/>
      <c r="X111" s="79"/>
      <c r="Y111" s="79"/>
      <c r="Z111" s="79"/>
      <c r="AA111" s="79"/>
      <c r="AB111" s="79"/>
      <c r="AC111" s="79"/>
      <c r="AD111" s="79"/>
      <c r="AE111" s="144"/>
      <c r="AF111" s="79"/>
      <c r="AG111" s="79"/>
      <c r="AH111" s="79"/>
      <c r="AI111" s="79"/>
      <c r="AJ111" s="79"/>
      <c r="AK111" s="79"/>
      <c r="AL111" s="144"/>
      <c r="AM111" s="144"/>
      <c r="AN111" s="79"/>
      <c r="AO111" s="79"/>
      <c r="AP111" s="79"/>
      <c r="AQ111" s="79"/>
      <c r="AR111" s="79"/>
      <c r="AS111" s="144"/>
      <c r="AT111" s="79"/>
      <c r="AU111" s="79"/>
      <c r="AV111" s="79"/>
      <c r="AW111" s="80"/>
    </row>
    <row r="112" spans="16:49">
      <c r="P112" s="145"/>
      <c r="Q112" s="144"/>
      <c r="R112" s="141">
        <v>40.225000000000001</v>
      </c>
      <c r="S112" s="144"/>
      <c r="T112" s="144"/>
      <c r="U112" s="144"/>
      <c r="V112" s="144"/>
      <c r="W112" s="79"/>
      <c r="X112" s="79"/>
      <c r="Y112" s="79"/>
      <c r="Z112" s="79"/>
      <c r="AA112" s="79"/>
      <c r="AB112" s="79"/>
      <c r="AC112" s="79"/>
      <c r="AD112" s="79"/>
      <c r="AE112" s="144"/>
      <c r="AF112" s="79"/>
      <c r="AG112" s="79"/>
      <c r="AH112" s="79"/>
      <c r="AI112" s="79"/>
      <c r="AJ112" s="79"/>
      <c r="AK112" s="79"/>
      <c r="AL112" s="144"/>
      <c r="AM112" s="144"/>
      <c r="AN112" s="79"/>
      <c r="AO112" s="79"/>
      <c r="AP112" s="79"/>
      <c r="AQ112" s="79"/>
      <c r="AR112" s="79"/>
      <c r="AS112" s="144"/>
      <c r="AT112" s="79"/>
      <c r="AU112" s="79"/>
      <c r="AV112" s="79"/>
      <c r="AW112" s="80"/>
    </row>
    <row r="113" spans="16:49">
      <c r="P113" s="145"/>
      <c r="Q113" s="144"/>
      <c r="R113" s="141">
        <v>40.465000000000003</v>
      </c>
      <c r="S113" s="144"/>
      <c r="T113" s="144"/>
      <c r="U113" s="144"/>
      <c r="V113" s="144"/>
      <c r="W113" s="79"/>
      <c r="X113" s="79"/>
      <c r="Y113" s="79"/>
      <c r="Z113" s="79"/>
      <c r="AA113" s="79"/>
      <c r="AB113" s="79"/>
      <c r="AC113" s="79"/>
      <c r="AD113" s="79"/>
      <c r="AE113" s="144"/>
      <c r="AF113" s="79"/>
      <c r="AG113" s="79"/>
      <c r="AH113" s="79"/>
      <c r="AI113" s="79"/>
      <c r="AJ113" s="79"/>
      <c r="AK113" s="79"/>
      <c r="AL113" s="144"/>
      <c r="AM113" s="144"/>
      <c r="AN113" s="79"/>
      <c r="AO113" s="79"/>
      <c r="AP113" s="79"/>
      <c r="AQ113" s="79"/>
      <c r="AR113" s="79"/>
      <c r="AS113" s="144"/>
      <c r="AT113" s="79"/>
      <c r="AU113" s="79"/>
      <c r="AV113" s="79"/>
      <c r="AW113" s="80"/>
    </row>
    <row r="114" spans="16:49">
      <c r="P114" s="145"/>
      <c r="Q114" s="144"/>
      <c r="R114" s="141">
        <v>40.383000000000003</v>
      </c>
      <c r="S114" s="144"/>
      <c r="T114" s="144"/>
      <c r="U114" s="144"/>
      <c r="V114" s="144"/>
      <c r="W114" s="79"/>
      <c r="X114" s="79"/>
      <c r="Y114" s="79"/>
      <c r="Z114" s="79"/>
      <c r="AA114" s="79"/>
      <c r="AB114" s="79"/>
      <c r="AC114" s="79"/>
      <c r="AD114" s="79"/>
      <c r="AE114" s="144"/>
      <c r="AF114" s="79"/>
      <c r="AG114" s="79"/>
      <c r="AH114" s="79"/>
      <c r="AI114" s="79"/>
      <c r="AJ114" s="79"/>
      <c r="AK114" s="79"/>
      <c r="AL114" s="144"/>
      <c r="AM114" s="144"/>
      <c r="AN114" s="79"/>
      <c r="AO114" s="79"/>
      <c r="AP114" s="79"/>
      <c r="AQ114" s="79"/>
      <c r="AR114" s="79"/>
      <c r="AS114" s="144"/>
      <c r="AT114" s="79"/>
      <c r="AU114" s="79"/>
      <c r="AV114" s="79"/>
      <c r="AW114" s="80"/>
    </row>
    <row r="115" spans="16:49" ht="15" thickBot="1">
      <c r="P115" s="147"/>
      <c r="Q115" s="148"/>
      <c r="R115" s="149">
        <v>40.756</v>
      </c>
      <c r="S115" s="148"/>
      <c r="T115" s="148"/>
      <c r="U115" s="148"/>
      <c r="V115" s="148"/>
      <c r="W115" s="214"/>
      <c r="X115" s="214"/>
      <c r="Y115" s="214"/>
      <c r="Z115" s="214"/>
      <c r="AA115" s="214"/>
      <c r="AB115" s="214"/>
      <c r="AC115" s="214"/>
      <c r="AD115" s="214"/>
      <c r="AE115" s="148"/>
      <c r="AF115" s="214"/>
      <c r="AG115" s="214"/>
      <c r="AH115" s="214"/>
      <c r="AI115" s="214"/>
      <c r="AJ115" s="214"/>
      <c r="AK115" s="214"/>
      <c r="AL115" s="148"/>
      <c r="AM115" s="148"/>
      <c r="AN115" s="214"/>
      <c r="AO115" s="214"/>
      <c r="AP115" s="214"/>
      <c r="AQ115" s="214"/>
      <c r="AR115" s="214"/>
      <c r="AS115" s="148"/>
      <c r="AT115" s="214"/>
      <c r="AU115" s="214"/>
      <c r="AV115" s="214"/>
      <c r="AW115" s="213"/>
    </row>
    <row r="116" spans="16:49">
      <c r="W116" s="79"/>
      <c r="X116" s="79"/>
      <c r="Y116" s="79"/>
      <c r="Z116" s="79"/>
      <c r="AA116" s="79"/>
      <c r="AB116" s="79"/>
      <c r="AC116" s="79"/>
      <c r="AD116" s="79"/>
      <c r="AF116" s="79"/>
      <c r="AG116" s="79"/>
      <c r="AH116" s="79"/>
      <c r="AI116" s="79"/>
      <c r="AJ116" s="79"/>
      <c r="AK116" s="79"/>
      <c r="AN116" s="79"/>
      <c r="AO116" s="79"/>
      <c r="AP116" s="79"/>
      <c r="AQ116" s="79"/>
      <c r="AR116" s="79"/>
      <c r="AT116" s="79"/>
      <c r="AU116" s="79"/>
      <c r="AV116" s="79"/>
      <c r="AW116" s="79"/>
    </row>
    <row r="117" spans="16:49">
      <c r="V117" s="79"/>
      <c r="W117" s="79"/>
      <c r="X117" s="79"/>
      <c r="Y117" s="79"/>
      <c r="Z117" s="79"/>
      <c r="AA117" s="79"/>
      <c r="AB117" s="79"/>
      <c r="AC117" s="79"/>
      <c r="AE117" s="79"/>
      <c r="AF117" s="79"/>
      <c r="AG117" s="79"/>
      <c r="AH117" s="79"/>
      <c r="AI117" s="79"/>
      <c r="AJ117" s="79"/>
      <c r="AM117" s="79"/>
      <c r="AN117" s="79"/>
      <c r="AO117" s="79"/>
      <c r="AP117" s="79"/>
      <c r="AQ117" s="79"/>
      <c r="AS117" s="79"/>
      <c r="AT117" s="79"/>
      <c r="AU117" s="79"/>
      <c r="AV117" s="79"/>
      <c r="AW117" s="79"/>
    </row>
    <row r="118" spans="16:49" ht="15" thickBot="1">
      <c r="Q118" s="41"/>
      <c r="R118" s="41"/>
      <c r="S118" s="41"/>
      <c r="T118" s="41"/>
      <c r="V118" s="41"/>
      <c r="W118" s="41"/>
      <c r="X118" s="41"/>
      <c r="Y118" s="41"/>
      <c r="Z118" s="41"/>
      <c r="AA118" s="41"/>
      <c r="AB118" s="41"/>
      <c r="AC118" s="41"/>
      <c r="AE118" s="41"/>
      <c r="AF118" s="41"/>
      <c r="AG118" s="41"/>
      <c r="AH118" s="41"/>
      <c r="AI118" s="41"/>
      <c r="AJ118" s="41"/>
      <c r="AM118" s="41"/>
      <c r="AN118" s="41"/>
      <c r="AO118" s="41"/>
      <c r="AP118" s="41"/>
      <c r="AQ118" s="41"/>
      <c r="AS118" s="41"/>
      <c r="AT118" s="41"/>
      <c r="AU118" s="41"/>
      <c r="AV118" s="41"/>
      <c r="AW118" s="41"/>
    </row>
  </sheetData>
  <mergeCells count="25">
    <mergeCell ref="A15:A16"/>
    <mergeCell ref="K15:K16"/>
    <mergeCell ref="J15:J16"/>
    <mergeCell ref="I15:I16"/>
    <mergeCell ref="C15:C16"/>
    <mergeCell ref="B15:B16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  <mergeCell ref="J5:K5"/>
    <mergeCell ref="L5:L6"/>
    <mergeCell ref="M5:M6"/>
    <mergeCell ref="C28:C29"/>
    <mergeCell ref="B28:B29"/>
    <mergeCell ref="A28:A29"/>
    <mergeCell ref="K28:K29"/>
    <mergeCell ref="J28:J29"/>
    <mergeCell ref="I28:I29"/>
  </mergeCells>
  <pageMargins left="0.31496062992125984" right="0.31496062992125984" top="0.55118110236220474" bottom="0.11811023622047245" header="0.31496062992125984" footer="0.31496062992125984"/>
  <pageSetup paperSize="9" scale="94" orientation="portrait" verticalDpi="300" r:id="rId1"/>
  <ignoredErrors>
    <ignoredError sqref="D7:G40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W118"/>
  <sheetViews>
    <sheetView topLeftCell="A21" zoomScale="70" zoomScaleNormal="70" workbookViewId="0">
      <selection activeCell="F25" sqref="F25"/>
    </sheetView>
  </sheetViews>
  <sheetFormatPr defaultRowHeight="14.4"/>
  <cols>
    <col min="1" max="1" width="7.33203125" customWidth="1"/>
    <col min="2" max="2" width="23.109375" customWidth="1"/>
    <col min="3" max="3" width="8.88671875" style="1" customWidth="1"/>
    <col min="4" max="6" width="9.44140625" style="1" customWidth="1"/>
    <col min="7" max="7" width="10.6640625" style="1" customWidth="1"/>
    <col min="8" max="8" width="8.44140625" style="1" customWidth="1"/>
    <col min="9" max="9" width="18.5546875" style="1" customWidth="1"/>
    <col min="10" max="10" width="12.88671875" style="1" customWidth="1"/>
    <col min="11" max="11" width="15.33203125" style="1" customWidth="1"/>
    <col min="12" max="12" width="13.5546875" customWidth="1"/>
    <col min="13" max="13" width="26" customWidth="1"/>
    <col min="14" max="14" width="19.6640625" customWidth="1"/>
    <col min="15" max="15" width="15.44140625" customWidth="1"/>
    <col min="16" max="49" width="7" customWidth="1"/>
  </cols>
  <sheetData>
    <row r="1" spans="1:49" ht="19.8">
      <c r="A1" s="426" t="s">
        <v>113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49" ht="10.5" customHeight="1"/>
    <row r="3" spans="1:49" ht="15.75" customHeight="1" thickBot="1">
      <c r="A3" s="514" t="s">
        <v>144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</row>
    <row r="4" spans="1:49" ht="15.75" customHeight="1" thickBot="1">
      <c r="A4" s="427"/>
      <c r="B4" s="427"/>
      <c r="C4" s="427"/>
      <c r="D4" s="427"/>
      <c r="E4" s="427"/>
      <c r="F4" s="428"/>
      <c r="G4" s="428"/>
      <c r="H4" s="428"/>
      <c r="I4" s="427"/>
      <c r="J4" s="427"/>
      <c r="K4" s="427"/>
      <c r="P4" s="35">
        <v>1</v>
      </c>
      <c r="Q4" s="36">
        <v>2</v>
      </c>
      <c r="R4" s="36">
        <v>3</v>
      </c>
      <c r="S4" s="36">
        <v>4</v>
      </c>
      <c r="T4" s="36">
        <v>5</v>
      </c>
      <c r="U4" s="36">
        <v>6</v>
      </c>
      <c r="V4" s="36">
        <v>7</v>
      </c>
      <c r="W4" s="36">
        <v>8</v>
      </c>
      <c r="X4" s="36">
        <v>9</v>
      </c>
      <c r="Y4" s="36">
        <v>10</v>
      </c>
      <c r="Z4" s="36">
        <v>10</v>
      </c>
      <c r="AA4" s="36">
        <v>11</v>
      </c>
      <c r="AB4" s="36">
        <v>12</v>
      </c>
      <c r="AC4" s="36">
        <v>13</v>
      </c>
      <c r="AD4" s="36">
        <v>14</v>
      </c>
      <c r="AE4" s="36">
        <v>15</v>
      </c>
      <c r="AF4" s="36">
        <v>16</v>
      </c>
      <c r="AG4" s="36">
        <v>17</v>
      </c>
      <c r="AH4" s="36">
        <v>18</v>
      </c>
      <c r="AI4" s="36">
        <v>19</v>
      </c>
      <c r="AJ4" s="36">
        <v>20</v>
      </c>
      <c r="AK4" s="36">
        <v>20</v>
      </c>
      <c r="AL4" s="36">
        <v>21</v>
      </c>
      <c r="AM4" s="36">
        <v>22</v>
      </c>
      <c r="AN4" s="36">
        <v>23</v>
      </c>
      <c r="AO4" s="36">
        <v>24</v>
      </c>
      <c r="AP4" s="36">
        <v>25</v>
      </c>
      <c r="AQ4" s="36">
        <v>26</v>
      </c>
      <c r="AR4" s="36">
        <v>27</v>
      </c>
      <c r="AS4" s="36">
        <v>28</v>
      </c>
      <c r="AT4" s="36">
        <v>29</v>
      </c>
      <c r="AU4" s="36">
        <v>30</v>
      </c>
      <c r="AV4" s="36">
        <v>31</v>
      </c>
      <c r="AW4" s="36" t="s">
        <v>229</v>
      </c>
    </row>
    <row r="5" spans="1:49" s="1" customFormat="1" ht="24.75" customHeight="1">
      <c r="A5" s="516" t="s">
        <v>7</v>
      </c>
      <c r="B5" s="441" t="s">
        <v>4</v>
      </c>
      <c r="C5" s="519" t="s">
        <v>6</v>
      </c>
      <c r="D5" s="521" t="s">
        <v>0</v>
      </c>
      <c r="E5" s="516" t="s">
        <v>69</v>
      </c>
      <c r="F5" s="437" t="s">
        <v>70</v>
      </c>
      <c r="G5" s="433"/>
      <c r="H5" s="439"/>
      <c r="I5" s="521" t="s">
        <v>142</v>
      </c>
      <c r="J5" s="435" t="s">
        <v>12</v>
      </c>
      <c r="K5" s="525"/>
      <c r="L5" s="526" t="s">
        <v>74</v>
      </c>
      <c r="M5" s="528" t="s">
        <v>75</v>
      </c>
      <c r="P5" s="137">
        <v>41.232999999999997</v>
      </c>
      <c r="Q5" s="138">
        <v>40.911000000000001</v>
      </c>
      <c r="R5" s="138">
        <v>41.076999999999998</v>
      </c>
      <c r="S5" s="138">
        <v>41.045999999999999</v>
      </c>
      <c r="T5" s="138">
        <v>40.89</v>
      </c>
      <c r="U5" s="138">
        <v>41.151000000000003</v>
      </c>
      <c r="V5" s="138">
        <v>40.470999999999997</v>
      </c>
      <c r="W5" s="138">
        <v>41.374000000000002</v>
      </c>
      <c r="X5" s="138">
        <v>41.329000000000001</v>
      </c>
      <c r="Y5" s="138">
        <v>41.436</v>
      </c>
      <c r="Z5" s="138">
        <v>41.683999999999997</v>
      </c>
      <c r="AA5" s="138">
        <v>41.848999999999997</v>
      </c>
      <c r="AB5" s="138">
        <v>41.058</v>
      </c>
      <c r="AC5" s="138">
        <v>41.008000000000003</v>
      </c>
      <c r="AD5" s="138">
        <v>41.079000000000001</v>
      </c>
      <c r="AE5" s="138">
        <v>41.088000000000001</v>
      </c>
      <c r="AF5" s="138">
        <v>40.689</v>
      </c>
      <c r="AG5" s="138">
        <v>40.427</v>
      </c>
      <c r="AH5" s="138">
        <v>40.347999999999999</v>
      </c>
      <c r="AI5" s="138">
        <v>40.478000000000002</v>
      </c>
      <c r="AJ5" s="138">
        <v>41.557000000000002</v>
      </c>
      <c r="AK5" s="138">
        <v>41.341000000000001</v>
      </c>
      <c r="AL5" s="138">
        <v>40.822000000000003</v>
      </c>
      <c r="AM5" s="138">
        <v>41.095999999999997</v>
      </c>
      <c r="AN5" s="138">
        <v>40.865000000000002</v>
      </c>
      <c r="AO5" s="138">
        <v>40.997</v>
      </c>
      <c r="AP5" s="138">
        <v>40.557000000000002</v>
      </c>
      <c r="AQ5" s="138">
        <v>40.709000000000003</v>
      </c>
      <c r="AR5" s="138">
        <v>40.384999999999998</v>
      </c>
      <c r="AS5" s="138">
        <v>40.826000000000001</v>
      </c>
      <c r="AT5" s="138">
        <v>40.241</v>
      </c>
      <c r="AU5" s="138">
        <v>40.76</v>
      </c>
      <c r="AV5" s="138">
        <v>41.755000000000003</v>
      </c>
      <c r="AW5" s="139">
        <v>40.465000000000003</v>
      </c>
    </row>
    <row r="6" spans="1:49" s="1" customFormat="1" ht="32.25" customHeight="1" thickBot="1">
      <c r="A6" s="517"/>
      <c r="B6" s="518"/>
      <c r="C6" s="520"/>
      <c r="D6" s="522"/>
      <c r="E6" s="523"/>
      <c r="F6" s="48" t="s">
        <v>71</v>
      </c>
      <c r="G6" s="47" t="s">
        <v>72</v>
      </c>
      <c r="H6" s="11" t="s">
        <v>73</v>
      </c>
      <c r="I6" s="524"/>
      <c r="J6" s="49" t="s">
        <v>3</v>
      </c>
      <c r="K6" s="49" t="s">
        <v>2</v>
      </c>
      <c r="L6" s="527"/>
      <c r="M6" s="529"/>
      <c r="P6" s="140">
        <v>45.192999999999998</v>
      </c>
      <c r="Q6" s="141">
        <v>40.515000000000001</v>
      </c>
      <c r="R6" s="141">
        <v>40.82</v>
      </c>
      <c r="S6" s="141">
        <v>40.771000000000001</v>
      </c>
      <c r="T6" s="141">
        <v>40.53</v>
      </c>
      <c r="U6" s="141">
        <v>40.670999999999999</v>
      </c>
      <c r="V6" s="141">
        <v>40.42</v>
      </c>
      <c r="W6" s="141">
        <v>40.936</v>
      </c>
      <c r="X6" s="141">
        <v>41.241999999999997</v>
      </c>
      <c r="Y6" s="141">
        <v>40.857999999999997</v>
      </c>
      <c r="Z6" s="141">
        <v>41.286999999999999</v>
      </c>
      <c r="AA6" s="141">
        <v>40.774999999999999</v>
      </c>
      <c r="AB6" s="141">
        <v>40.786000000000001</v>
      </c>
      <c r="AC6" s="141">
        <v>40.722999999999999</v>
      </c>
      <c r="AD6" s="141">
        <v>40.456000000000003</v>
      </c>
      <c r="AE6" s="141">
        <v>40.317</v>
      </c>
      <c r="AF6" s="141">
        <v>40.411999999999999</v>
      </c>
      <c r="AG6" s="141">
        <v>40.585999999999999</v>
      </c>
      <c r="AH6" s="141">
        <v>40.289000000000001</v>
      </c>
      <c r="AI6" s="141">
        <v>40.357999999999997</v>
      </c>
      <c r="AJ6" s="141">
        <v>41.222000000000001</v>
      </c>
      <c r="AK6" s="141">
        <v>42.006999999999998</v>
      </c>
      <c r="AL6" s="141">
        <v>40.271000000000001</v>
      </c>
      <c r="AM6" s="141">
        <v>40.517000000000003</v>
      </c>
      <c r="AN6" s="141">
        <v>41.027999999999999</v>
      </c>
      <c r="AO6" s="141">
        <v>40.591999999999999</v>
      </c>
      <c r="AP6" s="141">
        <v>41.091999999999999</v>
      </c>
      <c r="AQ6" s="141">
        <v>40.630000000000003</v>
      </c>
      <c r="AR6" s="141">
        <v>40.491999999999997</v>
      </c>
      <c r="AS6" s="141">
        <v>40.22</v>
      </c>
      <c r="AT6" s="141">
        <v>40.168999999999997</v>
      </c>
      <c r="AU6" s="141">
        <v>40.287999999999997</v>
      </c>
      <c r="AV6" s="141">
        <v>40.649000000000001</v>
      </c>
      <c r="AW6" s="142">
        <v>40.021999999999998</v>
      </c>
    </row>
    <row r="7" spans="1:49" s="2" customFormat="1" ht="24.9" customHeight="1">
      <c r="A7" s="12">
        <v>1</v>
      </c>
      <c r="B7" s="297" t="s">
        <v>251</v>
      </c>
      <c r="C7" s="38">
        <v>8</v>
      </c>
      <c r="D7" s="96">
        <f>COUNTIF(P5:P134,"&gt;00")</f>
        <v>87</v>
      </c>
      <c r="E7" s="97">
        <f>D7</f>
        <v>87</v>
      </c>
      <c r="F7" s="98">
        <f>MIN(P5:P130)</f>
        <v>39.966999999999999</v>
      </c>
      <c r="G7" s="98">
        <f>AVERAGE(P5:P136)</f>
        <v>40.592988505747122</v>
      </c>
      <c r="H7" s="99">
        <f>G7-F7</f>
        <v>0.62598850574712372</v>
      </c>
      <c r="I7" s="81">
        <v>4.0925925925925928E-2</v>
      </c>
      <c r="J7" s="82">
        <f>I7</f>
        <v>4.0925925925925928E-2</v>
      </c>
      <c r="K7" s="154">
        <f>J7</f>
        <v>4.0925925925925928E-2</v>
      </c>
      <c r="L7" s="160">
        <v>142.054</v>
      </c>
      <c r="M7" s="91"/>
      <c r="N7" s="44"/>
      <c r="P7" s="140">
        <v>41.277999999999999</v>
      </c>
      <c r="Q7" s="141">
        <v>40.536999999999999</v>
      </c>
      <c r="R7" s="141">
        <v>40.902000000000001</v>
      </c>
      <c r="S7" s="141">
        <v>40.582999999999998</v>
      </c>
      <c r="T7" s="141">
        <v>40.506999999999998</v>
      </c>
      <c r="U7" s="141">
        <v>40.549999999999997</v>
      </c>
      <c r="V7" s="141">
        <v>40.566000000000003</v>
      </c>
      <c r="W7" s="141">
        <v>40.871000000000002</v>
      </c>
      <c r="X7" s="141">
        <v>41.034999999999997</v>
      </c>
      <c r="Y7" s="141">
        <v>40.460999999999999</v>
      </c>
      <c r="Z7" s="141">
        <v>41.15</v>
      </c>
      <c r="AA7" s="141">
        <v>41.247</v>
      </c>
      <c r="AB7" s="141">
        <v>40.186</v>
      </c>
      <c r="AC7" s="141">
        <v>40.188000000000002</v>
      </c>
      <c r="AD7" s="141">
        <v>40.447000000000003</v>
      </c>
      <c r="AE7" s="141">
        <v>40.186</v>
      </c>
      <c r="AF7" s="141">
        <v>40.316000000000003</v>
      </c>
      <c r="AG7" s="141">
        <v>40.216000000000001</v>
      </c>
      <c r="AH7" s="141">
        <v>40.075000000000003</v>
      </c>
      <c r="AI7" s="141">
        <v>40.168999999999997</v>
      </c>
      <c r="AJ7" s="141">
        <v>41.014000000000003</v>
      </c>
      <c r="AK7" s="141">
        <v>40.92</v>
      </c>
      <c r="AL7" s="141">
        <v>39.869999999999997</v>
      </c>
      <c r="AM7" s="141">
        <v>40.295000000000002</v>
      </c>
      <c r="AN7" s="141">
        <v>41.121000000000002</v>
      </c>
      <c r="AO7" s="141">
        <v>40.378</v>
      </c>
      <c r="AP7" s="141">
        <v>40.093000000000004</v>
      </c>
      <c r="AQ7" s="141">
        <v>40.484000000000002</v>
      </c>
      <c r="AR7" s="141">
        <v>40.216000000000001</v>
      </c>
      <c r="AS7" s="141">
        <v>40.259</v>
      </c>
      <c r="AT7" s="141">
        <v>40.015000000000001</v>
      </c>
      <c r="AU7" s="141">
        <v>39.957000000000001</v>
      </c>
      <c r="AV7" s="141">
        <v>40.628</v>
      </c>
      <c r="AW7" s="142">
        <v>40.774999999999999</v>
      </c>
    </row>
    <row r="8" spans="1:49" s="2" customFormat="1" ht="24.9" customHeight="1">
      <c r="A8" s="53">
        <v>2</v>
      </c>
      <c r="B8" s="298" t="s">
        <v>252</v>
      </c>
      <c r="C8" s="55">
        <v>13</v>
      </c>
      <c r="D8" s="100">
        <f>COUNTIF(Q5:Q134,"&gt;00")+1</f>
        <v>52</v>
      </c>
      <c r="E8" s="101">
        <f>D8+E7</f>
        <v>139</v>
      </c>
      <c r="F8" s="102">
        <f>MIN(Q5:Q130)</f>
        <v>40.220999999999997</v>
      </c>
      <c r="G8" s="103">
        <f>AVERAGE(Q5:Q136)</f>
        <v>40.436235294117658</v>
      </c>
      <c r="H8" s="104">
        <f>G8-F8</f>
        <v>0.21523529411766162</v>
      </c>
      <c r="I8" s="84">
        <v>6.6446759259259261E-2</v>
      </c>
      <c r="J8" s="86">
        <f>I8-I7</f>
        <v>2.5520833333333333E-2</v>
      </c>
      <c r="K8" s="155">
        <f>J8</f>
        <v>2.5520833333333333E-2</v>
      </c>
      <c r="L8" s="159">
        <v>141.44</v>
      </c>
      <c r="M8" s="92"/>
      <c r="N8" s="44"/>
      <c r="P8" s="140">
        <v>40.829000000000001</v>
      </c>
      <c r="Q8" s="141">
        <v>40.530999999999999</v>
      </c>
      <c r="R8" s="141">
        <v>40.518999999999998</v>
      </c>
      <c r="S8" s="141">
        <v>40.49</v>
      </c>
      <c r="T8" s="141">
        <v>40.292000000000002</v>
      </c>
      <c r="U8" s="141">
        <v>40.546999999999997</v>
      </c>
      <c r="V8" s="141">
        <v>40.466000000000001</v>
      </c>
      <c r="W8" s="141">
        <v>40.658999999999999</v>
      </c>
      <c r="X8" s="141">
        <v>40.652999999999999</v>
      </c>
      <c r="Y8" s="141">
        <v>40.448</v>
      </c>
      <c r="Z8" s="141">
        <v>41.17</v>
      </c>
      <c r="AA8" s="141">
        <v>40.465000000000003</v>
      </c>
      <c r="AB8" s="141">
        <v>40.356000000000002</v>
      </c>
      <c r="AC8" s="141">
        <v>40.738</v>
      </c>
      <c r="AD8" s="141">
        <v>40.369999999999997</v>
      </c>
      <c r="AE8" s="141">
        <v>39.988999999999997</v>
      </c>
      <c r="AF8" s="141">
        <v>40.198</v>
      </c>
      <c r="AG8" s="141">
        <v>40.271999999999998</v>
      </c>
      <c r="AH8" s="141">
        <v>40.151000000000003</v>
      </c>
      <c r="AI8" s="141">
        <v>40.182000000000002</v>
      </c>
      <c r="AJ8" s="141">
        <v>40.872</v>
      </c>
      <c r="AK8" s="141">
        <v>40.61</v>
      </c>
      <c r="AL8" s="141">
        <v>39.720999999999997</v>
      </c>
      <c r="AM8" s="141">
        <v>40.375999999999998</v>
      </c>
      <c r="AN8" s="141">
        <v>41.125999999999998</v>
      </c>
      <c r="AO8" s="141">
        <v>40.408999999999999</v>
      </c>
      <c r="AP8" s="141">
        <v>40.034999999999997</v>
      </c>
      <c r="AQ8" s="141">
        <v>40.500999999999998</v>
      </c>
      <c r="AR8" s="141">
        <v>40.22</v>
      </c>
      <c r="AS8" s="141">
        <v>39.743000000000002</v>
      </c>
      <c r="AT8" s="141">
        <v>40.332999999999998</v>
      </c>
      <c r="AU8" s="141">
        <v>39.924999999999997</v>
      </c>
      <c r="AV8" s="141">
        <v>40.572000000000003</v>
      </c>
      <c r="AW8" s="142">
        <v>39.819000000000003</v>
      </c>
    </row>
    <row r="9" spans="1:49" s="2" customFormat="1" ht="24.9" customHeight="1">
      <c r="A9" s="53">
        <v>3</v>
      </c>
      <c r="B9" s="298" t="s">
        <v>215</v>
      </c>
      <c r="C9" s="55">
        <v>8</v>
      </c>
      <c r="D9" s="100">
        <f>COUNTIF(R5:R134,"&gt;00")+1</f>
        <v>63</v>
      </c>
      <c r="E9" s="101">
        <f>D9+E8</f>
        <v>202</v>
      </c>
      <c r="F9" s="105">
        <f>MIN(R5:R130)</f>
        <v>40.247999999999998</v>
      </c>
      <c r="G9" s="103">
        <f>AVERAGE(R5:R136)</f>
        <v>40.664887096774194</v>
      </c>
      <c r="H9" s="104">
        <f t="shared" ref="H9:H40" si="0">G9-F9</f>
        <v>0.41688709677419666</v>
      </c>
      <c r="I9" s="84">
        <v>9.7256944444444438E-2</v>
      </c>
      <c r="J9" s="86">
        <f t="shared" ref="J9:J39" si="1">I9-I8</f>
        <v>3.0810185185185177E-2</v>
      </c>
      <c r="K9" s="155">
        <f>J9</f>
        <v>3.0810185185185177E-2</v>
      </c>
      <c r="L9" s="159">
        <v>141.08799999999999</v>
      </c>
      <c r="M9" s="92"/>
      <c r="N9" s="44"/>
      <c r="P9" s="140">
        <v>40.654000000000003</v>
      </c>
      <c r="Q9" s="141">
        <v>40.381999999999998</v>
      </c>
      <c r="R9" s="141">
        <v>40.456000000000003</v>
      </c>
      <c r="S9" s="141">
        <v>40.645000000000003</v>
      </c>
      <c r="T9" s="141">
        <v>40.298999999999999</v>
      </c>
      <c r="U9" s="141">
        <v>40.637999999999998</v>
      </c>
      <c r="V9" s="141">
        <v>40.322000000000003</v>
      </c>
      <c r="W9" s="141">
        <v>40.773000000000003</v>
      </c>
      <c r="X9" s="141">
        <v>40.716999999999999</v>
      </c>
      <c r="Y9" s="141">
        <v>41.048000000000002</v>
      </c>
      <c r="Z9" s="141">
        <v>40.938000000000002</v>
      </c>
      <c r="AA9" s="141">
        <v>40.552</v>
      </c>
      <c r="AB9" s="141">
        <v>40.280999999999999</v>
      </c>
      <c r="AC9" s="141">
        <v>40.286000000000001</v>
      </c>
      <c r="AD9" s="141">
        <v>40.198999999999998</v>
      </c>
      <c r="AE9" s="141">
        <v>39.942999999999998</v>
      </c>
      <c r="AF9" s="141">
        <v>40.270000000000003</v>
      </c>
      <c r="AG9" s="141">
        <v>40.04</v>
      </c>
      <c r="AH9" s="141">
        <v>40.665999999999997</v>
      </c>
      <c r="AI9" s="141">
        <v>40.488999999999997</v>
      </c>
      <c r="AJ9" s="141">
        <v>40.57</v>
      </c>
      <c r="AK9" s="141">
        <v>40.406999999999996</v>
      </c>
      <c r="AL9" s="141">
        <v>40.093000000000004</v>
      </c>
      <c r="AM9" s="141">
        <v>40.423999999999999</v>
      </c>
      <c r="AN9" s="141">
        <v>41.405999999999999</v>
      </c>
      <c r="AO9" s="141">
        <v>40.116999999999997</v>
      </c>
      <c r="AP9" s="141">
        <v>40.08</v>
      </c>
      <c r="AQ9" s="141">
        <v>42.47</v>
      </c>
      <c r="AR9" s="141">
        <v>40.680999999999997</v>
      </c>
      <c r="AS9" s="141">
        <v>40.131</v>
      </c>
      <c r="AT9" s="141">
        <v>40.220999999999997</v>
      </c>
      <c r="AU9" s="141">
        <v>39.829000000000001</v>
      </c>
      <c r="AV9" s="141">
        <v>40.466999999999999</v>
      </c>
      <c r="AW9" s="142">
        <v>39.904000000000003</v>
      </c>
    </row>
    <row r="10" spans="1:49" s="2" customFormat="1" ht="24.9" customHeight="1">
      <c r="A10" s="53">
        <v>4</v>
      </c>
      <c r="B10" s="298" t="s">
        <v>213</v>
      </c>
      <c r="C10" s="55">
        <v>3</v>
      </c>
      <c r="D10" s="100">
        <f>COUNTIF(S5:S134,"&gt;00")+1</f>
        <v>22</v>
      </c>
      <c r="E10" s="101">
        <f t="shared" ref="E10:E40" si="2">D10+E9</f>
        <v>224</v>
      </c>
      <c r="F10" s="105">
        <f>MIN(S5:S130)</f>
        <v>40.405000000000001</v>
      </c>
      <c r="G10" s="103">
        <f>AVERAGE(S5:S136)</f>
        <v>40.637714285714281</v>
      </c>
      <c r="H10" s="104">
        <f t="shared" si="0"/>
        <v>0.23271428571428032</v>
      </c>
      <c r="I10" s="84">
        <v>0.10877314814814815</v>
      </c>
      <c r="J10" s="276">
        <f t="shared" si="1"/>
        <v>1.1516203703703709E-2</v>
      </c>
      <c r="K10" s="155">
        <f>J10</f>
        <v>1.1516203703703709E-2</v>
      </c>
      <c r="L10" s="159">
        <v>141.578</v>
      </c>
      <c r="M10" s="92"/>
      <c r="N10" s="44"/>
      <c r="P10" s="140">
        <v>40.698</v>
      </c>
      <c r="Q10" s="141">
        <v>40.319000000000003</v>
      </c>
      <c r="R10" s="141">
        <v>40.47</v>
      </c>
      <c r="S10" s="141">
        <v>40.860999999999997</v>
      </c>
      <c r="T10" s="141">
        <v>40.356000000000002</v>
      </c>
      <c r="U10" s="141">
        <v>40.634</v>
      </c>
      <c r="V10" s="141">
        <v>41.006999999999998</v>
      </c>
      <c r="W10" s="141">
        <v>40.755000000000003</v>
      </c>
      <c r="X10" s="141">
        <v>40.549999999999997</v>
      </c>
      <c r="Y10" s="141">
        <v>40.863</v>
      </c>
      <c r="Z10" s="141">
        <v>40.927</v>
      </c>
      <c r="AA10" s="141">
        <v>40.713000000000001</v>
      </c>
      <c r="AB10" s="141">
        <v>40.354999999999997</v>
      </c>
      <c r="AC10" s="141">
        <v>40.176000000000002</v>
      </c>
      <c r="AD10" s="141">
        <v>40.360999999999997</v>
      </c>
      <c r="AE10" s="141">
        <v>39.877000000000002</v>
      </c>
      <c r="AF10" s="141">
        <v>40.284999999999997</v>
      </c>
      <c r="AG10" s="141">
        <v>40.232999999999997</v>
      </c>
      <c r="AH10" s="141">
        <v>39.994</v>
      </c>
      <c r="AI10" s="141">
        <v>40.207999999999998</v>
      </c>
      <c r="AJ10" s="141">
        <v>40.561</v>
      </c>
      <c r="AK10" s="141">
        <v>42.061999999999998</v>
      </c>
      <c r="AL10" s="141">
        <v>39.975999999999999</v>
      </c>
      <c r="AM10" s="141">
        <v>40.158999999999999</v>
      </c>
      <c r="AN10" s="141">
        <v>40.167999999999999</v>
      </c>
      <c r="AO10" s="141">
        <v>39.81</v>
      </c>
      <c r="AP10" s="141">
        <v>39.851999999999997</v>
      </c>
      <c r="AQ10" s="141">
        <v>40.511000000000003</v>
      </c>
      <c r="AR10" s="141">
        <v>40.520000000000003</v>
      </c>
      <c r="AS10" s="141">
        <v>39.85</v>
      </c>
      <c r="AT10" s="141">
        <v>40.171999999999997</v>
      </c>
      <c r="AU10" s="141">
        <v>39.796999999999997</v>
      </c>
      <c r="AV10" s="141">
        <v>40.393000000000001</v>
      </c>
      <c r="AW10" s="142">
        <v>39.75</v>
      </c>
    </row>
    <row r="11" spans="1:49" s="2" customFormat="1" ht="24.9" customHeight="1">
      <c r="A11" s="53">
        <v>5</v>
      </c>
      <c r="B11" s="298" t="s">
        <v>213</v>
      </c>
      <c r="C11" s="55">
        <v>10</v>
      </c>
      <c r="D11" s="100">
        <f>COUNTIF(T5:T134,"&gt;00")+1</f>
        <v>93</v>
      </c>
      <c r="E11" s="101">
        <f t="shared" si="2"/>
        <v>317</v>
      </c>
      <c r="F11" s="271">
        <f>MIN(T5:T130)</f>
        <v>39.860999999999997</v>
      </c>
      <c r="G11" s="103">
        <f>AVERAGE(T5:T136)</f>
        <v>40.2346195652174</v>
      </c>
      <c r="H11" s="104">
        <f t="shared" si="0"/>
        <v>0.37361956521740325</v>
      </c>
      <c r="I11" s="84">
        <v>0.1532523148148148</v>
      </c>
      <c r="J11" s="86">
        <f t="shared" si="1"/>
        <v>4.4479166666666653E-2</v>
      </c>
      <c r="K11" s="155">
        <f>J11+K10</f>
        <v>5.5995370370370362E-2</v>
      </c>
      <c r="L11" s="159">
        <v>141.32</v>
      </c>
      <c r="M11" s="92"/>
      <c r="N11" s="44"/>
      <c r="P11" s="140">
        <v>40.372999999999998</v>
      </c>
      <c r="Q11" s="141">
        <v>40.372999999999998</v>
      </c>
      <c r="R11" s="141">
        <v>40.494</v>
      </c>
      <c r="S11" s="141">
        <v>40.786000000000001</v>
      </c>
      <c r="T11" s="141">
        <v>40.298000000000002</v>
      </c>
      <c r="U11" s="141">
        <v>40.447000000000003</v>
      </c>
      <c r="V11" s="141">
        <v>40.097999999999999</v>
      </c>
      <c r="W11" s="141">
        <v>40.683999999999997</v>
      </c>
      <c r="X11" s="141">
        <v>40.613</v>
      </c>
      <c r="Y11" s="141">
        <v>41.04</v>
      </c>
      <c r="Z11" s="141">
        <v>40.896000000000001</v>
      </c>
      <c r="AA11" s="141">
        <v>40.479999999999997</v>
      </c>
      <c r="AB11" s="141">
        <v>40.536000000000001</v>
      </c>
      <c r="AC11" s="141">
        <v>40.154000000000003</v>
      </c>
      <c r="AD11" s="141">
        <v>40.006</v>
      </c>
      <c r="AE11" s="141">
        <v>39.764000000000003</v>
      </c>
      <c r="AF11" s="141">
        <v>40.012</v>
      </c>
      <c r="AG11" s="141">
        <v>40.218000000000004</v>
      </c>
      <c r="AH11" s="141">
        <v>39.877000000000002</v>
      </c>
      <c r="AI11" s="141">
        <v>40.329000000000001</v>
      </c>
      <c r="AJ11" s="141">
        <v>40.661000000000001</v>
      </c>
      <c r="AK11" s="141">
        <v>41.466000000000001</v>
      </c>
      <c r="AL11" s="141">
        <v>39.973999999999997</v>
      </c>
      <c r="AM11" s="141">
        <v>40.335999999999999</v>
      </c>
      <c r="AN11" s="141">
        <v>40.128</v>
      </c>
      <c r="AO11" s="141">
        <v>40.106999999999999</v>
      </c>
      <c r="AP11" s="141">
        <v>39.978000000000002</v>
      </c>
      <c r="AQ11" s="141">
        <v>40.585000000000001</v>
      </c>
      <c r="AR11" s="141">
        <v>40.064</v>
      </c>
      <c r="AS11" s="141">
        <v>39.960999999999999</v>
      </c>
      <c r="AT11" s="141">
        <v>40.067</v>
      </c>
      <c r="AU11" s="141">
        <v>39.923000000000002</v>
      </c>
      <c r="AV11" s="141">
        <v>41.037999999999997</v>
      </c>
      <c r="AW11" s="142">
        <v>39.976999999999997</v>
      </c>
    </row>
    <row r="12" spans="1:49" s="2" customFormat="1" ht="24.9" customHeight="1">
      <c r="A12" s="53">
        <v>6</v>
      </c>
      <c r="B12" s="298" t="s">
        <v>252</v>
      </c>
      <c r="C12" s="55">
        <v>2</v>
      </c>
      <c r="D12" s="100">
        <f>COUNTIF(U5:U134,"&gt;00")+1</f>
        <v>63</v>
      </c>
      <c r="E12" s="101">
        <f t="shared" si="2"/>
        <v>380</v>
      </c>
      <c r="F12" s="105">
        <f>MIN(U5:U130)</f>
        <v>40.198999999999998</v>
      </c>
      <c r="G12" s="103">
        <f>AVERAGE(U5:U136)</f>
        <v>40.512161290322581</v>
      </c>
      <c r="H12" s="104">
        <f t="shared" si="0"/>
        <v>0.31316129032258289</v>
      </c>
      <c r="I12" s="84">
        <v>0.1839699074074074</v>
      </c>
      <c r="J12" s="86">
        <f t="shared" si="1"/>
        <v>3.0717592592592602E-2</v>
      </c>
      <c r="K12" s="155">
        <f>J12+K8</f>
        <v>5.6238425925925935E-2</v>
      </c>
      <c r="L12" s="159">
        <v>141.626</v>
      </c>
      <c r="M12" s="162"/>
      <c r="N12" s="44"/>
      <c r="P12" s="140">
        <v>40.359000000000002</v>
      </c>
      <c r="Q12" s="141">
        <v>40.249000000000002</v>
      </c>
      <c r="R12" s="141">
        <v>40.637999999999998</v>
      </c>
      <c r="S12" s="141">
        <v>40.777000000000001</v>
      </c>
      <c r="T12" s="141">
        <v>40.215000000000003</v>
      </c>
      <c r="U12" s="141">
        <v>40.783000000000001</v>
      </c>
      <c r="V12" s="141">
        <v>40.090000000000003</v>
      </c>
      <c r="W12" s="141">
        <v>40.593000000000004</v>
      </c>
      <c r="X12" s="141">
        <v>40.823999999999998</v>
      </c>
      <c r="Y12" s="141">
        <v>40.709000000000003</v>
      </c>
      <c r="Z12" s="141">
        <v>40.72</v>
      </c>
      <c r="AA12" s="141">
        <v>40.25</v>
      </c>
      <c r="AB12" s="141">
        <v>40.680999999999997</v>
      </c>
      <c r="AC12" s="141">
        <v>40.012999999999998</v>
      </c>
      <c r="AD12" s="141">
        <v>40.502000000000002</v>
      </c>
      <c r="AE12" s="141">
        <v>39.945</v>
      </c>
      <c r="AF12" s="141">
        <v>40.155999999999999</v>
      </c>
      <c r="AG12" s="141">
        <v>40.781999999999996</v>
      </c>
      <c r="AH12" s="141">
        <v>39.902000000000001</v>
      </c>
      <c r="AI12" s="141">
        <v>40.17</v>
      </c>
      <c r="AJ12" s="141">
        <v>40.46</v>
      </c>
      <c r="AK12" s="141">
        <v>40.573</v>
      </c>
      <c r="AL12" s="141">
        <v>39.81</v>
      </c>
      <c r="AM12" s="141">
        <v>40.264000000000003</v>
      </c>
      <c r="AN12" s="141">
        <v>40.146999999999998</v>
      </c>
      <c r="AO12" s="141">
        <v>39.918999999999997</v>
      </c>
      <c r="AP12" s="141">
        <v>40.058</v>
      </c>
      <c r="AQ12" s="141">
        <v>40.332999999999998</v>
      </c>
      <c r="AR12" s="141">
        <v>40.185000000000002</v>
      </c>
      <c r="AS12" s="141">
        <v>39.628999999999998</v>
      </c>
      <c r="AT12" s="141">
        <v>40.027000000000001</v>
      </c>
      <c r="AU12" s="141">
        <v>39.993000000000002</v>
      </c>
      <c r="AV12" s="141">
        <v>40.244</v>
      </c>
      <c r="AW12" s="142">
        <v>39.887999999999998</v>
      </c>
    </row>
    <row r="13" spans="1:49" s="2" customFormat="1" ht="24.9" customHeight="1">
      <c r="A13" s="53">
        <v>7</v>
      </c>
      <c r="B13" s="298" t="s">
        <v>251</v>
      </c>
      <c r="C13" s="55">
        <v>11</v>
      </c>
      <c r="D13" s="100">
        <f>COUNTIF(V5:V134,"&gt;00")+1</f>
        <v>103</v>
      </c>
      <c r="E13" s="101">
        <f t="shared" si="2"/>
        <v>483</v>
      </c>
      <c r="F13" s="105">
        <f>MIN(V5:V136)</f>
        <v>39.899000000000001</v>
      </c>
      <c r="G13" s="103">
        <f>AVERAGE(V5:V136)</f>
        <v>40.211568627450973</v>
      </c>
      <c r="H13" s="104">
        <f t="shared" si="0"/>
        <v>0.3125686274509718</v>
      </c>
      <c r="I13" s="84">
        <v>0.23306712962962961</v>
      </c>
      <c r="J13" s="86">
        <f t="shared" si="1"/>
        <v>4.9097222222222209E-2</v>
      </c>
      <c r="K13" s="155">
        <f>J13+K7</f>
        <v>9.002314814814813E-2</v>
      </c>
      <c r="L13" s="159">
        <v>141.80799999999999</v>
      </c>
      <c r="M13" s="162"/>
      <c r="N13" s="44"/>
      <c r="P13" s="140">
        <v>40.246000000000002</v>
      </c>
      <c r="Q13" s="141">
        <v>40.28</v>
      </c>
      <c r="R13" s="141">
        <v>40.411000000000001</v>
      </c>
      <c r="S13" s="141">
        <v>40.6</v>
      </c>
      <c r="T13" s="141">
        <v>40.048000000000002</v>
      </c>
      <c r="U13" s="141">
        <v>40.631</v>
      </c>
      <c r="V13" s="141">
        <v>40.002000000000002</v>
      </c>
      <c r="W13" s="141">
        <v>40.469000000000001</v>
      </c>
      <c r="X13" s="141">
        <v>40.75</v>
      </c>
      <c r="Y13" s="141">
        <v>40.783000000000001</v>
      </c>
      <c r="Z13" s="141">
        <v>40.627000000000002</v>
      </c>
      <c r="AA13" s="141">
        <v>40.466000000000001</v>
      </c>
      <c r="AB13" s="141">
        <v>40.223999999999997</v>
      </c>
      <c r="AC13" s="141">
        <v>39.892000000000003</v>
      </c>
      <c r="AD13" s="141">
        <v>40.531999999999996</v>
      </c>
      <c r="AE13" s="141">
        <v>40.201000000000001</v>
      </c>
      <c r="AF13" s="141">
        <v>40.113999999999997</v>
      </c>
      <c r="AG13" s="141">
        <v>40.115000000000002</v>
      </c>
      <c r="AH13" s="141">
        <v>40.362000000000002</v>
      </c>
      <c r="AI13" s="141">
        <v>39.954999999999998</v>
      </c>
      <c r="AJ13" s="141">
        <v>40.426000000000002</v>
      </c>
      <c r="AK13" s="141">
        <v>40.354999999999997</v>
      </c>
      <c r="AL13" s="141">
        <v>39.902999999999999</v>
      </c>
      <c r="AM13" s="141">
        <v>40.265999999999998</v>
      </c>
      <c r="AN13" s="141">
        <v>40.247999999999998</v>
      </c>
      <c r="AO13" s="141">
        <v>40.063000000000002</v>
      </c>
      <c r="AP13" s="141">
        <v>39.994999999999997</v>
      </c>
      <c r="AQ13" s="141">
        <v>40.265999999999998</v>
      </c>
      <c r="AR13" s="141">
        <v>40.171999999999997</v>
      </c>
      <c r="AS13" s="141">
        <v>39.887</v>
      </c>
      <c r="AT13" s="141">
        <v>39.904000000000003</v>
      </c>
      <c r="AU13" s="141">
        <v>39.908000000000001</v>
      </c>
      <c r="AV13" s="141">
        <v>40.869999999999997</v>
      </c>
      <c r="AW13" s="142">
        <v>40.027999999999999</v>
      </c>
    </row>
    <row r="14" spans="1:49" s="2" customFormat="1" ht="24.9" customHeight="1">
      <c r="A14" s="53">
        <v>8</v>
      </c>
      <c r="B14" s="298" t="s">
        <v>215</v>
      </c>
      <c r="C14" s="55">
        <v>44</v>
      </c>
      <c r="D14" s="100">
        <f>COUNTIF(W5:W134,"&gt;00")+1</f>
        <v>98</v>
      </c>
      <c r="E14" s="101">
        <f t="shared" si="2"/>
        <v>581</v>
      </c>
      <c r="F14" s="105">
        <f>MIN(W5:W136)</f>
        <v>40.262</v>
      </c>
      <c r="G14" s="103">
        <f>AVERAGE(W5:W136)</f>
        <v>40.611195876288662</v>
      </c>
      <c r="H14" s="104">
        <f t="shared" si="0"/>
        <v>0.34919587628866111</v>
      </c>
      <c r="I14" s="84">
        <v>0.28031250000000002</v>
      </c>
      <c r="J14" s="86">
        <f t="shared" si="1"/>
        <v>4.724537037037041E-2</v>
      </c>
      <c r="K14" s="155">
        <f>J14+K9</f>
        <v>7.8055555555555586E-2</v>
      </c>
      <c r="L14" s="159">
        <v>141.26300000000001</v>
      </c>
      <c r="M14" s="162"/>
      <c r="N14" s="44"/>
      <c r="P14" s="140">
        <v>40.887</v>
      </c>
      <c r="Q14" s="141">
        <v>40.253</v>
      </c>
      <c r="R14" s="141">
        <v>40.506</v>
      </c>
      <c r="S14" s="141">
        <v>40.741</v>
      </c>
      <c r="T14" s="141">
        <v>40.253</v>
      </c>
      <c r="U14" s="141">
        <v>40.613</v>
      </c>
      <c r="V14" s="141">
        <v>40.100999999999999</v>
      </c>
      <c r="W14" s="141">
        <v>40.774999999999999</v>
      </c>
      <c r="X14" s="141">
        <v>40.408999999999999</v>
      </c>
      <c r="Y14" s="141">
        <v>40.445</v>
      </c>
      <c r="Z14" s="141">
        <v>40.549999999999997</v>
      </c>
      <c r="AA14" s="141">
        <v>40.143000000000001</v>
      </c>
      <c r="AB14" s="141">
        <v>40.429000000000002</v>
      </c>
      <c r="AC14" s="141">
        <v>39.99</v>
      </c>
      <c r="AD14" s="141">
        <v>40.031999999999996</v>
      </c>
      <c r="AE14" s="141">
        <v>39.956000000000003</v>
      </c>
      <c r="AF14" s="141">
        <v>40.139000000000003</v>
      </c>
      <c r="AG14" s="141">
        <v>40.057000000000002</v>
      </c>
      <c r="AH14" s="141">
        <v>40.052999999999997</v>
      </c>
      <c r="AI14" s="141">
        <v>40.658999999999999</v>
      </c>
      <c r="AJ14" s="141">
        <v>40.444000000000003</v>
      </c>
      <c r="AK14" s="141">
        <v>40.725000000000001</v>
      </c>
      <c r="AL14" s="141">
        <v>40.064</v>
      </c>
      <c r="AM14" s="141">
        <v>40.143000000000001</v>
      </c>
      <c r="AN14" s="141">
        <v>40.375</v>
      </c>
      <c r="AO14" s="141">
        <v>39.948</v>
      </c>
      <c r="AP14" s="141">
        <v>39.912999999999997</v>
      </c>
      <c r="AQ14" s="141">
        <v>40.348999999999997</v>
      </c>
      <c r="AR14" s="141">
        <v>40.131999999999998</v>
      </c>
      <c r="AS14" s="141">
        <v>39.868000000000002</v>
      </c>
      <c r="AT14" s="141">
        <v>39.856000000000002</v>
      </c>
      <c r="AU14" s="141">
        <v>39.857999999999997</v>
      </c>
      <c r="AV14" s="141">
        <v>40.293999999999997</v>
      </c>
      <c r="AW14" s="142">
        <v>39.868000000000002</v>
      </c>
    </row>
    <row r="15" spans="1:49" s="2" customFormat="1" ht="24.9" customHeight="1">
      <c r="A15" s="53">
        <v>9</v>
      </c>
      <c r="B15" s="298" t="s">
        <v>252</v>
      </c>
      <c r="C15" s="55">
        <v>5</v>
      </c>
      <c r="D15" s="100">
        <f>COUNTIF(X5:X134,"&gt;00")+1</f>
        <v>85</v>
      </c>
      <c r="E15" s="101">
        <f t="shared" si="2"/>
        <v>666</v>
      </c>
      <c r="F15" s="105">
        <f>MIN(X5:X136)</f>
        <v>40.095999999999997</v>
      </c>
      <c r="G15" s="103">
        <f>AVERAGE(X5:X136)</f>
        <v>40.520178571428566</v>
      </c>
      <c r="H15" s="104">
        <f t="shared" si="0"/>
        <v>0.42417857142856974</v>
      </c>
      <c r="I15" s="84">
        <v>0.32134259259259262</v>
      </c>
      <c r="J15" s="86">
        <f t="shared" si="1"/>
        <v>4.1030092592592604E-2</v>
      </c>
      <c r="K15" s="155">
        <f>J15+K12</f>
        <v>9.7268518518518532E-2</v>
      </c>
      <c r="L15" s="159">
        <v>142.08199999999999</v>
      </c>
      <c r="M15" s="162"/>
      <c r="N15" s="44"/>
      <c r="P15" s="140">
        <v>40.283999999999999</v>
      </c>
      <c r="Q15" s="141">
        <v>40.255000000000003</v>
      </c>
      <c r="R15" s="141">
        <v>40.332999999999998</v>
      </c>
      <c r="S15" s="141">
        <v>40.561</v>
      </c>
      <c r="T15" s="141">
        <v>39.966000000000001</v>
      </c>
      <c r="U15" s="141">
        <v>40.591999999999999</v>
      </c>
      <c r="V15" s="141">
        <v>40.311999999999998</v>
      </c>
      <c r="W15" s="141">
        <v>40.588999999999999</v>
      </c>
      <c r="X15" s="141">
        <v>42.145000000000003</v>
      </c>
      <c r="Y15" s="141">
        <v>40.453000000000003</v>
      </c>
      <c r="Z15" s="141">
        <v>40.54</v>
      </c>
      <c r="AA15" s="141">
        <v>40.945999999999998</v>
      </c>
      <c r="AB15" s="141">
        <v>40.417000000000002</v>
      </c>
      <c r="AC15" s="141">
        <v>40.110999999999997</v>
      </c>
      <c r="AD15" s="141">
        <v>40.357999999999997</v>
      </c>
      <c r="AE15" s="141">
        <v>39.975000000000001</v>
      </c>
      <c r="AF15" s="141">
        <v>40.048999999999999</v>
      </c>
      <c r="AG15" s="141">
        <v>39.951999999999998</v>
      </c>
      <c r="AH15" s="141">
        <v>39.869</v>
      </c>
      <c r="AI15" s="141">
        <v>39.970999999999997</v>
      </c>
      <c r="AJ15" s="141">
        <v>40.442</v>
      </c>
      <c r="AK15" s="141">
        <v>40.567999999999998</v>
      </c>
      <c r="AL15" s="141">
        <v>39.646000000000001</v>
      </c>
      <c r="AM15" s="141">
        <v>40.252000000000002</v>
      </c>
      <c r="AN15" s="141">
        <v>40.42</v>
      </c>
      <c r="AO15" s="141">
        <v>40.326000000000001</v>
      </c>
      <c r="AP15" s="141">
        <v>39.951000000000001</v>
      </c>
      <c r="AQ15" s="141">
        <v>40.372999999999998</v>
      </c>
      <c r="AR15" s="141">
        <v>40.155000000000001</v>
      </c>
      <c r="AS15" s="141">
        <v>39.697000000000003</v>
      </c>
      <c r="AT15" s="141">
        <v>39.768000000000001</v>
      </c>
      <c r="AU15" s="141">
        <v>40.091999999999999</v>
      </c>
      <c r="AV15" s="141">
        <v>40.209000000000003</v>
      </c>
      <c r="AW15" s="142">
        <v>39.933</v>
      </c>
    </row>
    <row r="16" spans="1:49" s="2" customFormat="1" ht="24.9" customHeight="1">
      <c r="A16" s="506">
        <v>10</v>
      </c>
      <c r="B16" s="512" t="s">
        <v>213</v>
      </c>
      <c r="C16" s="510">
        <v>8</v>
      </c>
      <c r="D16" s="100">
        <f>COUNTIF(Y5:Y134,"&gt;00")+1</f>
        <v>22</v>
      </c>
      <c r="E16" s="101">
        <f t="shared" si="2"/>
        <v>688</v>
      </c>
      <c r="F16" s="105">
        <f>MIN(Y5:Y136)</f>
        <v>40.329000000000001</v>
      </c>
      <c r="G16" s="103">
        <f>AVERAGE(Y5:Y136)</f>
        <v>40.758619047619042</v>
      </c>
      <c r="H16" s="104">
        <f t="shared" si="0"/>
        <v>0.42961904761904179</v>
      </c>
      <c r="I16" s="508">
        <v>0.3580787037037037</v>
      </c>
      <c r="J16" s="504">
        <f t="shared" si="1"/>
        <v>3.6736111111111081E-2</v>
      </c>
      <c r="K16" s="502">
        <f>J16+K11</f>
        <v>9.2731481481481443E-2</v>
      </c>
      <c r="L16" s="158">
        <v>587.55200000000002</v>
      </c>
      <c r="M16" s="162" t="s">
        <v>238</v>
      </c>
      <c r="N16" s="44" t="s">
        <v>239</v>
      </c>
      <c r="P16" s="140">
        <v>40.212000000000003</v>
      </c>
      <c r="Q16" s="141">
        <v>40.524999999999999</v>
      </c>
      <c r="R16" s="141">
        <v>40.476999999999997</v>
      </c>
      <c r="S16" s="141">
        <v>40.579000000000001</v>
      </c>
      <c r="T16" s="141">
        <v>40.344999999999999</v>
      </c>
      <c r="U16" s="141">
        <v>40.597000000000001</v>
      </c>
      <c r="V16" s="141">
        <v>40.468000000000004</v>
      </c>
      <c r="W16" s="141">
        <v>40.679000000000002</v>
      </c>
      <c r="X16" s="141">
        <v>40.463000000000001</v>
      </c>
      <c r="Y16" s="141">
        <v>40.582000000000001</v>
      </c>
      <c r="Z16" s="141">
        <v>40.396999999999998</v>
      </c>
      <c r="AA16" s="141">
        <v>40.020000000000003</v>
      </c>
      <c r="AB16" s="141">
        <v>40.100999999999999</v>
      </c>
      <c r="AC16" s="141">
        <v>39.957000000000001</v>
      </c>
      <c r="AD16" s="141">
        <v>40.244</v>
      </c>
      <c r="AE16" s="141">
        <v>39.764000000000003</v>
      </c>
      <c r="AF16" s="141">
        <v>39.981999999999999</v>
      </c>
      <c r="AG16" s="141">
        <v>39.902999999999999</v>
      </c>
      <c r="AH16" s="141">
        <v>40.098999999999997</v>
      </c>
      <c r="AI16" s="141">
        <v>39.953000000000003</v>
      </c>
      <c r="AJ16" s="141">
        <v>40.049999999999997</v>
      </c>
      <c r="AK16" s="141">
        <v>40.137999999999998</v>
      </c>
      <c r="AL16" s="141">
        <v>39.844000000000001</v>
      </c>
      <c r="AM16" s="141">
        <v>40.14</v>
      </c>
      <c r="AN16" s="141">
        <v>39.933</v>
      </c>
      <c r="AO16" s="141">
        <v>40.253</v>
      </c>
      <c r="AP16" s="141">
        <v>39.948999999999998</v>
      </c>
      <c r="AQ16" s="141">
        <v>40.247</v>
      </c>
      <c r="AR16" s="141">
        <v>40.11</v>
      </c>
      <c r="AS16" s="141">
        <v>39.569000000000003</v>
      </c>
      <c r="AT16" s="141">
        <v>39.911000000000001</v>
      </c>
      <c r="AU16" s="141">
        <v>39.753</v>
      </c>
      <c r="AV16" s="141">
        <v>40.374000000000002</v>
      </c>
      <c r="AW16" s="142">
        <v>39.723999999999997</v>
      </c>
    </row>
    <row r="17" spans="1:49" s="2" customFormat="1" ht="24.9" customHeight="1">
      <c r="A17" s="507"/>
      <c r="B17" s="513"/>
      <c r="C17" s="511"/>
      <c r="D17" s="100">
        <f>COUNTIF(Z5:Z134,"&gt;00")+1</f>
        <v>40</v>
      </c>
      <c r="E17" s="101">
        <f t="shared" si="2"/>
        <v>728</v>
      </c>
      <c r="F17" s="105">
        <f>MIN(Z5:Z136)</f>
        <v>40.381999999999998</v>
      </c>
      <c r="G17" s="103">
        <f>AVERAGE(Z5:Z136)</f>
        <v>40.752179487179482</v>
      </c>
      <c r="H17" s="104">
        <f t="shared" si="0"/>
        <v>0.37017948717948457</v>
      </c>
      <c r="I17" s="509"/>
      <c r="J17" s="505"/>
      <c r="K17" s="503"/>
      <c r="L17" s="159">
        <v>142.07400000000001</v>
      </c>
      <c r="M17" s="162"/>
      <c r="N17" s="44"/>
      <c r="P17" s="140">
        <v>40.328000000000003</v>
      </c>
      <c r="Q17" s="141">
        <v>40.220999999999997</v>
      </c>
      <c r="R17" s="141">
        <v>41.128999999999998</v>
      </c>
      <c r="S17" s="141">
        <v>40.546999999999997</v>
      </c>
      <c r="T17" s="141">
        <v>40.33</v>
      </c>
      <c r="U17" s="141">
        <v>40.436</v>
      </c>
      <c r="V17" s="141">
        <v>40.247</v>
      </c>
      <c r="W17" s="141">
        <v>40.451999999999998</v>
      </c>
      <c r="X17" s="141">
        <v>40.393999999999998</v>
      </c>
      <c r="Y17" s="141">
        <v>41.155000000000001</v>
      </c>
      <c r="Z17" s="141">
        <v>40.636000000000003</v>
      </c>
      <c r="AA17" s="141">
        <v>40.450000000000003</v>
      </c>
      <c r="AB17" s="141">
        <v>40.165999999999997</v>
      </c>
      <c r="AC17" s="141">
        <v>40.029000000000003</v>
      </c>
      <c r="AD17" s="141">
        <v>41.973999999999997</v>
      </c>
      <c r="AE17" s="141">
        <v>39.825000000000003</v>
      </c>
      <c r="AF17" s="141">
        <v>40.225000000000001</v>
      </c>
      <c r="AG17" s="141">
        <v>40.401000000000003</v>
      </c>
      <c r="AH17" s="141">
        <v>39.950000000000003</v>
      </c>
      <c r="AI17" s="141">
        <v>39.918999999999997</v>
      </c>
      <c r="AJ17" s="141">
        <v>40.354999999999997</v>
      </c>
      <c r="AK17" s="141">
        <v>40.140999999999998</v>
      </c>
      <c r="AL17" s="141">
        <v>39.911000000000001</v>
      </c>
      <c r="AM17" s="141">
        <v>39.893999999999998</v>
      </c>
      <c r="AN17" s="141">
        <v>40.264000000000003</v>
      </c>
      <c r="AO17" s="141">
        <v>39.99</v>
      </c>
      <c r="AP17" s="141">
        <v>39.847999999999999</v>
      </c>
      <c r="AQ17" s="141">
        <v>40.192999999999998</v>
      </c>
      <c r="AR17" s="141">
        <v>39.953000000000003</v>
      </c>
      <c r="AS17" s="141">
        <v>39.761000000000003</v>
      </c>
      <c r="AT17" s="141">
        <v>39.96</v>
      </c>
      <c r="AU17" s="141">
        <v>40.112000000000002</v>
      </c>
      <c r="AV17" s="141">
        <v>40.226999999999997</v>
      </c>
      <c r="AW17" s="142">
        <v>39.832999999999998</v>
      </c>
    </row>
    <row r="18" spans="1:49" s="2" customFormat="1" ht="24.9" customHeight="1">
      <c r="A18" s="53">
        <v>11</v>
      </c>
      <c r="B18" s="298" t="s">
        <v>251</v>
      </c>
      <c r="C18" s="55">
        <v>10</v>
      </c>
      <c r="D18" s="100">
        <f>COUNTIF(AA5:AA134,"&gt;00")+1</f>
        <v>113</v>
      </c>
      <c r="E18" s="101">
        <f t="shared" si="2"/>
        <v>841</v>
      </c>
      <c r="F18" s="105">
        <f>MIN(AA5:AA136)</f>
        <v>39.658000000000001</v>
      </c>
      <c r="G18" s="103">
        <f>AVERAGE(AA5:AA136)</f>
        <v>40.157553571428586</v>
      </c>
      <c r="H18" s="104">
        <f t="shared" si="0"/>
        <v>0.49955357142858503</v>
      </c>
      <c r="I18" s="84">
        <v>0.4117824074074074</v>
      </c>
      <c r="J18" s="86">
        <f>I18-I16</f>
        <v>5.3703703703703698E-2</v>
      </c>
      <c r="K18" s="155">
        <f>J18+K13</f>
        <v>0.14372685185185183</v>
      </c>
      <c r="L18" s="159">
        <v>143.096</v>
      </c>
      <c r="M18" s="162"/>
      <c r="N18" s="44"/>
      <c r="P18" s="140">
        <v>40.43</v>
      </c>
      <c r="Q18" s="141">
        <v>40.253999999999998</v>
      </c>
      <c r="R18" s="141">
        <v>40.381</v>
      </c>
      <c r="S18" s="141">
        <v>40.750999999999998</v>
      </c>
      <c r="T18" s="141">
        <v>40.273000000000003</v>
      </c>
      <c r="U18" s="141">
        <v>40.582000000000001</v>
      </c>
      <c r="V18" s="141">
        <v>39.991</v>
      </c>
      <c r="W18" s="141">
        <v>41.262</v>
      </c>
      <c r="X18" s="141">
        <v>40.362000000000002</v>
      </c>
      <c r="Y18" s="141">
        <v>40.737000000000002</v>
      </c>
      <c r="Z18" s="141">
        <v>40.420999999999999</v>
      </c>
      <c r="AA18" s="141">
        <v>40.253</v>
      </c>
      <c r="AB18" s="141">
        <v>40.256</v>
      </c>
      <c r="AC18" s="141">
        <v>39.786000000000001</v>
      </c>
      <c r="AD18" s="141">
        <v>40.048000000000002</v>
      </c>
      <c r="AE18" s="141">
        <v>39.835999999999999</v>
      </c>
      <c r="AF18" s="141">
        <v>40.045000000000002</v>
      </c>
      <c r="AG18" s="141">
        <v>40.130000000000003</v>
      </c>
      <c r="AH18" s="141">
        <v>40.412999999999997</v>
      </c>
      <c r="AI18" s="141">
        <v>39.887</v>
      </c>
      <c r="AJ18" s="141">
        <v>40.417999999999999</v>
      </c>
      <c r="AK18" s="141">
        <v>40.015999999999998</v>
      </c>
      <c r="AL18" s="141">
        <v>39.973999999999997</v>
      </c>
      <c r="AM18" s="141">
        <v>40.197000000000003</v>
      </c>
      <c r="AN18" s="141">
        <v>40.22</v>
      </c>
      <c r="AO18" s="141">
        <v>40.073999999999998</v>
      </c>
      <c r="AP18" s="141">
        <v>40.036999999999999</v>
      </c>
      <c r="AQ18" s="141">
        <v>40.448</v>
      </c>
      <c r="AR18" s="141">
        <v>39.970999999999997</v>
      </c>
      <c r="AS18" s="141">
        <v>40.228000000000002</v>
      </c>
      <c r="AT18" s="141">
        <v>39.83</v>
      </c>
      <c r="AU18" s="141">
        <v>39.991</v>
      </c>
      <c r="AV18" s="141">
        <v>40.298000000000002</v>
      </c>
      <c r="AW18" s="142">
        <v>40.018000000000001</v>
      </c>
    </row>
    <row r="19" spans="1:49" s="2" customFormat="1" ht="24.9" customHeight="1">
      <c r="A19" s="53">
        <v>12</v>
      </c>
      <c r="B19" s="298" t="s">
        <v>217</v>
      </c>
      <c r="C19" s="55">
        <v>21</v>
      </c>
      <c r="D19" s="100">
        <f>COUNTIF(AB5:AB134,"&gt;00")+1</f>
        <v>84</v>
      </c>
      <c r="E19" s="101">
        <f t="shared" si="2"/>
        <v>925</v>
      </c>
      <c r="F19" s="105">
        <f>MIN(AB5:AB136)</f>
        <v>39.784999999999997</v>
      </c>
      <c r="G19" s="103">
        <f>AVERAGE(AB5:AB136)</f>
        <v>40.198265060240985</v>
      </c>
      <c r="H19" s="104">
        <f t="shared" si="0"/>
        <v>0.41326506024098819</v>
      </c>
      <c r="I19" s="84">
        <v>0.45204861111111111</v>
      </c>
      <c r="J19" s="86">
        <f t="shared" si="1"/>
        <v>4.0266203703703707E-2</v>
      </c>
      <c r="K19" s="155">
        <f>J19</f>
        <v>4.0266203703703707E-2</v>
      </c>
      <c r="L19" s="159">
        <v>143.00800000000001</v>
      </c>
      <c r="M19" s="162"/>
      <c r="N19" s="44"/>
      <c r="P19" s="140">
        <v>41.076000000000001</v>
      </c>
      <c r="Q19" s="141">
        <v>40.527999999999999</v>
      </c>
      <c r="R19" s="141">
        <v>40.488</v>
      </c>
      <c r="S19" s="141">
        <v>40.588000000000001</v>
      </c>
      <c r="T19" s="141">
        <v>40.387</v>
      </c>
      <c r="U19" s="141">
        <v>40.450000000000003</v>
      </c>
      <c r="V19" s="141">
        <v>40.146000000000001</v>
      </c>
      <c r="W19" s="141">
        <v>40.726999999999997</v>
      </c>
      <c r="X19" s="141">
        <v>40.558999999999997</v>
      </c>
      <c r="Y19" s="141">
        <v>40.512</v>
      </c>
      <c r="Z19" s="141">
        <v>40.381999999999998</v>
      </c>
      <c r="AA19" s="141">
        <v>41.213000000000001</v>
      </c>
      <c r="AB19" s="141">
        <v>40.088000000000001</v>
      </c>
      <c r="AC19" s="141">
        <v>39.930999999999997</v>
      </c>
      <c r="AD19" s="141">
        <v>39.79</v>
      </c>
      <c r="AE19" s="141">
        <v>39.712000000000003</v>
      </c>
      <c r="AF19" s="141">
        <v>40.173000000000002</v>
      </c>
      <c r="AG19" s="141">
        <v>40.155000000000001</v>
      </c>
      <c r="AH19" s="141">
        <v>40.031999999999996</v>
      </c>
      <c r="AI19" s="141">
        <v>39.978000000000002</v>
      </c>
      <c r="AJ19" s="144"/>
      <c r="AK19" s="141">
        <v>41.249000000000002</v>
      </c>
      <c r="AL19" s="141">
        <v>39.878</v>
      </c>
      <c r="AM19" s="141">
        <v>39.93</v>
      </c>
      <c r="AN19" s="141">
        <v>40.201999999999998</v>
      </c>
      <c r="AO19" s="141">
        <v>41.034999999999997</v>
      </c>
      <c r="AP19" s="141">
        <v>39.930999999999997</v>
      </c>
      <c r="AQ19" s="141">
        <v>40.235999999999997</v>
      </c>
      <c r="AR19" s="141">
        <v>39.89</v>
      </c>
      <c r="AS19" s="141">
        <v>39.664999999999999</v>
      </c>
      <c r="AT19" s="141">
        <v>39.747999999999998</v>
      </c>
      <c r="AU19" s="141">
        <v>40.156999999999996</v>
      </c>
      <c r="AV19" s="141">
        <v>40.191000000000003</v>
      </c>
      <c r="AW19" s="142">
        <v>39.911999999999999</v>
      </c>
    </row>
    <row r="20" spans="1:49" s="2" customFormat="1" ht="24.9" customHeight="1">
      <c r="A20" s="182">
        <v>13</v>
      </c>
      <c r="B20" s="380" t="s">
        <v>215</v>
      </c>
      <c r="C20" s="176">
        <v>11</v>
      </c>
      <c r="D20" s="100">
        <f>COUNTIF(AC5:AC134,"&gt;00")+1</f>
        <v>70</v>
      </c>
      <c r="E20" s="101">
        <f t="shared" si="2"/>
        <v>995</v>
      </c>
      <c r="F20" s="105">
        <f>MIN(AC5:AC136)</f>
        <v>39.695</v>
      </c>
      <c r="G20" s="103">
        <f>AVERAGE(AC5:AC136)</f>
        <v>40.086101449275361</v>
      </c>
      <c r="H20" s="104">
        <f t="shared" si="0"/>
        <v>0.39110144927536084</v>
      </c>
      <c r="I20" s="130">
        <v>0.48574074074074075</v>
      </c>
      <c r="J20" s="131">
        <f t="shared" si="1"/>
        <v>3.3692129629629641E-2</v>
      </c>
      <c r="K20" s="152">
        <f>J20+K14</f>
        <v>0.11174768518518523</v>
      </c>
      <c r="L20" s="161">
        <v>140.953</v>
      </c>
      <c r="M20" s="162"/>
      <c r="N20" s="44"/>
      <c r="P20" s="140">
        <v>40.229999999999997</v>
      </c>
      <c r="Q20" s="141">
        <v>40.46</v>
      </c>
      <c r="R20" s="141">
        <v>40.542000000000002</v>
      </c>
      <c r="S20" s="141">
        <v>40.603999999999999</v>
      </c>
      <c r="T20" s="141">
        <v>40.176000000000002</v>
      </c>
      <c r="U20" s="141">
        <v>40.539000000000001</v>
      </c>
      <c r="V20" s="141">
        <v>40.229999999999997</v>
      </c>
      <c r="W20" s="141">
        <v>40.378999999999998</v>
      </c>
      <c r="X20" s="141">
        <v>40.679000000000002</v>
      </c>
      <c r="Y20" s="141">
        <v>40.491999999999997</v>
      </c>
      <c r="Z20" s="141">
        <v>40.436999999999998</v>
      </c>
      <c r="AA20" s="141">
        <v>40.107999999999997</v>
      </c>
      <c r="AB20" s="141">
        <v>40.112000000000002</v>
      </c>
      <c r="AC20" s="141">
        <v>40.027000000000001</v>
      </c>
      <c r="AD20" s="141">
        <v>39.844999999999999</v>
      </c>
      <c r="AE20" s="141">
        <v>39.93</v>
      </c>
      <c r="AF20" s="141">
        <v>40.149000000000001</v>
      </c>
      <c r="AG20" s="141">
        <v>40.113</v>
      </c>
      <c r="AH20" s="141">
        <v>40.034999999999997</v>
      </c>
      <c r="AI20" s="141">
        <v>40.061999999999998</v>
      </c>
      <c r="AJ20" s="144"/>
      <c r="AK20" s="141">
        <v>40.090000000000003</v>
      </c>
      <c r="AL20" s="141">
        <v>40.152000000000001</v>
      </c>
      <c r="AM20" s="141">
        <v>40.249000000000002</v>
      </c>
      <c r="AN20" s="141">
        <v>40.082000000000001</v>
      </c>
      <c r="AO20" s="141">
        <v>41.442</v>
      </c>
      <c r="AP20" s="141">
        <v>39.738</v>
      </c>
      <c r="AQ20" s="141">
        <v>40.231999999999999</v>
      </c>
      <c r="AR20" s="141">
        <v>40.116999999999997</v>
      </c>
      <c r="AS20" s="141">
        <v>39.948999999999998</v>
      </c>
      <c r="AT20" s="141">
        <v>39.756999999999998</v>
      </c>
      <c r="AU20" s="141">
        <v>39.860999999999997</v>
      </c>
      <c r="AV20" s="141">
        <v>41.354999999999997</v>
      </c>
      <c r="AW20" s="142">
        <v>40.006</v>
      </c>
    </row>
    <row r="21" spans="1:49" s="2" customFormat="1" ht="24.9" customHeight="1">
      <c r="A21" s="171">
        <v>14</v>
      </c>
      <c r="B21" s="376" t="s">
        <v>251</v>
      </c>
      <c r="C21" s="168">
        <v>5</v>
      </c>
      <c r="D21" s="201">
        <f>COUNTIF(AD5:AD134,"&gt;00")+1</f>
        <v>57</v>
      </c>
      <c r="E21" s="206">
        <f t="shared" si="2"/>
        <v>1052</v>
      </c>
      <c r="F21" s="105">
        <f>MIN(AD5:AD136)</f>
        <v>39.777000000000001</v>
      </c>
      <c r="G21" s="204">
        <f>AVERAGE(AD5:AD136)</f>
        <v>40.193928571428572</v>
      </c>
      <c r="H21" s="203">
        <f t="shared" si="0"/>
        <v>0.41692857142857065</v>
      </c>
      <c r="I21" s="167">
        <v>0.5134143518518518</v>
      </c>
      <c r="J21" s="87">
        <f t="shared" si="1"/>
        <v>2.7673611111111052E-2</v>
      </c>
      <c r="K21" s="155">
        <f>J21+K18</f>
        <v>0.17140046296296288</v>
      </c>
      <c r="L21" s="159">
        <v>142.47</v>
      </c>
      <c r="M21" s="162"/>
      <c r="N21" s="44"/>
      <c r="P21" s="140">
        <v>40.204999999999998</v>
      </c>
      <c r="Q21" s="141">
        <v>40.332000000000001</v>
      </c>
      <c r="R21" s="141">
        <v>40.488</v>
      </c>
      <c r="S21" s="141">
        <v>40.414000000000001</v>
      </c>
      <c r="T21" s="141">
        <v>40.213999999999999</v>
      </c>
      <c r="U21" s="141">
        <v>40.634</v>
      </c>
      <c r="V21" s="141">
        <v>40.204999999999998</v>
      </c>
      <c r="W21" s="141">
        <v>40.518000000000001</v>
      </c>
      <c r="X21" s="141">
        <v>40.627000000000002</v>
      </c>
      <c r="Y21" s="141">
        <v>40.380000000000003</v>
      </c>
      <c r="Z21" s="141">
        <v>40.402000000000001</v>
      </c>
      <c r="AA21" s="141">
        <v>40.255000000000003</v>
      </c>
      <c r="AB21" s="141">
        <v>40.122999999999998</v>
      </c>
      <c r="AC21" s="141">
        <v>40.036000000000001</v>
      </c>
      <c r="AD21" s="141">
        <v>39.972999999999999</v>
      </c>
      <c r="AE21" s="141">
        <v>40.029000000000003</v>
      </c>
      <c r="AF21" s="141">
        <v>40.069000000000003</v>
      </c>
      <c r="AG21" s="141">
        <v>39.738</v>
      </c>
      <c r="AH21" s="141">
        <v>40.055</v>
      </c>
      <c r="AI21" s="141">
        <v>40.411999999999999</v>
      </c>
      <c r="AJ21" s="144"/>
      <c r="AK21" s="141">
        <v>39.981999999999999</v>
      </c>
      <c r="AL21" s="141">
        <v>39.956000000000003</v>
      </c>
      <c r="AM21" s="141">
        <v>40.036000000000001</v>
      </c>
      <c r="AN21" s="141">
        <v>39.895000000000003</v>
      </c>
      <c r="AO21" s="141">
        <v>41.353000000000002</v>
      </c>
      <c r="AP21" s="141">
        <v>39.798999999999999</v>
      </c>
      <c r="AQ21" s="141">
        <v>40.432000000000002</v>
      </c>
      <c r="AR21" s="141">
        <v>40.161000000000001</v>
      </c>
      <c r="AS21" s="141">
        <v>39.561999999999998</v>
      </c>
      <c r="AT21" s="141">
        <v>39.637999999999998</v>
      </c>
      <c r="AU21" s="141">
        <v>39.906999999999996</v>
      </c>
      <c r="AV21" s="141">
        <v>40.652999999999999</v>
      </c>
      <c r="AW21" s="142">
        <v>39.923999999999999</v>
      </c>
    </row>
    <row r="22" spans="1:49" s="2" customFormat="1" ht="24.9" customHeight="1">
      <c r="A22" s="53">
        <v>15</v>
      </c>
      <c r="B22" s="298" t="s">
        <v>217</v>
      </c>
      <c r="C22" s="55">
        <v>1</v>
      </c>
      <c r="D22" s="100">
        <f>COUNTIF(AE5:AE134,"&gt;00")+1</f>
        <v>73</v>
      </c>
      <c r="E22" s="101">
        <f t="shared" si="2"/>
        <v>1125</v>
      </c>
      <c r="F22" s="271">
        <f>MIN(AE5:AE136)</f>
        <v>39.566000000000003</v>
      </c>
      <c r="G22" s="103">
        <f>AVERAGE(AE5:AE136)</f>
        <v>39.94273611111111</v>
      </c>
      <c r="H22" s="104">
        <f t="shared" si="0"/>
        <v>0.37673611111110716</v>
      </c>
      <c r="I22" s="84">
        <v>0.54836805555555557</v>
      </c>
      <c r="J22" s="86">
        <f t="shared" si="1"/>
        <v>3.4953703703703765E-2</v>
      </c>
      <c r="K22" s="155">
        <f>J22+K19</f>
        <v>7.5219907407407471E-2</v>
      </c>
      <c r="L22" s="159">
        <v>143.27199999999999</v>
      </c>
      <c r="M22" s="162"/>
      <c r="N22" s="44"/>
      <c r="P22" s="140">
        <v>40.143000000000001</v>
      </c>
      <c r="Q22" s="141">
        <v>40.548000000000002</v>
      </c>
      <c r="R22" s="141">
        <v>40.465000000000003</v>
      </c>
      <c r="S22" s="141">
        <v>40.405000000000001</v>
      </c>
      <c r="T22" s="141">
        <v>40.247</v>
      </c>
      <c r="U22" s="141">
        <v>40.252000000000002</v>
      </c>
      <c r="V22" s="141">
        <v>41.054000000000002</v>
      </c>
      <c r="W22" s="141">
        <v>40.523000000000003</v>
      </c>
      <c r="X22" s="141">
        <v>40.462000000000003</v>
      </c>
      <c r="Y22" s="141">
        <v>42.085999999999999</v>
      </c>
      <c r="Z22" s="141">
        <v>40.779000000000003</v>
      </c>
      <c r="AA22" s="141">
        <v>40.292000000000002</v>
      </c>
      <c r="AB22" s="141">
        <v>40.112000000000002</v>
      </c>
      <c r="AC22" s="141">
        <v>39.953000000000003</v>
      </c>
      <c r="AD22" s="141">
        <v>40.058</v>
      </c>
      <c r="AE22" s="141">
        <v>39.865000000000002</v>
      </c>
      <c r="AF22" s="141">
        <v>40.070999999999998</v>
      </c>
      <c r="AG22" s="141">
        <v>39.792999999999999</v>
      </c>
      <c r="AH22" s="141">
        <v>39.954000000000001</v>
      </c>
      <c r="AI22" s="141">
        <v>39.835999999999999</v>
      </c>
      <c r="AJ22" s="144"/>
      <c r="AK22" s="141">
        <v>40.054000000000002</v>
      </c>
      <c r="AL22" s="141">
        <v>39.573</v>
      </c>
      <c r="AM22" s="141">
        <v>40.335999999999999</v>
      </c>
      <c r="AN22" s="141">
        <v>40.268999999999998</v>
      </c>
      <c r="AO22" s="141">
        <v>39.905999999999999</v>
      </c>
      <c r="AP22" s="141">
        <v>39.777999999999999</v>
      </c>
      <c r="AQ22" s="141">
        <v>40.213000000000001</v>
      </c>
      <c r="AR22" s="141">
        <v>40.14</v>
      </c>
      <c r="AS22" s="141">
        <v>39.777000000000001</v>
      </c>
      <c r="AT22" s="141">
        <v>39.796999999999997</v>
      </c>
      <c r="AU22" s="141">
        <v>39.835999999999999</v>
      </c>
      <c r="AV22" s="141">
        <v>40.256999999999998</v>
      </c>
      <c r="AW22" s="142">
        <v>39.923999999999999</v>
      </c>
    </row>
    <row r="23" spans="1:49" s="2" customFormat="1" ht="24.9" customHeight="1">
      <c r="A23" s="53">
        <v>16</v>
      </c>
      <c r="B23" s="298" t="s">
        <v>215</v>
      </c>
      <c r="C23" s="55">
        <v>5</v>
      </c>
      <c r="D23" s="100">
        <f>COUNTIF(AF5:AF134,"&gt;00")+1</f>
        <v>62</v>
      </c>
      <c r="E23" s="101">
        <f t="shared" si="2"/>
        <v>1187</v>
      </c>
      <c r="F23" s="105">
        <f>MIN(AF5:AF136)</f>
        <v>39.841000000000001</v>
      </c>
      <c r="G23" s="103">
        <f>AVERAGE(AF5:AF136)</f>
        <v>40.085754098360667</v>
      </c>
      <c r="H23" s="104">
        <f t="shared" si="0"/>
        <v>0.24475409836066575</v>
      </c>
      <c r="I23" s="84">
        <v>0.57831018518518518</v>
      </c>
      <c r="J23" s="86">
        <f t="shared" si="1"/>
        <v>2.994212962962961E-2</v>
      </c>
      <c r="K23" s="155">
        <f>J23+K20</f>
        <v>0.14168981481481485</v>
      </c>
      <c r="L23" s="159">
        <v>142.65799999999999</v>
      </c>
      <c r="M23" s="162"/>
      <c r="N23" s="44"/>
      <c r="P23" s="140">
        <v>40.052</v>
      </c>
      <c r="Q23" s="141">
        <v>40.351999999999997</v>
      </c>
      <c r="R23" s="141">
        <v>40.503</v>
      </c>
      <c r="S23" s="141">
        <v>40.578000000000003</v>
      </c>
      <c r="T23" s="141">
        <v>40.140999999999998</v>
      </c>
      <c r="U23" s="141">
        <v>40.537999999999997</v>
      </c>
      <c r="V23" s="141">
        <v>40.290999999999997</v>
      </c>
      <c r="W23" s="141">
        <v>41.683</v>
      </c>
      <c r="X23" s="141">
        <v>40.799999999999997</v>
      </c>
      <c r="Y23" s="141">
        <v>40.670999999999999</v>
      </c>
      <c r="Z23" s="141">
        <v>41.024000000000001</v>
      </c>
      <c r="AA23" s="141">
        <v>40.24</v>
      </c>
      <c r="AB23" s="141">
        <v>40.051000000000002</v>
      </c>
      <c r="AC23" s="141">
        <v>39.695</v>
      </c>
      <c r="AD23" s="141">
        <v>40.299999999999997</v>
      </c>
      <c r="AE23" s="141">
        <v>39.680999999999997</v>
      </c>
      <c r="AF23" s="141">
        <v>40.015999999999998</v>
      </c>
      <c r="AG23" s="141">
        <v>39.761000000000003</v>
      </c>
      <c r="AH23" s="141">
        <v>40.034999999999997</v>
      </c>
      <c r="AI23" s="141">
        <v>40.066000000000003</v>
      </c>
      <c r="AJ23" s="144"/>
      <c r="AK23" s="141">
        <v>39.994</v>
      </c>
      <c r="AL23" s="141">
        <v>39.948</v>
      </c>
      <c r="AM23" s="141">
        <v>39.979999999999997</v>
      </c>
      <c r="AN23" s="141">
        <v>40.176000000000002</v>
      </c>
      <c r="AO23" s="141">
        <v>39.779000000000003</v>
      </c>
      <c r="AP23" s="141">
        <v>40.567999999999998</v>
      </c>
      <c r="AQ23" s="141">
        <v>40.140999999999998</v>
      </c>
      <c r="AR23" s="141">
        <v>40.701999999999998</v>
      </c>
      <c r="AS23" s="141">
        <v>39.613999999999997</v>
      </c>
      <c r="AT23" s="141">
        <v>40.246000000000002</v>
      </c>
      <c r="AU23" s="141">
        <v>39.959000000000003</v>
      </c>
      <c r="AV23" s="141">
        <v>40.15</v>
      </c>
      <c r="AW23" s="142">
        <v>39.865000000000002</v>
      </c>
    </row>
    <row r="24" spans="1:49" s="2" customFormat="1" ht="24.9" customHeight="1">
      <c r="A24" s="53">
        <v>17</v>
      </c>
      <c r="B24" s="298" t="s">
        <v>251</v>
      </c>
      <c r="C24" s="55">
        <v>4</v>
      </c>
      <c r="D24" s="100">
        <f>COUNTIF(AG5:AG134,"&gt;00")+1</f>
        <v>47</v>
      </c>
      <c r="E24" s="101">
        <f t="shared" si="2"/>
        <v>1234</v>
      </c>
      <c r="F24" s="105">
        <f>MIN(AG5:AG136)</f>
        <v>39.640999999999998</v>
      </c>
      <c r="G24" s="103">
        <f>AVERAGE(AG5:AG136)</f>
        <v>40.022978260869557</v>
      </c>
      <c r="H24" s="104">
        <f t="shared" si="0"/>
        <v>0.38197826086955899</v>
      </c>
      <c r="I24" s="84">
        <v>0.6012615740740741</v>
      </c>
      <c r="J24" s="86">
        <f t="shared" si="1"/>
        <v>2.2951388888888924E-2</v>
      </c>
      <c r="K24" s="155">
        <f>J24+K21</f>
        <v>0.1943518518518518</v>
      </c>
      <c r="L24" s="159">
        <v>143.48599999999999</v>
      </c>
      <c r="M24" s="162"/>
      <c r="N24" s="44"/>
      <c r="P24" s="140">
        <v>40.064</v>
      </c>
      <c r="Q24" s="141">
        <v>40.552</v>
      </c>
      <c r="R24" s="141">
        <v>40.372999999999998</v>
      </c>
      <c r="S24" s="141">
        <v>40.436</v>
      </c>
      <c r="T24" s="141">
        <v>40.186</v>
      </c>
      <c r="U24" s="141">
        <v>40.478000000000002</v>
      </c>
      <c r="V24" s="141">
        <v>40.155999999999999</v>
      </c>
      <c r="W24" s="141">
        <v>40.680999999999997</v>
      </c>
      <c r="X24" s="141">
        <v>40.365000000000002</v>
      </c>
      <c r="Y24" s="141">
        <v>40.442999999999998</v>
      </c>
      <c r="Z24" s="141">
        <v>40.619999999999997</v>
      </c>
      <c r="AA24" s="141">
        <v>40.414999999999999</v>
      </c>
      <c r="AB24" s="141">
        <v>40.253</v>
      </c>
      <c r="AC24" s="141">
        <v>39.969000000000001</v>
      </c>
      <c r="AD24" s="141">
        <v>39.999000000000002</v>
      </c>
      <c r="AE24" s="141">
        <v>39.997</v>
      </c>
      <c r="AF24" s="141">
        <v>39.841000000000001</v>
      </c>
      <c r="AG24" s="141">
        <v>39.825000000000003</v>
      </c>
      <c r="AH24" s="141">
        <v>39.945999999999998</v>
      </c>
      <c r="AI24" s="141">
        <v>40.066000000000003</v>
      </c>
      <c r="AJ24" s="144"/>
      <c r="AK24" s="141">
        <v>39.951000000000001</v>
      </c>
      <c r="AL24" s="141">
        <v>39.75</v>
      </c>
      <c r="AM24" s="141">
        <v>40.012999999999998</v>
      </c>
      <c r="AN24" s="141">
        <v>40.436</v>
      </c>
      <c r="AO24" s="141">
        <v>39.822000000000003</v>
      </c>
      <c r="AP24" s="141">
        <v>39.878</v>
      </c>
      <c r="AQ24" s="141">
        <v>40.063000000000002</v>
      </c>
      <c r="AR24" s="141">
        <v>40.280999999999999</v>
      </c>
      <c r="AS24" s="141">
        <v>39.918999999999997</v>
      </c>
      <c r="AT24" s="141">
        <v>39.857999999999997</v>
      </c>
      <c r="AU24" s="141">
        <v>39.866</v>
      </c>
      <c r="AV24" s="141">
        <v>41.116</v>
      </c>
      <c r="AW24" s="142">
        <v>39.957999999999998</v>
      </c>
    </row>
    <row r="25" spans="1:49" s="2" customFormat="1" ht="24.9" customHeight="1">
      <c r="A25" s="53">
        <v>18</v>
      </c>
      <c r="B25" s="298" t="s">
        <v>217</v>
      </c>
      <c r="C25" s="55">
        <v>21</v>
      </c>
      <c r="D25" s="100">
        <f>COUNTIF(AH5:AH134,"&gt;00")+1</f>
        <v>80</v>
      </c>
      <c r="E25" s="101">
        <f t="shared" si="2"/>
        <v>1314</v>
      </c>
      <c r="F25" s="105">
        <f>MIN(AH5:AH136)</f>
        <v>39.68</v>
      </c>
      <c r="G25" s="103">
        <f>AVERAGE(AH5:AH136)</f>
        <v>40.045974683544287</v>
      </c>
      <c r="H25" s="104">
        <f t="shared" si="0"/>
        <v>0.36597468354428742</v>
      </c>
      <c r="I25" s="84">
        <v>0.6395601851851852</v>
      </c>
      <c r="J25" s="86">
        <f t="shared" si="1"/>
        <v>3.8298611111111103E-2</v>
      </c>
      <c r="K25" s="155">
        <f>J25+K22</f>
        <v>0.11351851851851857</v>
      </c>
      <c r="L25" s="159">
        <v>142.60400000000001</v>
      </c>
      <c r="M25" s="162"/>
      <c r="N25" s="44"/>
      <c r="P25" s="140">
        <v>39.966999999999999</v>
      </c>
      <c r="Q25" s="141">
        <v>40.427999999999997</v>
      </c>
      <c r="R25" s="141">
        <v>40.963000000000001</v>
      </c>
      <c r="S25" s="141">
        <v>40.628999999999998</v>
      </c>
      <c r="T25" s="141">
        <v>40.118000000000002</v>
      </c>
      <c r="U25" s="141">
        <v>40.264000000000003</v>
      </c>
      <c r="V25" s="141">
        <v>40.146999999999998</v>
      </c>
      <c r="W25" s="141">
        <v>41.08</v>
      </c>
      <c r="X25" s="141">
        <v>40.411000000000001</v>
      </c>
      <c r="Y25" s="141">
        <v>40.329000000000001</v>
      </c>
      <c r="Z25" s="141">
        <v>40.548999999999999</v>
      </c>
      <c r="AA25" s="141">
        <v>40.145000000000003</v>
      </c>
      <c r="AB25" s="141">
        <v>39.973999999999997</v>
      </c>
      <c r="AC25" s="141">
        <v>39.896999999999998</v>
      </c>
      <c r="AD25" s="141">
        <v>40.064</v>
      </c>
      <c r="AE25" s="141">
        <v>39.920999999999999</v>
      </c>
      <c r="AF25" s="141">
        <v>39.924999999999997</v>
      </c>
      <c r="AG25" s="141">
        <v>39.72</v>
      </c>
      <c r="AH25" s="141">
        <v>39.939</v>
      </c>
      <c r="AI25" s="141">
        <v>40.222000000000001</v>
      </c>
      <c r="AJ25" s="144"/>
      <c r="AK25" s="141">
        <v>39.905999999999999</v>
      </c>
      <c r="AL25" s="141">
        <v>39.853999999999999</v>
      </c>
      <c r="AM25" s="141">
        <v>40.139000000000003</v>
      </c>
      <c r="AN25" s="141">
        <v>40.265999999999998</v>
      </c>
      <c r="AO25" s="141">
        <v>40.000999999999998</v>
      </c>
      <c r="AP25" s="141">
        <v>39.902999999999999</v>
      </c>
      <c r="AQ25" s="141">
        <v>40.808</v>
      </c>
      <c r="AR25" s="141">
        <v>40.194000000000003</v>
      </c>
      <c r="AS25" s="141">
        <v>39.545999999999999</v>
      </c>
      <c r="AT25" s="141">
        <v>39.832000000000001</v>
      </c>
      <c r="AU25" s="141">
        <v>39.899000000000001</v>
      </c>
      <c r="AV25" s="141">
        <v>39.956000000000003</v>
      </c>
      <c r="AW25" s="142">
        <v>39.54</v>
      </c>
    </row>
    <row r="26" spans="1:49" s="2" customFormat="1" ht="24.9" customHeight="1">
      <c r="A26" s="53">
        <v>19</v>
      </c>
      <c r="B26" s="298" t="s">
        <v>251</v>
      </c>
      <c r="C26" s="55">
        <v>6</v>
      </c>
      <c r="D26" s="100">
        <f>COUNTIF(AI5:AI134,"&gt;00")+1</f>
        <v>39</v>
      </c>
      <c r="E26" s="101">
        <f t="shared" si="2"/>
        <v>1353</v>
      </c>
      <c r="F26" s="105">
        <f>MIN(AI5:AI136)</f>
        <v>39.835999999999999</v>
      </c>
      <c r="G26" s="103">
        <f>AVERAGE(AI5:AI136)</f>
        <v>40.213421052631588</v>
      </c>
      <c r="H26" s="104">
        <f t="shared" si="0"/>
        <v>0.37742105263158976</v>
      </c>
      <c r="I26" s="84">
        <v>0.65887731481481482</v>
      </c>
      <c r="J26" s="86">
        <f t="shared" si="1"/>
        <v>1.9317129629629615E-2</v>
      </c>
      <c r="K26" s="155">
        <f>J26+K24</f>
        <v>0.21366898148148142</v>
      </c>
      <c r="L26" s="159">
        <v>147.33799999999999</v>
      </c>
      <c r="M26" s="162"/>
      <c r="N26" s="44"/>
      <c r="P26" s="140">
        <v>40.204999999999998</v>
      </c>
      <c r="Q26" s="141">
        <v>40.39</v>
      </c>
      <c r="R26" s="141">
        <v>42.58</v>
      </c>
      <c r="S26" s="144"/>
      <c r="T26" s="141">
        <v>40.216000000000001</v>
      </c>
      <c r="U26" s="141">
        <v>40.366999999999997</v>
      </c>
      <c r="V26" s="141">
        <v>40.414999999999999</v>
      </c>
      <c r="W26" s="141">
        <v>40.822000000000003</v>
      </c>
      <c r="X26" s="141">
        <v>40.423000000000002</v>
      </c>
      <c r="Y26" s="144"/>
      <c r="Z26" s="141">
        <v>40.636000000000003</v>
      </c>
      <c r="AA26" s="141">
        <v>40.063000000000002</v>
      </c>
      <c r="AB26" s="141">
        <v>40.552</v>
      </c>
      <c r="AC26" s="141">
        <v>39.872</v>
      </c>
      <c r="AD26" s="141">
        <v>40.18</v>
      </c>
      <c r="AE26" s="141">
        <v>39.884</v>
      </c>
      <c r="AF26" s="141">
        <v>40.234999999999999</v>
      </c>
      <c r="AG26" s="141">
        <v>40.159999999999997</v>
      </c>
      <c r="AH26" s="141">
        <v>40.136000000000003</v>
      </c>
      <c r="AI26" s="141">
        <v>40.195999999999998</v>
      </c>
      <c r="AJ26" s="144"/>
      <c r="AK26" s="141">
        <v>39.792000000000002</v>
      </c>
      <c r="AL26" s="141">
        <v>39.96</v>
      </c>
      <c r="AM26" s="141">
        <v>40.069000000000003</v>
      </c>
      <c r="AN26" s="141">
        <v>40.427999999999997</v>
      </c>
      <c r="AO26" s="141">
        <v>40.067</v>
      </c>
      <c r="AP26" s="141">
        <v>39.881999999999998</v>
      </c>
      <c r="AQ26" s="141">
        <v>40.179000000000002</v>
      </c>
      <c r="AR26" s="141">
        <v>40.470999999999997</v>
      </c>
      <c r="AS26" s="141">
        <v>39.569000000000003</v>
      </c>
      <c r="AT26" s="141">
        <v>39.683</v>
      </c>
      <c r="AU26" s="141">
        <v>39.984000000000002</v>
      </c>
      <c r="AV26" s="141">
        <v>40.088000000000001</v>
      </c>
      <c r="AW26" s="142">
        <v>39.856000000000002</v>
      </c>
    </row>
    <row r="27" spans="1:49" s="2" customFormat="1" ht="24.9" customHeight="1">
      <c r="A27" s="506">
        <v>20</v>
      </c>
      <c r="B27" s="512" t="s">
        <v>213</v>
      </c>
      <c r="C27" s="510">
        <v>69</v>
      </c>
      <c r="D27" s="100">
        <f>COUNTIF(AJ5:AJ134,"&gt;00")+1</f>
        <v>15</v>
      </c>
      <c r="E27" s="101">
        <f t="shared" si="2"/>
        <v>1368</v>
      </c>
      <c r="F27" s="105">
        <f>MIN(AJ5:AJ136)</f>
        <v>40.049999999999997</v>
      </c>
      <c r="G27" s="103">
        <f>AVERAGE(AJ5:AJ136)</f>
        <v>40.646571428571427</v>
      </c>
      <c r="H27" s="104">
        <f t="shared" si="0"/>
        <v>0.59657142857142986</v>
      </c>
      <c r="I27" s="508">
        <v>0.69498842592592591</v>
      </c>
      <c r="J27" s="504">
        <f t="shared" si="1"/>
        <v>3.6111111111111094E-2</v>
      </c>
      <c r="K27" s="502">
        <f>J27+K16</f>
        <v>0.12884259259259254</v>
      </c>
      <c r="L27" s="158">
        <v>305.76900000000001</v>
      </c>
      <c r="M27" s="162"/>
      <c r="N27" s="44"/>
      <c r="P27" s="140">
        <v>49.720999999999997</v>
      </c>
      <c r="Q27" s="141">
        <v>40.289000000000001</v>
      </c>
      <c r="R27" s="141">
        <v>41.435000000000002</v>
      </c>
      <c r="S27" s="144"/>
      <c r="T27" s="141">
        <v>40.107999999999997</v>
      </c>
      <c r="U27" s="141">
        <v>40.54</v>
      </c>
      <c r="V27" s="141">
        <v>40.337000000000003</v>
      </c>
      <c r="W27" s="141">
        <v>41.042000000000002</v>
      </c>
      <c r="X27" s="141">
        <v>40.475000000000001</v>
      </c>
      <c r="Y27" s="144"/>
      <c r="Z27" s="141">
        <v>40.518000000000001</v>
      </c>
      <c r="AA27" s="141">
        <v>40.027000000000001</v>
      </c>
      <c r="AB27" s="141">
        <v>40.222000000000001</v>
      </c>
      <c r="AC27" s="141">
        <v>40.066000000000003</v>
      </c>
      <c r="AD27" s="141">
        <v>39.975000000000001</v>
      </c>
      <c r="AE27" s="141">
        <v>40.003</v>
      </c>
      <c r="AF27" s="141">
        <v>40.012999999999998</v>
      </c>
      <c r="AG27" s="141">
        <v>40.179000000000002</v>
      </c>
      <c r="AH27" s="141">
        <v>39.883000000000003</v>
      </c>
      <c r="AI27" s="141">
        <v>40.290999999999997</v>
      </c>
      <c r="AJ27" s="144"/>
      <c r="AK27" s="141">
        <v>41.031999999999996</v>
      </c>
      <c r="AL27" s="141">
        <v>39.881999999999998</v>
      </c>
      <c r="AM27" s="141">
        <v>40.036999999999999</v>
      </c>
      <c r="AN27" s="141">
        <v>40.247999999999998</v>
      </c>
      <c r="AO27" s="141">
        <v>39.972999999999999</v>
      </c>
      <c r="AP27" s="141">
        <v>39.807000000000002</v>
      </c>
      <c r="AQ27" s="141">
        <v>39.996000000000002</v>
      </c>
      <c r="AR27" s="141">
        <v>39.970999999999997</v>
      </c>
      <c r="AS27" s="141">
        <v>39.773000000000003</v>
      </c>
      <c r="AT27" s="141">
        <v>39.936999999999998</v>
      </c>
      <c r="AU27" s="141">
        <v>39.936999999999998</v>
      </c>
      <c r="AV27" s="141">
        <v>40.125999999999998</v>
      </c>
      <c r="AW27" s="142">
        <v>40.000999999999998</v>
      </c>
    </row>
    <row r="28" spans="1:49" s="2" customFormat="1" ht="24.9" customHeight="1">
      <c r="A28" s="507"/>
      <c r="B28" s="513"/>
      <c r="C28" s="511"/>
      <c r="D28" s="100">
        <f>COUNTIF(AK5:AK134,"&gt;00")+1</f>
        <v>53</v>
      </c>
      <c r="E28" s="101">
        <f t="shared" si="2"/>
        <v>1421</v>
      </c>
      <c r="F28" s="105">
        <f>MIN(AK5:AK136)</f>
        <v>39.756999999999998</v>
      </c>
      <c r="G28" s="103">
        <f>AVERAGE(AK5:AK136)</f>
        <v>40.370096153846163</v>
      </c>
      <c r="H28" s="104">
        <f t="shared" si="0"/>
        <v>0.61309615384616478</v>
      </c>
      <c r="I28" s="509"/>
      <c r="J28" s="505"/>
      <c r="K28" s="503"/>
      <c r="L28" s="159">
        <v>142.66999999999999</v>
      </c>
      <c r="M28" s="162"/>
      <c r="N28" s="44"/>
      <c r="P28" s="140">
        <v>40.945999999999998</v>
      </c>
      <c r="Q28" s="141">
        <v>40.368000000000002</v>
      </c>
      <c r="R28" s="141">
        <v>41.045000000000002</v>
      </c>
      <c r="S28" s="144"/>
      <c r="T28" s="141">
        <v>40.334000000000003</v>
      </c>
      <c r="U28" s="141">
        <v>40.811</v>
      </c>
      <c r="V28" s="141">
        <v>40.448</v>
      </c>
      <c r="W28" s="141">
        <v>40.640999999999998</v>
      </c>
      <c r="X28" s="141">
        <v>40.557000000000002</v>
      </c>
      <c r="Y28" s="144"/>
      <c r="Z28" s="141">
        <v>40.665999999999997</v>
      </c>
      <c r="AA28" s="141">
        <v>40.279000000000003</v>
      </c>
      <c r="AB28" s="141">
        <v>40.072000000000003</v>
      </c>
      <c r="AC28" s="141">
        <v>40.039000000000001</v>
      </c>
      <c r="AD28" s="141">
        <v>39.851999999999997</v>
      </c>
      <c r="AE28" s="141">
        <v>39.811999999999998</v>
      </c>
      <c r="AF28" s="141">
        <v>40.158999999999999</v>
      </c>
      <c r="AG28" s="141">
        <v>40.076999999999998</v>
      </c>
      <c r="AH28" s="141">
        <v>40.002000000000002</v>
      </c>
      <c r="AI28" s="141">
        <v>40.183</v>
      </c>
      <c r="AJ28" s="144"/>
      <c r="AK28" s="141">
        <v>41.21</v>
      </c>
      <c r="AL28" s="141">
        <v>40.073999999999998</v>
      </c>
      <c r="AM28" s="141">
        <v>39.984000000000002</v>
      </c>
      <c r="AN28" s="141">
        <v>40.116999999999997</v>
      </c>
      <c r="AO28" s="141">
        <v>39.969000000000001</v>
      </c>
      <c r="AP28" s="141">
        <v>39.712000000000003</v>
      </c>
      <c r="AQ28" s="141">
        <v>41.134</v>
      </c>
      <c r="AR28" s="141">
        <v>39.981999999999999</v>
      </c>
      <c r="AS28" s="141">
        <v>39.734999999999999</v>
      </c>
      <c r="AT28" s="141">
        <v>39.661000000000001</v>
      </c>
      <c r="AU28" s="141">
        <v>39.792999999999999</v>
      </c>
      <c r="AV28" s="141">
        <v>40.075000000000003</v>
      </c>
      <c r="AW28" s="142">
        <v>39.807000000000002</v>
      </c>
    </row>
    <row r="29" spans="1:49" s="2" customFormat="1" ht="24.9" customHeight="1">
      <c r="A29" s="182">
        <v>21</v>
      </c>
      <c r="B29" s="380" t="s">
        <v>217</v>
      </c>
      <c r="C29" s="176">
        <v>10</v>
      </c>
      <c r="D29" s="100">
        <f>COUNTIF(AL5:AL134,"&gt;00")+1</f>
        <v>60</v>
      </c>
      <c r="E29" s="101">
        <f t="shared" si="2"/>
        <v>1481</v>
      </c>
      <c r="F29" s="105">
        <f>MIN(AL5:AL136)</f>
        <v>39.573</v>
      </c>
      <c r="G29" s="103">
        <f>AVERAGE(AL5:AL136)</f>
        <v>39.935728813559336</v>
      </c>
      <c r="H29" s="104">
        <f t="shared" si="0"/>
        <v>0.36272881355933606</v>
      </c>
      <c r="I29" s="130">
        <v>0.72392361111111114</v>
      </c>
      <c r="J29" s="131">
        <f>I29-I27</f>
        <v>2.893518518518523E-2</v>
      </c>
      <c r="K29" s="152">
        <f>J29+K25</f>
        <v>0.1424537037037038</v>
      </c>
      <c r="L29" s="159">
        <v>141.16499999999999</v>
      </c>
      <c r="M29" s="162"/>
      <c r="N29" s="44"/>
      <c r="P29" s="140">
        <v>40.395000000000003</v>
      </c>
      <c r="Q29" s="141">
        <v>40.302999999999997</v>
      </c>
      <c r="R29" s="141">
        <v>40.761000000000003</v>
      </c>
      <c r="S29" s="144"/>
      <c r="T29" s="141">
        <v>40.26</v>
      </c>
      <c r="U29" s="141">
        <v>40.625</v>
      </c>
      <c r="V29" s="141">
        <v>40.415999999999997</v>
      </c>
      <c r="W29" s="141">
        <v>40.542000000000002</v>
      </c>
      <c r="X29" s="141">
        <v>40.607999999999997</v>
      </c>
      <c r="Y29" s="144"/>
      <c r="Z29" s="141">
        <v>40.601999999999997</v>
      </c>
      <c r="AA29" s="141">
        <v>40.277999999999999</v>
      </c>
      <c r="AB29" s="141">
        <v>40.084000000000003</v>
      </c>
      <c r="AC29" s="141">
        <v>39.908999999999999</v>
      </c>
      <c r="AD29" s="141">
        <v>39.795000000000002</v>
      </c>
      <c r="AE29" s="141">
        <v>39.996000000000002</v>
      </c>
      <c r="AF29" s="141">
        <v>40.061</v>
      </c>
      <c r="AG29" s="141">
        <v>39.728999999999999</v>
      </c>
      <c r="AH29" s="141">
        <v>40.450000000000003</v>
      </c>
      <c r="AI29" s="141">
        <v>40.198999999999998</v>
      </c>
      <c r="AJ29" s="144"/>
      <c r="AK29" s="141">
        <v>40.029000000000003</v>
      </c>
      <c r="AL29" s="141">
        <v>40.045999999999999</v>
      </c>
      <c r="AM29" s="141">
        <v>39.844999999999999</v>
      </c>
      <c r="AN29" s="141">
        <v>40.142000000000003</v>
      </c>
      <c r="AO29" s="141">
        <v>40.22</v>
      </c>
      <c r="AP29" s="141">
        <v>39.783000000000001</v>
      </c>
      <c r="AQ29" s="141">
        <v>40.622</v>
      </c>
      <c r="AR29" s="141">
        <v>39.756999999999998</v>
      </c>
      <c r="AS29" s="141">
        <v>39.682000000000002</v>
      </c>
      <c r="AT29" s="141">
        <v>39.777999999999999</v>
      </c>
      <c r="AU29" s="141">
        <v>41.323</v>
      </c>
      <c r="AV29" s="141">
        <v>40.140999999999998</v>
      </c>
      <c r="AW29" s="142">
        <v>39.959000000000003</v>
      </c>
    </row>
    <row r="30" spans="1:49" s="2" customFormat="1" ht="24.9" customHeight="1">
      <c r="A30" s="171">
        <v>22</v>
      </c>
      <c r="B30" s="376" t="s">
        <v>213</v>
      </c>
      <c r="C30" s="168">
        <v>7</v>
      </c>
      <c r="D30" s="201">
        <f>COUNTIF(AM5:AM134,"&gt;00")+1</f>
        <v>77</v>
      </c>
      <c r="E30" s="206">
        <f t="shared" si="2"/>
        <v>1558</v>
      </c>
      <c r="F30" s="105">
        <f>MIN(AM5:AM136)</f>
        <v>39.819000000000003</v>
      </c>
      <c r="G30" s="204">
        <f>AVERAGE(AM5:AM136)</f>
        <v>40.127842105263134</v>
      </c>
      <c r="H30" s="203">
        <f t="shared" si="0"/>
        <v>0.30884210526313183</v>
      </c>
      <c r="I30" s="167">
        <v>0.7608449074074074</v>
      </c>
      <c r="J30" s="87">
        <f t="shared" si="1"/>
        <v>3.6921296296296258E-2</v>
      </c>
      <c r="K30" s="155">
        <f>J30+K27</f>
        <v>0.16576388888888879</v>
      </c>
      <c r="L30" s="159">
        <v>141.84200000000001</v>
      </c>
      <c r="M30" s="162"/>
      <c r="N30" s="44"/>
      <c r="P30" s="140">
        <v>40.322000000000003</v>
      </c>
      <c r="Q30" s="141">
        <v>40.445</v>
      </c>
      <c r="R30" s="141">
        <v>40.771000000000001</v>
      </c>
      <c r="S30" s="144"/>
      <c r="T30" s="141">
        <v>39.941000000000003</v>
      </c>
      <c r="U30" s="141">
        <v>40.353999999999999</v>
      </c>
      <c r="V30" s="141">
        <v>40.299999999999997</v>
      </c>
      <c r="W30" s="141">
        <v>40.353000000000002</v>
      </c>
      <c r="X30" s="141">
        <v>40.405000000000001</v>
      </c>
      <c r="Y30" s="144"/>
      <c r="Z30" s="141">
        <v>40.65</v>
      </c>
      <c r="AA30" s="141">
        <v>40.383000000000003</v>
      </c>
      <c r="AB30" s="141">
        <v>40.109000000000002</v>
      </c>
      <c r="AC30" s="141">
        <v>39.920999999999999</v>
      </c>
      <c r="AD30" s="141">
        <v>40.345999999999997</v>
      </c>
      <c r="AE30" s="141">
        <v>40.04</v>
      </c>
      <c r="AF30" s="141">
        <v>40.027999999999999</v>
      </c>
      <c r="AG30" s="141">
        <v>39.944000000000003</v>
      </c>
      <c r="AH30" s="141">
        <v>40.180999999999997</v>
      </c>
      <c r="AI30" s="141">
        <v>40.070999999999998</v>
      </c>
      <c r="AJ30" s="144"/>
      <c r="AK30" s="141">
        <v>39.831000000000003</v>
      </c>
      <c r="AL30" s="141">
        <v>40.033000000000001</v>
      </c>
      <c r="AM30" s="141">
        <v>40.131</v>
      </c>
      <c r="AN30" s="141">
        <v>40.32</v>
      </c>
      <c r="AO30" s="141">
        <v>40.061</v>
      </c>
      <c r="AP30" s="141">
        <v>39.856000000000002</v>
      </c>
      <c r="AQ30" s="141">
        <v>39.786999999999999</v>
      </c>
      <c r="AR30" s="141">
        <v>39.966000000000001</v>
      </c>
      <c r="AS30" s="141">
        <v>39.692999999999998</v>
      </c>
      <c r="AT30" s="141">
        <v>39.85</v>
      </c>
      <c r="AU30" s="141">
        <v>39.866</v>
      </c>
      <c r="AV30" s="141">
        <v>40.119</v>
      </c>
      <c r="AW30" s="142">
        <v>39.829000000000001</v>
      </c>
    </row>
    <row r="31" spans="1:49" s="2" customFormat="1" ht="24.9" customHeight="1">
      <c r="A31" s="53">
        <v>23</v>
      </c>
      <c r="B31" s="381" t="s">
        <v>252</v>
      </c>
      <c r="C31" s="39">
        <v>9</v>
      </c>
      <c r="D31" s="100">
        <f>COUNTIF(AN5:AN134,"&gt;00")+1</f>
        <v>75</v>
      </c>
      <c r="E31" s="101">
        <f t="shared" si="2"/>
        <v>1633</v>
      </c>
      <c r="F31" s="105">
        <f>MIN(AN5:AN136)</f>
        <v>39.853999999999999</v>
      </c>
      <c r="G31" s="103">
        <f>AVERAGE(AN5:AN136)</f>
        <v>40.276567567567568</v>
      </c>
      <c r="H31" s="104">
        <f t="shared" si="0"/>
        <v>0.42256756756756886</v>
      </c>
      <c r="I31" s="85">
        <v>0.79699074074074072</v>
      </c>
      <c r="J31" s="89">
        <f t="shared" si="1"/>
        <v>3.6145833333333321E-2</v>
      </c>
      <c r="K31" s="152">
        <f>J31+K15</f>
        <v>0.13341435185185185</v>
      </c>
      <c r="L31" s="159">
        <v>142.42699999999999</v>
      </c>
      <c r="M31" s="162"/>
      <c r="N31" s="44"/>
      <c r="P31" s="140">
        <v>40.203000000000003</v>
      </c>
      <c r="Q31" s="141">
        <v>40.362000000000002</v>
      </c>
      <c r="R31" s="141">
        <v>40.601999999999997</v>
      </c>
      <c r="S31" s="144"/>
      <c r="T31" s="141">
        <v>40.158999999999999</v>
      </c>
      <c r="U31" s="141">
        <v>41.128</v>
      </c>
      <c r="V31" s="141">
        <v>40.353000000000002</v>
      </c>
      <c r="W31" s="141">
        <v>40.520000000000003</v>
      </c>
      <c r="X31" s="141">
        <v>40.51</v>
      </c>
      <c r="Y31" s="144"/>
      <c r="Z31" s="141">
        <v>40.689</v>
      </c>
      <c r="AA31" s="141">
        <v>40.439</v>
      </c>
      <c r="AB31" s="141">
        <v>40.137</v>
      </c>
      <c r="AC31" s="141">
        <v>39.851999999999997</v>
      </c>
      <c r="AD31" s="141">
        <v>40.207000000000001</v>
      </c>
      <c r="AE31" s="141">
        <v>40.055999999999997</v>
      </c>
      <c r="AF31" s="141">
        <v>40.064999999999998</v>
      </c>
      <c r="AG31" s="141">
        <v>39.72</v>
      </c>
      <c r="AH31" s="141">
        <v>39.872999999999998</v>
      </c>
      <c r="AI31" s="141">
        <v>40.119999999999997</v>
      </c>
      <c r="AJ31" s="144"/>
      <c r="AK31" s="141">
        <v>39.877000000000002</v>
      </c>
      <c r="AL31" s="141">
        <v>39.637999999999998</v>
      </c>
      <c r="AM31" s="141">
        <v>39.869999999999997</v>
      </c>
      <c r="AN31" s="141">
        <v>40.237000000000002</v>
      </c>
      <c r="AO31" s="141">
        <v>39.914999999999999</v>
      </c>
      <c r="AP31" s="141">
        <v>39.838999999999999</v>
      </c>
      <c r="AQ31" s="141">
        <v>40.042999999999999</v>
      </c>
      <c r="AR31" s="141">
        <v>40.04</v>
      </c>
      <c r="AS31" s="141">
        <v>39.777000000000001</v>
      </c>
      <c r="AT31" s="141">
        <v>39.966000000000001</v>
      </c>
      <c r="AU31" s="141">
        <v>39.914000000000001</v>
      </c>
      <c r="AV31" s="141">
        <v>40.908000000000001</v>
      </c>
      <c r="AW31" s="142">
        <v>40.014000000000003</v>
      </c>
    </row>
    <row r="32" spans="1:49" s="2" customFormat="1" ht="24.9" customHeight="1">
      <c r="A32" s="53">
        <v>24</v>
      </c>
      <c r="B32" s="381" t="s">
        <v>217</v>
      </c>
      <c r="C32" s="39">
        <v>7</v>
      </c>
      <c r="D32" s="100">
        <f>COUNTIF(AO5:AO134,"&gt;00")+1</f>
        <v>38</v>
      </c>
      <c r="E32" s="101">
        <f t="shared" si="2"/>
        <v>1671</v>
      </c>
      <c r="F32" s="105">
        <f>MIN(AO5:AO136)</f>
        <v>39.713999999999999</v>
      </c>
      <c r="G32" s="103">
        <f>AVERAGE(AO5:AO136)</f>
        <v>40.19497297297297</v>
      </c>
      <c r="H32" s="104">
        <f t="shared" si="0"/>
        <v>0.48097297297297104</v>
      </c>
      <c r="I32" s="85">
        <v>0.81585648148148149</v>
      </c>
      <c r="J32" s="89">
        <f t="shared" si="1"/>
        <v>1.8865740740740766E-2</v>
      </c>
      <c r="K32" s="152">
        <f>J32+K29</f>
        <v>0.16131944444444457</v>
      </c>
      <c r="L32" s="159">
        <v>142.036</v>
      </c>
      <c r="M32" s="162"/>
      <c r="N32" s="44"/>
      <c r="P32" s="140">
        <v>40.412999999999997</v>
      </c>
      <c r="Q32" s="141">
        <v>40.305999999999997</v>
      </c>
      <c r="R32" s="141">
        <v>40.869</v>
      </c>
      <c r="S32" s="144"/>
      <c r="T32" s="141">
        <v>40.216000000000001</v>
      </c>
      <c r="U32" s="141">
        <v>40.383000000000003</v>
      </c>
      <c r="V32" s="141">
        <v>40.279000000000003</v>
      </c>
      <c r="W32" s="141">
        <v>40.579000000000001</v>
      </c>
      <c r="X32" s="141">
        <v>40.156999999999996</v>
      </c>
      <c r="Y32" s="144"/>
      <c r="Z32" s="141">
        <v>40.68</v>
      </c>
      <c r="AA32" s="141">
        <v>40.011000000000003</v>
      </c>
      <c r="AB32" s="141">
        <v>40.237000000000002</v>
      </c>
      <c r="AC32" s="141">
        <v>39.902000000000001</v>
      </c>
      <c r="AD32" s="141">
        <v>40.177</v>
      </c>
      <c r="AE32" s="141">
        <v>39.869</v>
      </c>
      <c r="AF32" s="141">
        <v>40.18</v>
      </c>
      <c r="AG32" s="141">
        <v>39.817999999999998</v>
      </c>
      <c r="AH32" s="141">
        <v>39.847999999999999</v>
      </c>
      <c r="AI32" s="141">
        <v>40.290999999999997</v>
      </c>
      <c r="AJ32" s="144"/>
      <c r="AK32" s="141">
        <v>39.756999999999998</v>
      </c>
      <c r="AL32" s="141">
        <v>39.801000000000002</v>
      </c>
      <c r="AM32" s="141">
        <v>39.887999999999998</v>
      </c>
      <c r="AN32" s="141">
        <v>40.084000000000003</v>
      </c>
      <c r="AO32" s="141">
        <v>39.982999999999997</v>
      </c>
      <c r="AP32" s="141">
        <v>39.792000000000002</v>
      </c>
      <c r="AQ32" s="141">
        <v>40.023000000000003</v>
      </c>
      <c r="AR32" s="141">
        <v>39.887</v>
      </c>
      <c r="AS32" s="141">
        <v>39.615000000000002</v>
      </c>
      <c r="AT32" s="141">
        <v>39.835000000000001</v>
      </c>
      <c r="AU32" s="141">
        <v>40.442</v>
      </c>
      <c r="AV32" s="144"/>
      <c r="AW32" s="142">
        <v>39.765000000000001</v>
      </c>
    </row>
    <row r="33" spans="1:49" s="2" customFormat="1" ht="24.9" customHeight="1">
      <c r="A33" s="53">
        <v>25</v>
      </c>
      <c r="B33" s="381" t="s">
        <v>213</v>
      </c>
      <c r="C33" s="39">
        <v>8</v>
      </c>
      <c r="D33" s="100">
        <f>COUNTIF(AP5:AP134,"&gt;00")+1</f>
        <v>60</v>
      </c>
      <c r="E33" s="101">
        <f t="shared" si="2"/>
        <v>1731</v>
      </c>
      <c r="F33" s="105">
        <f>MIN(AP5:AP136)</f>
        <v>39.68</v>
      </c>
      <c r="G33" s="103">
        <f>AVERAGE(AP5:AP136)</f>
        <v>39.986338983050857</v>
      </c>
      <c r="H33" s="104">
        <f t="shared" si="0"/>
        <v>0.30633898305085694</v>
      </c>
      <c r="I33" s="85">
        <v>0.84480324074074076</v>
      </c>
      <c r="J33" s="89">
        <f t="shared" si="1"/>
        <v>2.8946759259259269E-2</v>
      </c>
      <c r="K33" s="152">
        <f>J33+K30</f>
        <v>0.19471064814814806</v>
      </c>
      <c r="L33" s="161">
        <v>140.983</v>
      </c>
      <c r="M33" s="162"/>
      <c r="N33" s="44"/>
      <c r="P33" s="140">
        <v>40.198</v>
      </c>
      <c r="Q33" s="141">
        <v>40.298000000000002</v>
      </c>
      <c r="R33" s="141">
        <v>40.924999999999997</v>
      </c>
      <c r="S33" s="144"/>
      <c r="T33" s="141">
        <v>40.215000000000003</v>
      </c>
      <c r="U33" s="141">
        <v>40.319000000000003</v>
      </c>
      <c r="V33" s="141">
        <v>40.194000000000003</v>
      </c>
      <c r="W33" s="141">
        <v>40.636000000000003</v>
      </c>
      <c r="X33" s="141">
        <v>40.58</v>
      </c>
      <c r="Y33" s="144"/>
      <c r="Z33" s="141">
        <v>40.581000000000003</v>
      </c>
      <c r="AA33" s="141">
        <v>41.841999999999999</v>
      </c>
      <c r="AB33" s="141">
        <v>40.194000000000003</v>
      </c>
      <c r="AC33" s="141">
        <v>40.909999999999997</v>
      </c>
      <c r="AD33" s="141">
        <v>39.988999999999997</v>
      </c>
      <c r="AE33" s="141">
        <v>39.808999999999997</v>
      </c>
      <c r="AF33" s="141">
        <v>40.216999999999999</v>
      </c>
      <c r="AG33" s="141">
        <v>39.92</v>
      </c>
      <c r="AH33" s="141">
        <v>40.162999999999997</v>
      </c>
      <c r="AI33" s="141">
        <v>40.476999999999997</v>
      </c>
      <c r="AJ33" s="144"/>
      <c r="AK33" s="141">
        <v>40.905999999999999</v>
      </c>
      <c r="AL33" s="141">
        <v>39.843000000000004</v>
      </c>
      <c r="AM33" s="141">
        <v>39.902000000000001</v>
      </c>
      <c r="AN33" s="141">
        <v>40.685000000000002</v>
      </c>
      <c r="AO33" s="141">
        <v>40.017000000000003</v>
      </c>
      <c r="AP33" s="141">
        <v>39.893000000000001</v>
      </c>
      <c r="AQ33" s="141">
        <v>39.917999999999999</v>
      </c>
      <c r="AR33" s="141">
        <v>40.008000000000003</v>
      </c>
      <c r="AS33" s="141">
        <v>39.770000000000003</v>
      </c>
      <c r="AT33" s="141">
        <v>39.832000000000001</v>
      </c>
      <c r="AU33" s="144"/>
      <c r="AV33" s="144"/>
      <c r="AW33" s="142">
        <v>39.802999999999997</v>
      </c>
    </row>
    <row r="34" spans="1:49" s="2" customFormat="1" ht="24.9" customHeight="1">
      <c r="A34" s="53">
        <v>26</v>
      </c>
      <c r="B34" s="381" t="s">
        <v>215</v>
      </c>
      <c r="C34" s="39">
        <v>11</v>
      </c>
      <c r="D34" s="100">
        <f>COUNTIF(AQ5:AQ134,"&gt;00")+1</f>
        <v>78</v>
      </c>
      <c r="E34" s="101">
        <f t="shared" si="2"/>
        <v>1809</v>
      </c>
      <c r="F34" s="105">
        <f>MIN(AQ5:AQ136)</f>
        <v>39.771000000000001</v>
      </c>
      <c r="G34" s="103">
        <f>AVERAGE(AQ5:AQ136)</f>
        <v>40.272194805194793</v>
      </c>
      <c r="H34" s="104">
        <f t="shared" si="0"/>
        <v>0.50119480519479254</v>
      </c>
      <c r="I34" s="85">
        <v>0.88232638888888892</v>
      </c>
      <c r="J34" s="89">
        <f t="shared" si="1"/>
        <v>3.7523148148148167E-2</v>
      </c>
      <c r="K34" s="152">
        <f>J34+K23</f>
        <v>0.17921296296296302</v>
      </c>
      <c r="L34" s="159">
        <v>141.87700000000001</v>
      </c>
      <c r="M34" s="162"/>
      <c r="N34" s="44"/>
      <c r="P34" s="140">
        <v>40.383000000000003</v>
      </c>
      <c r="Q34" s="141">
        <v>40.268999999999998</v>
      </c>
      <c r="R34" s="141">
        <v>40.877000000000002</v>
      </c>
      <c r="S34" s="144"/>
      <c r="T34" s="141">
        <v>40.149000000000001</v>
      </c>
      <c r="U34" s="141">
        <v>40.607999999999997</v>
      </c>
      <c r="V34" s="141">
        <v>40.218000000000004</v>
      </c>
      <c r="W34" s="141">
        <v>40.274999999999999</v>
      </c>
      <c r="X34" s="141">
        <v>40.268999999999998</v>
      </c>
      <c r="Y34" s="144"/>
      <c r="Z34" s="141">
        <v>40.956000000000003</v>
      </c>
      <c r="AA34" s="141">
        <v>40.487000000000002</v>
      </c>
      <c r="AB34" s="141">
        <v>40.045999999999999</v>
      </c>
      <c r="AC34" s="141">
        <v>40.369999999999997</v>
      </c>
      <c r="AD34" s="141">
        <v>40.164999999999999</v>
      </c>
      <c r="AE34" s="141">
        <v>39.947000000000003</v>
      </c>
      <c r="AF34" s="141">
        <v>40.109000000000002</v>
      </c>
      <c r="AG34" s="141">
        <v>40.042000000000002</v>
      </c>
      <c r="AH34" s="141">
        <v>39.984000000000002</v>
      </c>
      <c r="AI34" s="141">
        <v>40.036999999999999</v>
      </c>
      <c r="AJ34" s="144"/>
      <c r="AK34" s="141">
        <v>40.381</v>
      </c>
      <c r="AL34" s="141">
        <v>39.595999999999997</v>
      </c>
      <c r="AM34" s="141">
        <v>40.067</v>
      </c>
      <c r="AN34" s="141">
        <v>39.904000000000003</v>
      </c>
      <c r="AO34" s="141">
        <v>39.996000000000002</v>
      </c>
      <c r="AP34" s="141">
        <v>39.68</v>
      </c>
      <c r="AQ34" s="141">
        <v>39.896000000000001</v>
      </c>
      <c r="AR34" s="141">
        <v>39.762</v>
      </c>
      <c r="AS34" s="141">
        <v>39.613999999999997</v>
      </c>
      <c r="AT34" s="141">
        <v>39.844999999999999</v>
      </c>
      <c r="AU34" s="144"/>
      <c r="AV34" s="144"/>
      <c r="AW34" s="142">
        <v>40.155999999999999</v>
      </c>
    </row>
    <row r="35" spans="1:49" s="2" customFormat="1" ht="24.9" customHeight="1">
      <c r="A35" s="53">
        <v>27</v>
      </c>
      <c r="B35" s="381" t="s">
        <v>252</v>
      </c>
      <c r="C35" s="39">
        <v>3</v>
      </c>
      <c r="D35" s="100">
        <f>COUNTIF(AR5:AR134,"&gt;00")+1</f>
        <v>33</v>
      </c>
      <c r="E35" s="101">
        <f t="shared" si="2"/>
        <v>1842</v>
      </c>
      <c r="F35" s="105">
        <f>MIN(AR5:AR136)</f>
        <v>39.756999999999998</v>
      </c>
      <c r="G35" s="103">
        <f>AVERAGE(AR4:AR135)</f>
        <v>39.748787878787866</v>
      </c>
      <c r="H35" s="104">
        <f t="shared" si="0"/>
        <v>-8.2121212121322174E-3</v>
      </c>
      <c r="I35" s="85">
        <v>0.89884259259259258</v>
      </c>
      <c r="J35" s="89">
        <f t="shared" si="1"/>
        <v>1.6516203703703658E-2</v>
      </c>
      <c r="K35" s="267">
        <f>J35+K31</f>
        <v>0.14993055555555551</v>
      </c>
      <c r="L35" s="159">
        <v>141.06</v>
      </c>
      <c r="M35" s="162"/>
      <c r="N35" s="44"/>
      <c r="P35" s="140">
        <v>40.18</v>
      </c>
      <c r="Q35" s="141">
        <v>40.47</v>
      </c>
      <c r="R35" s="141">
        <v>40.777000000000001</v>
      </c>
      <c r="S35" s="144"/>
      <c r="T35" s="141">
        <v>40.066000000000003</v>
      </c>
      <c r="U35" s="141">
        <v>40.558</v>
      </c>
      <c r="V35" s="141">
        <v>40.119</v>
      </c>
      <c r="W35" s="141">
        <v>40.366</v>
      </c>
      <c r="X35" s="141">
        <v>40.423999999999999</v>
      </c>
      <c r="Y35" s="144"/>
      <c r="Z35" s="141">
        <v>40.566000000000003</v>
      </c>
      <c r="AA35" s="141">
        <v>40.838000000000001</v>
      </c>
      <c r="AB35" s="141">
        <v>40.021000000000001</v>
      </c>
      <c r="AC35" s="141">
        <v>40.01</v>
      </c>
      <c r="AD35" s="141">
        <v>39.972000000000001</v>
      </c>
      <c r="AE35" s="141">
        <v>39.920999999999999</v>
      </c>
      <c r="AF35" s="141">
        <v>39.993000000000002</v>
      </c>
      <c r="AG35" s="141">
        <v>39.866</v>
      </c>
      <c r="AH35" s="141">
        <v>39.780999999999999</v>
      </c>
      <c r="AI35" s="141">
        <v>40.256</v>
      </c>
      <c r="AJ35" s="144"/>
      <c r="AK35" s="141">
        <v>39.956000000000003</v>
      </c>
      <c r="AL35" s="141">
        <v>39.832000000000001</v>
      </c>
      <c r="AM35" s="141">
        <v>39.997</v>
      </c>
      <c r="AN35" s="141">
        <v>40.185000000000002</v>
      </c>
      <c r="AO35" s="141">
        <v>40.555</v>
      </c>
      <c r="AP35" s="141">
        <v>39.82</v>
      </c>
      <c r="AQ35" s="141">
        <v>40.465000000000003</v>
      </c>
      <c r="AR35" s="141">
        <v>39.908999999999999</v>
      </c>
      <c r="AS35" s="141">
        <v>39.475999999999999</v>
      </c>
      <c r="AT35" s="141">
        <v>39.899000000000001</v>
      </c>
      <c r="AU35" s="144"/>
      <c r="AV35" s="144"/>
      <c r="AW35" s="142">
        <v>39.554000000000002</v>
      </c>
    </row>
    <row r="36" spans="1:49" s="2" customFormat="1" ht="24.9" customHeight="1">
      <c r="A36" s="53">
        <v>28</v>
      </c>
      <c r="B36" s="381" t="s">
        <v>251</v>
      </c>
      <c r="C36" s="39">
        <v>4</v>
      </c>
      <c r="D36" s="100">
        <f>COUNTIF(AS5:AS134,"&gt;00")+1</f>
        <v>58</v>
      </c>
      <c r="E36" s="101">
        <f t="shared" si="2"/>
        <v>1900</v>
      </c>
      <c r="F36" s="271">
        <f>MIN(AS5:AS136)</f>
        <v>39.475999999999999</v>
      </c>
      <c r="G36" s="103">
        <f>AVERAGE(AS5:AS136)</f>
        <v>39.839105263157897</v>
      </c>
      <c r="H36" s="104">
        <f t="shared" si="0"/>
        <v>0.36310526315789815</v>
      </c>
      <c r="I36" s="85">
        <v>0.92674768518518524</v>
      </c>
      <c r="J36" s="89">
        <f t="shared" si="1"/>
        <v>2.7905092592592662E-2</v>
      </c>
      <c r="K36" s="264">
        <f>J36+K26</f>
        <v>0.24157407407407408</v>
      </c>
      <c r="L36" s="159">
        <v>141.94</v>
      </c>
      <c r="M36" s="162"/>
      <c r="N36" s="44"/>
      <c r="P36" s="140">
        <v>40.113</v>
      </c>
      <c r="Q36" s="141">
        <v>40.404000000000003</v>
      </c>
      <c r="R36" s="141">
        <v>40.610999999999997</v>
      </c>
      <c r="S36" s="144"/>
      <c r="T36" s="141">
        <v>41.204999999999998</v>
      </c>
      <c r="U36" s="141">
        <v>40.39</v>
      </c>
      <c r="V36" s="141">
        <v>40.323999999999998</v>
      </c>
      <c r="W36" s="141">
        <v>40.286999999999999</v>
      </c>
      <c r="X36" s="141">
        <v>40.880000000000003</v>
      </c>
      <c r="Y36" s="144"/>
      <c r="Z36" s="141">
        <v>40.478999999999999</v>
      </c>
      <c r="AA36" s="141">
        <v>40.023000000000003</v>
      </c>
      <c r="AB36" s="141">
        <v>40.168999999999997</v>
      </c>
      <c r="AC36" s="141">
        <v>40.115000000000002</v>
      </c>
      <c r="AD36" s="141">
        <v>39.918999999999997</v>
      </c>
      <c r="AE36" s="141">
        <v>39.862000000000002</v>
      </c>
      <c r="AF36" s="141">
        <v>40.134</v>
      </c>
      <c r="AG36" s="141">
        <v>39.790999999999997</v>
      </c>
      <c r="AH36" s="141">
        <v>40.069000000000003</v>
      </c>
      <c r="AI36" s="141">
        <v>40.4</v>
      </c>
      <c r="AJ36" s="144"/>
      <c r="AK36" s="141">
        <v>40.54</v>
      </c>
      <c r="AL36" s="141">
        <v>39.573999999999998</v>
      </c>
      <c r="AM36" s="141">
        <v>40.000999999999998</v>
      </c>
      <c r="AN36" s="141">
        <v>39.860999999999997</v>
      </c>
      <c r="AO36" s="141">
        <v>39.779000000000003</v>
      </c>
      <c r="AP36" s="141">
        <v>39.875</v>
      </c>
      <c r="AQ36" s="141">
        <v>40.479999999999997</v>
      </c>
      <c r="AR36" s="141">
        <v>40.216000000000001</v>
      </c>
      <c r="AS36" s="141">
        <v>39.72</v>
      </c>
      <c r="AT36" s="141">
        <v>39.826000000000001</v>
      </c>
      <c r="AU36" s="144"/>
      <c r="AV36" s="144"/>
      <c r="AW36" s="142">
        <v>40.649000000000001</v>
      </c>
    </row>
    <row r="37" spans="1:49" s="2" customFormat="1" ht="24.9" customHeight="1">
      <c r="A37" s="53">
        <v>29</v>
      </c>
      <c r="B37" s="381" t="s">
        <v>213</v>
      </c>
      <c r="C37" s="39">
        <v>69</v>
      </c>
      <c r="D37" s="100">
        <f>COUNTIF(AT5:AT134,"&gt;00")+1</f>
        <v>34</v>
      </c>
      <c r="E37" s="101">
        <f t="shared" si="2"/>
        <v>1934</v>
      </c>
      <c r="F37" s="105">
        <f>MIN(AT5:AT136)</f>
        <v>39.637999999999998</v>
      </c>
      <c r="G37" s="103">
        <f>AVERAGE(AT5:AT136)</f>
        <v>39.919818181818187</v>
      </c>
      <c r="H37" s="104">
        <f t="shared" si="0"/>
        <v>0.28181818181818841</v>
      </c>
      <c r="I37" s="85">
        <v>0.94363425925925926</v>
      </c>
      <c r="J37" s="89">
        <f t="shared" si="1"/>
        <v>1.6886574074074012E-2</v>
      </c>
      <c r="K37" s="152">
        <f>J37+K33</f>
        <v>0.21159722222222208</v>
      </c>
      <c r="L37" s="161">
        <v>140.55000000000001</v>
      </c>
      <c r="M37" s="162"/>
      <c r="N37" s="44"/>
      <c r="P37" s="140">
        <v>40.256999999999998</v>
      </c>
      <c r="Q37" s="141">
        <v>40.526000000000003</v>
      </c>
      <c r="R37" s="141">
        <v>40.564999999999998</v>
      </c>
      <c r="S37" s="144"/>
      <c r="T37" s="141">
        <v>40.335999999999999</v>
      </c>
      <c r="U37" s="141">
        <v>40.548999999999999</v>
      </c>
      <c r="V37" s="141">
        <v>40.286000000000001</v>
      </c>
      <c r="W37" s="141">
        <v>40.582000000000001</v>
      </c>
      <c r="X37" s="141">
        <v>40.578000000000003</v>
      </c>
      <c r="Y37" s="144"/>
      <c r="Z37" s="141">
        <v>40.613</v>
      </c>
      <c r="AA37" s="141">
        <v>40.097999999999999</v>
      </c>
      <c r="AB37" s="141">
        <v>40.152999999999999</v>
      </c>
      <c r="AC37" s="141">
        <v>40.052</v>
      </c>
      <c r="AD37" s="141">
        <v>39.975000000000001</v>
      </c>
      <c r="AE37" s="141">
        <v>39.893000000000001</v>
      </c>
      <c r="AF37" s="141">
        <v>39.950000000000003</v>
      </c>
      <c r="AG37" s="141">
        <v>39.805</v>
      </c>
      <c r="AH37" s="141">
        <v>39.741999999999997</v>
      </c>
      <c r="AI37" s="141">
        <v>40.183</v>
      </c>
      <c r="AJ37" s="144"/>
      <c r="AK37" s="141">
        <v>39.874000000000002</v>
      </c>
      <c r="AL37" s="141">
        <v>39.762</v>
      </c>
      <c r="AM37" s="141">
        <v>40.479999999999997</v>
      </c>
      <c r="AN37" s="141">
        <v>39.886000000000003</v>
      </c>
      <c r="AO37" s="141">
        <v>39.737000000000002</v>
      </c>
      <c r="AP37" s="141">
        <v>39.707999999999998</v>
      </c>
      <c r="AQ37" s="141">
        <v>40.088999999999999</v>
      </c>
      <c r="AR37" s="79"/>
      <c r="AS37" s="141">
        <v>39.792000000000002</v>
      </c>
      <c r="AT37" s="141">
        <v>39.892000000000003</v>
      </c>
      <c r="AU37" s="144"/>
      <c r="AV37" s="144"/>
      <c r="AW37" s="142">
        <v>39.920999999999999</v>
      </c>
    </row>
    <row r="38" spans="1:49" s="2" customFormat="1" ht="24.9" customHeight="1">
      <c r="A38" s="53">
        <v>30</v>
      </c>
      <c r="B38" s="381" t="s">
        <v>213</v>
      </c>
      <c r="C38" s="39">
        <v>21</v>
      </c>
      <c r="D38" s="100">
        <f>COUNTIF(AU5:AU134,"&gt;00")+1</f>
        <v>29</v>
      </c>
      <c r="E38" s="101">
        <f t="shared" si="2"/>
        <v>1963</v>
      </c>
      <c r="F38" s="105">
        <f>MIN(AU5:AU136)</f>
        <v>39.753</v>
      </c>
      <c r="G38" s="103">
        <f>AVERAGE(AU5:AU136)</f>
        <v>40.033214285714294</v>
      </c>
      <c r="H38" s="104">
        <f t="shared" si="0"/>
        <v>0.28021428571429396</v>
      </c>
      <c r="I38" s="85">
        <v>0.95821759259259265</v>
      </c>
      <c r="J38" s="89">
        <f t="shared" si="1"/>
        <v>1.4583333333333393E-2</v>
      </c>
      <c r="K38" s="265">
        <f>J38+K37</f>
        <v>0.22618055555555547</v>
      </c>
      <c r="L38" s="159">
        <v>141.917</v>
      </c>
      <c r="M38" s="162"/>
      <c r="N38" s="44"/>
      <c r="P38" s="140">
        <v>40.219000000000001</v>
      </c>
      <c r="Q38" s="141">
        <v>40.356999999999999</v>
      </c>
      <c r="R38" s="141">
        <v>40.607999999999997</v>
      </c>
      <c r="S38" s="144"/>
      <c r="T38" s="141">
        <v>40.244</v>
      </c>
      <c r="U38" s="141">
        <v>40.546999999999997</v>
      </c>
      <c r="V38" s="141">
        <v>40.265999999999998</v>
      </c>
      <c r="W38" s="141">
        <v>40.57</v>
      </c>
      <c r="X38" s="141">
        <v>40.250999999999998</v>
      </c>
      <c r="Y38" s="144"/>
      <c r="Z38" s="141">
        <v>40.872999999999998</v>
      </c>
      <c r="AA38" s="141">
        <v>40.152000000000001</v>
      </c>
      <c r="AB38" s="141">
        <v>40.43</v>
      </c>
      <c r="AC38" s="141">
        <v>39.887</v>
      </c>
      <c r="AD38" s="141">
        <v>40.305999999999997</v>
      </c>
      <c r="AE38" s="141">
        <v>39.68</v>
      </c>
      <c r="AF38" s="141">
        <v>40.054000000000002</v>
      </c>
      <c r="AG38" s="141">
        <v>39.640999999999998</v>
      </c>
      <c r="AH38" s="141">
        <v>39.953000000000003</v>
      </c>
      <c r="AI38" s="141">
        <v>40.159999999999997</v>
      </c>
      <c r="AJ38" s="144"/>
      <c r="AK38" s="141">
        <v>40.182000000000002</v>
      </c>
      <c r="AL38" s="141">
        <v>39.770000000000003</v>
      </c>
      <c r="AM38" s="141">
        <v>39.896999999999998</v>
      </c>
      <c r="AN38" s="141">
        <v>40.219000000000001</v>
      </c>
      <c r="AO38" s="141">
        <v>40.220999999999997</v>
      </c>
      <c r="AP38" s="141">
        <v>39.837000000000003</v>
      </c>
      <c r="AQ38" s="141">
        <v>39.963000000000001</v>
      </c>
      <c r="AR38" s="79"/>
      <c r="AS38" s="141">
        <v>39.482999999999997</v>
      </c>
      <c r="AT38" s="144"/>
      <c r="AU38" s="144"/>
      <c r="AV38" s="144"/>
      <c r="AW38" s="142">
        <v>39.776000000000003</v>
      </c>
    </row>
    <row r="39" spans="1:49" s="2" customFormat="1" ht="24.9" customHeight="1">
      <c r="A39" s="53">
        <v>31</v>
      </c>
      <c r="B39" s="381" t="s">
        <v>215</v>
      </c>
      <c r="C39" s="39">
        <v>7</v>
      </c>
      <c r="D39" s="100">
        <f>COUNTIF(AV5:AV134,"&gt;00")+1</f>
        <v>28</v>
      </c>
      <c r="E39" s="101">
        <f t="shared" si="2"/>
        <v>1991</v>
      </c>
      <c r="F39" s="105">
        <f>MIN(AV5:AV136)</f>
        <v>39.956000000000003</v>
      </c>
      <c r="G39" s="103">
        <f>AVERAGE(AV5:AV136)</f>
        <v>40.487148148148144</v>
      </c>
      <c r="H39" s="104">
        <f t="shared" si="0"/>
        <v>0.53114814814814082</v>
      </c>
      <c r="I39" s="85">
        <v>0.97256944444444438</v>
      </c>
      <c r="J39" s="89">
        <f t="shared" si="1"/>
        <v>1.4351851851851727E-2</v>
      </c>
      <c r="K39" s="263">
        <f>J39+K34</f>
        <v>0.19356481481481475</v>
      </c>
      <c r="L39" s="159">
        <v>141.328</v>
      </c>
      <c r="M39" s="162"/>
      <c r="N39" s="44"/>
      <c r="P39" s="140">
        <v>40.344000000000001</v>
      </c>
      <c r="Q39" s="141">
        <v>40.670999999999999</v>
      </c>
      <c r="R39" s="141">
        <v>40.488</v>
      </c>
      <c r="S39" s="144"/>
      <c r="T39" s="141">
        <v>40.228000000000002</v>
      </c>
      <c r="U39" s="141">
        <v>40.311999999999998</v>
      </c>
      <c r="V39" s="141">
        <v>40.267000000000003</v>
      </c>
      <c r="W39" s="141">
        <v>40.423000000000002</v>
      </c>
      <c r="X39" s="141">
        <v>40.253</v>
      </c>
      <c r="Y39" s="144"/>
      <c r="Z39" s="141">
        <v>42.003999999999998</v>
      </c>
      <c r="AA39" s="141">
        <v>40.070999999999998</v>
      </c>
      <c r="AB39" s="141">
        <v>40.508000000000003</v>
      </c>
      <c r="AC39" s="141">
        <v>39.747999999999998</v>
      </c>
      <c r="AD39" s="141">
        <v>39.954000000000001</v>
      </c>
      <c r="AE39" s="141">
        <v>39.774999999999999</v>
      </c>
      <c r="AF39" s="141">
        <v>39.895000000000003</v>
      </c>
      <c r="AG39" s="141">
        <v>39.877000000000002</v>
      </c>
      <c r="AH39" s="141">
        <v>40.049999999999997</v>
      </c>
      <c r="AI39" s="141">
        <v>40.253</v>
      </c>
      <c r="AJ39" s="144"/>
      <c r="AK39" s="141">
        <v>39.911999999999999</v>
      </c>
      <c r="AL39" s="141">
        <v>39.735999999999997</v>
      </c>
      <c r="AM39" s="141">
        <v>39.938000000000002</v>
      </c>
      <c r="AN39" s="141">
        <v>40.055</v>
      </c>
      <c r="AO39" s="141">
        <v>39.863</v>
      </c>
      <c r="AP39" s="141">
        <v>39.854999999999997</v>
      </c>
      <c r="AQ39" s="141">
        <v>39.948999999999998</v>
      </c>
      <c r="AR39" s="79"/>
      <c r="AS39" s="141">
        <v>39.68</v>
      </c>
      <c r="AT39" s="144"/>
      <c r="AU39" s="144"/>
      <c r="AV39" s="144"/>
      <c r="AW39" s="142">
        <v>39.594000000000001</v>
      </c>
    </row>
    <row r="40" spans="1:49" s="2" customFormat="1" ht="24.9" customHeight="1" thickBot="1">
      <c r="A40" s="172" t="s">
        <v>103</v>
      </c>
      <c r="B40" s="345" t="s">
        <v>217</v>
      </c>
      <c r="C40" s="40">
        <v>8</v>
      </c>
      <c r="D40" s="278">
        <f>COUNTIF(AW5:AW134,"&gt;00")+1</f>
        <v>59</v>
      </c>
      <c r="E40" s="232">
        <f t="shared" si="2"/>
        <v>2050</v>
      </c>
      <c r="F40" s="239">
        <f>MIN(AW5:AW136)</f>
        <v>39.54</v>
      </c>
      <c r="G40" s="125">
        <f>AVERAGE(AW5:AW136)</f>
        <v>39.895568965517235</v>
      </c>
      <c r="H40" s="126">
        <f t="shared" si="0"/>
        <v>0.35556896551723582</v>
      </c>
      <c r="I40" s="106">
        <v>1.0007060185185186</v>
      </c>
      <c r="J40" s="107">
        <f>I40-I39</f>
        <v>2.8136574074074217E-2</v>
      </c>
      <c r="K40" s="277">
        <f>J40+K32</f>
        <v>0.18945601851851879</v>
      </c>
      <c r="L40" s="153"/>
      <c r="M40" s="196"/>
      <c r="N40" s="44"/>
      <c r="P40" s="140">
        <v>40.423000000000002</v>
      </c>
      <c r="Q40" s="141">
        <v>40.375999999999998</v>
      </c>
      <c r="R40" s="141">
        <v>40.286999999999999</v>
      </c>
      <c r="S40" s="144"/>
      <c r="T40" s="141">
        <v>40.344000000000001</v>
      </c>
      <c r="U40" s="141">
        <v>40.409999999999997</v>
      </c>
      <c r="V40" s="141">
        <v>40.381999999999998</v>
      </c>
      <c r="W40" s="141">
        <v>40.552</v>
      </c>
      <c r="X40" s="141">
        <v>40.326999999999998</v>
      </c>
      <c r="Y40" s="144"/>
      <c r="Z40" s="141">
        <v>40.643999999999998</v>
      </c>
      <c r="AA40" s="141">
        <v>39.978999999999999</v>
      </c>
      <c r="AB40" s="141">
        <v>40.201000000000001</v>
      </c>
      <c r="AC40" s="141">
        <v>40.036999999999999</v>
      </c>
      <c r="AD40" s="141">
        <v>40.091000000000001</v>
      </c>
      <c r="AE40" s="141">
        <v>40.027000000000001</v>
      </c>
      <c r="AF40" s="141">
        <v>40.220999999999997</v>
      </c>
      <c r="AG40" s="141">
        <v>40.1</v>
      </c>
      <c r="AH40" s="141">
        <v>39.857999999999997</v>
      </c>
      <c r="AI40" s="141">
        <v>40.036999999999999</v>
      </c>
      <c r="AJ40" s="144"/>
      <c r="AK40" s="141">
        <v>40.174999999999997</v>
      </c>
      <c r="AL40" s="141">
        <v>40.128</v>
      </c>
      <c r="AM40" s="141">
        <v>40.082999999999998</v>
      </c>
      <c r="AN40" s="141">
        <v>40.292000000000002</v>
      </c>
      <c r="AO40" s="141">
        <v>39.713999999999999</v>
      </c>
      <c r="AP40" s="141">
        <v>39.959000000000003</v>
      </c>
      <c r="AQ40" s="141">
        <v>39.887999999999998</v>
      </c>
      <c r="AR40" s="79"/>
      <c r="AS40" s="141">
        <v>39.847000000000001</v>
      </c>
      <c r="AT40" s="144"/>
      <c r="AU40" s="144"/>
      <c r="AV40" s="144"/>
      <c r="AW40" s="142">
        <v>39.554000000000002</v>
      </c>
    </row>
    <row r="41" spans="1:49" ht="24.75" customHeight="1" thickBot="1">
      <c r="E41" s="108" t="s">
        <v>102</v>
      </c>
      <c r="F41" s="109">
        <f>AVERAGE(F8:F40)</f>
        <v>39.870272727272713</v>
      </c>
      <c r="G41" s="109">
        <f>AVERAGE(P5:AW136)</f>
        <v>40.247596430342149</v>
      </c>
      <c r="H41" s="110">
        <f>AVERAGE(H8:H40)</f>
        <v>0.37275841073252863</v>
      </c>
      <c r="N41" s="95"/>
      <c r="P41" s="140">
        <v>40.459000000000003</v>
      </c>
      <c r="Q41" s="141">
        <v>40.533999999999999</v>
      </c>
      <c r="R41" s="141">
        <v>40.424999999999997</v>
      </c>
      <c r="S41" s="144"/>
      <c r="T41" s="141">
        <v>40.149000000000001</v>
      </c>
      <c r="U41" s="141">
        <v>40.491</v>
      </c>
      <c r="V41" s="141">
        <v>40.329000000000001</v>
      </c>
      <c r="W41" s="141">
        <v>40.454000000000001</v>
      </c>
      <c r="X41" s="141">
        <v>40.466999999999999</v>
      </c>
      <c r="Y41" s="144"/>
      <c r="Z41" s="141">
        <v>40.712000000000003</v>
      </c>
      <c r="AA41" s="141">
        <v>39.962000000000003</v>
      </c>
      <c r="AB41" s="141">
        <v>40.155000000000001</v>
      </c>
      <c r="AC41" s="141">
        <v>40.021000000000001</v>
      </c>
      <c r="AD41" s="141">
        <v>40.323999999999998</v>
      </c>
      <c r="AE41" s="141">
        <v>40.052</v>
      </c>
      <c r="AF41" s="141">
        <v>39.911000000000001</v>
      </c>
      <c r="AG41" s="141">
        <v>40.161999999999999</v>
      </c>
      <c r="AH41" s="141">
        <v>40.08</v>
      </c>
      <c r="AI41" s="141">
        <v>40.356000000000002</v>
      </c>
      <c r="AJ41" s="144"/>
      <c r="AK41" s="141">
        <v>39.988</v>
      </c>
      <c r="AL41" s="141">
        <v>39.793999999999997</v>
      </c>
      <c r="AM41" s="141">
        <v>40.152000000000001</v>
      </c>
      <c r="AN41" s="141">
        <v>40.283999999999999</v>
      </c>
      <c r="AO41" s="141">
        <v>40.823</v>
      </c>
      <c r="AP41" s="141">
        <v>40.008000000000003</v>
      </c>
      <c r="AQ41" s="141">
        <v>39.771000000000001</v>
      </c>
      <c r="AR41" s="79"/>
      <c r="AS41" s="141">
        <v>39.713000000000001</v>
      </c>
      <c r="AT41" s="144"/>
      <c r="AU41" s="144"/>
      <c r="AV41" s="144"/>
      <c r="AW41" s="142">
        <v>39.667000000000002</v>
      </c>
    </row>
    <row r="42" spans="1:49" ht="22.95" customHeight="1">
      <c r="P42" s="140">
        <v>40.360999999999997</v>
      </c>
      <c r="Q42" s="141">
        <v>40.418999999999997</v>
      </c>
      <c r="R42" s="141">
        <v>40.384999999999998</v>
      </c>
      <c r="S42" s="144"/>
      <c r="T42" s="141">
        <v>40.023000000000003</v>
      </c>
      <c r="U42" s="141">
        <v>40.290999999999997</v>
      </c>
      <c r="V42" s="141">
        <v>40.365000000000002</v>
      </c>
      <c r="W42" s="141">
        <v>40.340000000000003</v>
      </c>
      <c r="X42" s="141">
        <v>40.317</v>
      </c>
      <c r="Y42" s="144"/>
      <c r="Z42" s="141">
        <v>40.558</v>
      </c>
      <c r="AA42" s="141">
        <v>39.853000000000002</v>
      </c>
      <c r="AB42" s="141">
        <v>40.713999999999999</v>
      </c>
      <c r="AC42" s="141">
        <v>39.796999999999997</v>
      </c>
      <c r="AD42" s="141">
        <v>40.283999999999999</v>
      </c>
      <c r="AE42" s="141">
        <v>40.351999999999997</v>
      </c>
      <c r="AF42" s="141">
        <v>40.030999999999999</v>
      </c>
      <c r="AG42" s="141">
        <v>39.906999999999996</v>
      </c>
      <c r="AH42" s="141">
        <v>39.887</v>
      </c>
      <c r="AI42" s="141">
        <v>41.231000000000002</v>
      </c>
      <c r="AJ42" s="144"/>
      <c r="AK42" s="141">
        <v>39.978999999999999</v>
      </c>
      <c r="AL42" s="141">
        <v>39.871000000000002</v>
      </c>
      <c r="AM42" s="141">
        <v>40.045999999999999</v>
      </c>
      <c r="AN42" s="141">
        <v>40.43</v>
      </c>
      <c r="AO42" s="144"/>
      <c r="AP42" s="141">
        <v>39.899000000000001</v>
      </c>
      <c r="AQ42" s="141">
        <v>39.942</v>
      </c>
      <c r="AR42" s="79"/>
      <c r="AS42" s="141">
        <v>39.723999999999997</v>
      </c>
      <c r="AT42" s="144"/>
      <c r="AU42" s="144"/>
      <c r="AV42" s="144"/>
      <c r="AW42" s="142">
        <v>39.566000000000003</v>
      </c>
    </row>
    <row r="43" spans="1:49" ht="22.95" customHeight="1">
      <c r="P43" s="140">
        <v>40.472000000000001</v>
      </c>
      <c r="Q43" s="141">
        <v>40.808999999999997</v>
      </c>
      <c r="R43" s="141">
        <v>40.289000000000001</v>
      </c>
      <c r="S43" s="144"/>
      <c r="T43" s="141">
        <v>40.325000000000003</v>
      </c>
      <c r="U43" s="141">
        <v>40.369999999999997</v>
      </c>
      <c r="V43" s="141">
        <v>40.122999999999998</v>
      </c>
      <c r="W43" s="141">
        <v>40.404000000000003</v>
      </c>
      <c r="X43" s="141">
        <v>40.442</v>
      </c>
      <c r="Y43" s="144"/>
      <c r="Z43" s="141">
        <v>40.771999999999998</v>
      </c>
      <c r="AA43" s="141">
        <v>40.271000000000001</v>
      </c>
      <c r="AB43" s="141">
        <v>39.866999999999997</v>
      </c>
      <c r="AC43" s="141">
        <v>39.948</v>
      </c>
      <c r="AD43" s="141">
        <v>40.219000000000001</v>
      </c>
      <c r="AE43" s="141">
        <v>39.901000000000003</v>
      </c>
      <c r="AF43" s="141">
        <v>39.899000000000001</v>
      </c>
      <c r="AG43" s="141">
        <v>40.075000000000003</v>
      </c>
      <c r="AH43" s="141">
        <v>39.914999999999999</v>
      </c>
      <c r="AI43" s="43"/>
      <c r="AJ43" s="43"/>
      <c r="AK43" s="141">
        <v>40.057000000000002</v>
      </c>
      <c r="AL43" s="141">
        <v>39.927</v>
      </c>
      <c r="AM43" s="141">
        <v>40.003999999999998</v>
      </c>
      <c r="AN43" s="141">
        <v>40.409999999999997</v>
      </c>
      <c r="AO43" s="144"/>
      <c r="AP43" s="141">
        <v>39.917999999999999</v>
      </c>
      <c r="AQ43" s="141">
        <v>39.997</v>
      </c>
      <c r="AR43" s="79"/>
      <c r="AS43" s="141">
        <v>39.798999999999999</v>
      </c>
      <c r="AT43" s="144"/>
      <c r="AU43" s="144"/>
      <c r="AV43" s="144"/>
      <c r="AW43" s="142">
        <v>39.828000000000003</v>
      </c>
    </row>
    <row r="44" spans="1:49" ht="22.95" customHeight="1">
      <c r="P44" s="140">
        <v>40.445999999999998</v>
      </c>
      <c r="Q44" s="141">
        <v>40.459000000000003</v>
      </c>
      <c r="R44" s="141">
        <v>40.344000000000001</v>
      </c>
      <c r="S44" s="144"/>
      <c r="T44" s="141">
        <v>40.097999999999999</v>
      </c>
      <c r="U44" s="141">
        <v>40.307000000000002</v>
      </c>
      <c r="V44" s="141">
        <v>40.046999999999997</v>
      </c>
      <c r="W44" s="141">
        <v>40.378</v>
      </c>
      <c r="X44" s="141">
        <v>40.54</v>
      </c>
      <c r="Y44" s="144"/>
      <c r="Z44" s="144"/>
      <c r="AA44" s="141">
        <v>40.308999999999997</v>
      </c>
      <c r="AB44" s="141">
        <v>40.174999999999997</v>
      </c>
      <c r="AC44" s="141">
        <v>40.015000000000001</v>
      </c>
      <c r="AD44" s="141">
        <v>40.049999999999997</v>
      </c>
      <c r="AE44" s="141">
        <v>39.951999999999998</v>
      </c>
      <c r="AF44" s="141">
        <v>39.899000000000001</v>
      </c>
      <c r="AG44" s="141">
        <v>39.79</v>
      </c>
      <c r="AH44" s="141">
        <v>40.158000000000001</v>
      </c>
      <c r="AI44" s="43"/>
      <c r="AJ44" s="43"/>
      <c r="AK44" s="141">
        <v>40.07</v>
      </c>
      <c r="AL44" s="141">
        <v>39.823999999999998</v>
      </c>
      <c r="AM44" s="141">
        <v>39.993000000000002</v>
      </c>
      <c r="AN44" s="141">
        <v>40.146000000000001</v>
      </c>
      <c r="AO44" s="144"/>
      <c r="AP44" s="141">
        <v>39.863999999999997</v>
      </c>
      <c r="AQ44" s="141">
        <v>40.073999999999998</v>
      </c>
      <c r="AR44" s="79"/>
      <c r="AS44" s="141">
        <v>39.89</v>
      </c>
      <c r="AT44" s="144"/>
      <c r="AU44" s="144"/>
      <c r="AV44" s="144"/>
      <c r="AW44" s="142">
        <v>39.860999999999997</v>
      </c>
    </row>
    <row r="45" spans="1:49" ht="22.95" customHeight="1">
      <c r="P45" s="140">
        <v>40.371000000000002</v>
      </c>
      <c r="Q45" s="141">
        <v>40.511000000000003</v>
      </c>
      <c r="R45" s="141">
        <v>40.5</v>
      </c>
      <c r="S45" s="144"/>
      <c r="T45" s="141">
        <v>40.201999999999998</v>
      </c>
      <c r="U45" s="141">
        <v>40.585999999999999</v>
      </c>
      <c r="V45" s="141">
        <v>40.168999999999997</v>
      </c>
      <c r="W45" s="141">
        <v>40.692999999999998</v>
      </c>
      <c r="X45" s="141">
        <v>40.36</v>
      </c>
      <c r="Y45" s="144"/>
      <c r="Z45" s="144"/>
      <c r="AA45" s="141">
        <v>40.124000000000002</v>
      </c>
      <c r="AB45" s="141">
        <v>40.380000000000003</v>
      </c>
      <c r="AC45" s="141">
        <v>39.895000000000003</v>
      </c>
      <c r="AD45" s="141">
        <v>40.19</v>
      </c>
      <c r="AE45" s="141">
        <v>39.704000000000001</v>
      </c>
      <c r="AF45" s="141">
        <v>40.084000000000003</v>
      </c>
      <c r="AG45" s="141">
        <v>39.731999999999999</v>
      </c>
      <c r="AH45" s="141">
        <v>40.072000000000003</v>
      </c>
      <c r="AI45" s="43"/>
      <c r="AJ45" s="43"/>
      <c r="AK45" s="141">
        <v>39.978999999999999</v>
      </c>
      <c r="AL45" s="141">
        <v>39.948</v>
      </c>
      <c r="AM45" s="141">
        <v>40.213000000000001</v>
      </c>
      <c r="AN45" s="141">
        <v>40.292000000000002</v>
      </c>
      <c r="AO45" s="144"/>
      <c r="AP45" s="141">
        <v>39.905000000000001</v>
      </c>
      <c r="AQ45" s="141">
        <v>40.155000000000001</v>
      </c>
      <c r="AR45" s="79"/>
      <c r="AS45" s="141">
        <v>39.774000000000001</v>
      </c>
      <c r="AT45" s="144"/>
      <c r="AU45" s="144"/>
      <c r="AV45" s="144"/>
      <c r="AW45" s="142">
        <v>39.619999999999997</v>
      </c>
    </row>
    <row r="46" spans="1:49" ht="22.95" customHeight="1">
      <c r="P46" s="140">
        <v>40.326000000000001</v>
      </c>
      <c r="Q46" s="141">
        <v>40.262</v>
      </c>
      <c r="R46" s="141">
        <v>40.323999999999998</v>
      </c>
      <c r="S46" s="144"/>
      <c r="T46" s="141">
        <v>40.118000000000002</v>
      </c>
      <c r="U46" s="141">
        <v>40.436</v>
      </c>
      <c r="V46" s="141">
        <v>40.387</v>
      </c>
      <c r="W46" s="141">
        <v>40.520000000000003</v>
      </c>
      <c r="X46" s="141">
        <v>40.335000000000001</v>
      </c>
      <c r="Y46" s="144"/>
      <c r="Z46" s="144"/>
      <c r="AA46" s="141">
        <v>40.215000000000003</v>
      </c>
      <c r="AB46" s="141">
        <v>40.048000000000002</v>
      </c>
      <c r="AC46" s="141">
        <v>39.984000000000002</v>
      </c>
      <c r="AD46" s="141">
        <v>40.162999999999997</v>
      </c>
      <c r="AE46" s="141">
        <v>39.71</v>
      </c>
      <c r="AF46" s="141">
        <v>39.988</v>
      </c>
      <c r="AG46" s="141">
        <v>40.143000000000001</v>
      </c>
      <c r="AH46" s="141">
        <v>39.947000000000003</v>
      </c>
      <c r="AI46" s="43"/>
      <c r="AJ46" s="43"/>
      <c r="AK46" s="141">
        <v>40.247999999999998</v>
      </c>
      <c r="AL46" s="141">
        <v>39.746000000000002</v>
      </c>
      <c r="AM46" s="141">
        <v>40.107999999999997</v>
      </c>
      <c r="AN46" s="141">
        <v>40.207999999999998</v>
      </c>
      <c r="AO46" s="144"/>
      <c r="AP46" s="141">
        <v>39.911000000000001</v>
      </c>
      <c r="AQ46" s="141">
        <v>40.204999999999998</v>
      </c>
      <c r="AR46" s="79"/>
      <c r="AS46" s="141">
        <v>39.859000000000002</v>
      </c>
      <c r="AT46" s="144"/>
      <c r="AU46" s="144"/>
      <c r="AV46" s="144"/>
      <c r="AW46" s="142">
        <v>39.929000000000002</v>
      </c>
    </row>
    <row r="47" spans="1:49" ht="22.95" customHeight="1">
      <c r="P47" s="140">
        <v>40.515000000000001</v>
      </c>
      <c r="Q47" s="141">
        <v>40.487000000000002</v>
      </c>
      <c r="R47" s="141">
        <v>40.247999999999998</v>
      </c>
      <c r="S47" s="144"/>
      <c r="T47" s="141">
        <v>40.213999999999999</v>
      </c>
      <c r="U47" s="141">
        <v>40.466000000000001</v>
      </c>
      <c r="V47" s="141">
        <v>40.200000000000003</v>
      </c>
      <c r="W47" s="141">
        <v>40.511000000000003</v>
      </c>
      <c r="X47" s="141">
        <v>40.582999999999998</v>
      </c>
      <c r="Y47" s="144"/>
      <c r="Z47" s="144"/>
      <c r="AA47" s="141">
        <v>40.216000000000001</v>
      </c>
      <c r="AB47" s="141">
        <v>40.159999999999997</v>
      </c>
      <c r="AC47" s="141">
        <v>39.878</v>
      </c>
      <c r="AD47" s="141">
        <v>39.988999999999997</v>
      </c>
      <c r="AE47" s="141">
        <v>39.908999999999999</v>
      </c>
      <c r="AF47" s="141">
        <v>39.932000000000002</v>
      </c>
      <c r="AG47" s="141">
        <v>39.725000000000001</v>
      </c>
      <c r="AH47" s="141">
        <v>39.765999999999998</v>
      </c>
      <c r="AI47" s="43"/>
      <c r="AJ47" s="43"/>
      <c r="AK47" s="141">
        <v>40.048000000000002</v>
      </c>
      <c r="AL47" s="141">
        <v>40.161999999999999</v>
      </c>
      <c r="AM47" s="141">
        <v>39.889000000000003</v>
      </c>
      <c r="AN47" s="141">
        <v>40.332000000000001</v>
      </c>
      <c r="AO47" s="144"/>
      <c r="AP47" s="141">
        <v>40.012</v>
      </c>
      <c r="AQ47" s="141">
        <v>40.08</v>
      </c>
      <c r="AR47" s="79"/>
      <c r="AS47" s="141">
        <v>39.753</v>
      </c>
      <c r="AT47" s="144"/>
      <c r="AU47" s="144"/>
      <c r="AV47" s="144"/>
      <c r="AW47" s="142">
        <v>39.649000000000001</v>
      </c>
    </row>
    <row r="48" spans="1:49" ht="22.95" customHeight="1">
      <c r="P48" s="140">
        <v>40.616</v>
      </c>
      <c r="Q48" s="141">
        <v>40.503</v>
      </c>
      <c r="R48" s="141">
        <v>41.218000000000004</v>
      </c>
      <c r="S48" s="144"/>
      <c r="T48" s="141">
        <v>40.234999999999999</v>
      </c>
      <c r="U48" s="141">
        <v>40.28</v>
      </c>
      <c r="V48" s="141">
        <v>40.402000000000001</v>
      </c>
      <c r="W48" s="141">
        <v>40.524000000000001</v>
      </c>
      <c r="X48" s="141">
        <v>40.853999999999999</v>
      </c>
      <c r="Y48" s="144"/>
      <c r="Z48" s="144"/>
      <c r="AA48" s="141">
        <v>39.981000000000002</v>
      </c>
      <c r="AB48" s="141">
        <v>40.366</v>
      </c>
      <c r="AC48" s="141">
        <v>40.064</v>
      </c>
      <c r="AD48" s="141">
        <v>40.167000000000002</v>
      </c>
      <c r="AE48" s="141">
        <v>39.692</v>
      </c>
      <c r="AF48" s="141">
        <v>39.893000000000001</v>
      </c>
      <c r="AG48" s="141">
        <v>39.786000000000001</v>
      </c>
      <c r="AH48" s="141">
        <v>39.866999999999997</v>
      </c>
      <c r="AI48" s="43"/>
      <c r="AJ48" s="43"/>
      <c r="AK48" s="141">
        <v>40.220999999999997</v>
      </c>
      <c r="AL48" s="141">
        <v>39.99</v>
      </c>
      <c r="AM48" s="141">
        <v>40.154000000000003</v>
      </c>
      <c r="AN48" s="141">
        <v>40.08</v>
      </c>
      <c r="AO48" s="144"/>
      <c r="AP48" s="141">
        <v>39.950000000000003</v>
      </c>
      <c r="AQ48" s="141">
        <v>40.058999999999997</v>
      </c>
      <c r="AR48" s="79"/>
      <c r="AS48" s="141">
        <v>39.795999999999999</v>
      </c>
      <c r="AT48" s="144"/>
      <c r="AU48" s="144"/>
      <c r="AV48" s="144"/>
      <c r="AW48" s="142">
        <v>39.801000000000002</v>
      </c>
    </row>
    <row r="49" spans="16:49">
      <c r="P49" s="140">
        <v>40.405999999999999</v>
      </c>
      <c r="Q49" s="141">
        <v>40.546999999999997</v>
      </c>
      <c r="R49" s="141">
        <v>40.353999999999999</v>
      </c>
      <c r="S49" s="144"/>
      <c r="T49" s="141">
        <v>40.088000000000001</v>
      </c>
      <c r="U49" s="141">
        <v>40.524999999999999</v>
      </c>
      <c r="V49" s="141">
        <v>40.118000000000002</v>
      </c>
      <c r="W49" s="141">
        <v>40.450000000000003</v>
      </c>
      <c r="X49" s="141">
        <v>40.424999999999997</v>
      </c>
      <c r="Y49" s="144"/>
      <c r="Z49" s="144"/>
      <c r="AA49" s="141">
        <v>40.101999999999997</v>
      </c>
      <c r="AB49" s="141">
        <v>40.600999999999999</v>
      </c>
      <c r="AC49" s="141">
        <v>40.353999999999999</v>
      </c>
      <c r="AD49" s="141">
        <v>39.954999999999998</v>
      </c>
      <c r="AE49" s="141">
        <v>40.191000000000003</v>
      </c>
      <c r="AF49" s="141">
        <v>39.957999999999998</v>
      </c>
      <c r="AG49" s="141">
        <v>40.079000000000001</v>
      </c>
      <c r="AH49" s="141">
        <v>39.954999999999998</v>
      </c>
      <c r="AI49" s="43"/>
      <c r="AJ49" s="43"/>
      <c r="AK49" s="141">
        <v>40.271000000000001</v>
      </c>
      <c r="AL49" s="141">
        <v>40.167999999999999</v>
      </c>
      <c r="AM49" s="141">
        <v>40.137</v>
      </c>
      <c r="AN49" s="141">
        <v>40.131999999999998</v>
      </c>
      <c r="AO49" s="144"/>
      <c r="AP49" s="141">
        <v>39.880000000000003</v>
      </c>
      <c r="AQ49" s="141">
        <v>40.265000000000001</v>
      </c>
      <c r="AR49" s="79"/>
      <c r="AS49" s="141">
        <v>39.689</v>
      </c>
      <c r="AT49" s="144"/>
      <c r="AU49" s="144"/>
      <c r="AV49" s="144"/>
      <c r="AW49" s="142">
        <v>40.002000000000002</v>
      </c>
    </row>
    <row r="50" spans="16:49">
      <c r="P50" s="140">
        <v>40.354999999999997</v>
      </c>
      <c r="Q50" s="141">
        <v>40.575000000000003</v>
      </c>
      <c r="R50" s="141">
        <v>40.595999999999997</v>
      </c>
      <c r="S50" s="144"/>
      <c r="T50" s="141">
        <v>40.116999999999997</v>
      </c>
      <c r="U50" s="141">
        <v>40.273000000000003</v>
      </c>
      <c r="V50" s="141">
        <v>40.146000000000001</v>
      </c>
      <c r="W50" s="141">
        <v>40.493000000000002</v>
      </c>
      <c r="X50" s="141">
        <v>40.277000000000001</v>
      </c>
      <c r="Y50" s="144"/>
      <c r="Z50" s="144"/>
      <c r="AA50" s="141">
        <v>40.076000000000001</v>
      </c>
      <c r="AB50" s="141">
        <v>40.021000000000001</v>
      </c>
      <c r="AC50" s="141">
        <v>39.978999999999999</v>
      </c>
      <c r="AD50" s="141">
        <v>39.957999999999998</v>
      </c>
      <c r="AE50" s="141">
        <v>40.128</v>
      </c>
      <c r="AF50" s="141">
        <v>39.927</v>
      </c>
      <c r="AG50" s="141">
        <v>40.552</v>
      </c>
      <c r="AH50" s="141">
        <v>39.963000000000001</v>
      </c>
      <c r="AI50" s="43"/>
      <c r="AJ50" s="43"/>
      <c r="AK50" s="141">
        <v>41.228999999999999</v>
      </c>
      <c r="AL50" s="141">
        <v>40.140999999999998</v>
      </c>
      <c r="AM50" s="141">
        <v>40.018999999999998</v>
      </c>
      <c r="AN50" s="141">
        <v>39.97</v>
      </c>
      <c r="AO50" s="144"/>
      <c r="AP50" s="141">
        <v>39.996000000000002</v>
      </c>
      <c r="AQ50" s="141">
        <v>40.048000000000002</v>
      </c>
      <c r="AR50" s="79"/>
      <c r="AS50" s="141">
        <v>39.737000000000002</v>
      </c>
      <c r="AT50" s="144"/>
      <c r="AU50" s="144"/>
      <c r="AV50" s="144"/>
      <c r="AW50" s="142">
        <v>39.975999999999999</v>
      </c>
    </row>
    <row r="51" spans="16:49">
      <c r="P51" s="140">
        <v>40.234999999999999</v>
      </c>
      <c r="Q51" s="141">
        <v>40.359000000000002</v>
      </c>
      <c r="R51" s="141">
        <v>40.359000000000002</v>
      </c>
      <c r="S51" s="144"/>
      <c r="T51" s="141">
        <v>40.027000000000001</v>
      </c>
      <c r="U51" s="141">
        <v>40.351999999999997</v>
      </c>
      <c r="V51" s="141">
        <v>40.264000000000003</v>
      </c>
      <c r="W51" s="141">
        <v>40.53</v>
      </c>
      <c r="X51" s="141">
        <v>40.335999999999999</v>
      </c>
      <c r="Y51" s="144"/>
      <c r="Z51" s="144"/>
      <c r="AA51" s="141">
        <v>40.058</v>
      </c>
      <c r="AB51" s="141">
        <v>39.938000000000002</v>
      </c>
      <c r="AC51" s="141">
        <v>40.002000000000002</v>
      </c>
      <c r="AD51" s="141">
        <v>39.883000000000003</v>
      </c>
      <c r="AE51" s="141">
        <v>40.079000000000001</v>
      </c>
      <c r="AF51" s="141">
        <v>39.853000000000002</v>
      </c>
      <c r="AG51" s="43"/>
      <c r="AH51" s="141">
        <v>40.073</v>
      </c>
      <c r="AI51" s="43"/>
      <c r="AJ51" s="43"/>
      <c r="AK51" s="141">
        <v>40.073</v>
      </c>
      <c r="AL51" s="141">
        <v>40.017000000000003</v>
      </c>
      <c r="AM51" s="141">
        <v>40.061999999999998</v>
      </c>
      <c r="AN51" s="141">
        <v>40.204999999999998</v>
      </c>
      <c r="AO51" s="144"/>
      <c r="AP51" s="141">
        <v>39.978999999999999</v>
      </c>
      <c r="AQ51" s="141">
        <v>40.408000000000001</v>
      </c>
      <c r="AR51" s="79"/>
      <c r="AS51" s="141">
        <v>40.432000000000002</v>
      </c>
      <c r="AT51" s="144"/>
      <c r="AU51" s="144"/>
      <c r="AV51" s="144"/>
      <c r="AW51" s="142">
        <v>39.892000000000003</v>
      </c>
    </row>
    <row r="52" spans="16:49">
      <c r="P52" s="140">
        <v>40.414000000000001</v>
      </c>
      <c r="Q52" s="141">
        <v>40.472999999999999</v>
      </c>
      <c r="R52" s="141">
        <v>40.375</v>
      </c>
      <c r="S52" s="144"/>
      <c r="T52" s="141">
        <v>39.860999999999997</v>
      </c>
      <c r="U52" s="141">
        <v>40.429000000000002</v>
      </c>
      <c r="V52" s="141">
        <v>40.255000000000003</v>
      </c>
      <c r="W52" s="141">
        <v>40.408000000000001</v>
      </c>
      <c r="X52" s="141">
        <v>40.521000000000001</v>
      </c>
      <c r="Y52" s="144"/>
      <c r="Z52" s="144"/>
      <c r="AA52" s="141">
        <v>40.049999999999997</v>
      </c>
      <c r="AB52" s="141">
        <v>40.173999999999999</v>
      </c>
      <c r="AC52" s="141">
        <v>40.095999999999997</v>
      </c>
      <c r="AD52" s="141">
        <v>40.048999999999999</v>
      </c>
      <c r="AE52" s="141">
        <v>39.844000000000001</v>
      </c>
      <c r="AF52" s="141">
        <v>39.991</v>
      </c>
      <c r="AG52" s="43"/>
      <c r="AH52" s="141">
        <v>40.148000000000003</v>
      </c>
      <c r="AI52" s="43"/>
      <c r="AJ52" s="43"/>
      <c r="AK52" s="141">
        <v>39.972000000000001</v>
      </c>
      <c r="AL52" s="141">
        <v>39.843000000000004</v>
      </c>
      <c r="AM52" s="141">
        <v>40.06</v>
      </c>
      <c r="AN52" s="141">
        <v>40.061</v>
      </c>
      <c r="AO52" s="144"/>
      <c r="AP52" s="141">
        <v>39.908000000000001</v>
      </c>
      <c r="AQ52" s="141">
        <v>40.133000000000003</v>
      </c>
      <c r="AR52" s="79"/>
      <c r="AS52" s="141">
        <v>39.866</v>
      </c>
      <c r="AT52" s="144"/>
      <c r="AU52" s="144"/>
      <c r="AV52" s="144"/>
      <c r="AW52" s="142">
        <v>39.819000000000003</v>
      </c>
    </row>
    <row r="53" spans="16:49">
      <c r="P53" s="140">
        <v>40.448999999999998</v>
      </c>
      <c r="Q53" s="141">
        <v>40.372</v>
      </c>
      <c r="R53" s="141">
        <v>40.743000000000002</v>
      </c>
      <c r="S53" s="144"/>
      <c r="T53" s="141">
        <v>39.96</v>
      </c>
      <c r="U53" s="141">
        <v>40.677999999999997</v>
      </c>
      <c r="V53" s="141">
        <v>40.039000000000001</v>
      </c>
      <c r="W53" s="141">
        <v>40.308999999999997</v>
      </c>
      <c r="X53" s="141">
        <v>40.371000000000002</v>
      </c>
      <c r="Y53" s="144"/>
      <c r="Z53" s="144"/>
      <c r="AA53" s="141">
        <v>40.058999999999997</v>
      </c>
      <c r="AB53" s="141">
        <v>39.979999999999997</v>
      </c>
      <c r="AC53" s="141">
        <v>40.021999999999998</v>
      </c>
      <c r="AD53" s="141">
        <v>40.088999999999999</v>
      </c>
      <c r="AE53" s="141">
        <v>39.951999999999998</v>
      </c>
      <c r="AF53" s="141">
        <v>39.901000000000003</v>
      </c>
      <c r="AG53" s="43"/>
      <c r="AH53" s="141">
        <v>39.901000000000003</v>
      </c>
      <c r="AI53" s="43"/>
      <c r="AJ53" s="43"/>
      <c r="AK53" s="141">
        <v>40.061</v>
      </c>
      <c r="AL53" s="141">
        <v>40.034999999999997</v>
      </c>
      <c r="AM53" s="141">
        <v>40.042000000000002</v>
      </c>
      <c r="AN53" s="141">
        <v>40.121000000000002</v>
      </c>
      <c r="AO53" s="144"/>
      <c r="AP53" s="141">
        <v>40.101999999999997</v>
      </c>
      <c r="AQ53" s="141">
        <v>40.07</v>
      </c>
      <c r="AR53" s="79"/>
      <c r="AS53" s="141">
        <v>39.963999999999999</v>
      </c>
      <c r="AT53" s="144"/>
      <c r="AU53" s="144"/>
      <c r="AV53" s="144"/>
      <c r="AW53" s="142">
        <v>39.875</v>
      </c>
    </row>
    <row r="54" spans="16:49">
      <c r="P54" s="140">
        <v>40.432000000000002</v>
      </c>
      <c r="Q54" s="141">
        <v>40.481000000000002</v>
      </c>
      <c r="R54" s="141">
        <v>40.744999999999997</v>
      </c>
      <c r="S54" s="144"/>
      <c r="T54" s="141">
        <v>40.128999999999998</v>
      </c>
      <c r="U54" s="141">
        <v>40.371000000000002</v>
      </c>
      <c r="V54" s="141">
        <v>40.317999999999998</v>
      </c>
      <c r="W54" s="141">
        <v>40.295999999999999</v>
      </c>
      <c r="X54" s="141">
        <v>40.26</v>
      </c>
      <c r="Y54" s="144"/>
      <c r="Z54" s="144"/>
      <c r="AA54" s="141">
        <v>39.840000000000003</v>
      </c>
      <c r="AB54" s="141">
        <v>39.784999999999997</v>
      </c>
      <c r="AC54" s="141">
        <v>40.070999999999998</v>
      </c>
      <c r="AD54" s="141">
        <v>40.064</v>
      </c>
      <c r="AE54" s="141">
        <v>40.064</v>
      </c>
      <c r="AF54" s="141">
        <v>39.988</v>
      </c>
      <c r="AG54" s="43"/>
      <c r="AH54" s="141">
        <v>39.960999999999999</v>
      </c>
      <c r="AI54" s="43"/>
      <c r="AJ54" s="43"/>
      <c r="AK54" s="141">
        <v>40.024999999999999</v>
      </c>
      <c r="AL54" s="141">
        <v>40.049999999999997</v>
      </c>
      <c r="AM54" s="141">
        <v>40.021999999999998</v>
      </c>
      <c r="AN54" s="141">
        <v>40.171999999999997</v>
      </c>
      <c r="AO54" s="144"/>
      <c r="AP54" s="141">
        <v>39.819000000000003</v>
      </c>
      <c r="AQ54" s="141">
        <v>40.226999999999997</v>
      </c>
      <c r="AR54" s="79"/>
      <c r="AS54" s="141">
        <v>40.796999999999997</v>
      </c>
      <c r="AT54" s="144"/>
      <c r="AU54" s="144"/>
      <c r="AV54" s="144"/>
      <c r="AW54" s="142">
        <v>39.936</v>
      </c>
    </row>
    <row r="55" spans="16:49">
      <c r="P55" s="140">
        <v>40.283999999999999</v>
      </c>
      <c r="Q55" s="141">
        <v>40.817999999999998</v>
      </c>
      <c r="R55" s="141">
        <v>40.642000000000003</v>
      </c>
      <c r="S55" s="144"/>
      <c r="T55" s="141">
        <v>40.107999999999997</v>
      </c>
      <c r="U55" s="141">
        <v>40.198999999999998</v>
      </c>
      <c r="V55" s="141">
        <v>39.979999999999997</v>
      </c>
      <c r="W55" s="141">
        <v>40.381</v>
      </c>
      <c r="X55" s="141">
        <v>40.265000000000001</v>
      </c>
      <c r="Y55" s="144"/>
      <c r="Z55" s="144"/>
      <c r="AA55" s="141">
        <v>39.966000000000001</v>
      </c>
      <c r="AB55" s="141">
        <v>39.874000000000002</v>
      </c>
      <c r="AC55" s="141">
        <v>39.963999999999999</v>
      </c>
      <c r="AD55" s="141">
        <v>39.834000000000003</v>
      </c>
      <c r="AE55" s="141">
        <v>39.886000000000003</v>
      </c>
      <c r="AF55" s="141">
        <v>40.475999999999999</v>
      </c>
      <c r="AG55" s="43"/>
      <c r="AH55" s="141">
        <v>40.066000000000003</v>
      </c>
      <c r="AI55" s="43"/>
      <c r="AJ55" s="43"/>
      <c r="AK55" s="141">
        <v>40.265000000000001</v>
      </c>
      <c r="AL55" s="141">
        <v>39.957000000000001</v>
      </c>
      <c r="AM55" s="141">
        <v>40.128</v>
      </c>
      <c r="AN55" s="141">
        <v>40.215000000000003</v>
      </c>
      <c r="AO55" s="144"/>
      <c r="AP55" s="141">
        <v>40.094999999999999</v>
      </c>
      <c r="AQ55" s="141">
        <v>40.042000000000002</v>
      </c>
      <c r="AR55" s="79"/>
      <c r="AS55" s="141">
        <v>40.204000000000001</v>
      </c>
      <c r="AT55" s="144"/>
      <c r="AU55" s="144"/>
      <c r="AV55" s="144"/>
      <c r="AW55" s="142">
        <v>39.884</v>
      </c>
    </row>
    <row r="56" spans="16:49">
      <c r="P56" s="140">
        <v>40.460999999999999</v>
      </c>
      <c r="Q56" s="144"/>
      <c r="R56" s="141">
        <v>40.593000000000004</v>
      </c>
      <c r="S56" s="144"/>
      <c r="T56" s="141">
        <v>40.049999999999997</v>
      </c>
      <c r="U56" s="141">
        <v>40.316000000000003</v>
      </c>
      <c r="V56" s="141">
        <v>40.103999999999999</v>
      </c>
      <c r="W56" s="141">
        <v>40.493000000000002</v>
      </c>
      <c r="X56" s="141">
        <v>40.320999999999998</v>
      </c>
      <c r="Y56" s="144"/>
      <c r="Z56" s="144"/>
      <c r="AA56" s="141">
        <v>39.966000000000001</v>
      </c>
      <c r="AB56" s="141">
        <v>39.944000000000003</v>
      </c>
      <c r="AC56" s="141">
        <v>39.917000000000002</v>
      </c>
      <c r="AD56" s="141">
        <v>39.777000000000001</v>
      </c>
      <c r="AE56" s="141">
        <v>39.86</v>
      </c>
      <c r="AF56" s="141">
        <v>40.045999999999999</v>
      </c>
      <c r="AG56" s="43"/>
      <c r="AH56" s="141">
        <v>39.68</v>
      </c>
      <c r="AI56" s="43"/>
      <c r="AJ56" s="43"/>
      <c r="AK56" s="141">
        <v>40.75</v>
      </c>
      <c r="AL56" s="141">
        <v>39.746000000000002</v>
      </c>
      <c r="AM56" s="141">
        <v>40.017000000000003</v>
      </c>
      <c r="AN56" s="141">
        <v>40.258000000000003</v>
      </c>
      <c r="AO56" s="144"/>
      <c r="AP56" s="141">
        <v>39.963999999999999</v>
      </c>
      <c r="AQ56" s="141">
        <v>40.042000000000002</v>
      </c>
      <c r="AR56" s="79"/>
      <c r="AS56" s="141">
        <v>39.713000000000001</v>
      </c>
      <c r="AT56" s="144"/>
      <c r="AU56" s="144"/>
      <c r="AV56" s="144"/>
      <c r="AW56" s="142">
        <v>40.045999999999999</v>
      </c>
    </row>
    <row r="57" spans="16:49">
      <c r="P57" s="140">
        <v>40.351999999999997</v>
      </c>
      <c r="Q57" s="144"/>
      <c r="R57" s="141">
        <v>41.402999999999999</v>
      </c>
      <c r="S57" s="144"/>
      <c r="T57" s="141">
        <v>39.960999999999999</v>
      </c>
      <c r="U57" s="141">
        <v>40.630000000000003</v>
      </c>
      <c r="V57" s="141">
        <v>40.265999999999998</v>
      </c>
      <c r="W57" s="141">
        <v>40.576000000000001</v>
      </c>
      <c r="X57" s="141">
        <v>40.988999999999997</v>
      </c>
      <c r="Y57" s="144"/>
      <c r="Z57" s="144"/>
      <c r="AA57" s="141">
        <v>39.865000000000002</v>
      </c>
      <c r="AB57" s="141">
        <v>40.28</v>
      </c>
      <c r="AC57" s="141">
        <v>39.923000000000002</v>
      </c>
      <c r="AD57" s="141">
        <v>39.792999999999999</v>
      </c>
      <c r="AE57" s="141">
        <v>40.084000000000003</v>
      </c>
      <c r="AF57" s="141">
        <v>39.884</v>
      </c>
      <c r="AG57" s="43"/>
      <c r="AH57" s="141">
        <v>39.844000000000001</v>
      </c>
      <c r="AI57" s="43"/>
      <c r="AJ57" s="43"/>
      <c r="AK57" s="144"/>
      <c r="AL57" s="141">
        <v>40.308999999999997</v>
      </c>
      <c r="AM57" s="141">
        <v>39.938000000000002</v>
      </c>
      <c r="AN57" s="141">
        <v>40.087000000000003</v>
      </c>
      <c r="AO57" s="144"/>
      <c r="AP57" s="141">
        <v>40.072000000000003</v>
      </c>
      <c r="AQ57" s="141">
        <v>40</v>
      </c>
      <c r="AR57" s="79"/>
      <c r="AS57" s="141">
        <v>39.79</v>
      </c>
      <c r="AT57" s="144"/>
      <c r="AU57" s="144"/>
      <c r="AV57" s="144"/>
      <c r="AW57" s="142">
        <v>39.837000000000003</v>
      </c>
    </row>
    <row r="58" spans="16:49">
      <c r="P58" s="140">
        <v>40.18</v>
      </c>
      <c r="Q58" s="144"/>
      <c r="R58" s="141">
        <v>40.368000000000002</v>
      </c>
      <c r="S58" s="144"/>
      <c r="T58" s="141">
        <v>39.945</v>
      </c>
      <c r="U58" s="141">
        <v>40.423999999999999</v>
      </c>
      <c r="V58" s="141">
        <v>40.015000000000001</v>
      </c>
      <c r="W58" s="141">
        <v>40.601999999999997</v>
      </c>
      <c r="X58" s="141">
        <v>40.4</v>
      </c>
      <c r="Y58" s="144"/>
      <c r="Z58" s="144"/>
      <c r="AA58" s="141">
        <v>39.957999999999998</v>
      </c>
      <c r="AB58" s="141">
        <v>40.079000000000001</v>
      </c>
      <c r="AC58" s="141">
        <v>39.957000000000001</v>
      </c>
      <c r="AD58" s="141">
        <v>40.076999999999998</v>
      </c>
      <c r="AE58" s="141">
        <v>39.953000000000003</v>
      </c>
      <c r="AF58" s="141">
        <v>39.896000000000001</v>
      </c>
      <c r="AG58" s="43"/>
      <c r="AH58" s="141">
        <v>40.084000000000003</v>
      </c>
      <c r="AI58" s="43"/>
      <c r="AJ58" s="43"/>
      <c r="AK58" s="144"/>
      <c r="AL58" s="141">
        <v>39.97</v>
      </c>
      <c r="AM58" s="141">
        <v>40.984999999999999</v>
      </c>
      <c r="AN58" s="141">
        <v>39.853999999999999</v>
      </c>
      <c r="AO58" s="144"/>
      <c r="AP58" s="141">
        <v>40.018999999999998</v>
      </c>
      <c r="AQ58" s="141">
        <v>39.994</v>
      </c>
      <c r="AR58" s="216"/>
      <c r="AS58" s="141">
        <v>39.728999999999999</v>
      </c>
      <c r="AT58" s="144"/>
      <c r="AU58" s="144"/>
      <c r="AV58" s="144"/>
      <c r="AW58" s="142">
        <v>39.863999999999997</v>
      </c>
    </row>
    <row r="59" spans="16:49">
      <c r="P59" s="140">
        <v>40.332999999999998</v>
      </c>
      <c r="Q59" s="144"/>
      <c r="R59" s="141">
        <v>41.447000000000003</v>
      </c>
      <c r="S59" s="144"/>
      <c r="T59" s="141">
        <v>40.097999999999999</v>
      </c>
      <c r="U59" s="141">
        <v>40.466999999999999</v>
      </c>
      <c r="V59" s="141">
        <v>39.924999999999997</v>
      </c>
      <c r="W59" s="141">
        <v>40.417999999999999</v>
      </c>
      <c r="X59" s="141">
        <v>40.36</v>
      </c>
      <c r="Y59" s="144"/>
      <c r="Z59" s="144"/>
      <c r="AA59" s="141">
        <v>39.854999999999997</v>
      </c>
      <c r="AB59" s="141">
        <v>40.076999999999998</v>
      </c>
      <c r="AC59" s="141">
        <v>39.877000000000002</v>
      </c>
      <c r="AD59" s="141">
        <v>40.808999999999997</v>
      </c>
      <c r="AE59" s="141">
        <v>39.807000000000002</v>
      </c>
      <c r="AF59" s="141">
        <v>40.109000000000002</v>
      </c>
      <c r="AG59" s="43"/>
      <c r="AH59" s="141">
        <v>39.921999999999997</v>
      </c>
      <c r="AI59" s="43"/>
      <c r="AJ59" s="43"/>
      <c r="AK59" s="144"/>
      <c r="AL59" s="141">
        <v>39.951000000000001</v>
      </c>
      <c r="AM59" s="141">
        <v>39.895000000000003</v>
      </c>
      <c r="AN59" s="141">
        <v>40.314</v>
      </c>
      <c r="AO59" s="144"/>
      <c r="AP59" s="141">
        <v>40.031999999999996</v>
      </c>
      <c r="AQ59" s="141">
        <v>40.814999999999998</v>
      </c>
      <c r="AR59" s="144"/>
      <c r="AS59" s="141">
        <v>39.738</v>
      </c>
      <c r="AT59" s="144"/>
      <c r="AU59" s="144"/>
      <c r="AV59" s="144"/>
      <c r="AW59" s="142">
        <v>39.895000000000003</v>
      </c>
    </row>
    <row r="60" spans="16:49">
      <c r="P60" s="140">
        <v>40.271999999999998</v>
      </c>
      <c r="Q60" s="144"/>
      <c r="R60" s="141">
        <v>40.53</v>
      </c>
      <c r="S60" s="144"/>
      <c r="T60" s="141">
        <v>39.968000000000004</v>
      </c>
      <c r="U60" s="141">
        <v>40.576999999999998</v>
      </c>
      <c r="V60" s="141">
        <v>40.051000000000002</v>
      </c>
      <c r="W60" s="141">
        <v>40.680999999999997</v>
      </c>
      <c r="X60" s="141">
        <v>40.326999999999998</v>
      </c>
      <c r="Y60" s="144"/>
      <c r="Z60" s="144"/>
      <c r="AA60" s="141">
        <v>40.258000000000003</v>
      </c>
      <c r="AB60" s="141">
        <v>40.091999999999999</v>
      </c>
      <c r="AC60" s="141">
        <v>41.281999999999996</v>
      </c>
      <c r="AD60" s="141">
        <v>41.646000000000001</v>
      </c>
      <c r="AE60" s="141">
        <v>39.851999999999997</v>
      </c>
      <c r="AF60" s="141">
        <v>39.866999999999997</v>
      </c>
      <c r="AG60" s="43"/>
      <c r="AH60" s="141">
        <v>39.930999999999997</v>
      </c>
      <c r="AI60" s="43"/>
      <c r="AJ60" s="43"/>
      <c r="AK60" s="144"/>
      <c r="AL60" s="141">
        <v>40.012</v>
      </c>
      <c r="AM60" s="141">
        <v>39.978000000000002</v>
      </c>
      <c r="AN60" s="141">
        <v>40.093000000000004</v>
      </c>
      <c r="AO60" s="144"/>
      <c r="AP60" s="141">
        <v>40.142000000000003</v>
      </c>
      <c r="AQ60" s="141">
        <v>40.747</v>
      </c>
      <c r="AR60" s="144"/>
      <c r="AS60" s="141">
        <v>39.567999999999998</v>
      </c>
      <c r="AT60" s="144"/>
      <c r="AU60" s="144"/>
      <c r="AV60" s="144"/>
      <c r="AW60" s="142">
        <v>39.747999999999998</v>
      </c>
    </row>
    <row r="61" spans="16:49">
      <c r="P61" s="140">
        <v>40.451999999999998</v>
      </c>
      <c r="Q61" s="144"/>
      <c r="R61" s="141">
        <v>40.497999999999998</v>
      </c>
      <c r="S61" s="144"/>
      <c r="T61" s="141">
        <v>40.234999999999999</v>
      </c>
      <c r="U61" s="141">
        <v>40.863999999999997</v>
      </c>
      <c r="V61" s="141">
        <v>40.658999999999999</v>
      </c>
      <c r="W61" s="141">
        <v>40.540999999999997</v>
      </c>
      <c r="X61" s="141">
        <v>40.195999999999998</v>
      </c>
      <c r="Y61" s="144"/>
      <c r="Z61" s="144"/>
      <c r="AA61" s="141">
        <v>40.067</v>
      </c>
      <c r="AB61" s="141">
        <v>40.201000000000001</v>
      </c>
      <c r="AC61" s="141">
        <v>40.148000000000003</v>
      </c>
      <c r="AD61" s="144"/>
      <c r="AE61" s="141">
        <v>39.756</v>
      </c>
      <c r="AF61" s="141">
        <v>39.954000000000001</v>
      </c>
      <c r="AG61" s="43"/>
      <c r="AH61" s="141">
        <v>40.22</v>
      </c>
      <c r="AI61" s="43"/>
      <c r="AJ61" s="43"/>
      <c r="AK61" s="144"/>
      <c r="AL61" s="141">
        <v>39.871000000000002</v>
      </c>
      <c r="AM61" s="141">
        <v>40.908000000000001</v>
      </c>
      <c r="AN61" s="141">
        <v>40.075000000000003</v>
      </c>
      <c r="AO61" s="144"/>
      <c r="AP61" s="141">
        <v>39.978000000000002</v>
      </c>
      <c r="AQ61" s="141">
        <v>39.976999999999997</v>
      </c>
      <c r="AR61" s="144"/>
      <c r="AS61" s="141">
        <v>40.406999999999996</v>
      </c>
      <c r="AT61" s="144"/>
      <c r="AU61" s="144"/>
      <c r="AV61" s="144"/>
      <c r="AW61" s="142">
        <v>39.915999999999997</v>
      </c>
    </row>
    <row r="62" spans="16:49">
      <c r="P62" s="140">
        <v>40.287999999999997</v>
      </c>
      <c r="Q62" s="144"/>
      <c r="R62" s="141">
        <v>40.511000000000003</v>
      </c>
      <c r="S62" s="144"/>
      <c r="T62" s="141">
        <v>40.101999999999997</v>
      </c>
      <c r="U62" s="141">
        <v>40.665999999999997</v>
      </c>
      <c r="V62" s="141">
        <v>40.223999999999997</v>
      </c>
      <c r="W62" s="141">
        <v>40.478999999999999</v>
      </c>
      <c r="X62" s="141">
        <v>40.381</v>
      </c>
      <c r="Y62" s="144"/>
      <c r="Z62" s="144"/>
      <c r="AA62" s="141">
        <v>39.898000000000003</v>
      </c>
      <c r="AB62" s="141">
        <v>40.023000000000003</v>
      </c>
      <c r="AC62" s="141">
        <v>39.887999999999998</v>
      </c>
      <c r="AD62" s="144"/>
      <c r="AE62" s="141">
        <v>39.93</v>
      </c>
      <c r="AF62" s="141">
        <v>39.975999999999999</v>
      </c>
      <c r="AG62" s="43"/>
      <c r="AH62" s="141">
        <v>39.725999999999999</v>
      </c>
      <c r="AI62" s="43"/>
      <c r="AJ62" s="43"/>
      <c r="AK62" s="144"/>
      <c r="AL62" s="141">
        <v>40.034999999999997</v>
      </c>
      <c r="AM62" s="141">
        <v>39.956000000000003</v>
      </c>
      <c r="AN62" s="141">
        <v>40.244999999999997</v>
      </c>
      <c r="AO62" s="144"/>
      <c r="AP62" s="141">
        <v>40.045999999999999</v>
      </c>
      <c r="AQ62" s="141">
        <v>40.780999999999999</v>
      </c>
      <c r="AR62" s="144"/>
      <c r="AS62" s="144"/>
      <c r="AT62" s="144"/>
      <c r="AU62" s="144"/>
      <c r="AV62" s="144"/>
      <c r="AW62" s="142">
        <v>39.960999999999999</v>
      </c>
    </row>
    <row r="63" spans="16:49">
      <c r="P63" s="140">
        <v>40.262999999999998</v>
      </c>
      <c r="Q63" s="144"/>
      <c r="R63" s="141">
        <v>40.590000000000003</v>
      </c>
      <c r="S63" s="144"/>
      <c r="T63" s="141">
        <v>40.216999999999999</v>
      </c>
      <c r="U63" s="141">
        <v>40.378999999999998</v>
      </c>
      <c r="V63" s="141">
        <v>40.052</v>
      </c>
      <c r="W63" s="141">
        <v>40.57</v>
      </c>
      <c r="X63" s="141">
        <v>40.347000000000001</v>
      </c>
      <c r="Y63" s="144"/>
      <c r="Z63" s="144"/>
      <c r="AA63" s="141">
        <v>39.981999999999999</v>
      </c>
      <c r="AB63" s="141">
        <v>40.396999999999998</v>
      </c>
      <c r="AC63" s="141">
        <v>40.177999999999997</v>
      </c>
      <c r="AD63" s="144"/>
      <c r="AE63" s="141">
        <v>39.878</v>
      </c>
      <c r="AF63" s="141">
        <v>40.585000000000001</v>
      </c>
      <c r="AG63" s="43"/>
      <c r="AH63" s="141">
        <v>40.017000000000003</v>
      </c>
      <c r="AI63" s="43"/>
      <c r="AJ63" s="43"/>
      <c r="AK63" s="144"/>
      <c r="AL63" s="141">
        <v>40.176000000000002</v>
      </c>
      <c r="AM63" s="141">
        <v>40.017000000000003</v>
      </c>
      <c r="AN63" s="141">
        <v>40.207000000000001</v>
      </c>
      <c r="AO63" s="144"/>
      <c r="AP63" s="141">
        <v>41.363999999999997</v>
      </c>
      <c r="AQ63" s="141">
        <v>39.875</v>
      </c>
      <c r="AR63" s="144"/>
      <c r="AS63" s="144"/>
      <c r="AT63" s="144"/>
      <c r="AU63" s="43"/>
      <c r="AV63" s="43"/>
      <c r="AW63" s="78"/>
    </row>
    <row r="64" spans="16:49">
      <c r="P64" s="140">
        <v>40.588999999999999</v>
      </c>
      <c r="Q64" s="144"/>
      <c r="R64" s="141">
        <v>40.734999999999999</v>
      </c>
      <c r="S64" s="144"/>
      <c r="T64" s="141">
        <v>39.97</v>
      </c>
      <c r="U64" s="141">
        <v>40.232999999999997</v>
      </c>
      <c r="V64" s="141">
        <v>40.024000000000001</v>
      </c>
      <c r="W64" s="141">
        <v>40.581000000000003</v>
      </c>
      <c r="X64" s="141">
        <v>40.640999999999998</v>
      </c>
      <c r="Y64" s="144"/>
      <c r="Z64" s="144"/>
      <c r="AA64" s="141">
        <v>39.881999999999998</v>
      </c>
      <c r="AB64" s="141">
        <v>40.070999999999998</v>
      </c>
      <c r="AC64" s="141">
        <v>40.009</v>
      </c>
      <c r="AD64" s="144"/>
      <c r="AE64" s="141">
        <v>39.906999999999996</v>
      </c>
      <c r="AF64" s="141">
        <v>39.89</v>
      </c>
      <c r="AG64" s="43"/>
      <c r="AH64" s="141">
        <v>40.057000000000002</v>
      </c>
      <c r="AI64" s="43"/>
      <c r="AJ64" s="43"/>
      <c r="AK64" s="144"/>
      <c r="AL64" s="144"/>
      <c r="AM64" s="141">
        <v>39.962000000000003</v>
      </c>
      <c r="AN64" s="141">
        <v>40.343000000000004</v>
      </c>
      <c r="AO64" s="144"/>
      <c r="AP64" s="144"/>
      <c r="AQ64" s="141">
        <v>39.942</v>
      </c>
      <c r="AR64" s="144"/>
      <c r="AS64" s="43"/>
      <c r="AT64" s="43"/>
      <c r="AU64" s="43"/>
      <c r="AV64" s="43"/>
      <c r="AW64" s="78"/>
    </row>
    <row r="65" spans="16:49">
      <c r="P65" s="140">
        <v>40.515999999999998</v>
      </c>
      <c r="Q65" s="144"/>
      <c r="R65" s="141">
        <v>40.427999999999997</v>
      </c>
      <c r="S65" s="144"/>
      <c r="T65" s="141">
        <v>40.348999999999997</v>
      </c>
      <c r="U65" s="141">
        <v>40.433</v>
      </c>
      <c r="V65" s="141">
        <v>40.119999999999997</v>
      </c>
      <c r="W65" s="141">
        <v>40.597000000000001</v>
      </c>
      <c r="X65" s="141">
        <v>40.377000000000002</v>
      </c>
      <c r="Y65" s="144"/>
      <c r="Z65" s="144"/>
      <c r="AA65" s="141">
        <v>40.265999999999998</v>
      </c>
      <c r="AB65" s="141">
        <v>40.055</v>
      </c>
      <c r="AC65" s="141">
        <v>40.140999999999998</v>
      </c>
      <c r="AD65" s="144"/>
      <c r="AE65" s="141">
        <v>39.962000000000003</v>
      </c>
      <c r="AF65" s="141">
        <v>40.843000000000004</v>
      </c>
      <c r="AG65" s="43"/>
      <c r="AH65" s="141">
        <v>40.018999999999998</v>
      </c>
      <c r="AI65" s="43"/>
      <c r="AJ65" s="43"/>
      <c r="AK65" s="144"/>
      <c r="AL65" s="144"/>
      <c r="AM65" s="141">
        <v>39.83</v>
      </c>
      <c r="AN65" s="141">
        <v>40.179000000000002</v>
      </c>
      <c r="AO65" s="144"/>
      <c r="AP65" s="144"/>
      <c r="AQ65" s="141">
        <v>39.954000000000001</v>
      </c>
      <c r="AR65" s="144"/>
      <c r="AS65" s="43"/>
      <c r="AT65" s="43"/>
      <c r="AU65" s="43"/>
      <c r="AV65" s="43"/>
      <c r="AW65" s="78"/>
    </row>
    <row r="66" spans="16:49">
      <c r="P66" s="140">
        <v>40.402000000000001</v>
      </c>
      <c r="Q66" s="144"/>
      <c r="R66" s="141">
        <v>40.936999999999998</v>
      </c>
      <c r="S66" s="144"/>
      <c r="T66" s="141">
        <v>39.921999999999997</v>
      </c>
      <c r="U66" s="141">
        <v>40.783000000000001</v>
      </c>
      <c r="V66" s="141">
        <v>40.283000000000001</v>
      </c>
      <c r="W66" s="141">
        <v>40.856999999999999</v>
      </c>
      <c r="X66" s="141">
        <v>40.219000000000001</v>
      </c>
      <c r="Y66" s="144"/>
      <c r="Z66" s="144"/>
      <c r="AA66" s="141">
        <v>40.073999999999998</v>
      </c>
      <c r="AB66" s="141">
        <v>40.201999999999998</v>
      </c>
      <c r="AC66" s="141">
        <v>40.119</v>
      </c>
      <c r="AD66" s="144"/>
      <c r="AE66" s="141">
        <v>39.826000000000001</v>
      </c>
      <c r="AF66" s="144"/>
      <c r="AG66" s="43"/>
      <c r="AH66" s="141">
        <v>40.162999999999997</v>
      </c>
      <c r="AI66" s="43"/>
      <c r="AJ66" s="43"/>
      <c r="AK66" s="144"/>
      <c r="AL66" s="144"/>
      <c r="AM66" s="141">
        <v>39.872</v>
      </c>
      <c r="AN66" s="141">
        <v>40.024999999999999</v>
      </c>
      <c r="AO66" s="144"/>
      <c r="AP66" s="144"/>
      <c r="AQ66" s="141">
        <v>41.365000000000002</v>
      </c>
      <c r="AR66" s="144"/>
      <c r="AS66" s="43"/>
      <c r="AT66" s="43"/>
      <c r="AU66" s="43"/>
      <c r="AV66" s="43"/>
      <c r="AW66" s="78"/>
    </row>
    <row r="67" spans="16:49">
      <c r="P67" s="140">
        <v>40.612000000000002</v>
      </c>
      <c r="Q67" s="144"/>
      <c r="R67" s="144"/>
      <c r="S67" s="144"/>
      <c r="T67" s="141">
        <v>40.433</v>
      </c>
      <c r="U67" s="144"/>
      <c r="V67" s="141">
        <v>40.045000000000002</v>
      </c>
      <c r="W67" s="141">
        <v>40.738</v>
      </c>
      <c r="X67" s="141">
        <v>40.360999999999997</v>
      </c>
      <c r="Y67" s="144"/>
      <c r="Z67" s="144"/>
      <c r="AA67" s="141">
        <v>40.008000000000003</v>
      </c>
      <c r="AB67" s="141">
        <v>40.104999999999997</v>
      </c>
      <c r="AC67" s="141">
        <v>39.959000000000003</v>
      </c>
      <c r="AD67" s="144"/>
      <c r="AE67" s="141">
        <v>39.764000000000003</v>
      </c>
      <c r="AF67" s="144"/>
      <c r="AG67" s="43"/>
      <c r="AH67" s="141">
        <v>39.866999999999997</v>
      </c>
      <c r="AI67" s="43"/>
      <c r="AJ67" s="43"/>
      <c r="AK67" s="144"/>
      <c r="AL67" s="144"/>
      <c r="AM67" s="141">
        <v>39.923999999999999</v>
      </c>
      <c r="AN67" s="141">
        <v>40.174999999999997</v>
      </c>
      <c r="AO67" s="144"/>
      <c r="AP67" s="144"/>
      <c r="AQ67" s="141">
        <v>40.393999999999998</v>
      </c>
      <c r="AR67" s="144"/>
      <c r="AS67" s="43"/>
      <c r="AT67" s="43"/>
      <c r="AU67" s="43"/>
      <c r="AV67" s="43"/>
      <c r="AW67" s="78"/>
    </row>
    <row r="68" spans="16:49">
      <c r="P68" s="140">
        <v>40.195</v>
      </c>
      <c r="Q68" s="144"/>
      <c r="R68" s="144"/>
      <c r="S68" s="144"/>
      <c r="T68" s="141">
        <v>40.369999999999997</v>
      </c>
      <c r="U68" s="144"/>
      <c r="V68" s="141">
        <v>40.073</v>
      </c>
      <c r="W68" s="141">
        <v>40.53</v>
      </c>
      <c r="X68" s="141">
        <v>41.238999999999997</v>
      </c>
      <c r="Y68" s="144"/>
      <c r="Z68" s="144"/>
      <c r="AA68" s="141">
        <v>40.061</v>
      </c>
      <c r="AB68" s="141">
        <v>40.319000000000003</v>
      </c>
      <c r="AC68" s="141">
        <v>39.944000000000003</v>
      </c>
      <c r="AD68" s="144"/>
      <c r="AE68" s="141">
        <v>39.795000000000002</v>
      </c>
      <c r="AF68" s="144"/>
      <c r="AG68" s="43"/>
      <c r="AH68" s="141">
        <v>40.247</v>
      </c>
      <c r="AI68" s="43"/>
      <c r="AJ68" s="43"/>
      <c r="AK68" s="144"/>
      <c r="AL68" s="144"/>
      <c r="AM68" s="141">
        <v>39.819000000000003</v>
      </c>
      <c r="AN68" s="141">
        <v>40.936999999999998</v>
      </c>
      <c r="AO68" s="144"/>
      <c r="AP68" s="144"/>
      <c r="AQ68" s="141">
        <v>40.883000000000003</v>
      </c>
      <c r="AR68" s="144"/>
      <c r="AS68" s="43"/>
      <c r="AT68" s="43"/>
      <c r="AU68" s="43"/>
      <c r="AV68" s="43"/>
      <c r="AW68" s="78"/>
    </row>
    <row r="69" spans="16:49">
      <c r="P69" s="140">
        <v>40.386000000000003</v>
      </c>
      <c r="Q69" s="144"/>
      <c r="R69" s="144"/>
      <c r="S69" s="144"/>
      <c r="T69" s="141">
        <v>40.817999999999998</v>
      </c>
      <c r="U69" s="144"/>
      <c r="V69" s="141">
        <v>40.18</v>
      </c>
      <c r="W69" s="141">
        <v>40.594000000000001</v>
      </c>
      <c r="X69" s="141">
        <v>40.334000000000003</v>
      </c>
      <c r="Y69" s="144"/>
      <c r="Z69" s="144"/>
      <c r="AA69" s="141">
        <v>39.972999999999999</v>
      </c>
      <c r="AB69" s="141">
        <v>40.125999999999998</v>
      </c>
      <c r="AC69" s="141">
        <v>39.917000000000002</v>
      </c>
      <c r="AD69" s="144"/>
      <c r="AE69" s="141">
        <v>39.948999999999998</v>
      </c>
      <c r="AF69" s="144"/>
      <c r="AG69" s="43"/>
      <c r="AH69" s="141">
        <v>39.994999999999997</v>
      </c>
      <c r="AI69" s="43"/>
      <c r="AJ69" s="43"/>
      <c r="AK69" s="144"/>
      <c r="AL69" s="144"/>
      <c r="AM69" s="141">
        <v>40.845999999999997</v>
      </c>
      <c r="AN69" s="141">
        <v>40.357999999999997</v>
      </c>
      <c r="AO69" s="144"/>
      <c r="AP69" s="144"/>
      <c r="AQ69" s="141">
        <v>40.070999999999998</v>
      </c>
      <c r="AR69" s="144"/>
      <c r="AS69" s="43"/>
      <c r="AT69" s="43"/>
      <c r="AU69" s="43"/>
      <c r="AV69" s="43"/>
      <c r="AW69" s="78"/>
    </row>
    <row r="70" spans="16:49">
      <c r="P70" s="140">
        <v>40.253</v>
      </c>
      <c r="Q70" s="144"/>
      <c r="R70" s="144"/>
      <c r="S70" s="144"/>
      <c r="T70" s="141">
        <v>40.225000000000001</v>
      </c>
      <c r="U70" s="144"/>
      <c r="V70" s="141">
        <v>40.146000000000001</v>
      </c>
      <c r="W70" s="141">
        <v>40.436</v>
      </c>
      <c r="X70" s="141">
        <v>40.631</v>
      </c>
      <c r="Y70" s="144"/>
      <c r="Z70" s="144"/>
      <c r="AA70" s="141">
        <v>39.658000000000001</v>
      </c>
      <c r="AB70" s="141">
        <v>40.143999999999998</v>
      </c>
      <c r="AC70" s="141">
        <v>40.011000000000003</v>
      </c>
      <c r="AD70" s="144"/>
      <c r="AE70" s="141">
        <v>40.409999999999997</v>
      </c>
      <c r="AF70" s="144"/>
      <c r="AG70" s="43"/>
      <c r="AH70" s="141">
        <v>39.914000000000001</v>
      </c>
      <c r="AI70" s="43"/>
      <c r="AJ70" s="43"/>
      <c r="AK70" s="144"/>
      <c r="AL70" s="144"/>
      <c r="AM70" s="141">
        <v>39.918999999999997</v>
      </c>
      <c r="AN70" s="141">
        <v>40.475999999999999</v>
      </c>
      <c r="AO70" s="144"/>
      <c r="AP70" s="144"/>
      <c r="AQ70" s="141">
        <v>40.237000000000002</v>
      </c>
      <c r="AR70" s="144"/>
      <c r="AS70" s="43"/>
      <c r="AT70" s="43"/>
      <c r="AU70" s="43"/>
      <c r="AV70" s="43"/>
      <c r="AW70" s="78"/>
    </row>
    <row r="71" spans="16:49">
      <c r="P71" s="140">
        <v>40.337000000000003</v>
      </c>
      <c r="Q71" s="144"/>
      <c r="R71" s="144"/>
      <c r="S71" s="144"/>
      <c r="T71" s="141">
        <v>40.070999999999998</v>
      </c>
      <c r="U71" s="144"/>
      <c r="V71" s="141">
        <v>40.17</v>
      </c>
      <c r="W71" s="141">
        <v>40.450000000000003</v>
      </c>
      <c r="X71" s="141">
        <v>40.314</v>
      </c>
      <c r="Y71" s="144"/>
      <c r="Z71" s="144"/>
      <c r="AA71" s="141">
        <v>39.994</v>
      </c>
      <c r="AB71" s="141">
        <v>40.304000000000002</v>
      </c>
      <c r="AC71" s="141">
        <v>40.311999999999998</v>
      </c>
      <c r="AD71" s="144"/>
      <c r="AE71" s="141">
        <v>39.96</v>
      </c>
      <c r="AF71" s="144"/>
      <c r="AG71" s="43"/>
      <c r="AH71" s="141">
        <v>40.015999999999998</v>
      </c>
      <c r="AI71" s="43"/>
      <c r="AJ71" s="43"/>
      <c r="AK71" s="144"/>
      <c r="AL71" s="144"/>
      <c r="AM71" s="141">
        <v>39.976999999999997</v>
      </c>
      <c r="AN71" s="141">
        <v>40.130000000000003</v>
      </c>
      <c r="AO71" s="144"/>
      <c r="AP71" s="144"/>
      <c r="AQ71" s="141">
        <v>40.098999999999997</v>
      </c>
      <c r="AR71" s="144"/>
      <c r="AS71" s="43"/>
      <c r="AT71" s="43"/>
      <c r="AU71" s="43"/>
      <c r="AV71" s="43"/>
      <c r="AW71" s="78"/>
    </row>
    <row r="72" spans="16:49">
      <c r="P72" s="140">
        <v>40.222000000000001</v>
      </c>
      <c r="Q72" s="144"/>
      <c r="R72" s="144"/>
      <c r="S72" s="144"/>
      <c r="T72" s="141">
        <v>40.01</v>
      </c>
      <c r="U72" s="144"/>
      <c r="V72" s="141">
        <v>40.075000000000003</v>
      </c>
      <c r="W72" s="141">
        <v>40.697000000000003</v>
      </c>
      <c r="X72" s="141">
        <v>40.332000000000001</v>
      </c>
      <c r="Y72" s="144"/>
      <c r="Z72" s="144"/>
      <c r="AA72" s="141">
        <v>39.865000000000002</v>
      </c>
      <c r="AB72" s="141">
        <v>39.923999999999999</v>
      </c>
      <c r="AC72" s="141">
        <v>40.22</v>
      </c>
      <c r="AD72" s="144"/>
      <c r="AE72" s="141">
        <v>39.771999999999998</v>
      </c>
      <c r="AF72" s="144"/>
      <c r="AG72" s="43"/>
      <c r="AH72" s="141">
        <v>39.838999999999999</v>
      </c>
      <c r="AI72" s="43"/>
      <c r="AJ72" s="43"/>
      <c r="AK72" s="144"/>
      <c r="AL72" s="144"/>
      <c r="AM72" s="141">
        <v>39.920999999999999</v>
      </c>
      <c r="AN72" s="141">
        <v>40.191000000000003</v>
      </c>
      <c r="AO72" s="144"/>
      <c r="AP72" s="144"/>
      <c r="AQ72" s="141">
        <v>40.088999999999999</v>
      </c>
      <c r="AR72" s="144"/>
      <c r="AS72" s="43"/>
      <c r="AT72" s="43"/>
      <c r="AU72" s="43"/>
      <c r="AV72" s="43"/>
      <c r="AW72" s="78"/>
    </row>
    <row r="73" spans="16:49">
      <c r="P73" s="140">
        <v>40.4</v>
      </c>
      <c r="Q73" s="144"/>
      <c r="R73" s="144"/>
      <c r="S73" s="144"/>
      <c r="T73" s="141">
        <v>40</v>
      </c>
      <c r="U73" s="144"/>
      <c r="V73" s="141">
        <v>39.981999999999999</v>
      </c>
      <c r="W73" s="141">
        <v>40.451000000000001</v>
      </c>
      <c r="X73" s="141">
        <v>40.302</v>
      </c>
      <c r="Y73" s="144"/>
      <c r="Z73" s="144"/>
      <c r="AA73" s="141">
        <v>39.807000000000002</v>
      </c>
      <c r="AB73" s="141">
        <v>39.994</v>
      </c>
      <c r="AC73" s="141">
        <v>40.799999999999997</v>
      </c>
      <c r="AD73" s="144"/>
      <c r="AE73" s="141">
        <v>39.936</v>
      </c>
      <c r="AF73" s="144"/>
      <c r="AG73" s="43"/>
      <c r="AH73" s="141">
        <v>40.167999999999999</v>
      </c>
      <c r="AI73" s="43"/>
      <c r="AJ73" s="43"/>
      <c r="AK73" s="144"/>
      <c r="AL73" s="144"/>
      <c r="AM73" s="141">
        <v>40.029000000000003</v>
      </c>
      <c r="AN73" s="141">
        <v>40.33</v>
      </c>
      <c r="AO73" s="144"/>
      <c r="AP73" s="144"/>
      <c r="AQ73" s="141">
        <v>40.110999999999997</v>
      </c>
      <c r="AR73" s="144"/>
      <c r="AS73" s="43"/>
      <c r="AT73" s="43"/>
      <c r="AU73" s="43"/>
      <c r="AV73" s="43"/>
      <c r="AW73" s="78"/>
    </row>
    <row r="74" spans="16:49">
      <c r="P74" s="140">
        <v>40.834000000000003</v>
      </c>
      <c r="Q74" s="144"/>
      <c r="R74" s="144"/>
      <c r="S74" s="144"/>
      <c r="T74" s="141">
        <v>40.090000000000003</v>
      </c>
      <c r="U74" s="144"/>
      <c r="V74" s="141">
        <v>39.972999999999999</v>
      </c>
      <c r="W74" s="141">
        <v>40.521000000000001</v>
      </c>
      <c r="X74" s="141">
        <v>40.194000000000003</v>
      </c>
      <c r="Y74" s="144"/>
      <c r="Z74" s="144"/>
      <c r="AA74" s="141">
        <v>40.051000000000002</v>
      </c>
      <c r="AB74" s="141">
        <v>40.125999999999998</v>
      </c>
      <c r="AC74" s="43"/>
      <c r="AD74" s="144"/>
      <c r="AE74" s="141">
        <v>39.841000000000001</v>
      </c>
      <c r="AF74" s="144"/>
      <c r="AG74" s="43"/>
      <c r="AH74" s="141">
        <v>40.863</v>
      </c>
      <c r="AI74" s="43"/>
      <c r="AJ74" s="43"/>
      <c r="AK74" s="144"/>
      <c r="AL74" s="144"/>
      <c r="AM74" s="141">
        <v>40.109000000000002</v>
      </c>
      <c r="AN74" s="141">
        <v>40.225999999999999</v>
      </c>
      <c r="AO74" s="144"/>
      <c r="AP74" s="144"/>
      <c r="AQ74" s="141">
        <v>40.063000000000002</v>
      </c>
      <c r="AR74" s="144"/>
      <c r="AS74" s="43"/>
      <c r="AT74" s="43"/>
      <c r="AU74" s="43"/>
      <c r="AV74" s="43"/>
      <c r="AW74" s="78"/>
    </row>
    <row r="75" spans="16:49">
      <c r="P75" s="140">
        <v>40.406999999999996</v>
      </c>
      <c r="Q75" s="144"/>
      <c r="R75" s="144"/>
      <c r="S75" s="144"/>
      <c r="T75" s="141">
        <v>40.201999999999998</v>
      </c>
      <c r="U75" s="144"/>
      <c r="V75" s="141">
        <v>40.167000000000002</v>
      </c>
      <c r="W75" s="141">
        <v>40.508000000000003</v>
      </c>
      <c r="X75" s="141">
        <v>40.270000000000003</v>
      </c>
      <c r="Y75" s="144"/>
      <c r="Z75" s="144"/>
      <c r="AA75" s="141">
        <v>39.890999999999998</v>
      </c>
      <c r="AB75" s="141">
        <v>39.847000000000001</v>
      </c>
      <c r="AC75" s="43"/>
      <c r="AD75" s="144"/>
      <c r="AE75" s="141">
        <v>39.566000000000003</v>
      </c>
      <c r="AF75" s="144"/>
      <c r="AG75" s="43"/>
      <c r="AH75" s="141">
        <v>39.71</v>
      </c>
      <c r="AI75" s="43"/>
      <c r="AJ75" s="43"/>
      <c r="AK75" s="144"/>
      <c r="AL75" s="144"/>
      <c r="AM75" s="141">
        <v>40.055</v>
      </c>
      <c r="AN75" s="141">
        <v>40.31</v>
      </c>
      <c r="AO75" s="144"/>
      <c r="AP75" s="144"/>
      <c r="AQ75" s="141">
        <v>40.043999999999997</v>
      </c>
      <c r="AR75" s="144"/>
      <c r="AS75" s="43"/>
      <c r="AT75" s="43"/>
      <c r="AU75" s="43"/>
      <c r="AV75" s="43"/>
      <c r="AW75" s="78"/>
    </row>
    <row r="76" spans="16:49">
      <c r="P76" s="140">
        <v>40.31</v>
      </c>
      <c r="Q76" s="144"/>
      <c r="R76" s="144"/>
      <c r="S76" s="144"/>
      <c r="T76" s="141">
        <v>40.363999999999997</v>
      </c>
      <c r="U76" s="144"/>
      <c r="V76" s="141">
        <v>40.131</v>
      </c>
      <c r="W76" s="141">
        <v>40.94</v>
      </c>
      <c r="X76" s="141">
        <v>40.252000000000002</v>
      </c>
      <c r="Y76" s="144"/>
      <c r="Z76" s="144"/>
      <c r="AA76" s="141">
        <v>39.798999999999999</v>
      </c>
      <c r="AB76" s="141">
        <v>40.17</v>
      </c>
      <c r="AC76" s="43"/>
      <c r="AD76" s="144"/>
      <c r="AE76" s="141">
        <v>40.277999999999999</v>
      </c>
      <c r="AF76" s="144"/>
      <c r="AG76" s="43"/>
      <c r="AH76" s="141">
        <v>40.079000000000001</v>
      </c>
      <c r="AI76" s="43"/>
      <c r="AJ76" s="43"/>
      <c r="AK76" s="144"/>
      <c r="AL76" s="144"/>
      <c r="AM76" s="141">
        <v>40.237000000000002</v>
      </c>
      <c r="AN76" s="141">
        <v>40.442999999999998</v>
      </c>
      <c r="AO76" s="144"/>
      <c r="AP76" s="144"/>
      <c r="AQ76" s="141">
        <v>40.139000000000003</v>
      </c>
      <c r="AR76" s="144"/>
      <c r="AS76" s="43"/>
      <c r="AT76" s="43"/>
      <c r="AU76" s="43"/>
      <c r="AV76" s="43"/>
      <c r="AW76" s="78"/>
    </row>
    <row r="77" spans="16:49">
      <c r="P77" s="140">
        <v>40.161000000000001</v>
      </c>
      <c r="Q77" s="144"/>
      <c r="R77" s="144"/>
      <c r="S77" s="144"/>
      <c r="T77" s="141">
        <v>40.212000000000003</v>
      </c>
      <c r="U77" s="144"/>
      <c r="V77" s="141">
        <v>39.981000000000002</v>
      </c>
      <c r="W77" s="141">
        <v>40.598999999999997</v>
      </c>
      <c r="X77" s="141">
        <v>40.311</v>
      </c>
      <c r="Y77" s="144"/>
      <c r="Z77" s="144"/>
      <c r="AA77" s="141">
        <v>40.014000000000003</v>
      </c>
      <c r="AB77" s="141">
        <v>39.906999999999996</v>
      </c>
      <c r="AC77" s="43"/>
      <c r="AD77" s="144"/>
      <c r="AE77" s="144"/>
      <c r="AF77" s="43"/>
      <c r="AG77" s="43"/>
      <c r="AH77" s="141">
        <v>39.729999999999997</v>
      </c>
      <c r="AI77" s="43"/>
      <c r="AJ77" s="43"/>
      <c r="AK77" s="144"/>
      <c r="AL77" s="144"/>
      <c r="AM77" s="141">
        <v>40.71</v>
      </c>
      <c r="AN77" s="141">
        <v>40.220999999999997</v>
      </c>
      <c r="AO77" s="144"/>
      <c r="AP77" s="144"/>
      <c r="AQ77" s="141">
        <v>40.414000000000001</v>
      </c>
      <c r="AR77" s="144"/>
      <c r="AS77" s="43"/>
      <c r="AT77" s="43"/>
      <c r="AU77" s="43"/>
      <c r="AV77" s="43"/>
      <c r="AW77" s="78"/>
    </row>
    <row r="78" spans="16:49">
      <c r="P78" s="140">
        <v>40.377000000000002</v>
      </c>
      <c r="Q78" s="144"/>
      <c r="R78" s="144"/>
      <c r="S78" s="144"/>
      <c r="T78" s="141">
        <v>40.048999999999999</v>
      </c>
      <c r="U78" s="144"/>
      <c r="V78" s="141">
        <v>39.947000000000003</v>
      </c>
      <c r="W78" s="141">
        <v>40.634</v>
      </c>
      <c r="X78" s="141">
        <v>40.381</v>
      </c>
      <c r="Y78" s="144"/>
      <c r="Z78" s="144"/>
      <c r="AA78" s="141">
        <v>40.084000000000003</v>
      </c>
      <c r="AB78" s="141">
        <v>39.848999999999997</v>
      </c>
      <c r="AC78" s="43"/>
      <c r="AD78" s="144"/>
      <c r="AE78" s="144"/>
      <c r="AF78" s="43"/>
      <c r="AG78" s="43"/>
      <c r="AH78" s="141">
        <v>40.277999999999999</v>
      </c>
      <c r="AI78" s="43"/>
      <c r="AJ78" s="43"/>
      <c r="AK78" s="144"/>
      <c r="AL78" s="144"/>
      <c r="AM78" s="141">
        <v>40.188000000000002</v>
      </c>
      <c r="AN78" s="141">
        <v>40.493000000000002</v>
      </c>
      <c r="AO78" s="144"/>
      <c r="AP78" s="144"/>
      <c r="AQ78" s="141">
        <v>40.061999999999998</v>
      </c>
      <c r="AR78" s="144"/>
      <c r="AS78" s="43"/>
      <c r="AT78" s="43"/>
      <c r="AU78" s="43"/>
      <c r="AV78" s="43"/>
      <c r="AW78" s="78"/>
    </row>
    <row r="79" spans="16:49">
      <c r="P79" s="140">
        <v>40.081000000000003</v>
      </c>
      <c r="Q79" s="144"/>
      <c r="R79" s="144"/>
      <c r="S79" s="144"/>
      <c r="T79" s="141">
        <v>40.204999999999998</v>
      </c>
      <c r="U79" s="144"/>
      <c r="V79" s="141">
        <v>40.058999999999997</v>
      </c>
      <c r="W79" s="141">
        <v>40.807000000000002</v>
      </c>
      <c r="X79" s="141">
        <v>40.283000000000001</v>
      </c>
      <c r="Y79" s="144"/>
      <c r="Z79" s="144"/>
      <c r="AA79" s="141">
        <v>39.954999999999998</v>
      </c>
      <c r="AB79" s="141">
        <v>40.36</v>
      </c>
      <c r="AC79" s="43"/>
      <c r="AD79" s="144"/>
      <c r="AE79" s="144"/>
      <c r="AF79" s="43"/>
      <c r="AG79" s="43"/>
      <c r="AH79" s="141">
        <v>41.478000000000002</v>
      </c>
      <c r="AI79" s="43"/>
      <c r="AJ79" s="43"/>
      <c r="AK79" s="144"/>
      <c r="AL79" s="144"/>
      <c r="AM79" s="141">
        <v>40.143999999999998</v>
      </c>
      <c r="AN79" s="144"/>
      <c r="AO79" s="144"/>
      <c r="AP79" s="144"/>
      <c r="AQ79" s="141">
        <v>40.069000000000003</v>
      </c>
      <c r="AR79" s="144"/>
      <c r="AS79" s="43"/>
      <c r="AT79" s="43"/>
      <c r="AU79" s="43"/>
      <c r="AV79" s="43"/>
      <c r="AW79" s="78"/>
    </row>
    <row r="80" spans="16:49">
      <c r="P80" s="140">
        <v>40.308</v>
      </c>
      <c r="Q80" s="144"/>
      <c r="R80" s="144"/>
      <c r="S80" s="144"/>
      <c r="T80" s="141">
        <v>40.290999999999997</v>
      </c>
      <c r="U80" s="144"/>
      <c r="V80" s="141">
        <v>40.186999999999998</v>
      </c>
      <c r="W80" s="141">
        <v>40.463999999999999</v>
      </c>
      <c r="X80" s="141">
        <v>40.319000000000003</v>
      </c>
      <c r="Y80" s="144"/>
      <c r="Z80" s="144"/>
      <c r="AA80" s="141">
        <v>40.311</v>
      </c>
      <c r="AB80" s="141">
        <v>40.651000000000003</v>
      </c>
      <c r="AC80" s="43"/>
      <c r="AD80" s="144"/>
      <c r="AE80" s="144"/>
      <c r="AF80" s="43"/>
      <c r="AG80" s="43"/>
      <c r="AH80" s="141">
        <v>40.238</v>
      </c>
      <c r="AI80" s="43"/>
      <c r="AJ80" s="43"/>
      <c r="AK80" s="144"/>
      <c r="AL80" s="144"/>
      <c r="AM80" s="141">
        <v>40.22</v>
      </c>
      <c r="AN80" s="144"/>
      <c r="AO80" s="144"/>
      <c r="AP80" s="144"/>
      <c r="AQ80" s="141">
        <v>40.116999999999997</v>
      </c>
      <c r="AR80" s="144"/>
      <c r="AS80" s="43"/>
      <c r="AT80" s="43"/>
      <c r="AU80" s="43"/>
      <c r="AV80" s="43"/>
      <c r="AW80" s="78"/>
    </row>
    <row r="81" spans="16:49">
      <c r="P81" s="140">
        <v>40.334000000000003</v>
      </c>
      <c r="Q81" s="144"/>
      <c r="R81" s="144"/>
      <c r="S81" s="144"/>
      <c r="T81" s="141">
        <v>40.073999999999998</v>
      </c>
      <c r="U81" s="144"/>
      <c r="V81" s="141">
        <v>39.966999999999999</v>
      </c>
      <c r="W81" s="141">
        <v>40.64</v>
      </c>
      <c r="X81" s="141">
        <v>40.095999999999997</v>
      </c>
      <c r="Y81" s="144"/>
      <c r="Z81" s="144"/>
      <c r="AA81" s="141">
        <v>40.076999999999998</v>
      </c>
      <c r="AB81" s="141">
        <v>39.911000000000001</v>
      </c>
      <c r="AC81" s="43"/>
      <c r="AD81" s="144"/>
      <c r="AE81" s="144"/>
      <c r="AF81" s="43"/>
      <c r="AG81" s="43"/>
      <c r="AH81" s="141">
        <v>39.841000000000001</v>
      </c>
      <c r="AI81" s="43"/>
      <c r="AJ81" s="43"/>
      <c r="AK81" s="144"/>
      <c r="AL81" s="144"/>
      <c r="AM81" s="43"/>
      <c r="AN81" s="43"/>
      <c r="AO81" s="43"/>
      <c r="AP81" s="144"/>
      <c r="AQ81" s="141">
        <v>40.542999999999999</v>
      </c>
      <c r="AR81" s="144"/>
      <c r="AS81" s="43"/>
      <c r="AT81" s="43"/>
      <c r="AU81" s="43"/>
      <c r="AV81" s="43"/>
      <c r="AW81" s="78"/>
    </row>
    <row r="82" spans="16:49">
      <c r="P82" s="140">
        <v>40.322000000000003</v>
      </c>
      <c r="Q82" s="144"/>
      <c r="R82" s="144"/>
      <c r="S82" s="144"/>
      <c r="T82" s="141">
        <v>40.209000000000003</v>
      </c>
      <c r="U82" s="144"/>
      <c r="V82" s="141">
        <v>39.901000000000003</v>
      </c>
      <c r="W82" s="141">
        <v>40.563000000000002</v>
      </c>
      <c r="X82" s="141">
        <v>40.783999999999999</v>
      </c>
      <c r="Y82" s="144"/>
      <c r="Z82" s="144"/>
      <c r="AA82" s="141">
        <v>39.963000000000001</v>
      </c>
      <c r="AB82" s="141">
        <v>40.143999999999998</v>
      </c>
      <c r="AC82" s="43"/>
      <c r="AD82" s="144"/>
      <c r="AE82" s="144"/>
      <c r="AF82" s="43"/>
      <c r="AG82" s="43"/>
      <c r="AH82" s="141">
        <v>39.741</v>
      </c>
      <c r="AI82" s="43"/>
      <c r="AJ82" s="43"/>
      <c r="AK82" s="144"/>
      <c r="AL82" s="144"/>
      <c r="AM82" s="43"/>
      <c r="AN82" s="43"/>
      <c r="AO82" s="43"/>
      <c r="AP82" s="144"/>
      <c r="AQ82" s="144"/>
      <c r="AR82" s="144"/>
      <c r="AS82" s="43"/>
      <c r="AT82" s="43"/>
      <c r="AU82" s="43"/>
      <c r="AV82" s="43"/>
      <c r="AW82" s="78"/>
    </row>
    <row r="83" spans="16:49">
      <c r="P83" s="140">
        <v>40.332000000000001</v>
      </c>
      <c r="Q83" s="144"/>
      <c r="R83" s="144"/>
      <c r="S83" s="144"/>
      <c r="T83" s="141">
        <v>40.137999999999998</v>
      </c>
      <c r="U83" s="144"/>
      <c r="V83" s="141">
        <v>41.12</v>
      </c>
      <c r="W83" s="141">
        <v>40.307000000000002</v>
      </c>
      <c r="X83" s="141">
        <v>40.430999999999997</v>
      </c>
      <c r="Y83" s="144"/>
      <c r="Z83" s="144"/>
      <c r="AA83" s="141">
        <v>40.173000000000002</v>
      </c>
      <c r="AB83" s="141">
        <v>40.158000000000001</v>
      </c>
      <c r="AC83" s="43"/>
      <c r="AD83" s="144"/>
      <c r="AE83" s="144"/>
      <c r="AF83" s="43"/>
      <c r="AG83" s="43"/>
      <c r="AH83" s="141">
        <v>40.189</v>
      </c>
      <c r="AI83" s="43"/>
      <c r="AJ83" s="43"/>
      <c r="AK83" s="144"/>
      <c r="AL83" s="144"/>
      <c r="AM83" s="43"/>
      <c r="AN83" s="43"/>
      <c r="AO83" s="43"/>
      <c r="AP83" s="144"/>
      <c r="AQ83" s="144"/>
      <c r="AR83" s="43"/>
      <c r="AS83" s="43"/>
      <c r="AT83" s="43"/>
      <c r="AU83" s="43"/>
      <c r="AV83" s="43"/>
      <c r="AW83" s="78"/>
    </row>
    <row r="84" spans="16:49">
      <c r="P84" s="140">
        <v>40.549999999999997</v>
      </c>
      <c r="Q84" s="144"/>
      <c r="R84" s="144"/>
      <c r="S84" s="144"/>
      <c r="T84" s="141">
        <v>40.253999999999998</v>
      </c>
      <c r="U84" s="144"/>
      <c r="V84" s="141">
        <v>40.359000000000002</v>
      </c>
      <c r="W84" s="141">
        <v>40.47</v>
      </c>
      <c r="X84" s="141">
        <v>40.185000000000002</v>
      </c>
      <c r="Y84" s="144"/>
      <c r="Z84" s="144"/>
      <c r="AA84" s="141">
        <v>40.125</v>
      </c>
      <c r="AB84" s="141">
        <v>40.197000000000003</v>
      </c>
      <c r="AC84" s="43"/>
      <c r="AD84" s="144"/>
      <c r="AE84" s="144"/>
      <c r="AF84" s="43"/>
      <c r="AG84" s="43"/>
      <c r="AH84" s="43"/>
      <c r="AI84" s="43"/>
      <c r="AJ84" s="43"/>
      <c r="AK84" s="144"/>
      <c r="AL84" s="144"/>
      <c r="AM84" s="43"/>
      <c r="AN84" s="43"/>
      <c r="AO84" s="43"/>
      <c r="AP84" s="144"/>
      <c r="AQ84" s="144"/>
      <c r="AR84" s="43"/>
      <c r="AS84" s="43"/>
      <c r="AT84" s="43"/>
      <c r="AU84" s="43"/>
      <c r="AV84" s="43"/>
      <c r="AW84" s="78"/>
    </row>
    <row r="85" spans="16:49">
      <c r="P85" s="140">
        <v>40.536999999999999</v>
      </c>
      <c r="Q85" s="144"/>
      <c r="R85" s="144"/>
      <c r="S85" s="144"/>
      <c r="T85" s="141">
        <v>40.29</v>
      </c>
      <c r="U85" s="144"/>
      <c r="V85" s="141">
        <v>40.029000000000003</v>
      </c>
      <c r="W85" s="141">
        <v>40.58</v>
      </c>
      <c r="X85" s="141">
        <v>40.296999999999997</v>
      </c>
      <c r="Y85" s="144"/>
      <c r="Z85" s="144"/>
      <c r="AA85" s="141">
        <v>40.091999999999999</v>
      </c>
      <c r="AB85" s="141">
        <v>40.243000000000002</v>
      </c>
      <c r="AC85" s="43"/>
      <c r="AD85" s="144"/>
      <c r="AE85" s="144"/>
      <c r="AF85" s="43"/>
      <c r="AG85" s="43"/>
      <c r="AH85" s="43"/>
      <c r="AI85" s="43"/>
      <c r="AJ85" s="43"/>
      <c r="AK85" s="144"/>
      <c r="AL85" s="144"/>
      <c r="AM85" s="43"/>
      <c r="AN85" s="43"/>
      <c r="AO85" s="43"/>
      <c r="AP85" s="144"/>
      <c r="AQ85" s="144"/>
      <c r="AR85" s="43"/>
      <c r="AS85" s="43"/>
      <c r="AT85" s="43"/>
      <c r="AU85" s="43"/>
      <c r="AV85" s="43"/>
      <c r="AW85" s="78"/>
    </row>
    <row r="86" spans="16:49">
      <c r="P86" s="140">
        <v>40.874000000000002</v>
      </c>
      <c r="Q86" s="144"/>
      <c r="R86" s="144"/>
      <c r="S86" s="144"/>
      <c r="T86" s="141">
        <v>40.384999999999998</v>
      </c>
      <c r="U86" s="144"/>
      <c r="V86" s="141">
        <v>40.113999999999997</v>
      </c>
      <c r="W86" s="141">
        <v>40.744999999999997</v>
      </c>
      <c r="X86" s="141">
        <v>40.430999999999997</v>
      </c>
      <c r="Y86" s="144"/>
      <c r="Z86" s="144"/>
      <c r="AA86" s="141">
        <v>39.926000000000002</v>
      </c>
      <c r="AB86" s="141">
        <v>40.161999999999999</v>
      </c>
      <c r="AC86" s="43"/>
      <c r="AD86" s="144"/>
      <c r="AE86" s="144"/>
      <c r="AF86" s="43"/>
      <c r="AG86" s="43"/>
      <c r="AH86" s="43"/>
      <c r="AI86" s="43"/>
      <c r="AJ86" s="43"/>
      <c r="AK86" s="144"/>
      <c r="AL86" s="144"/>
      <c r="AM86" s="43"/>
      <c r="AN86" s="43"/>
      <c r="AO86" s="43"/>
      <c r="AP86" s="144"/>
      <c r="AQ86" s="144"/>
      <c r="AR86" s="43"/>
      <c r="AS86" s="43"/>
      <c r="AT86" s="43"/>
      <c r="AU86" s="43"/>
      <c r="AV86" s="43"/>
      <c r="AW86" s="78"/>
    </row>
    <row r="87" spans="16:49">
      <c r="P87" s="140">
        <v>40.584000000000003</v>
      </c>
      <c r="Q87" s="144"/>
      <c r="R87" s="144"/>
      <c r="S87" s="144"/>
      <c r="T87" s="141">
        <v>40.332000000000001</v>
      </c>
      <c r="U87" s="144"/>
      <c r="V87" s="141">
        <v>40.03</v>
      </c>
      <c r="W87" s="141">
        <v>40.262</v>
      </c>
      <c r="X87" s="141">
        <v>41.704999999999998</v>
      </c>
      <c r="Y87" s="144"/>
      <c r="Z87" s="144"/>
      <c r="AA87" s="141">
        <v>39.908999999999999</v>
      </c>
      <c r="AB87" s="141">
        <v>40.475999999999999</v>
      </c>
      <c r="AC87" s="43"/>
      <c r="AD87" s="144"/>
      <c r="AE87" s="144"/>
      <c r="AF87" s="43"/>
      <c r="AG87" s="43"/>
      <c r="AH87" s="43"/>
      <c r="AI87" s="43"/>
      <c r="AJ87" s="43"/>
      <c r="AK87" s="144"/>
      <c r="AL87" s="144"/>
      <c r="AM87" s="43"/>
      <c r="AN87" s="43"/>
      <c r="AO87" s="43"/>
      <c r="AP87" s="144"/>
      <c r="AQ87" s="144"/>
      <c r="AR87" s="43"/>
      <c r="AS87" s="43"/>
      <c r="AT87" s="43"/>
      <c r="AU87" s="43"/>
      <c r="AV87" s="43"/>
      <c r="AW87" s="78"/>
    </row>
    <row r="88" spans="16:49">
      <c r="P88" s="140">
        <v>41.034999999999997</v>
      </c>
      <c r="Q88" s="144"/>
      <c r="R88" s="144"/>
      <c r="S88" s="144"/>
      <c r="T88" s="141">
        <v>40.188000000000002</v>
      </c>
      <c r="U88" s="144"/>
      <c r="V88" s="141">
        <v>40.195999999999998</v>
      </c>
      <c r="W88" s="141">
        <v>41.61</v>
      </c>
      <c r="X88" s="141">
        <v>41.246000000000002</v>
      </c>
      <c r="Y88" s="144"/>
      <c r="Z88" s="144"/>
      <c r="AA88" s="141">
        <v>39.938000000000002</v>
      </c>
      <c r="AB88" s="144"/>
      <c r="AC88" s="43"/>
      <c r="AD88" s="144"/>
      <c r="AE88" s="144"/>
      <c r="AF88" s="43"/>
      <c r="AG88" s="43"/>
      <c r="AH88" s="43"/>
      <c r="AI88" s="43"/>
      <c r="AJ88" s="43"/>
      <c r="AK88" s="144"/>
      <c r="AL88" s="144"/>
      <c r="AM88" s="43"/>
      <c r="AN88" s="43"/>
      <c r="AO88" s="43"/>
      <c r="AP88" s="144"/>
      <c r="AQ88" s="144"/>
      <c r="AR88" s="43"/>
      <c r="AS88" s="43"/>
      <c r="AT88" s="43"/>
      <c r="AU88" s="43"/>
      <c r="AV88" s="43"/>
      <c r="AW88" s="78"/>
    </row>
    <row r="89" spans="16:49">
      <c r="P89" s="140">
        <v>41.034999999999997</v>
      </c>
      <c r="Q89" s="144"/>
      <c r="R89" s="144"/>
      <c r="S89" s="144"/>
      <c r="T89" s="141">
        <v>40.552999999999997</v>
      </c>
      <c r="U89" s="144"/>
      <c r="V89" s="141">
        <v>40.216000000000001</v>
      </c>
      <c r="W89" s="141">
        <v>40.508000000000003</v>
      </c>
      <c r="X89" s="43"/>
      <c r="Y89" s="43"/>
      <c r="Z89" s="144"/>
      <c r="AA89" s="141">
        <v>39.94</v>
      </c>
      <c r="AB89" s="144"/>
      <c r="AC89" s="43"/>
      <c r="AD89" s="144"/>
      <c r="AE89" s="144"/>
      <c r="AF89" s="43"/>
      <c r="AG89" s="43"/>
      <c r="AH89" s="43"/>
      <c r="AI89" s="43"/>
      <c r="AJ89" s="43"/>
      <c r="AK89" s="144"/>
      <c r="AL89" s="144"/>
      <c r="AM89" s="43"/>
      <c r="AN89" s="43"/>
      <c r="AO89" s="43"/>
      <c r="AP89" s="144"/>
      <c r="AQ89" s="144"/>
      <c r="AR89" s="43"/>
      <c r="AS89" s="43"/>
      <c r="AT89" s="43"/>
      <c r="AU89" s="43"/>
      <c r="AV89" s="43"/>
      <c r="AW89" s="78"/>
    </row>
    <row r="90" spans="16:49">
      <c r="P90" s="140">
        <v>40.853999999999999</v>
      </c>
      <c r="Q90" s="144"/>
      <c r="R90" s="144"/>
      <c r="S90" s="144"/>
      <c r="T90" s="141">
        <v>40.417999999999999</v>
      </c>
      <c r="U90" s="144"/>
      <c r="V90" s="141">
        <v>40.234000000000002</v>
      </c>
      <c r="W90" s="141">
        <v>40.4</v>
      </c>
      <c r="X90" s="43"/>
      <c r="Y90" s="43"/>
      <c r="Z90" s="144"/>
      <c r="AA90" s="141">
        <v>39.828000000000003</v>
      </c>
      <c r="AB90" s="144"/>
      <c r="AC90" s="43"/>
      <c r="AD90" s="144"/>
      <c r="AE90" s="144"/>
      <c r="AF90" s="43"/>
      <c r="AG90" s="43"/>
      <c r="AH90" s="43"/>
      <c r="AI90" s="43"/>
      <c r="AJ90" s="43"/>
      <c r="AK90" s="144"/>
      <c r="AL90" s="144"/>
      <c r="AM90" s="43"/>
      <c r="AN90" s="43"/>
      <c r="AO90" s="43"/>
      <c r="AP90" s="144"/>
      <c r="AQ90" s="144"/>
      <c r="AR90" s="43"/>
      <c r="AS90" s="43"/>
      <c r="AT90" s="43"/>
      <c r="AU90" s="43"/>
      <c r="AV90" s="43"/>
      <c r="AW90" s="78"/>
    </row>
    <row r="91" spans="16:49">
      <c r="P91" s="140">
        <v>40.938000000000002</v>
      </c>
      <c r="Q91" s="144"/>
      <c r="R91" s="144"/>
      <c r="S91" s="144"/>
      <c r="T91" s="141">
        <v>40.369</v>
      </c>
      <c r="U91" s="144"/>
      <c r="V91" s="141">
        <v>40.058</v>
      </c>
      <c r="W91" s="141">
        <v>40.366</v>
      </c>
      <c r="X91" s="43"/>
      <c r="Y91" s="43"/>
      <c r="Z91" s="144"/>
      <c r="AA91" s="141">
        <v>39.953000000000003</v>
      </c>
      <c r="AB91" s="144"/>
      <c r="AC91" s="43"/>
      <c r="AD91" s="144"/>
      <c r="AE91" s="144"/>
      <c r="AF91" s="43"/>
      <c r="AG91" s="43"/>
      <c r="AH91" s="43"/>
      <c r="AI91" s="43"/>
      <c r="AJ91" s="43"/>
      <c r="AK91" s="144"/>
      <c r="AL91" s="144"/>
      <c r="AM91" s="43"/>
      <c r="AN91" s="43"/>
      <c r="AO91" s="43"/>
      <c r="AP91" s="144"/>
      <c r="AQ91" s="144"/>
      <c r="AR91" s="43"/>
      <c r="AS91" s="43"/>
      <c r="AT91" s="43"/>
      <c r="AU91" s="43"/>
      <c r="AV91" s="43"/>
      <c r="AW91" s="78"/>
    </row>
    <row r="92" spans="16:49">
      <c r="P92" s="145"/>
      <c r="Q92" s="144"/>
      <c r="R92" s="144"/>
      <c r="S92" s="144"/>
      <c r="T92" s="141">
        <v>40.341999999999999</v>
      </c>
      <c r="U92" s="144"/>
      <c r="V92" s="141">
        <v>40.235999999999997</v>
      </c>
      <c r="W92" s="141">
        <v>40.533999999999999</v>
      </c>
      <c r="X92" s="43"/>
      <c r="Y92" s="43"/>
      <c r="Z92" s="144"/>
      <c r="AA92" s="141">
        <v>39.789000000000001</v>
      </c>
      <c r="AB92" s="144"/>
      <c r="AC92" s="43"/>
      <c r="AD92" s="144"/>
      <c r="AE92" s="144"/>
      <c r="AF92" s="43"/>
      <c r="AG92" s="43"/>
      <c r="AH92" s="43"/>
      <c r="AI92" s="43"/>
      <c r="AJ92" s="43"/>
      <c r="AK92" s="144"/>
      <c r="AL92" s="144"/>
      <c r="AM92" s="43"/>
      <c r="AN92" s="43"/>
      <c r="AO92" s="43"/>
      <c r="AP92" s="144"/>
      <c r="AQ92" s="144"/>
      <c r="AR92" s="43"/>
      <c r="AS92" s="43"/>
      <c r="AT92" s="43"/>
      <c r="AU92" s="43"/>
      <c r="AV92" s="43"/>
      <c r="AW92" s="78"/>
    </row>
    <row r="93" spans="16:49">
      <c r="P93" s="145"/>
      <c r="Q93" s="144"/>
      <c r="R93" s="144"/>
      <c r="S93" s="144"/>
      <c r="T93" s="141">
        <v>40.658999999999999</v>
      </c>
      <c r="U93" s="144"/>
      <c r="V93" s="141">
        <v>40.039000000000001</v>
      </c>
      <c r="W93" s="141">
        <v>40.482999999999997</v>
      </c>
      <c r="X93" s="43"/>
      <c r="Y93" s="43"/>
      <c r="Z93" s="144"/>
      <c r="AA93" s="141">
        <v>40.061</v>
      </c>
      <c r="AB93" s="144"/>
      <c r="AC93" s="43"/>
      <c r="AD93" s="144"/>
      <c r="AE93" s="144"/>
      <c r="AF93" s="43"/>
      <c r="AG93" s="43"/>
      <c r="AH93" s="43"/>
      <c r="AI93" s="43"/>
      <c r="AJ93" s="43"/>
      <c r="AK93" s="144"/>
      <c r="AL93" s="144"/>
      <c r="AM93" s="43"/>
      <c r="AN93" s="43"/>
      <c r="AO93" s="43"/>
      <c r="AP93" s="144"/>
      <c r="AQ93" s="144"/>
      <c r="AR93" s="43"/>
      <c r="AS93" s="43"/>
      <c r="AT93" s="43"/>
      <c r="AU93" s="43"/>
      <c r="AV93" s="43"/>
      <c r="AW93" s="78"/>
    </row>
    <row r="94" spans="16:49">
      <c r="P94" s="145"/>
      <c r="Q94" s="144"/>
      <c r="R94" s="144"/>
      <c r="S94" s="144"/>
      <c r="T94" s="141">
        <v>40.357999999999997</v>
      </c>
      <c r="U94" s="144"/>
      <c r="V94" s="141">
        <v>39.899000000000001</v>
      </c>
      <c r="W94" s="141">
        <v>40.692</v>
      </c>
      <c r="X94" s="43"/>
      <c r="Y94" s="43"/>
      <c r="Z94" s="144"/>
      <c r="AA94" s="141">
        <v>39.908000000000001</v>
      </c>
      <c r="AB94" s="144"/>
      <c r="AC94" s="43"/>
      <c r="AD94" s="144"/>
      <c r="AE94" s="144"/>
      <c r="AF94" s="43"/>
      <c r="AG94" s="43"/>
      <c r="AH94" s="43"/>
      <c r="AI94" s="43"/>
      <c r="AJ94" s="43"/>
      <c r="AK94" s="144"/>
      <c r="AL94" s="144"/>
      <c r="AM94" s="43"/>
      <c r="AN94" s="43"/>
      <c r="AO94" s="43"/>
      <c r="AP94" s="144"/>
      <c r="AQ94" s="144"/>
      <c r="AR94" s="43"/>
      <c r="AS94" s="43"/>
      <c r="AT94" s="43"/>
      <c r="AU94" s="43"/>
      <c r="AV94" s="43"/>
      <c r="AW94" s="78"/>
    </row>
    <row r="95" spans="16:49">
      <c r="P95" s="145"/>
      <c r="Q95" s="144"/>
      <c r="R95" s="144"/>
      <c r="S95" s="144"/>
      <c r="T95" s="141">
        <v>40.472000000000001</v>
      </c>
      <c r="U95" s="144"/>
      <c r="V95" s="141">
        <v>40.198999999999998</v>
      </c>
      <c r="W95" s="141">
        <v>40.515000000000001</v>
      </c>
      <c r="X95" s="43"/>
      <c r="Y95" s="43"/>
      <c r="Z95" s="144"/>
      <c r="AA95" s="141">
        <v>40.048999999999999</v>
      </c>
      <c r="AB95" s="144"/>
      <c r="AC95" s="43"/>
      <c r="AD95" s="144"/>
      <c r="AE95" s="144"/>
      <c r="AF95" s="43"/>
      <c r="AG95" s="43"/>
      <c r="AH95" s="43"/>
      <c r="AI95" s="43"/>
      <c r="AJ95" s="43"/>
      <c r="AK95" s="144"/>
      <c r="AL95" s="144"/>
      <c r="AM95" s="43"/>
      <c r="AN95" s="43"/>
      <c r="AO95" s="43"/>
      <c r="AP95" s="144"/>
      <c r="AQ95" s="144"/>
      <c r="AR95" s="43"/>
      <c r="AS95" s="43"/>
      <c r="AT95" s="43"/>
      <c r="AU95" s="43"/>
      <c r="AV95" s="43"/>
      <c r="AW95" s="78"/>
    </row>
    <row r="96" spans="16:49">
      <c r="P96" s="145"/>
      <c r="Q96" s="144"/>
      <c r="R96" s="144"/>
      <c r="S96" s="144"/>
      <c r="T96" s="141">
        <v>40.640999999999998</v>
      </c>
      <c r="U96" s="144"/>
      <c r="V96" s="141">
        <v>40.267000000000003</v>
      </c>
      <c r="W96" s="141">
        <v>40.499000000000002</v>
      </c>
      <c r="X96" s="43"/>
      <c r="Y96" s="43"/>
      <c r="Z96" s="144"/>
      <c r="AA96" s="141">
        <v>39.997999999999998</v>
      </c>
      <c r="AB96" s="144"/>
      <c r="AC96" s="43"/>
      <c r="AD96" s="144"/>
      <c r="AE96" s="144"/>
      <c r="AF96" s="43"/>
      <c r="AG96" s="43"/>
      <c r="AH96" s="43"/>
      <c r="AI96" s="43"/>
      <c r="AJ96" s="43"/>
      <c r="AK96" s="144"/>
      <c r="AL96" s="144"/>
      <c r="AM96" s="43"/>
      <c r="AN96" s="43"/>
      <c r="AO96" s="43"/>
      <c r="AP96" s="144"/>
      <c r="AQ96" s="144"/>
      <c r="AR96" s="43"/>
      <c r="AS96" s="43"/>
      <c r="AT96" s="43"/>
      <c r="AU96" s="43"/>
      <c r="AV96" s="43"/>
      <c r="AW96" s="78"/>
    </row>
    <row r="97" spans="16:49">
      <c r="P97" s="145"/>
      <c r="Q97" s="144"/>
      <c r="R97" s="144"/>
      <c r="S97" s="144"/>
      <c r="T97" s="79"/>
      <c r="U97" s="144"/>
      <c r="V97" s="141">
        <v>40.189</v>
      </c>
      <c r="W97" s="141">
        <v>40.500999999999998</v>
      </c>
      <c r="X97" s="79"/>
      <c r="Y97" s="79"/>
      <c r="Z97" s="144"/>
      <c r="AA97" s="141">
        <v>39.83</v>
      </c>
      <c r="AB97" s="144"/>
      <c r="AC97" s="79"/>
      <c r="AD97" s="144"/>
      <c r="AE97" s="144"/>
      <c r="AF97" s="79"/>
      <c r="AG97" s="79"/>
      <c r="AH97" s="79"/>
      <c r="AI97" s="79"/>
      <c r="AJ97" s="79"/>
      <c r="AK97" s="144"/>
      <c r="AL97" s="144"/>
      <c r="AM97" s="79"/>
      <c r="AN97" s="79"/>
      <c r="AO97" s="79"/>
      <c r="AP97" s="144"/>
      <c r="AQ97" s="144"/>
      <c r="AR97" s="79"/>
      <c r="AS97" s="79"/>
      <c r="AT97" s="79"/>
      <c r="AU97" s="79"/>
      <c r="AV97" s="79"/>
      <c r="AW97" s="80"/>
    </row>
    <row r="98" spans="16:49">
      <c r="P98" s="145"/>
      <c r="Q98" s="144"/>
      <c r="R98" s="144"/>
      <c r="S98" s="144"/>
      <c r="T98" s="79"/>
      <c r="U98" s="144"/>
      <c r="V98" s="141">
        <v>40.137999999999998</v>
      </c>
      <c r="W98" s="141">
        <v>40.637999999999998</v>
      </c>
      <c r="X98" s="79"/>
      <c r="Y98" s="79"/>
      <c r="Z98" s="144"/>
      <c r="AA98" s="141">
        <v>39.930999999999997</v>
      </c>
      <c r="AB98" s="144"/>
      <c r="AC98" s="79"/>
      <c r="AD98" s="144"/>
      <c r="AE98" s="144"/>
      <c r="AF98" s="79"/>
      <c r="AG98" s="79"/>
      <c r="AH98" s="79"/>
      <c r="AI98" s="79"/>
      <c r="AJ98" s="79"/>
      <c r="AK98" s="144"/>
      <c r="AL98" s="144"/>
      <c r="AM98" s="79"/>
      <c r="AN98" s="79"/>
      <c r="AO98" s="79"/>
      <c r="AP98" s="144"/>
      <c r="AQ98" s="144"/>
      <c r="AR98" s="79"/>
      <c r="AS98" s="79"/>
      <c r="AT98" s="79"/>
      <c r="AU98" s="79"/>
      <c r="AV98" s="79"/>
      <c r="AW98" s="80"/>
    </row>
    <row r="99" spans="16:49">
      <c r="P99" s="145"/>
      <c r="Q99" s="144"/>
      <c r="R99" s="144"/>
      <c r="S99" s="144"/>
      <c r="T99" s="79"/>
      <c r="U99" s="144"/>
      <c r="V99" s="141">
        <v>39.997</v>
      </c>
      <c r="W99" s="141">
        <v>40.610999999999997</v>
      </c>
      <c r="X99" s="79"/>
      <c r="Y99" s="79"/>
      <c r="Z99" s="144"/>
      <c r="AA99" s="141">
        <v>39.962000000000003</v>
      </c>
      <c r="AB99" s="144"/>
      <c r="AC99" s="79"/>
      <c r="AD99" s="144"/>
      <c r="AE99" s="144"/>
      <c r="AF99" s="79"/>
      <c r="AG99" s="79"/>
      <c r="AH99" s="79"/>
      <c r="AI99" s="79"/>
      <c r="AJ99" s="79"/>
      <c r="AK99" s="144"/>
      <c r="AL99" s="144"/>
      <c r="AM99" s="79"/>
      <c r="AN99" s="79"/>
      <c r="AO99" s="79"/>
      <c r="AP99" s="144"/>
      <c r="AQ99" s="144"/>
      <c r="AR99" s="79"/>
      <c r="AS99" s="79"/>
      <c r="AT99" s="79"/>
      <c r="AU99" s="79"/>
      <c r="AV99" s="79"/>
      <c r="AW99" s="80"/>
    </row>
    <row r="100" spans="16:49">
      <c r="P100" s="145"/>
      <c r="Q100" s="144"/>
      <c r="R100" s="144"/>
      <c r="S100" s="144"/>
      <c r="T100" s="79"/>
      <c r="U100" s="144"/>
      <c r="V100" s="141">
        <v>39.954999999999998</v>
      </c>
      <c r="W100" s="141">
        <v>40.963000000000001</v>
      </c>
      <c r="X100" s="79"/>
      <c r="Y100" s="79"/>
      <c r="Z100" s="144"/>
      <c r="AA100" s="141">
        <v>39.829000000000001</v>
      </c>
      <c r="AB100" s="144"/>
      <c r="AC100" s="79"/>
      <c r="AD100" s="144"/>
      <c r="AE100" s="144"/>
      <c r="AF100" s="79"/>
      <c r="AG100" s="79"/>
      <c r="AH100" s="79"/>
      <c r="AI100" s="79"/>
      <c r="AJ100" s="79"/>
      <c r="AK100" s="144"/>
      <c r="AL100" s="144"/>
      <c r="AM100" s="79"/>
      <c r="AN100" s="79"/>
      <c r="AO100" s="79"/>
      <c r="AP100" s="144"/>
      <c r="AQ100" s="144"/>
      <c r="AR100" s="79"/>
      <c r="AS100" s="79"/>
      <c r="AT100" s="79"/>
      <c r="AU100" s="79"/>
      <c r="AV100" s="79"/>
      <c r="AW100" s="80"/>
    </row>
    <row r="101" spans="16:49">
      <c r="P101" s="145"/>
      <c r="Q101" s="144"/>
      <c r="R101" s="144"/>
      <c r="S101" s="144"/>
      <c r="T101" s="79"/>
      <c r="U101" s="144"/>
      <c r="V101" s="141">
        <v>39.993000000000002</v>
      </c>
      <c r="W101" s="141">
        <v>41.292000000000002</v>
      </c>
      <c r="X101" s="79"/>
      <c r="Y101" s="79"/>
      <c r="Z101" s="144"/>
      <c r="AA101" s="141">
        <v>40.424999999999997</v>
      </c>
      <c r="AB101" s="144"/>
      <c r="AC101" s="79"/>
      <c r="AD101" s="144"/>
      <c r="AE101" s="144"/>
      <c r="AF101" s="79"/>
      <c r="AG101" s="79"/>
      <c r="AH101" s="79"/>
      <c r="AI101" s="79"/>
      <c r="AJ101" s="79"/>
      <c r="AK101" s="144"/>
      <c r="AL101" s="144"/>
      <c r="AM101" s="79"/>
      <c r="AN101" s="79"/>
      <c r="AO101" s="79"/>
      <c r="AP101" s="144"/>
      <c r="AQ101" s="144"/>
      <c r="AR101" s="79"/>
      <c r="AS101" s="79"/>
      <c r="AT101" s="79"/>
      <c r="AU101" s="79"/>
      <c r="AV101" s="79"/>
      <c r="AW101" s="80"/>
    </row>
    <row r="102" spans="16:49">
      <c r="P102" s="145"/>
      <c r="Q102" s="144"/>
      <c r="R102" s="144"/>
      <c r="S102" s="144"/>
      <c r="T102" s="79"/>
      <c r="U102" s="144"/>
      <c r="V102" s="141">
        <v>40.015999999999998</v>
      </c>
      <c r="W102" s="144"/>
      <c r="X102" s="79"/>
      <c r="Y102" s="79"/>
      <c r="Z102" s="144"/>
      <c r="AA102" s="141">
        <v>40.171999999999997</v>
      </c>
      <c r="AB102" s="144"/>
      <c r="AC102" s="79"/>
      <c r="AD102" s="144"/>
      <c r="AE102" s="144"/>
      <c r="AF102" s="79"/>
      <c r="AG102" s="79"/>
      <c r="AH102" s="79"/>
      <c r="AI102" s="79"/>
      <c r="AJ102" s="79"/>
      <c r="AK102" s="144"/>
      <c r="AL102" s="144"/>
      <c r="AM102" s="79"/>
      <c r="AN102" s="79"/>
      <c r="AO102" s="79"/>
      <c r="AP102" s="144"/>
      <c r="AQ102" s="144"/>
      <c r="AR102" s="79"/>
      <c r="AS102" s="79"/>
      <c r="AT102" s="79"/>
      <c r="AU102" s="79"/>
      <c r="AV102" s="79"/>
      <c r="AW102" s="80"/>
    </row>
    <row r="103" spans="16:49">
      <c r="P103" s="145"/>
      <c r="Q103" s="144"/>
      <c r="R103" s="144"/>
      <c r="S103" s="144"/>
      <c r="T103" s="79"/>
      <c r="U103" s="144"/>
      <c r="V103" s="141">
        <v>40.051000000000002</v>
      </c>
      <c r="W103" s="144"/>
      <c r="X103" s="79"/>
      <c r="Y103" s="79"/>
      <c r="Z103" s="144"/>
      <c r="AA103" s="141">
        <v>40.029000000000003</v>
      </c>
      <c r="AB103" s="144"/>
      <c r="AC103" s="79"/>
      <c r="AD103" s="144"/>
      <c r="AE103" s="144"/>
      <c r="AF103" s="79"/>
      <c r="AG103" s="79"/>
      <c r="AH103" s="79"/>
      <c r="AI103" s="79"/>
      <c r="AJ103" s="79"/>
      <c r="AK103" s="144"/>
      <c r="AL103" s="144"/>
      <c r="AM103" s="79"/>
      <c r="AN103" s="79"/>
      <c r="AO103" s="79"/>
      <c r="AP103" s="144"/>
      <c r="AQ103" s="144"/>
      <c r="AR103" s="79"/>
      <c r="AS103" s="79"/>
      <c r="AT103" s="79"/>
      <c r="AU103" s="79"/>
      <c r="AV103" s="79"/>
      <c r="AW103" s="80"/>
    </row>
    <row r="104" spans="16:49">
      <c r="P104" s="145"/>
      <c r="Q104" s="144"/>
      <c r="R104" s="144"/>
      <c r="S104" s="144"/>
      <c r="T104" s="79"/>
      <c r="U104" s="144"/>
      <c r="V104" s="141">
        <v>39.99</v>
      </c>
      <c r="W104" s="144"/>
      <c r="X104" s="79"/>
      <c r="Y104" s="79"/>
      <c r="Z104" s="144"/>
      <c r="AA104" s="141">
        <v>40.094999999999999</v>
      </c>
      <c r="AB104" s="144"/>
      <c r="AC104" s="79"/>
      <c r="AD104" s="144"/>
      <c r="AE104" s="144"/>
      <c r="AF104" s="79"/>
      <c r="AG104" s="79"/>
      <c r="AH104" s="79"/>
      <c r="AI104" s="79"/>
      <c r="AJ104" s="79"/>
      <c r="AK104" s="144"/>
      <c r="AL104" s="144"/>
      <c r="AM104" s="79"/>
      <c r="AN104" s="79"/>
      <c r="AO104" s="79"/>
      <c r="AP104" s="144"/>
      <c r="AQ104" s="144"/>
      <c r="AR104" s="79"/>
      <c r="AS104" s="79"/>
      <c r="AT104" s="79"/>
      <c r="AU104" s="79"/>
      <c r="AV104" s="79"/>
      <c r="AW104" s="80"/>
    </row>
    <row r="105" spans="16:49">
      <c r="P105" s="145"/>
      <c r="Q105" s="144"/>
      <c r="R105" s="144"/>
      <c r="S105" s="144"/>
      <c r="T105" s="79"/>
      <c r="U105" s="144"/>
      <c r="V105" s="141">
        <v>40.183999999999997</v>
      </c>
      <c r="W105" s="144"/>
      <c r="X105" s="79"/>
      <c r="Y105" s="79"/>
      <c r="Z105" s="144"/>
      <c r="AA105" s="141">
        <v>39.795999999999999</v>
      </c>
      <c r="AB105" s="144"/>
      <c r="AC105" s="79"/>
      <c r="AD105" s="144"/>
      <c r="AE105" s="144"/>
      <c r="AF105" s="79"/>
      <c r="AG105" s="79"/>
      <c r="AH105" s="79"/>
      <c r="AI105" s="79"/>
      <c r="AJ105" s="79"/>
      <c r="AK105" s="144"/>
      <c r="AL105" s="144"/>
      <c r="AM105" s="79"/>
      <c r="AN105" s="79"/>
      <c r="AO105" s="79"/>
      <c r="AP105" s="144"/>
      <c r="AQ105" s="144"/>
      <c r="AR105" s="79"/>
      <c r="AS105" s="79"/>
      <c r="AT105" s="79"/>
      <c r="AU105" s="79"/>
      <c r="AV105" s="79"/>
      <c r="AW105" s="80"/>
    </row>
    <row r="106" spans="16:49">
      <c r="P106" s="145"/>
      <c r="Q106" s="144"/>
      <c r="R106" s="144"/>
      <c r="S106" s="144"/>
      <c r="T106" s="79"/>
      <c r="U106" s="144"/>
      <c r="V106" s="141">
        <v>40.828000000000003</v>
      </c>
      <c r="W106" s="144"/>
      <c r="X106" s="79"/>
      <c r="Y106" s="79"/>
      <c r="Z106" s="144"/>
      <c r="AA106" s="141">
        <v>39.914999999999999</v>
      </c>
      <c r="AB106" s="144"/>
      <c r="AC106" s="79"/>
      <c r="AD106" s="144"/>
      <c r="AE106" s="144"/>
      <c r="AF106" s="79"/>
      <c r="AG106" s="79"/>
      <c r="AH106" s="79"/>
      <c r="AI106" s="79"/>
      <c r="AJ106" s="79"/>
      <c r="AK106" s="144"/>
      <c r="AL106" s="144"/>
      <c r="AM106" s="79"/>
      <c r="AN106" s="79"/>
      <c r="AO106" s="79"/>
      <c r="AP106" s="144"/>
      <c r="AQ106" s="144"/>
      <c r="AR106" s="79"/>
      <c r="AS106" s="79"/>
      <c r="AT106" s="79"/>
      <c r="AU106" s="79"/>
      <c r="AV106" s="79"/>
      <c r="AW106" s="80"/>
    </row>
    <row r="107" spans="16:49">
      <c r="P107" s="145"/>
      <c r="Q107" s="144"/>
      <c r="R107" s="144"/>
      <c r="S107" s="144"/>
      <c r="T107" s="79"/>
      <c r="U107" s="144"/>
      <c r="V107" s="144"/>
      <c r="W107" s="79"/>
      <c r="X107" s="79"/>
      <c r="Y107" s="79"/>
      <c r="Z107" s="144"/>
      <c r="AA107" s="141">
        <v>40.26</v>
      </c>
      <c r="AB107" s="144"/>
      <c r="AC107" s="79"/>
      <c r="AD107" s="144"/>
      <c r="AE107" s="144"/>
      <c r="AF107" s="79"/>
      <c r="AG107" s="79"/>
      <c r="AH107" s="79"/>
      <c r="AI107" s="79"/>
      <c r="AJ107" s="79"/>
      <c r="AK107" s="144"/>
      <c r="AL107" s="144"/>
      <c r="AM107" s="79"/>
      <c r="AN107" s="79"/>
      <c r="AO107" s="79"/>
      <c r="AP107" s="144"/>
      <c r="AQ107" s="144"/>
      <c r="AR107" s="79"/>
      <c r="AS107" s="79"/>
      <c r="AT107" s="79"/>
      <c r="AU107" s="79"/>
      <c r="AV107" s="79"/>
      <c r="AW107" s="80"/>
    </row>
    <row r="108" spans="16:49">
      <c r="P108" s="145"/>
      <c r="Q108" s="144"/>
      <c r="R108" s="144"/>
      <c r="S108" s="144"/>
      <c r="T108" s="79"/>
      <c r="U108" s="144"/>
      <c r="V108" s="144"/>
      <c r="W108" s="79"/>
      <c r="X108" s="79"/>
      <c r="Y108" s="79"/>
      <c r="Z108" s="144"/>
      <c r="AA108" s="141">
        <v>39.970999999999997</v>
      </c>
      <c r="AB108" s="144"/>
      <c r="AC108" s="79"/>
      <c r="AD108" s="144"/>
      <c r="AE108" s="144"/>
      <c r="AF108" s="79"/>
      <c r="AG108" s="79"/>
      <c r="AH108" s="79"/>
      <c r="AI108" s="79"/>
      <c r="AJ108" s="79"/>
      <c r="AK108" s="144"/>
      <c r="AL108" s="144"/>
      <c r="AM108" s="79"/>
      <c r="AN108" s="79"/>
      <c r="AO108" s="79"/>
      <c r="AP108" s="144"/>
      <c r="AQ108" s="144"/>
      <c r="AR108" s="79"/>
      <c r="AS108" s="79"/>
      <c r="AT108" s="79"/>
      <c r="AU108" s="79"/>
      <c r="AV108" s="79"/>
      <c r="AW108" s="80"/>
    </row>
    <row r="109" spans="16:49">
      <c r="P109" s="145"/>
      <c r="Q109" s="144"/>
      <c r="R109" s="144"/>
      <c r="S109" s="144"/>
      <c r="T109" s="79"/>
      <c r="U109" s="144"/>
      <c r="V109" s="144"/>
      <c r="W109" s="79"/>
      <c r="X109" s="79"/>
      <c r="Y109" s="79"/>
      <c r="Z109" s="144"/>
      <c r="AA109" s="141">
        <v>40.238</v>
      </c>
      <c r="AB109" s="144"/>
      <c r="AC109" s="79"/>
      <c r="AD109" s="144"/>
      <c r="AE109" s="144"/>
      <c r="AF109" s="79"/>
      <c r="AG109" s="79"/>
      <c r="AH109" s="79"/>
      <c r="AI109" s="79"/>
      <c r="AJ109" s="79"/>
      <c r="AK109" s="144"/>
      <c r="AL109" s="144"/>
      <c r="AM109" s="79"/>
      <c r="AN109" s="79"/>
      <c r="AO109" s="79"/>
      <c r="AP109" s="144"/>
      <c r="AQ109" s="144"/>
      <c r="AR109" s="79"/>
      <c r="AS109" s="79"/>
      <c r="AT109" s="79"/>
      <c r="AU109" s="79"/>
      <c r="AV109" s="79"/>
      <c r="AW109" s="80"/>
    </row>
    <row r="110" spans="16:49">
      <c r="P110" s="145"/>
      <c r="Q110" s="144"/>
      <c r="R110" s="144"/>
      <c r="S110" s="144"/>
      <c r="T110" s="79"/>
      <c r="U110" s="144"/>
      <c r="V110" s="144"/>
      <c r="W110" s="79"/>
      <c r="X110" s="79"/>
      <c r="Y110" s="79"/>
      <c r="Z110" s="144"/>
      <c r="AA110" s="141">
        <v>40.018999999999998</v>
      </c>
      <c r="AB110" s="144"/>
      <c r="AC110" s="79"/>
      <c r="AD110" s="144"/>
      <c r="AE110" s="144"/>
      <c r="AF110" s="79"/>
      <c r="AG110" s="79"/>
      <c r="AH110" s="79"/>
      <c r="AI110" s="79"/>
      <c r="AJ110" s="79"/>
      <c r="AK110" s="144"/>
      <c r="AL110" s="144"/>
      <c r="AM110" s="79"/>
      <c r="AN110" s="79"/>
      <c r="AO110" s="79"/>
      <c r="AP110" s="144"/>
      <c r="AQ110" s="144"/>
      <c r="AR110" s="79"/>
      <c r="AS110" s="79"/>
      <c r="AT110" s="79"/>
      <c r="AU110" s="79"/>
      <c r="AV110" s="79"/>
      <c r="AW110" s="80"/>
    </row>
    <row r="111" spans="16:49">
      <c r="P111" s="145"/>
      <c r="Q111" s="144"/>
      <c r="R111" s="144"/>
      <c r="S111" s="144"/>
      <c r="T111" s="79"/>
      <c r="U111" s="144"/>
      <c r="V111" s="144"/>
      <c r="W111" s="79"/>
      <c r="X111" s="79"/>
      <c r="Y111" s="79"/>
      <c r="Z111" s="144"/>
      <c r="AA111" s="141">
        <v>40.125999999999998</v>
      </c>
      <c r="AB111" s="144"/>
      <c r="AC111" s="79"/>
      <c r="AD111" s="144"/>
      <c r="AE111" s="144"/>
      <c r="AF111" s="79"/>
      <c r="AG111" s="79"/>
      <c r="AH111" s="79"/>
      <c r="AI111" s="79"/>
      <c r="AJ111" s="79"/>
      <c r="AK111" s="144"/>
      <c r="AL111" s="144"/>
      <c r="AM111" s="79"/>
      <c r="AN111" s="79"/>
      <c r="AO111" s="79"/>
      <c r="AP111" s="144"/>
      <c r="AQ111" s="144"/>
      <c r="AR111" s="79"/>
      <c r="AS111" s="79"/>
      <c r="AT111" s="79"/>
      <c r="AU111" s="79"/>
      <c r="AV111" s="79"/>
      <c r="AW111" s="80"/>
    </row>
    <row r="112" spans="16:49">
      <c r="P112" s="145"/>
      <c r="Q112" s="144"/>
      <c r="R112" s="144"/>
      <c r="S112" s="144"/>
      <c r="T112" s="79"/>
      <c r="U112" s="144"/>
      <c r="V112" s="144"/>
      <c r="W112" s="79"/>
      <c r="X112" s="79"/>
      <c r="Y112" s="79"/>
      <c r="Z112" s="144"/>
      <c r="AA112" s="141">
        <v>39.83</v>
      </c>
      <c r="AB112" s="144"/>
      <c r="AC112" s="79"/>
      <c r="AD112" s="144"/>
      <c r="AE112" s="144"/>
      <c r="AF112" s="79"/>
      <c r="AG112" s="79"/>
      <c r="AH112" s="79"/>
      <c r="AI112" s="79"/>
      <c r="AJ112" s="79"/>
      <c r="AK112" s="144"/>
      <c r="AL112" s="144"/>
      <c r="AM112" s="79"/>
      <c r="AN112" s="79"/>
      <c r="AO112" s="79"/>
      <c r="AP112" s="144"/>
      <c r="AQ112" s="144"/>
      <c r="AR112" s="79"/>
      <c r="AS112" s="79"/>
      <c r="AT112" s="79"/>
      <c r="AU112" s="79"/>
      <c r="AV112" s="79"/>
      <c r="AW112" s="80"/>
    </row>
    <row r="113" spans="16:49">
      <c r="P113" s="145"/>
      <c r="Q113" s="144"/>
      <c r="R113" s="144"/>
      <c r="S113" s="144"/>
      <c r="T113" s="79"/>
      <c r="U113" s="144"/>
      <c r="V113" s="144"/>
      <c r="W113" s="79"/>
      <c r="X113" s="79"/>
      <c r="Y113" s="79"/>
      <c r="Z113" s="144"/>
      <c r="AA113" s="141">
        <v>39.954000000000001</v>
      </c>
      <c r="AB113" s="144"/>
      <c r="AC113" s="79"/>
      <c r="AD113" s="144"/>
      <c r="AE113" s="144"/>
      <c r="AF113" s="79"/>
      <c r="AG113" s="79"/>
      <c r="AH113" s="79"/>
      <c r="AI113" s="79"/>
      <c r="AJ113" s="79"/>
      <c r="AK113" s="144"/>
      <c r="AL113" s="144"/>
      <c r="AM113" s="79"/>
      <c r="AN113" s="79"/>
      <c r="AO113" s="79"/>
      <c r="AP113" s="144"/>
      <c r="AQ113" s="144"/>
      <c r="AR113" s="79"/>
      <c r="AS113" s="79"/>
      <c r="AT113" s="79"/>
      <c r="AU113" s="79"/>
      <c r="AV113" s="79"/>
      <c r="AW113" s="80"/>
    </row>
    <row r="114" spans="16:49">
      <c r="P114" s="145"/>
      <c r="Q114" s="144"/>
      <c r="R114" s="144"/>
      <c r="S114" s="144"/>
      <c r="T114" s="79"/>
      <c r="U114" s="144"/>
      <c r="V114" s="144"/>
      <c r="W114" s="79"/>
      <c r="X114" s="79"/>
      <c r="Y114" s="79"/>
      <c r="Z114" s="144"/>
      <c r="AA114" s="141">
        <v>40.134999999999998</v>
      </c>
      <c r="AB114" s="144"/>
      <c r="AC114" s="79"/>
      <c r="AD114" s="144"/>
      <c r="AE114" s="144"/>
      <c r="AF114" s="79"/>
      <c r="AG114" s="79"/>
      <c r="AH114" s="79"/>
      <c r="AI114" s="79"/>
      <c r="AJ114" s="79"/>
      <c r="AK114" s="144"/>
      <c r="AL114" s="144"/>
      <c r="AM114" s="79"/>
      <c r="AN114" s="79"/>
      <c r="AO114" s="79"/>
      <c r="AP114" s="144"/>
      <c r="AQ114" s="144"/>
      <c r="AR114" s="79"/>
      <c r="AS114" s="79"/>
      <c r="AT114" s="79"/>
      <c r="AU114" s="79"/>
      <c r="AV114" s="79"/>
      <c r="AW114" s="80"/>
    </row>
    <row r="115" spans="16:49">
      <c r="P115" s="145"/>
      <c r="Q115" s="144"/>
      <c r="R115" s="144"/>
      <c r="S115" s="144"/>
      <c r="T115" s="79"/>
      <c r="U115" s="144"/>
      <c r="V115" s="144"/>
      <c r="W115" s="79"/>
      <c r="X115" s="79"/>
      <c r="Y115" s="79"/>
      <c r="Z115" s="144"/>
      <c r="AA115" s="141">
        <v>39.951999999999998</v>
      </c>
      <c r="AB115" s="144"/>
      <c r="AC115" s="79"/>
      <c r="AD115" s="144"/>
      <c r="AE115" s="144"/>
      <c r="AF115" s="79"/>
      <c r="AG115" s="79"/>
      <c r="AH115" s="79"/>
      <c r="AI115" s="79"/>
      <c r="AJ115" s="79"/>
      <c r="AK115" s="144"/>
      <c r="AL115" s="144"/>
      <c r="AM115" s="79"/>
      <c r="AN115" s="79"/>
      <c r="AO115" s="79"/>
      <c r="AP115" s="144"/>
      <c r="AQ115" s="144"/>
      <c r="AR115" s="79"/>
      <c r="AS115" s="79"/>
      <c r="AT115" s="79"/>
      <c r="AU115" s="79"/>
      <c r="AV115" s="79"/>
      <c r="AW115" s="80"/>
    </row>
    <row r="116" spans="16:49" ht="15" thickBot="1">
      <c r="P116" s="147"/>
      <c r="Q116" s="148"/>
      <c r="R116" s="148"/>
      <c r="S116" s="148"/>
      <c r="T116" s="214"/>
      <c r="U116" s="148"/>
      <c r="V116" s="148"/>
      <c r="W116" s="214"/>
      <c r="X116" s="214"/>
      <c r="Y116" s="214"/>
      <c r="Z116" s="148"/>
      <c r="AA116" s="149">
        <v>40.576999999999998</v>
      </c>
      <c r="AB116" s="148"/>
      <c r="AC116" s="214"/>
      <c r="AD116" s="148"/>
      <c r="AE116" s="148"/>
      <c r="AF116" s="214"/>
      <c r="AG116" s="214"/>
      <c r="AH116" s="214"/>
      <c r="AI116" s="214"/>
      <c r="AJ116" s="214"/>
      <c r="AK116" s="148"/>
      <c r="AL116" s="148"/>
      <c r="AM116" s="214"/>
      <c r="AN116" s="214"/>
      <c r="AO116" s="214"/>
      <c r="AP116" s="148"/>
      <c r="AQ116" s="148"/>
      <c r="AR116" s="214"/>
      <c r="AS116" s="214"/>
      <c r="AT116" s="214"/>
      <c r="AU116" s="214"/>
      <c r="AV116" s="214"/>
      <c r="AW116" s="213"/>
    </row>
    <row r="117" spans="16:49">
      <c r="T117" s="79"/>
      <c r="W117" s="79"/>
      <c r="X117" s="79"/>
      <c r="Y117" s="79"/>
      <c r="AB117" s="79"/>
      <c r="AC117" s="79"/>
      <c r="AF117" s="79"/>
      <c r="AG117" s="79"/>
      <c r="AH117" s="79"/>
      <c r="AI117" s="79"/>
      <c r="AJ117" s="79"/>
      <c r="AM117" s="79"/>
      <c r="AN117" s="79"/>
      <c r="AO117" s="79"/>
      <c r="AR117" s="79"/>
      <c r="AS117" s="79"/>
      <c r="AT117" s="79"/>
      <c r="AU117" s="79"/>
      <c r="AV117" s="79"/>
      <c r="AW117" s="79"/>
    </row>
    <row r="118" spans="16:49" ht="15" thickBot="1">
      <c r="T118" s="41"/>
      <c r="W118" s="41"/>
      <c r="X118" s="41"/>
      <c r="Y118" s="41"/>
      <c r="AB118" s="41"/>
      <c r="AC118" s="41"/>
      <c r="AF118" s="41"/>
      <c r="AG118" s="41"/>
      <c r="AH118" s="41"/>
      <c r="AI118" s="41"/>
      <c r="AJ118" s="41"/>
      <c r="AM118" s="41"/>
      <c r="AN118" s="41"/>
      <c r="AO118" s="41"/>
      <c r="AR118" s="41"/>
      <c r="AS118" s="41"/>
      <c r="AT118" s="41"/>
      <c r="AU118" s="41"/>
      <c r="AV118" s="41"/>
      <c r="AW118" s="41"/>
    </row>
  </sheetData>
  <mergeCells count="25">
    <mergeCell ref="I16:I17"/>
    <mergeCell ref="C16:C17"/>
    <mergeCell ref="B16:B17"/>
    <mergeCell ref="A16:A17"/>
    <mergeCell ref="K27:K28"/>
    <mergeCell ref="J27:J28"/>
    <mergeCell ref="I27:I28"/>
    <mergeCell ref="C27:C28"/>
    <mergeCell ref="B27:B28"/>
    <mergeCell ref="A27:A28"/>
    <mergeCell ref="K16:K17"/>
    <mergeCell ref="J16:J17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  <mergeCell ref="J5:K5"/>
    <mergeCell ref="L5:L6"/>
    <mergeCell ref="M5:M6"/>
  </mergeCells>
  <pageMargins left="0.31496062992125984" right="0.31496062992125984" top="0.55118110236220474" bottom="0.11811023622047245" header="0.31496062992125984" footer="0.31496062992125984"/>
  <pageSetup paperSize="9" scale="94" orientation="portrait" verticalDpi="300" r:id="rId1"/>
  <ignoredErrors>
    <ignoredError sqref="D7:G40 D41:F4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W118"/>
  <sheetViews>
    <sheetView zoomScale="70" zoomScaleNormal="70" workbookViewId="0">
      <selection activeCell="F28" sqref="F28"/>
    </sheetView>
  </sheetViews>
  <sheetFormatPr defaultRowHeight="14.4"/>
  <cols>
    <col min="1" max="1" width="7.33203125" customWidth="1"/>
    <col min="2" max="2" width="23.109375" customWidth="1"/>
    <col min="3" max="3" width="8.88671875" style="1" customWidth="1"/>
    <col min="4" max="6" width="9.44140625" style="1" customWidth="1"/>
    <col min="7" max="7" width="10.6640625" style="1" customWidth="1"/>
    <col min="8" max="8" width="8.44140625" style="1" customWidth="1"/>
    <col min="9" max="9" width="18.5546875" style="1" customWidth="1"/>
    <col min="10" max="10" width="12.88671875" style="1" customWidth="1"/>
    <col min="11" max="11" width="15.33203125" style="1" customWidth="1"/>
    <col min="12" max="12" width="13.5546875" customWidth="1"/>
    <col min="13" max="13" width="24.44140625" customWidth="1"/>
    <col min="14" max="14" width="36.33203125" customWidth="1"/>
    <col min="15" max="15" width="15.44140625" customWidth="1"/>
    <col min="16" max="49" width="7.33203125" customWidth="1"/>
  </cols>
  <sheetData>
    <row r="1" spans="1:49" ht="19.8">
      <c r="A1" s="426" t="s">
        <v>113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49" ht="10.5" customHeight="1"/>
    <row r="3" spans="1:49" ht="15.75" customHeight="1" thickBot="1">
      <c r="A3" s="514" t="s">
        <v>147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</row>
    <row r="4" spans="1:49" ht="15.75" customHeight="1" thickBot="1">
      <c r="A4" s="427"/>
      <c r="B4" s="427"/>
      <c r="C4" s="427"/>
      <c r="D4" s="427"/>
      <c r="E4" s="427"/>
      <c r="F4" s="428"/>
      <c r="G4" s="428"/>
      <c r="H4" s="428"/>
      <c r="I4" s="427"/>
      <c r="J4" s="427"/>
      <c r="K4" s="427"/>
      <c r="P4" s="132">
        <v>1</v>
      </c>
      <c r="Q4" s="133">
        <v>2</v>
      </c>
      <c r="R4" s="133">
        <v>3</v>
      </c>
      <c r="S4" s="133">
        <v>4</v>
      </c>
      <c r="T4" s="133">
        <v>5</v>
      </c>
      <c r="U4" s="133">
        <v>6</v>
      </c>
      <c r="V4" s="133">
        <v>7</v>
      </c>
      <c r="W4" s="133">
        <v>8</v>
      </c>
      <c r="X4" s="133">
        <v>9</v>
      </c>
      <c r="Y4" s="133">
        <v>9</v>
      </c>
      <c r="Z4" s="133">
        <v>10</v>
      </c>
      <c r="AA4" s="133">
        <v>11</v>
      </c>
      <c r="AB4" s="133">
        <v>12</v>
      </c>
      <c r="AC4" s="133">
        <v>13</v>
      </c>
      <c r="AD4" s="133">
        <v>14</v>
      </c>
      <c r="AE4" s="133">
        <v>15</v>
      </c>
      <c r="AF4" s="133">
        <v>16</v>
      </c>
      <c r="AG4" s="133">
        <v>17</v>
      </c>
      <c r="AH4" s="133">
        <v>17</v>
      </c>
      <c r="AI4" s="133">
        <v>18</v>
      </c>
      <c r="AJ4" s="133">
        <v>19</v>
      </c>
      <c r="AK4" s="133">
        <v>20</v>
      </c>
      <c r="AL4" s="133">
        <v>21</v>
      </c>
      <c r="AM4" s="133">
        <v>22</v>
      </c>
      <c r="AN4" s="133">
        <v>23</v>
      </c>
      <c r="AO4" s="133">
        <v>24</v>
      </c>
      <c r="AP4" s="133">
        <v>25</v>
      </c>
      <c r="AQ4" s="133">
        <v>26</v>
      </c>
      <c r="AR4" s="133">
        <v>27</v>
      </c>
      <c r="AS4" s="133">
        <v>28</v>
      </c>
      <c r="AT4" s="133">
        <v>29</v>
      </c>
      <c r="AU4" s="133">
        <v>30</v>
      </c>
      <c r="AV4" s="133">
        <v>31</v>
      </c>
      <c r="AW4" s="133" t="s">
        <v>158</v>
      </c>
    </row>
    <row r="5" spans="1:49" s="1" customFormat="1" ht="24.75" customHeight="1">
      <c r="A5" s="516" t="s">
        <v>7</v>
      </c>
      <c r="B5" s="441" t="s">
        <v>4</v>
      </c>
      <c r="C5" s="519" t="s">
        <v>6</v>
      </c>
      <c r="D5" s="521" t="s">
        <v>0</v>
      </c>
      <c r="E5" s="516" t="s">
        <v>69</v>
      </c>
      <c r="F5" s="437" t="s">
        <v>70</v>
      </c>
      <c r="G5" s="433"/>
      <c r="H5" s="439"/>
      <c r="I5" s="521" t="s">
        <v>142</v>
      </c>
      <c r="J5" s="435" t="s">
        <v>12</v>
      </c>
      <c r="K5" s="525"/>
      <c r="L5" s="526" t="s">
        <v>74</v>
      </c>
      <c r="M5" s="528" t="s">
        <v>75</v>
      </c>
      <c r="P5" s="137">
        <v>41.921999999999997</v>
      </c>
      <c r="Q5" s="138">
        <v>41.271000000000001</v>
      </c>
      <c r="R5" s="138">
        <v>41.162999999999997</v>
      </c>
      <c r="S5" s="138">
        <v>40.984000000000002</v>
      </c>
      <c r="T5" s="138">
        <v>41.161999999999999</v>
      </c>
      <c r="U5" s="138">
        <v>41.116999999999997</v>
      </c>
      <c r="V5" s="138">
        <v>40.951000000000001</v>
      </c>
      <c r="W5" s="138">
        <v>40.710999999999999</v>
      </c>
      <c r="X5" s="138">
        <v>40.982999999999997</v>
      </c>
      <c r="Y5" s="138">
        <v>41.47</v>
      </c>
      <c r="Z5" s="138">
        <v>41.158999999999999</v>
      </c>
      <c r="AA5" s="138">
        <v>41.554000000000002</v>
      </c>
      <c r="AB5" s="138">
        <v>41.164000000000001</v>
      </c>
      <c r="AC5" s="138">
        <v>41.256</v>
      </c>
      <c r="AD5" s="138">
        <v>41.444000000000003</v>
      </c>
      <c r="AE5" s="138">
        <v>40.375</v>
      </c>
      <c r="AF5" s="138">
        <v>40.808</v>
      </c>
      <c r="AG5" s="138">
        <v>41.137</v>
      </c>
      <c r="AH5" s="138">
        <v>42.152000000000001</v>
      </c>
      <c r="AI5" s="138">
        <v>41.177999999999997</v>
      </c>
      <c r="AJ5" s="138">
        <v>41.491999999999997</v>
      </c>
      <c r="AK5" s="138">
        <v>42.244999999999997</v>
      </c>
      <c r="AL5" s="138">
        <v>40.792999999999999</v>
      </c>
      <c r="AM5" s="138">
        <v>41.584000000000003</v>
      </c>
      <c r="AN5" s="138">
        <v>40.906999999999996</v>
      </c>
      <c r="AO5" s="138">
        <v>41.018999999999998</v>
      </c>
      <c r="AP5" s="138">
        <v>41.447000000000003</v>
      </c>
      <c r="AQ5" s="138">
        <v>40.256999999999998</v>
      </c>
      <c r="AR5" s="138">
        <v>39.901000000000003</v>
      </c>
      <c r="AS5" s="138">
        <v>40.442</v>
      </c>
      <c r="AT5" s="138">
        <v>40.372999999999998</v>
      </c>
      <c r="AU5" s="138">
        <v>40.097999999999999</v>
      </c>
      <c r="AV5" s="138">
        <v>40.71</v>
      </c>
      <c r="AW5" s="139">
        <v>40.423000000000002</v>
      </c>
    </row>
    <row r="6" spans="1:49" s="1" customFormat="1" ht="32.25" customHeight="1" thickBot="1">
      <c r="A6" s="523"/>
      <c r="B6" s="442"/>
      <c r="C6" s="539"/>
      <c r="D6" s="522"/>
      <c r="E6" s="523"/>
      <c r="F6" s="48" t="s">
        <v>71</v>
      </c>
      <c r="G6" s="47" t="s">
        <v>72</v>
      </c>
      <c r="H6" s="11" t="s">
        <v>73</v>
      </c>
      <c r="I6" s="522"/>
      <c r="J6" s="56" t="s">
        <v>3</v>
      </c>
      <c r="K6" s="56" t="s">
        <v>2</v>
      </c>
      <c r="L6" s="527"/>
      <c r="M6" s="529"/>
      <c r="P6" s="140">
        <v>41.252000000000002</v>
      </c>
      <c r="Q6" s="141">
        <v>40.738999999999997</v>
      </c>
      <c r="R6" s="141">
        <v>40.862000000000002</v>
      </c>
      <c r="S6" s="141">
        <v>40.802999999999997</v>
      </c>
      <c r="T6" s="141">
        <v>40.686999999999998</v>
      </c>
      <c r="U6" s="141">
        <v>40.917999999999999</v>
      </c>
      <c r="V6" s="141">
        <v>40.718000000000004</v>
      </c>
      <c r="W6" s="141">
        <v>40.825000000000003</v>
      </c>
      <c r="X6" s="141">
        <v>40.78</v>
      </c>
      <c r="Y6" s="141">
        <v>41.2</v>
      </c>
      <c r="Z6" s="141">
        <v>40.883000000000003</v>
      </c>
      <c r="AA6" s="141">
        <v>41.215000000000003</v>
      </c>
      <c r="AB6" s="141">
        <v>40.741</v>
      </c>
      <c r="AC6" s="141">
        <v>40.521999999999998</v>
      </c>
      <c r="AD6" s="141">
        <v>40.991</v>
      </c>
      <c r="AE6" s="141">
        <v>40.201999999999998</v>
      </c>
      <c r="AF6" s="141">
        <v>41.34</v>
      </c>
      <c r="AG6" s="141">
        <v>40.619</v>
      </c>
      <c r="AH6" s="141">
        <v>41.183999999999997</v>
      </c>
      <c r="AI6" s="141">
        <v>40.804000000000002</v>
      </c>
      <c r="AJ6" s="43"/>
      <c r="AK6" s="141">
        <v>40.97</v>
      </c>
      <c r="AL6" s="141">
        <v>40.476999999999997</v>
      </c>
      <c r="AM6" s="141">
        <v>40.78</v>
      </c>
      <c r="AN6" s="141">
        <v>40.46</v>
      </c>
      <c r="AO6" s="141">
        <v>40.274000000000001</v>
      </c>
      <c r="AP6" s="141">
        <v>40.585999999999999</v>
      </c>
      <c r="AQ6" s="141">
        <v>40.256999999999998</v>
      </c>
      <c r="AR6" s="141">
        <v>40.433</v>
      </c>
      <c r="AS6" s="141">
        <v>40.253999999999998</v>
      </c>
      <c r="AT6" s="141">
        <v>40.287999999999997</v>
      </c>
      <c r="AU6" s="141">
        <v>40.198999999999998</v>
      </c>
      <c r="AV6" s="141">
        <v>40.503999999999998</v>
      </c>
      <c r="AW6" s="142">
        <v>40.088999999999999</v>
      </c>
    </row>
    <row r="7" spans="1:49" s="2" customFormat="1" ht="24.9" customHeight="1">
      <c r="A7" s="181">
        <v>1</v>
      </c>
      <c r="B7" s="390" t="s">
        <v>250</v>
      </c>
      <c r="C7" s="178">
        <v>4</v>
      </c>
      <c r="D7" s="173">
        <f>COUNTIF(P5:P134,"&gt;00")</f>
        <v>41</v>
      </c>
      <c r="E7" s="97">
        <f>D7</f>
        <v>41</v>
      </c>
      <c r="F7" s="98">
        <f>MIN(P5:P130)</f>
        <v>40.109000000000002</v>
      </c>
      <c r="G7" s="98">
        <f>AVERAGE(P5:P136)</f>
        <v>40.570682926829264</v>
      </c>
      <c r="H7" s="117">
        <f>G7-F7</f>
        <v>0.46168292682926193</v>
      </c>
      <c r="I7" s="190">
        <v>1.9328703703703702E-2</v>
      </c>
      <c r="J7" s="191">
        <f>I7</f>
        <v>1.9328703703703702E-2</v>
      </c>
      <c r="K7" s="83">
        <f>J7</f>
        <v>1.9328703703703702E-2</v>
      </c>
      <c r="L7" s="185">
        <v>142.68</v>
      </c>
      <c r="M7" s="91"/>
      <c r="N7" s="44"/>
      <c r="P7" s="140">
        <v>41.414999999999999</v>
      </c>
      <c r="Q7" s="141">
        <v>40.542999999999999</v>
      </c>
      <c r="R7" s="141">
        <v>40.840000000000003</v>
      </c>
      <c r="S7" s="141">
        <v>40.615000000000002</v>
      </c>
      <c r="T7" s="141">
        <v>40.524999999999999</v>
      </c>
      <c r="U7" s="141">
        <v>40.837000000000003</v>
      </c>
      <c r="V7" s="141">
        <v>40.216999999999999</v>
      </c>
      <c r="W7" s="141">
        <v>40.524999999999999</v>
      </c>
      <c r="X7" s="141">
        <v>40.555999999999997</v>
      </c>
      <c r="Y7" s="141">
        <v>41.698</v>
      </c>
      <c r="Z7" s="141">
        <v>41.347000000000001</v>
      </c>
      <c r="AA7" s="141">
        <v>40.984999999999999</v>
      </c>
      <c r="AB7" s="141">
        <v>40.341000000000001</v>
      </c>
      <c r="AC7" s="141">
        <v>41.206000000000003</v>
      </c>
      <c r="AD7" s="141">
        <v>40.573</v>
      </c>
      <c r="AE7" s="141">
        <v>40.183</v>
      </c>
      <c r="AF7" s="141">
        <v>40.868000000000002</v>
      </c>
      <c r="AG7" s="141">
        <v>42.139000000000003</v>
      </c>
      <c r="AH7" s="141">
        <v>40.332999999999998</v>
      </c>
      <c r="AI7" s="141">
        <v>40.771000000000001</v>
      </c>
      <c r="AJ7" s="43"/>
      <c r="AK7" s="141">
        <v>40.442</v>
      </c>
      <c r="AL7" s="141">
        <v>40.290999999999997</v>
      </c>
      <c r="AM7" s="141">
        <v>40.664999999999999</v>
      </c>
      <c r="AN7" s="141">
        <v>40.133000000000003</v>
      </c>
      <c r="AO7" s="141">
        <v>40.380000000000003</v>
      </c>
      <c r="AP7" s="141">
        <v>40.658999999999999</v>
      </c>
      <c r="AQ7" s="141">
        <v>40.328000000000003</v>
      </c>
      <c r="AR7" s="141">
        <v>40.020000000000003</v>
      </c>
      <c r="AS7" s="141">
        <v>40.018000000000001</v>
      </c>
      <c r="AT7" s="141">
        <v>40.183999999999997</v>
      </c>
      <c r="AU7" s="141">
        <v>39.979999999999997</v>
      </c>
      <c r="AV7" s="141">
        <v>40.351999999999997</v>
      </c>
      <c r="AW7" s="142">
        <v>39.908999999999999</v>
      </c>
    </row>
    <row r="8" spans="1:49" s="2" customFormat="1" ht="24.9" customHeight="1">
      <c r="A8" s="182">
        <v>2</v>
      </c>
      <c r="B8" s="391" t="s">
        <v>185</v>
      </c>
      <c r="C8" s="179">
        <v>11</v>
      </c>
      <c r="D8" s="174">
        <f>COUNTIF(Q5:Q134,"&gt;00")+1</f>
        <v>79</v>
      </c>
      <c r="E8" s="101">
        <f>D8+E7</f>
        <v>120</v>
      </c>
      <c r="F8" s="102">
        <f>MIN(Q5:Q130)</f>
        <v>40.034999999999997</v>
      </c>
      <c r="G8" s="103">
        <f>AVERAGE(Q5:Q136)</f>
        <v>40.367679487179494</v>
      </c>
      <c r="H8" s="115">
        <f>G8-F8</f>
        <v>0.33267948717949736</v>
      </c>
      <c r="I8" s="130">
        <v>5.7384259259259253E-2</v>
      </c>
      <c r="J8" s="131">
        <f>I8-I7</f>
        <v>3.8055555555555551E-2</v>
      </c>
      <c r="K8" s="90">
        <f>J8</f>
        <v>3.8055555555555551E-2</v>
      </c>
      <c r="L8" s="186">
        <v>141.28100000000001</v>
      </c>
      <c r="M8" s="92"/>
      <c r="N8" s="44"/>
      <c r="P8" s="140">
        <v>40.716999999999999</v>
      </c>
      <c r="Q8" s="141">
        <v>40.384</v>
      </c>
      <c r="R8" s="141">
        <v>40.744</v>
      </c>
      <c r="S8" s="141">
        <v>40.692</v>
      </c>
      <c r="T8" s="141">
        <v>41.758000000000003</v>
      </c>
      <c r="U8" s="141">
        <v>40.832000000000001</v>
      </c>
      <c r="V8" s="141">
        <v>40.338000000000001</v>
      </c>
      <c r="W8" s="141">
        <v>40.478999999999999</v>
      </c>
      <c r="X8" s="141">
        <v>40.744</v>
      </c>
      <c r="Y8" s="141">
        <v>41.878</v>
      </c>
      <c r="Z8" s="141">
        <v>41.594000000000001</v>
      </c>
      <c r="AA8" s="141">
        <v>40.972000000000001</v>
      </c>
      <c r="AB8" s="141">
        <v>40.405000000000001</v>
      </c>
      <c r="AC8" s="141">
        <v>40.582999999999998</v>
      </c>
      <c r="AD8" s="141">
        <v>40.658000000000001</v>
      </c>
      <c r="AE8" s="141">
        <v>40.252000000000002</v>
      </c>
      <c r="AF8" s="141">
        <v>40.527999999999999</v>
      </c>
      <c r="AG8" s="141">
        <v>40.677999999999997</v>
      </c>
      <c r="AH8" s="141">
        <v>40.246000000000002</v>
      </c>
      <c r="AI8" s="141">
        <v>40.572000000000003</v>
      </c>
      <c r="AJ8" s="43"/>
      <c r="AK8" s="141">
        <v>40.445</v>
      </c>
      <c r="AL8" s="141">
        <v>40.167000000000002</v>
      </c>
      <c r="AM8" s="141">
        <v>40.561999999999998</v>
      </c>
      <c r="AN8" s="141">
        <v>39.99</v>
      </c>
      <c r="AO8" s="141">
        <v>40.189</v>
      </c>
      <c r="AP8" s="141">
        <v>40.451999999999998</v>
      </c>
      <c r="AQ8" s="141">
        <v>40.593000000000004</v>
      </c>
      <c r="AR8" s="141">
        <v>39.813000000000002</v>
      </c>
      <c r="AS8" s="141">
        <v>40.039000000000001</v>
      </c>
      <c r="AT8" s="141">
        <v>40.203000000000003</v>
      </c>
      <c r="AU8" s="141">
        <v>39.978000000000002</v>
      </c>
      <c r="AV8" s="141">
        <v>40.159999999999997</v>
      </c>
      <c r="AW8" s="142">
        <v>39.834000000000003</v>
      </c>
    </row>
    <row r="9" spans="1:49" s="2" customFormat="1" ht="24.9" customHeight="1">
      <c r="A9" s="182">
        <v>3</v>
      </c>
      <c r="B9" s="391" t="s">
        <v>182</v>
      </c>
      <c r="C9" s="179">
        <v>2</v>
      </c>
      <c r="D9" s="174">
        <f>COUNTIF(R5:R134,"&gt;00")+1</f>
        <v>29</v>
      </c>
      <c r="E9" s="101">
        <f>D9+E8</f>
        <v>149</v>
      </c>
      <c r="F9" s="105">
        <f>MIN(R5:R130)</f>
        <v>40.412999999999997</v>
      </c>
      <c r="G9" s="103">
        <f>AVERAGE(R5:R136)</f>
        <v>40.727607142857146</v>
      </c>
      <c r="H9" s="115">
        <f t="shared" ref="H9:H40" si="0">G9-F9</f>
        <v>0.31460714285714886</v>
      </c>
      <c r="I9" s="130">
        <v>7.2210648148148149E-2</v>
      </c>
      <c r="J9" s="131">
        <f t="shared" ref="J9:J39" si="1">I9-I8</f>
        <v>1.4826388888888896E-2</v>
      </c>
      <c r="K9" s="90">
        <f>J9</f>
        <v>1.4826388888888896E-2</v>
      </c>
      <c r="L9" s="186">
        <v>141.55500000000001</v>
      </c>
      <c r="M9" s="92"/>
      <c r="N9" s="44"/>
      <c r="P9" s="140">
        <v>40.488999999999997</v>
      </c>
      <c r="Q9" s="141">
        <v>40.893000000000001</v>
      </c>
      <c r="R9" s="141">
        <v>40.718000000000004</v>
      </c>
      <c r="S9" s="141">
        <v>40.768999999999998</v>
      </c>
      <c r="T9" s="141">
        <v>40.521999999999998</v>
      </c>
      <c r="U9" s="141">
        <v>40.795999999999999</v>
      </c>
      <c r="V9" s="141">
        <v>40.247</v>
      </c>
      <c r="W9" s="141">
        <v>40.231000000000002</v>
      </c>
      <c r="X9" s="141">
        <v>40.593000000000004</v>
      </c>
      <c r="Y9" s="141">
        <v>40.996000000000002</v>
      </c>
      <c r="Z9" s="141">
        <v>40.954000000000001</v>
      </c>
      <c r="AA9" s="141">
        <v>40.667999999999999</v>
      </c>
      <c r="AB9" s="141">
        <v>40.83</v>
      </c>
      <c r="AC9" s="141">
        <v>40.890999999999998</v>
      </c>
      <c r="AD9" s="141">
        <v>40.787999999999997</v>
      </c>
      <c r="AE9" s="141">
        <v>40.027000000000001</v>
      </c>
      <c r="AF9" s="141">
        <v>40.978999999999999</v>
      </c>
      <c r="AG9" s="141">
        <v>41.081000000000003</v>
      </c>
      <c r="AH9" s="141">
        <v>40.243000000000002</v>
      </c>
      <c r="AI9" s="141">
        <v>40.606000000000002</v>
      </c>
      <c r="AJ9" s="43"/>
      <c r="AK9" s="141">
        <v>40.338000000000001</v>
      </c>
      <c r="AL9" s="141">
        <v>40.067999999999998</v>
      </c>
      <c r="AM9" s="141">
        <v>40.329000000000001</v>
      </c>
      <c r="AN9" s="141">
        <v>41.183</v>
      </c>
      <c r="AO9" s="141">
        <v>39.905999999999999</v>
      </c>
      <c r="AP9" s="141">
        <v>40.180999999999997</v>
      </c>
      <c r="AQ9" s="141">
        <v>39.982999999999997</v>
      </c>
      <c r="AR9" s="141">
        <v>39.636000000000003</v>
      </c>
      <c r="AS9" s="141">
        <v>39.801000000000002</v>
      </c>
      <c r="AT9" s="141">
        <v>39.893000000000001</v>
      </c>
      <c r="AU9" s="141">
        <v>39.966000000000001</v>
      </c>
      <c r="AV9" s="141">
        <v>40.323999999999998</v>
      </c>
      <c r="AW9" s="142">
        <v>39.841999999999999</v>
      </c>
    </row>
    <row r="10" spans="1:49" s="2" customFormat="1" ht="24.9" customHeight="1">
      <c r="A10" s="182">
        <v>4</v>
      </c>
      <c r="B10" s="391" t="s">
        <v>250</v>
      </c>
      <c r="C10" s="179">
        <v>3</v>
      </c>
      <c r="D10" s="174">
        <f>COUNTIF(S5:S134,"&gt;00")+1</f>
        <v>44</v>
      </c>
      <c r="E10" s="101">
        <f t="shared" ref="E10:E40" si="2">D10+E9</f>
        <v>193</v>
      </c>
      <c r="F10" s="105">
        <f>MIN(S5:S130)</f>
        <v>40.195</v>
      </c>
      <c r="G10" s="103">
        <f>AVERAGE(S5:S136)</f>
        <v>40.739790697674408</v>
      </c>
      <c r="H10" s="115">
        <f t="shared" si="0"/>
        <v>0.54479069767440791</v>
      </c>
      <c r="I10" s="130">
        <v>9.4131944444444449E-2</v>
      </c>
      <c r="J10" s="131">
        <f t="shared" si="1"/>
        <v>2.19212962962963E-2</v>
      </c>
      <c r="K10" s="90">
        <f t="shared" ref="K10:K15" si="3">J10+K7</f>
        <v>4.1250000000000002E-2</v>
      </c>
      <c r="L10" s="187">
        <v>140.90199999999999</v>
      </c>
      <c r="M10" s="92"/>
      <c r="N10" s="44"/>
      <c r="P10" s="140">
        <v>40.463000000000001</v>
      </c>
      <c r="Q10" s="141">
        <v>40.534999999999997</v>
      </c>
      <c r="R10" s="141">
        <v>40.673000000000002</v>
      </c>
      <c r="S10" s="141">
        <v>40.853000000000002</v>
      </c>
      <c r="T10" s="141">
        <v>40.494</v>
      </c>
      <c r="U10" s="141">
        <v>40.61</v>
      </c>
      <c r="V10" s="141">
        <v>40.280999999999999</v>
      </c>
      <c r="W10" s="141">
        <v>40.301000000000002</v>
      </c>
      <c r="X10" s="141">
        <v>40.619999999999997</v>
      </c>
      <c r="Y10" s="141">
        <v>41.868000000000002</v>
      </c>
      <c r="Z10" s="141">
        <v>40.862000000000002</v>
      </c>
      <c r="AA10" s="141">
        <v>41.433999999999997</v>
      </c>
      <c r="AB10" s="141">
        <v>40.667999999999999</v>
      </c>
      <c r="AC10" s="141">
        <v>41.371000000000002</v>
      </c>
      <c r="AD10" s="141">
        <v>40.456000000000003</v>
      </c>
      <c r="AE10" s="141">
        <v>40.030999999999999</v>
      </c>
      <c r="AF10" s="141">
        <v>40.417999999999999</v>
      </c>
      <c r="AG10" s="141">
        <v>40.457999999999998</v>
      </c>
      <c r="AH10" s="141">
        <v>40.069000000000003</v>
      </c>
      <c r="AI10" s="141">
        <v>40.927</v>
      </c>
      <c r="AJ10" s="43"/>
      <c r="AK10" s="141">
        <v>40.177</v>
      </c>
      <c r="AL10" s="141">
        <v>40.008000000000003</v>
      </c>
      <c r="AM10" s="141">
        <v>40.326999999999998</v>
      </c>
      <c r="AN10" s="141">
        <v>40.792000000000002</v>
      </c>
      <c r="AO10" s="141">
        <v>40.134999999999998</v>
      </c>
      <c r="AP10" s="141">
        <v>40.088000000000001</v>
      </c>
      <c r="AQ10" s="141">
        <v>39.865000000000002</v>
      </c>
      <c r="AR10" s="141">
        <v>39.542999999999999</v>
      </c>
      <c r="AS10" s="141">
        <v>40.543999999999997</v>
      </c>
      <c r="AT10" s="141">
        <v>40.094000000000001</v>
      </c>
      <c r="AU10" s="141">
        <v>39.72</v>
      </c>
      <c r="AV10" s="141">
        <v>40.161999999999999</v>
      </c>
      <c r="AW10" s="142">
        <v>39.789000000000001</v>
      </c>
    </row>
    <row r="11" spans="1:49" s="2" customFormat="1" ht="24.9" customHeight="1">
      <c r="A11" s="182">
        <v>5</v>
      </c>
      <c r="B11" s="391" t="s">
        <v>185</v>
      </c>
      <c r="C11" s="179">
        <v>2</v>
      </c>
      <c r="D11" s="174">
        <f>COUNTIF(T5:T134,"&gt;00")+1</f>
        <v>112</v>
      </c>
      <c r="E11" s="101">
        <f t="shared" si="2"/>
        <v>305</v>
      </c>
      <c r="F11" s="105">
        <f>MIN(T5:T130)</f>
        <v>40.011000000000003</v>
      </c>
      <c r="G11" s="103">
        <f>AVERAGE(T5:T136)</f>
        <v>40.408054054054055</v>
      </c>
      <c r="H11" s="115">
        <f t="shared" si="0"/>
        <v>0.39705405405405259</v>
      </c>
      <c r="I11" s="130">
        <v>0.14768518518518517</v>
      </c>
      <c r="J11" s="131">
        <f t="shared" si="1"/>
        <v>5.3553240740740721E-2</v>
      </c>
      <c r="K11" s="90">
        <f t="shared" si="3"/>
        <v>9.1608796296296272E-2</v>
      </c>
      <c r="L11" s="186">
        <v>141.482</v>
      </c>
      <c r="M11" s="92"/>
      <c r="N11" s="44"/>
      <c r="P11" s="140">
        <v>40.323</v>
      </c>
      <c r="Q11" s="141">
        <v>40.292999999999999</v>
      </c>
      <c r="R11" s="141">
        <v>40.741999999999997</v>
      </c>
      <c r="S11" s="141">
        <v>40.545999999999999</v>
      </c>
      <c r="T11" s="141">
        <v>40.18</v>
      </c>
      <c r="U11" s="141">
        <v>40.655999999999999</v>
      </c>
      <c r="V11" s="141">
        <v>40.485999999999997</v>
      </c>
      <c r="W11" s="141">
        <v>40.521000000000001</v>
      </c>
      <c r="X11" s="141">
        <v>40.704000000000001</v>
      </c>
      <c r="Y11" s="141">
        <v>40.951999999999998</v>
      </c>
      <c r="Z11" s="141">
        <v>40.561</v>
      </c>
      <c r="AA11" s="141">
        <v>40.176000000000002</v>
      </c>
      <c r="AB11" s="141">
        <v>40.463000000000001</v>
      </c>
      <c r="AC11" s="141">
        <v>40.49</v>
      </c>
      <c r="AD11" s="141">
        <v>40.286999999999999</v>
      </c>
      <c r="AE11" s="141">
        <v>39.923999999999999</v>
      </c>
      <c r="AF11" s="141">
        <v>40.648000000000003</v>
      </c>
      <c r="AG11" s="141">
        <v>40.356999999999999</v>
      </c>
      <c r="AH11" s="141">
        <v>39.859000000000002</v>
      </c>
      <c r="AI11" s="141">
        <v>40.494</v>
      </c>
      <c r="AJ11" s="43"/>
      <c r="AK11" s="141">
        <v>40.393000000000001</v>
      </c>
      <c r="AL11" s="141">
        <v>39.927999999999997</v>
      </c>
      <c r="AM11" s="141">
        <v>40.396000000000001</v>
      </c>
      <c r="AN11" s="141">
        <v>39.917000000000002</v>
      </c>
      <c r="AO11" s="141">
        <v>39.82</v>
      </c>
      <c r="AP11" s="141">
        <v>40.22</v>
      </c>
      <c r="AQ11" s="141">
        <v>39.895000000000003</v>
      </c>
      <c r="AR11" s="141">
        <v>39.46</v>
      </c>
      <c r="AS11" s="141">
        <v>39.683999999999997</v>
      </c>
      <c r="AT11" s="141">
        <v>40.015999999999998</v>
      </c>
      <c r="AU11" s="141">
        <v>39.938000000000002</v>
      </c>
      <c r="AV11" s="141">
        <v>40.164999999999999</v>
      </c>
      <c r="AW11" s="142">
        <v>40.542999999999999</v>
      </c>
    </row>
    <row r="12" spans="1:49" s="2" customFormat="1" ht="24.9" customHeight="1">
      <c r="A12" s="182">
        <v>6</v>
      </c>
      <c r="B12" s="391" t="s">
        <v>182</v>
      </c>
      <c r="C12" s="179">
        <v>7</v>
      </c>
      <c r="D12" s="174">
        <f>COUNTIF(U5:U134,"&gt;00")+1</f>
        <v>73</v>
      </c>
      <c r="E12" s="101">
        <f t="shared" si="2"/>
        <v>378</v>
      </c>
      <c r="F12" s="105">
        <f>MIN(U5:U130)</f>
        <v>39.984000000000002</v>
      </c>
      <c r="G12" s="103">
        <f>AVERAGE(U5:U136)</f>
        <v>40.425888888888899</v>
      </c>
      <c r="H12" s="115">
        <f t="shared" si="0"/>
        <v>0.44188888888889721</v>
      </c>
      <c r="I12" s="130">
        <v>0.18302083333333333</v>
      </c>
      <c r="J12" s="131">
        <f t="shared" si="1"/>
        <v>3.5335648148148158E-2</v>
      </c>
      <c r="K12" s="90">
        <f t="shared" si="3"/>
        <v>5.0162037037037054E-2</v>
      </c>
      <c r="L12" s="186">
        <v>154.392</v>
      </c>
      <c r="M12" s="92"/>
      <c r="N12" s="44"/>
      <c r="P12" s="140">
        <v>40.32</v>
      </c>
      <c r="Q12" s="141">
        <v>40.42</v>
      </c>
      <c r="R12" s="141">
        <v>40.826999999999998</v>
      </c>
      <c r="S12" s="141">
        <v>41.496000000000002</v>
      </c>
      <c r="T12" s="141">
        <v>40.268000000000001</v>
      </c>
      <c r="U12" s="141">
        <v>40.47</v>
      </c>
      <c r="V12" s="141">
        <v>40.478000000000002</v>
      </c>
      <c r="W12" s="141">
        <v>40.499000000000002</v>
      </c>
      <c r="X12" s="141">
        <v>40.601999999999997</v>
      </c>
      <c r="Y12" s="141">
        <v>40.710999999999999</v>
      </c>
      <c r="Z12" s="141">
        <v>40.341000000000001</v>
      </c>
      <c r="AA12" s="141">
        <v>40.521000000000001</v>
      </c>
      <c r="AB12" s="141">
        <v>40.351999999999997</v>
      </c>
      <c r="AC12" s="141">
        <v>40.447000000000003</v>
      </c>
      <c r="AD12" s="141">
        <v>40.372999999999998</v>
      </c>
      <c r="AE12" s="141">
        <v>40.048000000000002</v>
      </c>
      <c r="AF12" s="141">
        <v>40.807000000000002</v>
      </c>
      <c r="AG12" s="141">
        <v>39.975000000000001</v>
      </c>
      <c r="AH12" s="141">
        <v>40.000999999999998</v>
      </c>
      <c r="AI12" s="141">
        <v>40.585999999999999</v>
      </c>
      <c r="AJ12" s="43"/>
      <c r="AK12" s="141">
        <v>39.912999999999997</v>
      </c>
      <c r="AL12" s="141">
        <v>39.948999999999998</v>
      </c>
      <c r="AM12" s="141">
        <v>40.366</v>
      </c>
      <c r="AN12" s="141">
        <v>39.915999999999997</v>
      </c>
      <c r="AO12" s="141">
        <v>40.067999999999998</v>
      </c>
      <c r="AP12" s="141">
        <v>40.448</v>
      </c>
      <c r="AQ12" s="141">
        <v>39.944000000000003</v>
      </c>
      <c r="AR12" s="141">
        <v>39.506</v>
      </c>
      <c r="AS12" s="141">
        <v>39.9</v>
      </c>
      <c r="AT12" s="141">
        <v>40.021000000000001</v>
      </c>
      <c r="AU12" s="141">
        <v>40.133000000000003</v>
      </c>
      <c r="AV12" s="141">
        <v>40.049999999999997</v>
      </c>
      <c r="AW12" s="142">
        <v>39.676000000000002</v>
      </c>
    </row>
    <row r="13" spans="1:49" s="2" customFormat="1" ht="24.9" customHeight="1">
      <c r="A13" s="182">
        <v>7</v>
      </c>
      <c r="B13" s="391" t="s">
        <v>250</v>
      </c>
      <c r="C13" s="179">
        <v>10</v>
      </c>
      <c r="D13" s="174">
        <f>COUNTIF(V5:V134,"&gt;00")+1</f>
        <v>104</v>
      </c>
      <c r="E13" s="101">
        <f t="shared" si="2"/>
        <v>482</v>
      </c>
      <c r="F13" s="271">
        <f>MIN(V5:V136)</f>
        <v>39.741</v>
      </c>
      <c r="G13" s="103">
        <f>AVERAGE(V5:V136)</f>
        <v>40.089262135922333</v>
      </c>
      <c r="H13" s="115">
        <f t="shared" si="0"/>
        <v>0.34826213592233302</v>
      </c>
      <c r="I13" s="130">
        <v>0.23258101851851851</v>
      </c>
      <c r="J13" s="131">
        <f t="shared" si="1"/>
        <v>4.9560185185185179E-2</v>
      </c>
      <c r="K13" s="90">
        <f t="shared" si="3"/>
        <v>9.0810185185185188E-2</v>
      </c>
      <c r="L13" s="186">
        <v>141.262</v>
      </c>
      <c r="M13" s="92"/>
      <c r="N13" s="44"/>
      <c r="P13" s="140">
        <v>40.246000000000002</v>
      </c>
      <c r="Q13" s="141">
        <v>40.421999999999997</v>
      </c>
      <c r="R13" s="141">
        <v>40.561999999999998</v>
      </c>
      <c r="S13" s="141">
        <v>40.734000000000002</v>
      </c>
      <c r="T13" s="141">
        <v>40.011000000000003</v>
      </c>
      <c r="U13" s="141">
        <v>40.343000000000004</v>
      </c>
      <c r="V13" s="141">
        <v>40.195</v>
      </c>
      <c r="W13" s="141">
        <v>40.304000000000002</v>
      </c>
      <c r="X13" s="141">
        <v>40.631999999999998</v>
      </c>
      <c r="Y13" s="141">
        <v>40.697000000000003</v>
      </c>
      <c r="Z13" s="141">
        <v>40.457000000000001</v>
      </c>
      <c r="AA13" s="141">
        <v>40.505000000000003</v>
      </c>
      <c r="AB13" s="141">
        <v>40.423999999999999</v>
      </c>
      <c r="AC13" s="141">
        <v>40.267000000000003</v>
      </c>
      <c r="AD13" s="141">
        <v>40.045999999999999</v>
      </c>
      <c r="AE13" s="141">
        <v>39.935000000000002</v>
      </c>
      <c r="AF13" s="141">
        <v>40.505000000000003</v>
      </c>
      <c r="AG13" s="141">
        <v>40.085000000000001</v>
      </c>
      <c r="AH13" s="141">
        <v>39.862000000000002</v>
      </c>
      <c r="AI13" s="141">
        <v>41.283999999999999</v>
      </c>
      <c r="AJ13" s="43"/>
      <c r="AK13" s="141">
        <v>40.280999999999999</v>
      </c>
      <c r="AL13" s="141">
        <v>39.884999999999998</v>
      </c>
      <c r="AM13" s="141">
        <v>40.298999999999999</v>
      </c>
      <c r="AN13" s="141">
        <v>40.110999999999997</v>
      </c>
      <c r="AO13" s="141">
        <v>39.688000000000002</v>
      </c>
      <c r="AP13" s="141">
        <v>40.631999999999998</v>
      </c>
      <c r="AQ13" s="141">
        <v>39.831000000000003</v>
      </c>
      <c r="AR13" s="141">
        <v>39.549999999999997</v>
      </c>
      <c r="AS13" s="141">
        <v>39.784999999999997</v>
      </c>
      <c r="AT13" s="141">
        <v>39.902000000000001</v>
      </c>
      <c r="AU13" s="141">
        <v>39.881999999999998</v>
      </c>
      <c r="AV13" s="141">
        <v>40.290999999999997</v>
      </c>
      <c r="AW13" s="142">
        <v>39.704999999999998</v>
      </c>
    </row>
    <row r="14" spans="1:49" s="2" customFormat="1" ht="24.9" customHeight="1">
      <c r="A14" s="182">
        <v>8</v>
      </c>
      <c r="B14" s="391" t="s">
        <v>185</v>
      </c>
      <c r="C14" s="179">
        <v>21</v>
      </c>
      <c r="D14" s="174">
        <f>COUNTIF(W5:W134,"&gt;00")+1</f>
        <v>100</v>
      </c>
      <c r="E14" s="101">
        <f t="shared" si="2"/>
        <v>582</v>
      </c>
      <c r="F14" s="105">
        <f>MIN(W5:W136)</f>
        <v>39.994999999999997</v>
      </c>
      <c r="G14" s="103">
        <f>AVERAGE(W5:W136)</f>
        <v>40.370131313131303</v>
      </c>
      <c r="H14" s="115">
        <f t="shared" si="0"/>
        <v>0.37513131313130543</v>
      </c>
      <c r="I14" s="130">
        <v>0.28047453703703701</v>
      </c>
      <c r="J14" s="131">
        <f t="shared" si="1"/>
        <v>4.7893518518518502E-2</v>
      </c>
      <c r="K14" s="90">
        <f t="shared" si="3"/>
        <v>0.13950231481481479</v>
      </c>
      <c r="L14" s="186">
        <v>141.232</v>
      </c>
      <c r="M14" s="92"/>
      <c r="N14" s="44"/>
      <c r="P14" s="140">
        <v>40.307000000000002</v>
      </c>
      <c r="Q14" s="141">
        <v>40.54</v>
      </c>
      <c r="R14" s="141">
        <v>40.734000000000002</v>
      </c>
      <c r="S14" s="141">
        <v>40.655999999999999</v>
      </c>
      <c r="T14" s="141">
        <v>40.212000000000003</v>
      </c>
      <c r="U14" s="141">
        <v>40.817999999999998</v>
      </c>
      <c r="V14" s="141">
        <v>40.036000000000001</v>
      </c>
      <c r="W14" s="141">
        <v>40.249000000000002</v>
      </c>
      <c r="X14" s="141">
        <v>40.215000000000003</v>
      </c>
      <c r="Y14" s="141">
        <v>41.033999999999999</v>
      </c>
      <c r="Z14" s="141">
        <v>41.665999999999997</v>
      </c>
      <c r="AA14" s="141">
        <v>40.496000000000002</v>
      </c>
      <c r="AB14" s="141">
        <v>40.454999999999998</v>
      </c>
      <c r="AC14" s="141">
        <v>40.976999999999997</v>
      </c>
      <c r="AD14" s="141">
        <v>40.149000000000001</v>
      </c>
      <c r="AE14" s="141">
        <v>39.951000000000001</v>
      </c>
      <c r="AF14" s="141">
        <v>41.039000000000001</v>
      </c>
      <c r="AG14" s="141">
        <v>40.142000000000003</v>
      </c>
      <c r="AH14" s="141">
        <v>40.042000000000002</v>
      </c>
      <c r="AI14" s="141">
        <v>40.677</v>
      </c>
      <c r="AJ14" s="43"/>
      <c r="AK14" s="141">
        <v>40.008000000000003</v>
      </c>
      <c r="AL14" s="141">
        <v>40.034999999999997</v>
      </c>
      <c r="AM14" s="141">
        <v>40.371000000000002</v>
      </c>
      <c r="AN14" s="141">
        <v>39.847999999999999</v>
      </c>
      <c r="AO14" s="141">
        <v>39.872999999999998</v>
      </c>
      <c r="AP14" s="141">
        <v>40.32</v>
      </c>
      <c r="AQ14" s="141">
        <v>39.872</v>
      </c>
      <c r="AR14" s="141">
        <v>39.658000000000001</v>
      </c>
      <c r="AS14" s="141">
        <v>39.643000000000001</v>
      </c>
      <c r="AT14" s="141">
        <v>39.902000000000001</v>
      </c>
      <c r="AU14" s="141">
        <v>40.789000000000001</v>
      </c>
      <c r="AV14" s="141">
        <v>40.033999999999999</v>
      </c>
      <c r="AW14" s="142">
        <v>39.58</v>
      </c>
    </row>
    <row r="15" spans="1:49" s="2" customFormat="1" ht="24.9" customHeight="1">
      <c r="A15" s="182">
        <v>9</v>
      </c>
      <c r="B15" s="391" t="s">
        <v>182</v>
      </c>
      <c r="C15" s="179">
        <v>9</v>
      </c>
      <c r="D15" s="174">
        <f>COUNTIF(X5:X134,"&gt;00")+1</f>
        <v>86</v>
      </c>
      <c r="E15" s="101">
        <f t="shared" si="2"/>
        <v>668</v>
      </c>
      <c r="F15" s="105">
        <f>MIN(X5:X136)</f>
        <v>39.901000000000003</v>
      </c>
      <c r="G15" s="103">
        <f>AVERAGE(X5:X136)</f>
        <v>40.322176470588246</v>
      </c>
      <c r="H15" s="115">
        <f t="shared" si="0"/>
        <v>0.42117647058824303</v>
      </c>
      <c r="I15" s="130">
        <v>0.32179398148148147</v>
      </c>
      <c r="J15" s="131">
        <f t="shared" si="1"/>
        <v>4.1319444444444464E-2</v>
      </c>
      <c r="K15" s="90">
        <f t="shared" si="3"/>
        <v>9.1481481481481525E-2</v>
      </c>
      <c r="L15" s="187">
        <v>140.983</v>
      </c>
      <c r="M15" s="92"/>
      <c r="N15" s="44"/>
      <c r="P15" s="140">
        <v>42.765999999999998</v>
      </c>
      <c r="Q15" s="141">
        <v>40.238</v>
      </c>
      <c r="R15" s="141">
        <v>40.651000000000003</v>
      </c>
      <c r="S15" s="141">
        <v>40.53</v>
      </c>
      <c r="T15" s="141">
        <v>40.253</v>
      </c>
      <c r="U15" s="141">
        <v>40.470999999999997</v>
      </c>
      <c r="V15" s="141">
        <v>40.107999999999997</v>
      </c>
      <c r="W15" s="141">
        <v>40.314999999999998</v>
      </c>
      <c r="X15" s="141">
        <v>40.356000000000002</v>
      </c>
      <c r="Y15" s="141">
        <v>40.837000000000003</v>
      </c>
      <c r="Z15" s="141">
        <v>40.267000000000003</v>
      </c>
      <c r="AA15" s="141">
        <v>40.654000000000003</v>
      </c>
      <c r="AB15" s="141">
        <v>40.505000000000003</v>
      </c>
      <c r="AC15" s="141">
        <v>40.377000000000002</v>
      </c>
      <c r="AD15" s="141">
        <v>40.136000000000003</v>
      </c>
      <c r="AE15" s="141">
        <v>39.948</v>
      </c>
      <c r="AF15" s="141">
        <v>40.399000000000001</v>
      </c>
      <c r="AG15" s="141">
        <v>40.390999999999998</v>
      </c>
      <c r="AH15" s="141">
        <v>39.752000000000002</v>
      </c>
      <c r="AI15" s="141">
        <v>41.046999999999997</v>
      </c>
      <c r="AJ15" s="43"/>
      <c r="AK15" s="141">
        <v>39.921999999999997</v>
      </c>
      <c r="AL15" s="141">
        <v>39.840000000000003</v>
      </c>
      <c r="AM15" s="141">
        <v>40.270000000000003</v>
      </c>
      <c r="AN15" s="141">
        <v>39.790999999999997</v>
      </c>
      <c r="AO15" s="141">
        <v>39.712000000000003</v>
      </c>
      <c r="AP15" s="141">
        <v>40.055</v>
      </c>
      <c r="AQ15" s="141">
        <v>40.014000000000003</v>
      </c>
      <c r="AR15" s="141">
        <v>39.637</v>
      </c>
      <c r="AS15" s="141">
        <v>39.698</v>
      </c>
      <c r="AT15" s="141">
        <v>39.764000000000003</v>
      </c>
      <c r="AU15" s="141">
        <v>39.936999999999998</v>
      </c>
      <c r="AV15" s="141">
        <v>40.000999999999998</v>
      </c>
      <c r="AW15" s="142">
        <v>39.533000000000001</v>
      </c>
    </row>
    <row r="16" spans="1:49" s="2" customFormat="1" ht="24.9" customHeight="1">
      <c r="A16" s="544">
        <v>10</v>
      </c>
      <c r="B16" s="545" t="s">
        <v>177</v>
      </c>
      <c r="C16" s="543">
        <v>11</v>
      </c>
      <c r="D16" s="174">
        <f>COUNTIF(Y5:Y134,"&gt;00")+1</f>
        <v>21</v>
      </c>
      <c r="E16" s="101">
        <f t="shared" si="2"/>
        <v>689</v>
      </c>
      <c r="F16" s="105">
        <f>MIN(Y5:Y136)</f>
        <v>40.366</v>
      </c>
      <c r="G16" s="103">
        <f>AVERAGE(Y5:Y136)</f>
        <v>41.055500000000002</v>
      </c>
      <c r="H16" s="115">
        <f t="shared" si="0"/>
        <v>0.68950000000000244</v>
      </c>
      <c r="I16" s="542">
        <v>0.37638888888888888</v>
      </c>
      <c r="J16" s="541">
        <f>I16-I15</f>
        <v>5.4594907407407411E-2</v>
      </c>
      <c r="K16" s="546">
        <f>J16</f>
        <v>5.4594907407407411E-2</v>
      </c>
      <c r="L16" s="195">
        <v>477.839</v>
      </c>
      <c r="M16" s="162" t="s">
        <v>161</v>
      </c>
      <c r="N16" s="44" t="s">
        <v>163</v>
      </c>
      <c r="P16" s="140">
        <v>42.45</v>
      </c>
      <c r="Q16" s="141">
        <v>40.317</v>
      </c>
      <c r="R16" s="141">
        <v>40.561</v>
      </c>
      <c r="S16" s="141">
        <v>40.966999999999999</v>
      </c>
      <c r="T16" s="141">
        <v>40.268999999999998</v>
      </c>
      <c r="U16" s="141">
        <v>41.134999999999998</v>
      </c>
      <c r="V16" s="141">
        <v>40.281999999999996</v>
      </c>
      <c r="W16" s="141">
        <v>40.292999999999999</v>
      </c>
      <c r="X16" s="141">
        <v>40.31</v>
      </c>
      <c r="Y16" s="141">
        <v>40.706000000000003</v>
      </c>
      <c r="Z16" s="141">
        <v>41.276000000000003</v>
      </c>
      <c r="AA16" s="141">
        <v>40.665999999999997</v>
      </c>
      <c r="AB16" s="141">
        <v>40.311</v>
      </c>
      <c r="AC16" s="141">
        <v>40.523000000000003</v>
      </c>
      <c r="AD16" s="141">
        <v>40.234000000000002</v>
      </c>
      <c r="AE16" s="141">
        <v>39.896000000000001</v>
      </c>
      <c r="AF16" s="141">
        <v>40.594999999999999</v>
      </c>
      <c r="AG16" s="141">
        <v>40.399000000000001</v>
      </c>
      <c r="AH16" s="141">
        <v>40.104999999999997</v>
      </c>
      <c r="AI16" s="141">
        <v>40.49</v>
      </c>
      <c r="AJ16" s="43"/>
      <c r="AK16" s="141">
        <v>40.058</v>
      </c>
      <c r="AL16" s="141">
        <v>39.828000000000003</v>
      </c>
      <c r="AM16" s="141">
        <v>40.54</v>
      </c>
      <c r="AN16" s="141">
        <v>40.164000000000001</v>
      </c>
      <c r="AO16" s="141">
        <v>39.716999999999999</v>
      </c>
      <c r="AP16" s="141">
        <v>39.972999999999999</v>
      </c>
      <c r="AQ16" s="141">
        <v>39.787999999999997</v>
      </c>
      <c r="AR16" s="141">
        <v>39.628999999999998</v>
      </c>
      <c r="AS16" s="141">
        <v>39.756999999999998</v>
      </c>
      <c r="AT16" s="141">
        <v>40.003</v>
      </c>
      <c r="AU16" s="141">
        <v>39.973999999999997</v>
      </c>
      <c r="AV16" s="141">
        <v>39.960999999999999</v>
      </c>
      <c r="AW16" s="142">
        <v>39.591999999999999</v>
      </c>
    </row>
    <row r="17" spans="1:49" s="2" customFormat="1" ht="24.9" customHeight="1">
      <c r="A17" s="544"/>
      <c r="B17" s="545"/>
      <c r="C17" s="543"/>
      <c r="D17" s="174">
        <f>COUNTIF(Z5:Z134,"&gt;00")+1</f>
        <v>82</v>
      </c>
      <c r="E17" s="101">
        <f t="shared" si="2"/>
        <v>771</v>
      </c>
      <c r="F17" s="105">
        <f>MIN(Z5:Z136)</f>
        <v>39.92</v>
      </c>
      <c r="G17" s="103">
        <f>AVERAGE(Z5:Z136)</f>
        <v>40.470777777777769</v>
      </c>
      <c r="H17" s="115">
        <f t="shared" si="0"/>
        <v>0.5507777777777676</v>
      </c>
      <c r="I17" s="542"/>
      <c r="J17" s="541"/>
      <c r="K17" s="546"/>
      <c r="L17" s="186">
        <v>141.298</v>
      </c>
      <c r="M17" s="92"/>
      <c r="N17" s="44"/>
      <c r="P17" s="140">
        <v>40.305</v>
      </c>
      <c r="Q17" s="141">
        <v>40.328000000000003</v>
      </c>
      <c r="R17" s="141">
        <v>40.412999999999997</v>
      </c>
      <c r="S17" s="141">
        <v>41.162999999999997</v>
      </c>
      <c r="T17" s="141">
        <v>40.247999999999998</v>
      </c>
      <c r="U17" s="141">
        <v>40.500999999999998</v>
      </c>
      <c r="V17" s="141">
        <v>40.198</v>
      </c>
      <c r="W17" s="141">
        <v>40.344999999999999</v>
      </c>
      <c r="X17" s="141">
        <v>40.222999999999999</v>
      </c>
      <c r="Y17" s="141">
        <v>41.076000000000001</v>
      </c>
      <c r="Z17" s="141">
        <v>41.149000000000001</v>
      </c>
      <c r="AA17" s="141">
        <v>40.384999999999998</v>
      </c>
      <c r="AB17" s="141">
        <v>40.302999999999997</v>
      </c>
      <c r="AC17" s="141">
        <v>40.444000000000003</v>
      </c>
      <c r="AD17" s="141">
        <v>40.119999999999997</v>
      </c>
      <c r="AE17" s="141">
        <v>39.756</v>
      </c>
      <c r="AF17" s="141">
        <v>40.484999999999999</v>
      </c>
      <c r="AG17" s="141">
        <v>40.563000000000002</v>
      </c>
      <c r="AH17" s="141">
        <v>40.043999999999997</v>
      </c>
      <c r="AI17" s="141">
        <v>40.418999999999997</v>
      </c>
      <c r="AJ17" s="43"/>
      <c r="AK17" s="141">
        <v>39.936999999999998</v>
      </c>
      <c r="AL17" s="141">
        <v>39.765999999999998</v>
      </c>
      <c r="AM17" s="141">
        <v>40.073999999999998</v>
      </c>
      <c r="AN17" s="141">
        <v>39.848999999999997</v>
      </c>
      <c r="AO17" s="141">
        <v>39.707000000000001</v>
      </c>
      <c r="AP17" s="141">
        <v>39.862000000000002</v>
      </c>
      <c r="AQ17" s="141">
        <v>39.746000000000002</v>
      </c>
      <c r="AR17" s="141">
        <v>39.735999999999997</v>
      </c>
      <c r="AS17" s="141">
        <v>39.805999999999997</v>
      </c>
      <c r="AT17" s="141">
        <v>39.862000000000002</v>
      </c>
      <c r="AU17" s="141">
        <v>40.091999999999999</v>
      </c>
      <c r="AV17" s="141">
        <v>39.86</v>
      </c>
      <c r="AW17" s="142">
        <v>39.725999999999999</v>
      </c>
    </row>
    <row r="18" spans="1:49" s="2" customFormat="1" ht="24.9" customHeight="1">
      <c r="A18" s="182">
        <v>11</v>
      </c>
      <c r="B18" s="391" t="s">
        <v>228</v>
      </c>
      <c r="C18" s="179">
        <v>3</v>
      </c>
      <c r="D18" s="174">
        <f>COUNTIF(AA5:AA134,"&gt;00")+1</f>
        <v>39</v>
      </c>
      <c r="E18" s="101">
        <f t="shared" si="2"/>
        <v>810</v>
      </c>
      <c r="F18" s="105">
        <f>MIN(AA5:AA136)</f>
        <v>40.176000000000002</v>
      </c>
      <c r="G18" s="103">
        <f>AVERAGE(AA5:AA136)</f>
        <v>40.750947368421045</v>
      </c>
      <c r="H18" s="115">
        <f t="shared" si="0"/>
        <v>0.57494736842104288</v>
      </c>
      <c r="I18" s="130">
        <v>0.39596064814814813</v>
      </c>
      <c r="J18" s="131">
        <f>I18-I16</f>
        <v>1.9571759259259247E-2</v>
      </c>
      <c r="K18" s="90">
        <f>J18</f>
        <v>1.9571759259259247E-2</v>
      </c>
      <c r="L18" s="186">
        <v>142.15</v>
      </c>
      <c r="M18" s="92"/>
      <c r="N18" s="44"/>
      <c r="P18" s="140">
        <v>40.250999999999998</v>
      </c>
      <c r="Q18" s="141">
        <v>40.311999999999998</v>
      </c>
      <c r="R18" s="141">
        <v>41.094000000000001</v>
      </c>
      <c r="S18" s="141">
        <v>41.194000000000003</v>
      </c>
      <c r="T18" s="141">
        <v>40.106999999999999</v>
      </c>
      <c r="U18" s="141">
        <v>40.517000000000003</v>
      </c>
      <c r="V18" s="141">
        <v>40.250999999999998</v>
      </c>
      <c r="W18" s="141">
        <v>40.713000000000001</v>
      </c>
      <c r="X18" s="141">
        <v>40.247999999999998</v>
      </c>
      <c r="Y18" s="141">
        <v>40.917999999999999</v>
      </c>
      <c r="Z18" s="141">
        <v>40.834000000000003</v>
      </c>
      <c r="AA18" s="141">
        <v>40.79</v>
      </c>
      <c r="AB18" s="141">
        <v>40.25</v>
      </c>
      <c r="AC18" s="141">
        <v>40.265999999999998</v>
      </c>
      <c r="AD18" s="141">
        <v>39.866</v>
      </c>
      <c r="AE18" s="141">
        <v>40.049999999999997</v>
      </c>
      <c r="AF18" s="141">
        <v>40.75</v>
      </c>
      <c r="AG18" s="141">
        <v>40.232999999999997</v>
      </c>
      <c r="AH18" s="141">
        <v>39.851999999999997</v>
      </c>
      <c r="AI18" s="141">
        <v>40.433999999999997</v>
      </c>
      <c r="AJ18" s="43"/>
      <c r="AK18" s="141">
        <v>40.067</v>
      </c>
      <c r="AL18" s="141">
        <v>39.948999999999998</v>
      </c>
      <c r="AM18" s="141">
        <v>40.084000000000003</v>
      </c>
      <c r="AN18" s="141">
        <v>39.975999999999999</v>
      </c>
      <c r="AO18" s="141">
        <v>40.119999999999997</v>
      </c>
      <c r="AP18" s="141">
        <v>40.137999999999998</v>
      </c>
      <c r="AQ18" s="141">
        <v>39.847999999999999</v>
      </c>
      <c r="AR18" s="141">
        <v>39.869</v>
      </c>
      <c r="AS18" s="141">
        <v>39.701999999999998</v>
      </c>
      <c r="AT18" s="141">
        <v>40.604999999999997</v>
      </c>
      <c r="AU18" s="141">
        <v>39.822000000000003</v>
      </c>
      <c r="AV18" s="141">
        <v>39.975999999999999</v>
      </c>
      <c r="AW18" s="142">
        <v>39.448999999999998</v>
      </c>
    </row>
    <row r="19" spans="1:49" s="2" customFormat="1" ht="24.9" customHeight="1">
      <c r="A19" s="182">
        <v>12</v>
      </c>
      <c r="B19" s="391" t="s">
        <v>228</v>
      </c>
      <c r="C19" s="179">
        <v>13</v>
      </c>
      <c r="D19" s="174">
        <f>COUNTIF(AB5:AB134,"&gt;00")+1</f>
        <v>80</v>
      </c>
      <c r="E19" s="101">
        <f t="shared" si="2"/>
        <v>890</v>
      </c>
      <c r="F19" s="105">
        <f>MIN(AB5:AB136)</f>
        <v>39.988999999999997</v>
      </c>
      <c r="G19" s="103">
        <f>AVERAGE(AB5:AB136)</f>
        <v>40.346936708860767</v>
      </c>
      <c r="H19" s="115">
        <f t="shared" si="0"/>
        <v>0.35793670886076967</v>
      </c>
      <c r="I19" s="130">
        <v>0.43450231481481483</v>
      </c>
      <c r="J19" s="131">
        <f t="shared" si="1"/>
        <v>3.8541666666666696E-2</v>
      </c>
      <c r="K19" s="90">
        <f>J19+K18</f>
        <v>5.8113425925925943E-2</v>
      </c>
      <c r="L19" s="187">
        <v>140.554</v>
      </c>
      <c r="M19" s="92"/>
      <c r="N19" s="44"/>
      <c r="P19" s="140">
        <v>40.454999999999998</v>
      </c>
      <c r="Q19" s="141">
        <v>40.213000000000001</v>
      </c>
      <c r="R19" s="141">
        <v>41.103999999999999</v>
      </c>
      <c r="S19" s="141">
        <v>40.606999999999999</v>
      </c>
      <c r="T19" s="141">
        <v>40.439</v>
      </c>
      <c r="U19" s="141">
        <v>40.383000000000003</v>
      </c>
      <c r="V19" s="141">
        <v>40.25</v>
      </c>
      <c r="W19" s="141">
        <v>40.47</v>
      </c>
      <c r="X19" s="141">
        <v>40.353000000000002</v>
      </c>
      <c r="Y19" s="141">
        <v>40.447000000000003</v>
      </c>
      <c r="Z19" s="141">
        <v>40.197000000000003</v>
      </c>
      <c r="AA19" s="141">
        <v>41.121000000000002</v>
      </c>
      <c r="AB19" s="141">
        <v>41.088000000000001</v>
      </c>
      <c r="AC19" s="141">
        <v>40.793999999999997</v>
      </c>
      <c r="AD19" s="141">
        <v>40.478999999999999</v>
      </c>
      <c r="AE19" s="141">
        <v>39.996000000000002</v>
      </c>
      <c r="AF19" s="141">
        <v>40.384999999999998</v>
      </c>
      <c r="AG19" s="141">
        <v>40.063000000000002</v>
      </c>
      <c r="AH19" s="141">
        <v>39.786999999999999</v>
      </c>
      <c r="AI19" s="141">
        <v>40.247</v>
      </c>
      <c r="AJ19" s="43"/>
      <c r="AK19" s="141">
        <v>39.933</v>
      </c>
      <c r="AL19" s="141">
        <v>39.86</v>
      </c>
      <c r="AM19" s="141">
        <v>40.058999999999997</v>
      </c>
      <c r="AN19" s="141">
        <v>39.962000000000003</v>
      </c>
      <c r="AO19" s="141">
        <v>40.567</v>
      </c>
      <c r="AP19" s="141">
        <v>39.942999999999998</v>
      </c>
      <c r="AQ19" s="141">
        <v>39.963999999999999</v>
      </c>
      <c r="AR19" s="141">
        <v>39.673999999999999</v>
      </c>
      <c r="AS19" s="141">
        <v>39.738999999999997</v>
      </c>
      <c r="AT19" s="141">
        <v>39.664999999999999</v>
      </c>
      <c r="AU19" s="141">
        <v>39.771999999999998</v>
      </c>
      <c r="AV19" s="141">
        <v>39.694000000000003</v>
      </c>
      <c r="AW19" s="142">
        <v>39.526000000000003</v>
      </c>
    </row>
    <row r="20" spans="1:49" s="2" customFormat="1" ht="24.9" customHeight="1">
      <c r="A20" s="182">
        <v>13</v>
      </c>
      <c r="B20" s="391" t="s">
        <v>177</v>
      </c>
      <c r="C20" s="179">
        <v>69</v>
      </c>
      <c r="D20" s="174">
        <f>COUNTIF(AC5:AC134,"&gt;00")+1</f>
        <v>82</v>
      </c>
      <c r="E20" s="101">
        <f t="shared" si="2"/>
        <v>972</v>
      </c>
      <c r="F20" s="105">
        <f>MIN(AC5:AC136)</f>
        <v>40.164999999999999</v>
      </c>
      <c r="G20" s="103">
        <f>AVERAGE(AC5:AC136)</f>
        <v>40.805975308641969</v>
      </c>
      <c r="H20" s="115">
        <f t="shared" si="0"/>
        <v>0.64097530864196983</v>
      </c>
      <c r="I20" s="130">
        <v>0.47436342592592595</v>
      </c>
      <c r="J20" s="131">
        <f t="shared" si="1"/>
        <v>3.9861111111111125E-2</v>
      </c>
      <c r="K20" s="90">
        <f>J20+K16</f>
        <v>9.4456018518518536E-2</v>
      </c>
      <c r="L20" s="186">
        <v>141.86699999999999</v>
      </c>
      <c r="M20" s="92"/>
      <c r="N20" s="44"/>
      <c r="P20" s="140">
        <v>40.311</v>
      </c>
      <c r="Q20" s="141">
        <v>40.323999999999998</v>
      </c>
      <c r="R20" s="141">
        <v>40.430999999999997</v>
      </c>
      <c r="S20" s="141">
        <v>41.066000000000003</v>
      </c>
      <c r="T20" s="141">
        <v>40.594000000000001</v>
      </c>
      <c r="U20" s="141">
        <v>40.456000000000003</v>
      </c>
      <c r="V20" s="141">
        <v>40.292000000000002</v>
      </c>
      <c r="W20" s="141">
        <v>40.646000000000001</v>
      </c>
      <c r="X20" s="141">
        <v>40.426000000000002</v>
      </c>
      <c r="Y20" s="141">
        <v>40.914000000000001</v>
      </c>
      <c r="Z20" s="141">
        <v>40.161000000000001</v>
      </c>
      <c r="AA20" s="141">
        <v>40.448</v>
      </c>
      <c r="AB20" s="141">
        <v>40.960999999999999</v>
      </c>
      <c r="AC20" s="141">
        <v>40.223999999999997</v>
      </c>
      <c r="AD20" s="141">
        <v>40.08</v>
      </c>
      <c r="AE20" s="141">
        <v>40.094999999999999</v>
      </c>
      <c r="AF20" s="141">
        <v>40.677</v>
      </c>
      <c r="AG20" s="141">
        <v>40.237000000000002</v>
      </c>
      <c r="AH20" s="141">
        <v>39.808</v>
      </c>
      <c r="AI20" s="141">
        <v>40.232999999999997</v>
      </c>
      <c r="AJ20" s="43"/>
      <c r="AK20" s="141">
        <v>39.944000000000003</v>
      </c>
      <c r="AL20" s="141">
        <v>40.020000000000003</v>
      </c>
      <c r="AM20" s="141">
        <v>40.194000000000003</v>
      </c>
      <c r="AN20" s="141">
        <v>39.783000000000001</v>
      </c>
      <c r="AO20" s="141">
        <v>39.847999999999999</v>
      </c>
      <c r="AP20" s="141">
        <v>40.106000000000002</v>
      </c>
      <c r="AQ20" s="141">
        <v>39.877000000000002</v>
      </c>
      <c r="AR20" s="141">
        <v>39.832000000000001</v>
      </c>
      <c r="AS20" s="141">
        <v>39.564999999999998</v>
      </c>
      <c r="AT20" s="141">
        <v>40.246000000000002</v>
      </c>
      <c r="AU20" s="141">
        <v>39.975999999999999</v>
      </c>
      <c r="AV20" s="141">
        <v>39.976999999999997</v>
      </c>
      <c r="AW20" s="142">
        <v>39.671999999999997</v>
      </c>
    </row>
    <row r="21" spans="1:49" s="2" customFormat="1" ht="24.9" customHeight="1">
      <c r="A21" s="182">
        <v>14</v>
      </c>
      <c r="B21" s="391" t="s">
        <v>228</v>
      </c>
      <c r="C21" s="179">
        <v>8</v>
      </c>
      <c r="D21" s="174">
        <f>COUNTIF(AD5:AD134,"&gt;00")+1</f>
        <v>31</v>
      </c>
      <c r="E21" s="101">
        <f t="shared" si="2"/>
        <v>1003</v>
      </c>
      <c r="F21" s="105">
        <f>MIN(AD5:AD136)</f>
        <v>39.866</v>
      </c>
      <c r="G21" s="103">
        <f>AVERAGE(AD5:AD136)</f>
        <v>40.364433333333331</v>
      </c>
      <c r="H21" s="115">
        <f t="shared" si="0"/>
        <v>0.49843333333333106</v>
      </c>
      <c r="I21" s="130">
        <v>0.49003472222222227</v>
      </c>
      <c r="J21" s="131">
        <f t="shared" si="1"/>
        <v>1.5671296296296322E-2</v>
      </c>
      <c r="K21" s="90">
        <f>J21+K19</f>
        <v>7.3784722222222265E-2</v>
      </c>
      <c r="L21" s="186">
        <v>141.535</v>
      </c>
      <c r="M21" s="92"/>
      <c r="N21" s="44"/>
      <c r="P21" s="140">
        <v>40.109000000000002</v>
      </c>
      <c r="Q21" s="141">
        <v>40.314999999999998</v>
      </c>
      <c r="R21" s="141">
        <v>41.610999999999997</v>
      </c>
      <c r="S21" s="141">
        <v>41.01</v>
      </c>
      <c r="T21" s="141">
        <v>40.341000000000001</v>
      </c>
      <c r="U21" s="141">
        <v>40.465000000000003</v>
      </c>
      <c r="V21" s="141">
        <v>40.064999999999998</v>
      </c>
      <c r="W21" s="141">
        <v>40.54</v>
      </c>
      <c r="X21" s="141">
        <v>40.387</v>
      </c>
      <c r="Y21" s="141">
        <v>40.747</v>
      </c>
      <c r="Z21" s="141">
        <v>40.421999999999997</v>
      </c>
      <c r="AA21" s="141">
        <v>40.331000000000003</v>
      </c>
      <c r="AB21" s="141">
        <v>40.393999999999998</v>
      </c>
      <c r="AC21" s="141">
        <v>40.642000000000003</v>
      </c>
      <c r="AD21" s="141">
        <v>40.015000000000001</v>
      </c>
      <c r="AE21" s="141">
        <v>39.868000000000002</v>
      </c>
      <c r="AF21" s="141">
        <v>40.805</v>
      </c>
      <c r="AG21" s="141">
        <v>40.026000000000003</v>
      </c>
      <c r="AH21" s="141">
        <v>39.808</v>
      </c>
      <c r="AI21" s="141">
        <v>40.366999999999997</v>
      </c>
      <c r="AJ21" s="43"/>
      <c r="AK21" s="141">
        <v>42.158000000000001</v>
      </c>
      <c r="AL21" s="141">
        <v>40.113</v>
      </c>
      <c r="AM21" s="141">
        <v>39.994999999999997</v>
      </c>
      <c r="AN21" s="141">
        <v>39.771999999999998</v>
      </c>
      <c r="AO21" s="141">
        <v>39.667000000000002</v>
      </c>
      <c r="AP21" s="141">
        <v>40.094999999999999</v>
      </c>
      <c r="AQ21" s="141">
        <v>40.072000000000003</v>
      </c>
      <c r="AR21" s="141">
        <v>39.575000000000003</v>
      </c>
      <c r="AS21" s="141">
        <v>39.718000000000004</v>
      </c>
      <c r="AT21" s="141">
        <v>39.956000000000003</v>
      </c>
      <c r="AU21" s="141">
        <v>39.82</v>
      </c>
      <c r="AV21" s="141">
        <v>39.886000000000003</v>
      </c>
      <c r="AW21" s="142">
        <v>39.533999999999999</v>
      </c>
    </row>
    <row r="22" spans="1:49" s="2" customFormat="1" ht="24.9" customHeight="1">
      <c r="A22" s="182">
        <v>15</v>
      </c>
      <c r="B22" s="391" t="s">
        <v>228</v>
      </c>
      <c r="C22" s="179">
        <v>4</v>
      </c>
      <c r="D22" s="174">
        <f>COUNTIF(AE5:AE134,"&gt;00")+1</f>
        <v>76</v>
      </c>
      <c r="E22" s="101">
        <f t="shared" si="2"/>
        <v>1079</v>
      </c>
      <c r="F22" s="105">
        <f>MIN(AE5:AE136)</f>
        <v>39.692</v>
      </c>
      <c r="G22" s="103">
        <f>AVERAGE(AE5:AE136)</f>
        <v>40.122959999999992</v>
      </c>
      <c r="H22" s="115">
        <f t="shared" si="0"/>
        <v>0.43095999999999179</v>
      </c>
      <c r="I22" s="130">
        <v>0.5264699074074074</v>
      </c>
      <c r="J22" s="131">
        <f t="shared" si="1"/>
        <v>3.6435185185185126E-2</v>
      </c>
      <c r="K22" s="90">
        <f>J22+K21</f>
        <v>0.11021990740740739</v>
      </c>
      <c r="L22" s="187">
        <v>140.184</v>
      </c>
      <c r="M22" s="92"/>
      <c r="N22" s="44"/>
      <c r="P22" s="140">
        <v>40.512</v>
      </c>
      <c r="Q22" s="141">
        <v>40.277999999999999</v>
      </c>
      <c r="R22" s="141">
        <v>40.692999999999998</v>
      </c>
      <c r="S22" s="141">
        <v>40.734999999999999</v>
      </c>
      <c r="T22" s="141">
        <v>40.158000000000001</v>
      </c>
      <c r="U22" s="141">
        <v>40.500999999999998</v>
      </c>
      <c r="V22" s="141">
        <v>40.277999999999999</v>
      </c>
      <c r="W22" s="141">
        <v>40.445</v>
      </c>
      <c r="X22" s="141">
        <v>40.305</v>
      </c>
      <c r="Y22" s="141">
        <v>41.466000000000001</v>
      </c>
      <c r="Z22" s="141">
        <v>40.148000000000003</v>
      </c>
      <c r="AA22" s="141">
        <v>40.822000000000003</v>
      </c>
      <c r="AB22" s="141">
        <v>40.207999999999998</v>
      </c>
      <c r="AC22" s="141">
        <v>40.415999999999997</v>
      </c>
      <c r="AD22" s="141">
        <v>40.246000000000002</v>
      </c>
      <c r="AE22" s="141">
        <v>39.927999999999997</v>
      </c>
      <c r="AF22" s="141">
        <v>40.630000000000003</v>
      </c>
      <c r="AG22" s="141">
        <v>40.082999999999998</v>
      </c>
      <c r="AH22" s="141">
        <v>39.85</v>
      </c>
      <c r="AI22" s="141">
        <v>40.22</v>
      </c>
      <c r="AJ22" s="43"/>
      <c r="AK22" s="141">
        <v>40.76</v>
      </c>
      <c r="AL22" s="141">
        <v>39.923000000000002</v>
      </c>
      <c r="AM22" s="141">
        <v>40.005000000000003</v>
      </c>
      <c r="AN22" s="141">
        <v>40.058</v>
      </c>
      <c r="AO22" s="141">
        <v>40.530999999999999</v>
      </c>
      <c r="AP22" s="141">
        <v>40.024000000000001</v>
      </c>
      <c r="AQ22" s="141">
        <v>39.765999999999998</v>
      </c>
      <c r="AR22" s="141">
        <v>39.723999999999997</v>
      </c>
      <c r="AS22" s="141">
        <v>39.75</v>
      </c>
      <c r="AT22" s="141">
        <v>39.725999999999999</v>
      </c>
      <c r="AU22" s="141">
        <v>39.874000000000002</v>
      </c>
      <c r="AV22" s="141">
        <v>40.036000000000001</v>
      </c>
      <c r="AW22" s="142">
        <v>39.734999999999999</v>
      </c>
    </row>
    <row r="23" spans="1:49" s="2" customFormat="1" ht="24.9" customHeight="1">
      <c r="A23" s="182">
        <v>16</v>
      </c>
      <c r="B23" s="391" t="s">
        <v>177</v>
      </c>
      <c r="C23" s="179">
        <v>13</v>
      </c>
      <c r="D23" s="174">
        <f>COUNTIF(AF5:AF134,"&gt;00")+1</f>
        <v>104</v>
      </c>
      <c r="E23" s="101">
        <f t="shared" si="2"/>
        <v>1183</v>
      </c>
      <c r="F23" s="105">
        <f>MIN(AF5:AF136)</f>
        <v>39.973999999999997</v>
      </c>
      <c r="G23" s="103">
        <f>AVERAGE(AF5:AF136)</f>
        <v>40.486572815533982</v>
      </c>
      <c r="H23" s="115">
        <f t="shared" si="0"/>
        <v>0.5125728155339857</v>
      </c>
      <c r="I23" s="130">
        <v>0.5763773148148148</v>
      </c>
      <c r="J23" s="131">
        <f t="shared" si="1"/>
        <v>4.99074074074074E-2</v>
      </c>
      <c r="K23" s="90">
        <f>J23+K20</f>
        <v>0.14436342592592594</v>
      </c>
      <c r="L23" s="186">
        <v>141.02099999999999</v>
      </c>
      <c r="M23" s="92"/>
      <c r="N23" s="44"/>
      <c r="P23" s="140">
        <v>40.408000000000001</v>
      </c>
      <c r="Q23" s="141">
        <v>40.448</v>
      </c>
      <c r="R23" s="141">
        <v>40.512</v>
      </c>
      <c r="S23" s="141">
        <v>40.523000000000003</v>
      </c>
      <c r="T23" s="141">
        <v>40.286000000000001</v>
      </c>
      <c r="U23" s="141">
        <v>40.302999999999997</v>
      </c>
      <c r="V23" s="141">
        <v>40.151000000000003</v>
      </c>
      <c r="W23" s="141">
        <v>40.493000000000002</v>
      </c>
      <c r="X23" s="141">
        <v>40.511000000000003</v>
      </c>
      <c r="Y23" s="141">
        <v>40.366</v>
      </c>
      <c r="Z23" s="141">
        <v>40.424999999999997</v>
      </c>
      <c r="AA23" s="141">
        <v>40.411000000000001</v>
      </c>
      <c r="AB23" s="141">
        <v>40.347999999999999</v>
      </c>
      <c r="AC23" s="141">
        <v>40.384</v>
      </c>
      <c r="AD23" s="141">
        <v>40.29</v>
      </c>
      <c r="AE23" s="141">
        <v>40.094999999999999</v>
      </c>
      <c r="AF23" s="141">
        <v>40.473999999999997</v>
      </c>
      <c r="AG23" s="141">
        <v>40.152999999999999</v>
      </c>
      <c r="AH23" s="141">
        <v>39.947000000000003</v>
      </c>
      <c r="AI23" s="141">
        <v>40.435000000000002</v>
      </c>
      <c r="AJ23" s="43"/>
      <c r="AK23" s="141">
        <v>41.56</v>
      </c>
      <c r="AL23" s="141">
        <v>39.631999999999998</v>
      </c>
      <c r="AM23" s="141">
        <v>39.82</v>
      </c>
      <c r="AN23" s="141">
        <v>39.790999999999997</v>
      </c>
      <c r="AO23" s="141">
        <v>39.651000000000003</v>
      </c>
      <c r="AP23" s="141">
        <v>39.957999999999998</v>
      </c>
      <c r="AQ23" s="141">
        <v>39.933</v>
      </c>
      <c r="AR23" s="141">
        <v>39.643000000000001</v>
      </c>
      <c r="AS23" s="141">
        <v>39.628999999999998</v>
      </c>
      <c r="AT23" s="141">
        <v>39.786999999999999</v>
      </c>
      <c r="AU23" s="141">
        <v>41.076000000000001</v>
      </c>
      <c r="AV23" s="141">
        <v>40.073</v>
      </c>
      <c r="AW23" s="142">
        <v>39.585000000000001</v>
      </c>
    </row>
    <row r="24" spans="1:49" s="2" customFormat="1" ht="24.9" customHeight="1">
      <c r="A24" s="182">
        <v>17</v>
      </c>
      <c r="B24" s="391" t="s">
        <v>228</v>
      </c>
      <c r="C24" s="179">
        <v>3</v>
      </c>
      <c r="D24" s="174">
        <f>COUNTIF(AG5:AG134,"&gt;00")+1</f>
        <v>38</v>
      </c>
      <c r="E24" s="101">
        <f t="shared" si="2"/>
        <v>1221</v>
      </c>
      <c r="F24" s="105">
        <f>MIN(AG5:AG136)</f>
        <v>39.893000000000001</v>
      </c>
      <c r="G24" s="103">
        <f>AVERAGE(AG5:AG136)</f>
        <v>40.317081081081078</v>
      </c>
      <c r="H24" s="115">
        <f t="shared" si="0"/>
        <v>0.42408108108107712</v>
      </c>
      <c r="I24" s="130">
        <v>0.59527777777777779</v>
      </c>
      <c r="J24" s="131">
        <f t="shared" si="1"/>
        <v>1.8900462962962994E-2</v>
      </c>
      <c r="K24" s="90">
        <f>J24+K22</f>
        <v>0.12912037037037039</v>
      </c>
      <c r="L24" s="187">
        <v>140.364</v>
      </c>
      <c r="M24" s="92"/>
      <c r="N24" s="44"/>
      <c r="P24" s="140">
        <v>40.311</v>
      </c>
      <c r="Q24" s="141">
        <v>40.314999999999998</v>
      </c>
      <c r="R24" s="141">
        <v>40.552999999999997</v>
      </c>
      <c r="S24" s="141">
        <v>42.296999999999997</v>
      </c>
      <c r="T24" s="141">
        <v>40.152999999999999</v>
      </c>
      <c r="U24" s="141">
        <v>40.51</v>
      </c>
      <c r="V24" s="141">
        <v>40.139000000000003</v>
      </c>
      <c r="W24" s="141">
        <v>40.31</v>
      </c>
      <c r="X24" s="141">
        <v>41.235999999999997</v>
      </c>
      <c r="Y24" s="141">
        <v>41.128999999999998</v>
      </c>
      <c r="Z24" s="141">
        <v>40.210999999999999</v>
      </c>
      <c r="AA24" s="141">
        <v>41.298000000000002</v>
      </c>
      <c r="AB24" s="141">
        <v>40.421999999999997</v>
      </c>
      <c r="AC24" s="141">
        <v>40.475999999999999</v>
      </c>
      <c r="AD24" s="141">
        <v>40.283000000000001</v>
      </c>
      <c r="AE24" s="141">
        <v>40.087000000000003</v>
      </c>
      <c r="AF24" s="141">
        <v>40.338999999999999</v>
      </c>
      <c r="AG24" s="141">
        <v>40.125999999999998</v>
      </c>
      <c r="AH24" s="141">
        <v>39.932000000000002</v>
      </c>
      <c r="AI24" s="141">
        <v>40.22</v>
      </c>
      <c r="AJ24" s="43"/>
      <c r="AK24" s="141">
        <v>40.149000000000001</v>
      </c>
      <c r="AL24" s="141">
        <v>39.908000000000001</v>
      </c>
      <c r="AM24" s="141">
        <v>39.951000000000001</v>
      </c>
      <c r="AN24" s="141">
        <v>39.646000000000001</v>
      </c>
      <c r="AO24" s="141">
        <v>39.71</v>
      </c>
      <c r="AP24" s="141">
        <v>40.588999999999999</v>
      </c>
      <c r="AQ24" s="141">
        <v>39.805999999999997</v>
      </c>
      <c r="AR24" s="141">
        <v>39.664999999999999</v>
      </c>
      <c r="AS24" s="141">
        <v>39.545000000000002</v>
      </c>
      <c r="AT24" s="141">
        <v>39.661000000000001</v>
      </c>
      <c r="AU24" s="141">
        <v>39.805</v>
      </c>
      <c r="AV24" s="141">
        <v>39.853000000000002</v>
      </c>
      <c r="AW24" s="142">
        <v>39.654000000000003</v>
      </c>
    </row>
    <row r="25" spans="1:49" s="2" customFormat="1" ht="24.9" customHeight="1">
      <c r="A25" s="182">
        <v>18</v>
      </c>
      <c r="B25" s="391" t="s">
        <v>228</v>
      </c>
      <c r="C25" s="179">
        <v>5</v>
      </c>
      <c r="D25" s="208">
        <f>COUNTIF(AH5:AH134,"&gt;00")+1</f>
        <v>95</v>
      </c>
      <c r="E25" s="101">
        <f t="shared" si="2"/>
        <v>1316</v>
      </c>
      <c r="F25" s="271">
        <f>MIN(AH5:AH136)</f>
        <v>39.661000000000001</v>
      </c>
      <c r="G25" s="103">
        <f>AVERAGE(AH5:AH136)</f>
        <v>40.161372340425537</v>
      </c>
      <c r="H25" s="115">
        <f t="shared" si="0"/>
        <v>0.50037234042553536</v>
      </c>
      <c r="I25" s="130">
        <v>0.64059027777777777</v>
      </c>
      <c r="J25" s="131">
        <f t="shared" si="1"/>
        <v>4.5312499999999978E-2</v>
      </c>
      <c r="K25" s="275">
        <f>J25+K24</f>
        <v>0.17443287037037036</v>
      </c>
      <c r="L25" s="188">
        <v>139.41900000000001</v>
      </c>
      <c r="M25" s="92"/>
      <c r="N25" s="44"/>
      <c r="P25" s="140">
        <v>40.222999999999999</v>
      </c>
      <c r="Q25" s="141">
        <v>40.442999999999998</v>
      </c>
      <c r="R25" s="141">
        <v>40.520000000000003</v>
      </c>
      <c r="S25" s="141">
        <v>40.554000000000002</v>
      </c>
      <c r="T25" s="141">
        <v>40.155000000000001</v>
      </c>
      <c r="U25" s="141">
        <v>40.319000000000003</v>
      </c>
      <c r="V25" s="141">
        <v>40.145000000000003</v>
      </c>
      <c r="W25" s="141">
        <v>40.182000000000002</v>
      </c>
      <c r="X25" s="141">
        <v>40.512999999999998</v>
      </c>
      <c r="Y25" s="43"/>
      <c r="Z25" s="141">
        <v>40.332999999999998</v>
      </c>
      <c r="AA25" s="141">
        <v>40.723999999999997</v>
      </c>
      <c r="AB25" s="141">
        <v>40.162999999999997</v>
      </c>
      <c r="AC25" s="141">
        <v>40.69</v>
      </c>
      <c r="AD25" s="141">
        <v>40.146000000000001</v>
      </c>
      <c r="AE25" s="141">
        <v>39.82</v>
      </c>
      <c r="AF25" s="141">
        <v>40.427999999999997</v>
      </c>
      <c r="AG25" s="141">
        <v>40.182000000000002</v>
      </c>
      <c r="AH25" s="141">
        <v>39.887999999999998</v>
      </c>
      <c r="AI25" s="141">
        <v>40.243000000000002</v>
      </c>
      <c r="AJ25" s="43"/>
      <c r="AK25" s="141">
        <v>40.597999999999999</v>
      </c>
      <c r="AL25" s="141">
        <v>39.773000000000003</v>
      </c>
      <c r="AM25" s="141">
        <v>40.055</v>
      </c>
      <c r="AN25" s="141">
        <v>39.603000000000002</v>
      </c>
      <c r="AO25" s="141">
        <v>40.024000000000001</v>
      </c>
      <c r="AP25" s="141">
        <v>40.012</v>
      </c>
      <c r="AQ25" s="141">
        <v>39.847999999999999</v>
      </c>
      <c r="AR25" s="141">
        <v>39.716999999999999</v>
      </c>
      <c r="AS25" s="141">
        <v>39.738</v>
      </c>
      <c r="AT25" s="141">
        <v>39.665999999999997</v>
      </c>
      <c r="AU25" s="141">
        <v>39.64</v>
      </c>
      <c r="AV25" s="141">
        <v>39.902999999999999</v>
      </c>
      <c r="AW25" s="142">
        <v>39.725999999999999</v>
      </c>
    </row>
    <row r="26" spans="1:49" s="2" customFormat="1" ht="24.9" customHeight="1">
      <c r="A26" s="544">
        <v>19</v>
      </c>
      <c r="B26" s="545" t="s">
        <v>177</v>
      </c>
      <c r="C26" s="543">
        <v>9</v>
      </c>
      <c r="D26" s="174">
        <f>COUNTIF(AI5:AI134,"&gt;00")+1</f>
        <v>54</v>
      </c>
      <c r="E26" s="101">
        <f t="shared" si="2"/>
        <v>1370</v>
      </c>
      <c r="F26" s="105">
        <f>MIN(AI5:AI136)</f>
        <v>40.22</v>
      </c>
      <c r="G26" s="103">
        <f>AVERAGE(AI5:AI136)</f>
        <v>40.730415094339619</v>
      </c>
      <c r="H26" s="115">
        <f t="shared" si="0"/>
        <v>0.51041509433962062</v>
      </c>
      <c r="I26" s="542">
        <v>0.67193287037037042</v>
      </c>
      <c r="J26" s="541">
        <f t="shared" si="1"/>
        <v>3.1342592592592644E-2</v>
      </c>
      <c r="K26" s="540">
        <f>J26+K23</f>
        <v>0.17570601851851858</v>
      </c>
      <c r="L26" s="195">
        <v>366.33199999999999</v>
      </c>
      <c r="M26" s="162" t="s">
        <v>162</v>
      </c>
      <c r="N26" s="44" t="s">
        <v>164</v>
      </c>
      <c r="P26" s="140">
        <v>40.262999999999998</v>
      </c>
      <c r="Q26" s="141">
        <v>40.258000000000003</v>
      </c>
      <c r="R26" s="141">
        <v>40.694000000000003</v>
      </c>
      <c r="S26" s="141">
        <v>41.155000000000001</v>
      </c>
      <c r="T26" s="141">
        <v>40.228000000000002</v>
      </c>
      <c r="U26" s="141">
        <v>40.237000000000002</v>
      </c>
      <c r="V26" s="141">
        <v>39.966999999999999</v>
      </c>
      <c r="W26" s="141">
        <v>40.558</v>
      </c>
      <c r="X26" s="141">
        <v>40.143000000000001</v>
      </c>
      <c r="Y26" s="43"/>
      <c r="Z26" s="141">
        <v>40.244999999999997</v>
      </c>
      <c r="AA26" s="141">
        <v>40.5</v>
      </c>
      <c r="AB26" s="141">
        <v>40.78</v>
      </c>
      <c r="AC26" s="141">
        <v>40.256</v>
      </c>
      <c r="AD26" s="141">
        <v>40.167000000000002</v>
      </c>
      <c r="AE26" s="141">
        <v>39.972000000000001</v>
      </c>
      <c r="AF26" s="141">
        <v>40.170999999999999</v>
      </c>
      <c r="AG26" s="141">
        <v>40.002000000000002</v>
      </c>
      <c r="AH26" s="141">
        <v>40.167000000000002</v>
      </c>
      <c r="AI26" s="141">
        <v>40.228999999999999</v>
      </c>
      <c r="AJ26" s="43"/>
      <c r="AK26" s="141">
        <v>39.893000000000001</v>
      </c>
      <c r="AL26" s="141">
        <v>39.804000000000002</v>
      </c>
      <c r="AM26" s="141">
        <v>40.133000000000003</v>
      </c>
      <c r="AN26" s="141">
        <v>39.787999999999997</v>
      </c>
      <c r="AO26" s="141">
        <v>40.142000000000003</v>
      </c>
      <c r="AP26" s="141">
        <v>40.021999999999998</v>
      </c>
      <c r="AQ26" s="141">
        <v>39.99</v>
      </c>
      <c r="AR26" s="141">
        <v>39.584000000000003</v>
      </c>
      <c r="AS26" s="141">
        <v>39.619</v>
      </c>
      <c r="AT26" s="141">
        <v>39.902000000000001</v>
      </c>
      <c r="AU26" s="141">
        <v>40.402000000000001</v>
      </c>
      <c r="AV26" s="141">
        <v>40.200000000000003</v>
      </c>
      <c r="AW26" s="142">
        <v>39.676000000000002</v>
      </c>
    </row>
    <row r="27" spans="1:49" s="2" customFormat="1" ht="24.9" customHeight="1">
      <c r="A27" s="544"/>
      <c r="B27" s="545"/>
      <c r="C27" s="543"/>
      <c r="D27" s="174">
        <f>COUNTIF(AJ5:AJ134,"&gt;00")+1</f>
        <v>2</v>
      </c>
      <c r="E27" s="101">
        <f t="shared" si="2"/>
        <v>1372</v>
      </c>
      <c r="F27" s="105">
        <f>MIN(AJ5:AJ136)</f>
        <v>41.491999999999997</v>
      </c>
      <c r="G27" s="103">
        <f>AVERAGE(AJ5:AJ136)</f>
        <v>41.491999999999997</v>
      </c>
      <c r="H27" s="115">
        <f t="shared" si="0"/>
        <v>0</v>
      </c>
      <c r="I27" s="542"/>
      <c r="J27" s="541"/>
      <c r="K27" s="540"/>
      <c r="L27" s="186">
        <v>142.273</v>
      </c>
      <c r="M27" s="92"/>
      <c r="N27" s="44"/>
      <c r="P27" s="140">
        <v>41.118000000000002</v>
      </c>
      <c r="Q27" s="141">
        <v>40.319000000000003</v>
      </c>
      <c r="R27" s="141">
        <v>40.576000000000001</v>
      </c>
      <c r="S27" s="141">
        <v>40.768000000000001</v>
      </c>
      <c r="T27" s="141">
        <v>40.412999999999997</v>
      </c>
      <c r="U27" s="141">
        <v>40.387999999999998</v>
      </c>
      <c r="V27" s="141">
        <v>39.932000000000002</v>
      </c>
      <c r="W27" s="141">
        <v>40.183999999999997</v>
      </c>
      <c r="X27" s="141">
        <v>40.366</v>
      </c>
      <c r="Y27" s="43"/>
      <c r="Z27" s="141">
        <v>40.503999999999998</v>
      </c>
      <c r="AA27" s="141">
        <v>40.545000000000002</v>
      </c>
      <c r="AB27" s="141">
        <v>40.47</v>
      </c>
      <c r="AC27" s="141">
        <v>40.427999999999997</v>
      </c>
      <c r="AD27" s="141">
        <v>40.902999999999999</v>
      </c>
      <c r="AE27" s="141">
        <v>39.869999999999997</v>
      </c>
      <c r="AF27" s="141">
        <v>40.491</v>
      </c>
      <c r="AG27" s="141">
        <v>40.034999999999997</v>
      </c>
      <c r="AH27" s="141">
        <v>40.026000000000003</v>
      </c>
      <c r="AI27" s="141">
        <v>40.573</v>
      </c>
      <c r="AJ27" s="43"/>
      <c r="AK27" s="141">
        <v>39.956000000000003</v>
      </c>
      <c r="AL27" s="141">
        <v>39.936999999999998</v>
      </c>
      <c r="AM27" s="141">
        <v>39.966999999999999</v>
      </c>
      <c r="AN27" s="141">
        <v>39.883000000000003</v>
      </c>
      <c r="AO27" s="141">
        <v>39.715000000000003</v>
      </c>
      <c r="AP27" s="141">
        <v>41.039000000000001</v>
      </c>
      <c r="AQ27" s="141">
        <v>39.902999999999999</v>
      </c>
      <c r="AR27" s="141">
        <v>39.667000000000002</v>
      </c>
      <c r="AS27" s="141">
        <v>39.835999999999999</v>
      </c>
      <c r="AT27" s="141">
        <v>39.813000000000002</v>
      </c>
      <c r="AU27" s="141">
        <v>40.042000000000002</v>
      </c>
      <c r="AV27" s="141">
        <v>39.997</v>
      </c>
      <c r="AW27" s="142">
        <v>39.695999999999998</v>
      </c>
    </row>
    <row r="28" spans="1:49" s="2" customFormat="1" ht="24.9" customHeight="1">
      <c r="A28" s="182">
        <v>20</v>
      </c>
      <c r="B28" s="391" t="s">
        <v>250</v>
      </c>
      <c r="C28" s="179">
        <v>6</v>
      </c>
      <c r="D28" s="174">
        <f>COUNTIF(AK5:AK134,"&gt;00")+1</f>
        <v>46</v>
      </c>
      <c r="E28" s="101">
        <f t="shared" si="2"/>
        <v>1418</v>
      </c>
      <c r="F28" s="105">
        <f>MIN(AK5:AK136)</f>
        <v>39.738999999999997</v>
      </c>
      <c r="G28" s="103">
        <f>AVERAGE(AK5:AK136)</f>
        <v>40.237288888888891</v>
      </c>
      <c r="H28" s="115">
        <f t="shared" si="0"/>
        <v>0.49828888888889367</v>
      </c>
      <c r="I28" s="130">
        <v>0.69451388888888888</v>
      </c>
      <c r="J28" s="131">
        <f>I28-I26</f>
        <v>2.2581018518518459E-2</v>
      </c>
      <c r="K28" s="90">
        <f>J28+K13</f>
        <v>0.11339120370370365</v>
      </c>
      <c r="L28" s="186">
        <v>143.07400000000001</v>
      </c>
      <c r="M28" s="92"/>
      <c r="N28" s="44"/>
      <c r="P28" s="140">
        <v>40.5</v>
      </c>
      <c r="Q28" s="141">
        <v>40.323999999999998</v>
      </c>
      <c r="R28" s="141">
        <v>40.524000000000001</v>
      </c>
      <c r="S28" s="141">
        <v>40.634</v>
      </c>
      <c r="T28" s="141">
        <v>40.177</v>
      </c>
      <c r="U28" s="141">
        <v>40.923000000000002</v>
      </c>
      <c r="V28" s="141">
        <v>40.192</v>
      </c>
      <c r="W28" s="141">
        <v>40.418999999999997</v>
      </c>
      <c r="X28" s="141">
        <v>40.225999999999999</v>
      </c>
      <c r="Y28" s="43"/>
      <c r="Z28" s="141">
        <v>40.642000000000003</v>
      </c>
      <c r="AA28" s="141">
        <v>40.549999999999997</v>
      </c>
      <c r="AB28" s="141">
        <v>40.33</v>
      </c>
      <c r="AC28" s="141">
        <v>40.302999999999997</v>
      </c>
      <c r="AD28" s="141">
        <v>40.082999999999998</v>
      </c>
      <c r="AE28" s="141">
        <v>39.825000000000003</v>
      </c>
      <c r="AF28" s="141">
        <v>41.182000000000002</v>
      </c>
      <c r="AG28" s="141">
        <v>39.985999999999997</v>
      </c>
      <c r="AH28" s="141">
        <v>39.890999999999998</v>
      </c>
      <c r="AI28" s="141">
        <v>40.491</v>
      </c>
      <c r="AJ28" s="43"/>
      <c r="AK28" s="141">
        <v>39.906999999999996</v>
      </c>
      <c r="AL28" s="141">
        <v>39.930999999999997</v>
      </c>
      <c r="AM28" s="141">
        <v>39.963000000000001</v>
      </c>
      <c r="AN28" s="141">
        <v>39.811999999999998</v>
      </c>
      <c r="AO28" s="141">
        <v>39.982999999999997</v>
      </c>
      <c r="AP28" s="141">
        <v>40.83</v>
      </c>
      <c r="AQ28" s="141">
        <v>39.786000000000001</v>
      </c>
      <c r="AR28" s="141">
        <v>40.868000000000002</v>
      </c>
      <c r="AS28" s="141">
        <v>39.729999999999997</v>
      </c>
      <c r="AT28" s="141">
        <v>40.466000000000001</v>
      </c>
      <c r="AU28" s="141">
        <v>39.837000000000003</v>
      </c>
      <c r="AV28" s="141">
        <v>40.017000000000003</v>
      </c>
      <c r="AW28" s="142">
        <v>39.616999999999997</v>
      </c>
    </row>
    <row r="29" spans="1:49" s="2" customFormat="1" ht="24.9" customHeight="1">
      <c r="A29" s="182">
        <v>21</v>
      </c>
      <c r="B29" s="391" t="s">
        <v>250</v>
      </c>
      <c r="C29" s="179">
        <v>11</v>
      </c>
      <c r="D29" s="174">
        <f>COUNTIF(AL5:AL134,"&gt;00")+1</f>
        <v>46</v>
      </c>
      <c r="E29" s="101">
        <f t="shared" si="2"/>
        <v>1464</v>
      </c>
      <c r="F29" s="105">
        <f>MIN(AL5:AL136)</f>
        <v>39.631999999999998</v>
      </c>
      <c r="G29" s="103">
        <f>AVERAGE(AL5:AL136)</f>
        <v>40.012488888888896</v>
      </c>
      <c r="H29" s="115">
        <f t="shared" si="0"/>
        <v>0.3804888888888982</v>
      </c>
      <c r="I29" s="130">
        <v>0.71702546296296299</v>
      </c>
      <c r="J29" s="131">
        <f t="shared" si="1"/>
        <v>2.2511574074074114E-2</v>
      </c>
      <c r="K29" s="90">
        <f>J29+K28</f>
        <v>0.13590277777777776</v>
      </c>
      <c r="L29" s="186">
        <v>141.11199999999999</v>
      </c>
      <c r="M29" s="92"/>
      <c r="N29" s="44"/>
      <c r="P29" s="140">
        <v>40.204999999999998</v>
      </c>
      <c r="Q29" s="141">
        <v>40.186</v>
      </c>
      <c r="R29" s="141">
        <v>40.768999999999998</v>
      </c>
      <c r="S29" s="141">
        <v>40.581000000000003</v>
      </c>
      <c r="T29" s="141">
        <v>40.777000000000001</v>
      </c>
      <c r="U29" s="141">
        <v>40.363</v>
      </c>
      <c r="V29" s="141">
        <v>40.017000000000003</v>
      </c>
      <c r="W29" s="141">
        <v>40.5</v>
      </c>
      <c r="X29" s="141">
        <v>40.195999999999998</v>
      </c>
      <c r="Y29" s="43"/>
      <c r="Z29" s="141">
        <v>40.19</v>
      </c>
      <c r="AA29" s="141">
        <v>40.604999999999997</v>
      </c>
      <c r="AB29" s="141">
        <v>40.246000000000002</v>
      </c>
      <c r="AC29" s="141">
        <v>40.485999999999997</v>
      </c>
      <c r="AD29" s="141">
        <v>40.125</v>
      </c>
      <c r="AE29" s="141">
        <v>39.929000000000002</v>
      </c>
      <c r="AF29" s="141">
        <v>40.241</v>
      </c>
      <c r="AG29" s="141">
        <v>39.893000000000001</v>
      </c>
      <c r="AH29" s="141">
        <v>40.113</v>
      </c>
      <c r="AI29" s="141">
        <v>40.606999999999999</v>
      </c>
      <c r="AJ29" s="43"/>
      <c r="AK29" s="141">
        <v>39.923000000000002</v>
      </c>
      <c r="AL29" s="141">
        <v>39.951999999999998</v>
      </c>
      <c r="AM29" s="141">
        <v>40.106000000000002</v>
      </c>
      <c r="AN29" s="141">
        <v>39.646000000000001</v>
      </c>
      <c r="AO29" s="141">
        <v>39.935000000000002</v>
      </c>
      <c r="AP29" s="141">
        <v>40.090000000000003</v>
      </c>
      <c r="AQ29" s="141">
        <v>39.935000000000002</v>
      </c>
      <c r="AR29" s="141">
        <v>39.673000000000002</v>
      </c>
      <c r="AS29" s="141">
        <v>39.481999999999999</v>
      </c>
      <c r="AT29" s="141">
        <v>39.792999999999999</v>
      </c>
      <c r="AU29" s="141">
        <v>40.246000000000002</v>
      </c>
      <c r="AV29" s="141">
        <v>40.075000000000003</v>
      </c>
      <c r="AW29" s="142">
        <v>40.226999999999997</v>
      </c>
    </row>
    <row r="30" spans="1:49" s="2" customFormat="1" ht="24.9" customHeight="1">
      <c r="A30" s="182">
        <v>22</v>
      </c>
      <c r="B30" s="391" t="s">
        <v>182</v>
      </c>
      <c r="C30" s="179">
        <v>21</v>
      </c>
      <c r="D30" s="174">
        <f>COUNTIF(AM5:AM134,"&gt;00")+1</f>
        <v>91</v>
      </c>
      <c r="E30" s="101">
        <f t="shared" si="2"/>
        <v>1555</v>
      </c>
      <c r="F30" s="105">
        <f>MIN(AM5:AM136)</f>
        <v>39.627000000000002</v>
      </c>
      <c r="G30" s="103">
        <f>AVERAGE(AM5:AM136)</f>
        <v>40.102666666666671</v>
      </c>
      <c r="H30" s="115">
        <f t="shared" si="0"/>
        <v>0.4756666666666689</v>
      </c>
      <c r="I30" s="130">
        <v>0.76041666666666663</v>
      </c>
      <c r="J30" s="131">
        <f t="shared" si="1"/>
        <v>4.339120370370364E-2</v>
      </c>
      <c r="K30" s="90">
        <f>J30+K15</f>
        <v>0.13487268518518516</v>
      </c>
      <c r="L30" s="186">
        <v>141.13</v>
      </c>
      <c r="M30" s="92"/>
      <c r="N30" s="44"/>
      <c r="P30" s="140">
        <v>40.222999999999999</v>
      </c>
      <c r="Q30" s="141">
        <v>41.412999999999997</v>
      </c>
      <c r="R30" s="141">
        <v>40.451000000000001</v>
      </c>
      <c r="S30" s="141">
        <v>40.417000000000002</v>
      </c>
      <c r="T30" s="141">
        <v>40.383000000000003</v>
      </c>
      <c r="U30" s="141">
        <v>40.509</v>
      </c>
      <c r="V30" s="141">
        <v>40.098999999999997</v>
      </c>
      <c r="W30" s="141">
        <v>40.512</v>
      </c>
      <c r="X30" s="141">
        <v>40.232999999999997</v>
      </c>
      <c r="Y30" s="43"/>
      <c r="Z30" s="141">
        <v>40.625</v>
      </c>
      <c r="AA30" s="141">
        <v>40.667000000000002</v>
      </c>
      <c r="AB30" s="141">
        <v>40.197000000000003</v>
      </c>
      <c r="AC30" s="141">
        <v>40.409999999999997</v>
      </c>
      <c r="AD30" s="141">
        <v>40.073999999999998</v>
      </c>
      <c r="AE30" s="141">
        <v>39.771999999999998</v>
      </c>
      <c r="AF30" s="141">
        <v>41.051000000000002</v>
      </c>
      <c r="AG30" s="141">
        <v>40.033999999999999</v>
      </c>
      <c r="AH30" s="141">
        <v>40.253</v>
      </c>
      <c r="AI30" s="141">
        <v>40.729999999999997</v>
      </c>
      <c r="AJ30" s="43"/>
      <c r="AK30" s="141">
        <v>40.25</v>
      </c>
      <c r="AL30" s="141">
        <v>40.173999999999999</v>
      </c>
      <c r="AM30" s="141">
        <v>40.052</v>
      </c>
      <c r="AN30" s="141">
        <v>39.942999999999998</v>
      </c>
      <c r="AO30" s="141">
        <v>39.734000000000002</v>
      </c>
      <c r="AP30" s="141">
        <v>40.063000000000002</v>
      </c>
      <c r="AQ30" s="141">
        <v>39.881</v>
      </c>
      <c r="AR30" s="141">
        <v>39.744999999999997</v>
      </c>
      <c r="AS30" s="141">
        <v>39.646999999999998</v>
      </c>
      <c r="AT30" s="141">
        <v>39.895000000000003</v>
      </c>
      <c r="AU30" s="141">
        <v>39.72</v>
      </c>
      <c r="AV30" s="141">
        <v>40.286000000000001</v>
      </c>
      <c r="AW30" s="142">
        <v>39.576000000000001</v>
      </c>
    </row>
    <row r="31" spans="1:49" s="2" customFormat="1" ht="24.9" customHeight="1">
      <c r="A31" s="182">
        <v>23</v>
      </c>
      <c r="B31" s="391" t="s">
        <v>250</v>
      </c>
      <c r="C31" s="179">
        <v>8</v>
      </c>
      <c r="D31" s="174">
        <f>COUNTIF(AN5:AN134,"&gt;00")+1</f>
        <v>93</v>
      </c>
      <c r="E31" s="101">
        <f t="shared" si="2"/>
        <v>1648</v>
      </c>
      <c r="F31" s="105">
        <f>MIN(AN5:AN136)</f>
        <v>39.421999999999997</v>
      </c>
      <c r="G31" s="103">
        <f>AVERAGE(AN5:AN136)</f>
        <v>39.827304347826093</v>
      </c>
      <c r="H31" s="115">
        <f t="shared" si="0"/>
        <v>0.40530434782609603</v>
      </c>
      <c r="I31" s="130">
        <v>0.80445601851851845</v>
      </c>
      <c r="J31" s="131">
        <f t="shared" si="1"/>
        <v>4.4039351851851816E-2</v>
      </c>
      <c r="K31" s="90">
        <f>J31+K29</f>
        <v>0.17994212962962958</v>
      </c>
      <c r="L31" s="186">
        <v>143.22999999999999</v>
      </c>
      <c r="M31" s="92"/>
      <c r="N31" s="44"/>
      <c r="P31" s="140">
        <v>40.402999999999999</v>
      </c>
      <c r="Q31" s="141">
        <v>40.591000000000001</v>
      </c>
      <c r="R31" s="141">
        <v>40.533000000000001</v>
      </c>
      <c r="S31" s="141">
        <v>40.531999999999996</v>
      </c>
      <c r="T31" s="141">
        <v>40.259</v>
      </c>
      <c r="U31" s="141">
        <v>40.408999999999999</v>
      </c>
      <c r="V31" s="141">
        <v>40</v>
      </c>
      <c r="W31" s="141">
        <v>40.229999999999997</v>
      </c>
      <c r="X31" s="141">
        <v>40.168999999999997</v>
      </c>
      <c r="Y31" s="43"/>
      <c r="Z31" s="141">
        <v>40.433999999999997</v>
      </c>
      <c r="AA31" s="141">
        <v>40.552</v>
      </c>
      <c r="AB31" s="141">
        <v>40.146999999999998</v>
      </c>
      <c r="AC31" s="141">
        <v>41.35</v>
      </c>
      <c r="AD31" s="141">
        <v>40.844000000000001</v>
      </c>
      <c r="AE31" s="141">
        <v>39.811</v>
      </c>
      <c r="AF31" s="141">
        <v>40.475000000000001</v>
      </c>
      <c r="AG31" s="141">
        <v>40.939</v>
      </c>
      <c r="AH31" s="141">
        <v>40.253</v>
      </c>
      <c r="AI31" s="141">
        <v>41.182000000000002</v>
      </c>
      <c r="AJ31" s="43"/>
      <c r="AK31" s="141">
        <v>40.088999999999999</v>
      </c>
      <c r="AL31" s="141">
        <v>40</v>
      </c>
      <c r="AM31" s="141">
        <v>40.832999999999998</v>
      </c>
      <c r="AN31" s="141">
        <v>39.738</v>
      </c>
      <c r="AO31" s="141">
        <v>40.064</v>
      </c>
      <c r="AP31" s="141">
        <v>40.023000000000003</v>
      </c>
      <c r="AQ31" s="141">
        <v>40.048999999999999</v>
      </c>
      <c r="AR31" s="141">
        <v>39.616999999999997</v>
      </c>
      <c r="AS31" s="141">
        <v>39.710999999999999</v>
      </c>
      <c r="AT31" s="141">
        <v>39.962000000000003</v>
      </c>
      <c r="AU31" s="141">
        <v>39.662999999999997</v>
      </c>
      <c r="AV31" s="141">
        <v>40.216999999999999</v>
      </c>
      <c r="AW31" s="142">
        <v>39.762999999999998</v>
      </c>
    </row>
    <row r="32" spans="1:49" s="2" customFormat="1" ht="24.9" customHeight="1">
      <c r="A32" s="182">
        <v>24</v>
      </c>
      <c r="B32" s="391" t="s">
        <v>185</v>
      </c>
      <c r="C32" s="179">
        <v>44</v>
      </c>
      <c r="D32" s="174">
        <f>COUNTIF(AO5:AO134,"&gt;00")+1</f>
        <v>81</v>
      </c>
      <c r="E32" s="101">
        <f t="shared" si="2"/>
        <v>1729</v>
      </c>
      <c r="F32" s="271">
        <f>MIN(AO5:AO136)</f>
        <v>39.348999999999997</v>
      </c>
      <c r="G32" s="103">
        <f>AVERAGE(AO5:AO136)</f>
        <v>39.849587499999998</v>
      </c>
      <c r="H32" s="115">
        <f t="shared" si="0"/>
        <v>0.50058750000000174</v>
      </c>
      <c r="I32" s="130">
        <v>0.84300925925925929</v>
      </c>
      <c r="J32" s="131">
        <f t="shared" si="1"/>
        <v>3.8553240740740846E-2</v>
      </c>
      <c r="K32" s="90">
        <f>J32+K14</f>
        <v>0.17805555555555563</v>
      </c>
      <c r="L32" s="186">
        <v>141.34200000000001</v>
      </c>
      <c r="M32" s="92"/>
      <c r="N32" s="44"/>
      <c r="P32" s="140">
        <v>40.32</v>
      </c>
      <c r="Q32" s="141">
        <v>40.112000000000002</v>
      </c>
      <c r="R32" s="141">
        <v>40.817999999999998</v>
      </c>
      <c r="S32" s="141">
        <v>40.536000000000001</v>
      </c>
      <c r="T32" s="141">
        <v>42.191000000000003</v>
      </c>
      <c r="U32" s="141">
        <v>40.558999999999997</v>
      </c>
      <c r="V32" s="141">
        <v>40.21</v>
      </c>
      <c r="W32" s="141">
        <v>40.462000000000003</v>
      </c>
      <c r="X32" s="141">
        <v>40.582999999999998</v>
      </c>
      <c r="Y32" s="43"/>
      <c r="Z32" s="141">
        <v>40.231000000000002</v>
      </c>
      <c r="AA32" s="141">
        <v>40.656999999999996</v>
      </c>
      <c r="AB32" s="141">
        <v>40.396000000000001</v>
      </c>
      <c r="AC32" s="141">
        <v>40.408000000000001</v>
      </c>
      <c r="AD32" s="141">
        <v>40.204999999999998</v>
      </c>
      <c r="AE32" s="141">
        <v>39.847000000000001</v>
      </c>
      <c r="AF32" s="141">
        <v>40.256</v>
      </c>
      <c r="AG32" s="141">
        <v>41.396000000000001</v>
      </c>
      <c r="AH32" s="141">
        <v>40.055999999999997</v>
      </c>
      <c r="AI32" s="141">
        <v>41.338999999999999</v>
      </c>
      <c r="AJ32" s="43"/>
      <c r="AK32" s="141">
        <v>40.131</v>
      </c>
      <c r="AL32" s="141">
        <v>39.67</v>
      </c>
      <c r="AM32" s="141">
        <v>40.177</v>
      </c>
      <c r="AN32" s="141">
        <v>39.884999999999998</v>
      </c>
      <c r="AO32" s="141">
        <v>39.686</v>
      </c>
      <c r="AP32" s="141">
        <v>40.21</v>
      </c>
      <c r="AQ32" s="141">
        <v>40.222999999999999</v>
      </c>
      <c r="AR32" s="141">
        <v>39.643000000000001</v>
      </c>
      <c r="AS32" s="141">
        <v>39.744</v>
      </c>
      <c r="AT32" s="43"/>
      <c r="AU32" s="141">
        <v>39.783999999999999</v>
      </c>
      <c r="AV32" s="43"/>
      <c r="AW32" s="142">
        <v>39.747</v>
      </c>
    </row>
    <row r="33" spans="1:49" s="2" customFormat="1" ht="24.9" customHeight="1">
      <c r="A33" s="182">
        <v>25</v>
      </c>
      <c r="B33" s="391" t="s">
        <v>182</v>
      </c>
      <c r="C33" s="179">
        <v>13</v>
      </c>
      <c r="D33" s="174">
        <f>COUNTIF(AP5:AP134,"&gt;00")+1</f>
        <v>38</v>
      </c>
      <c r="E33" s="101">
        <f t="shared" si="2"/>
        <v>1767</v>
      </c>
      <c r="F33" s="105">
        <f>MIN(AP5:AP136)</f>
        <v>39.862000000000002</v>
      </c>
      <c r="G33" s="103">
        <f>AVERAGE(AP5:AP136)</f>
        <v>40.314729729729727</v>
      </c>
      <c r="H33" s="115">
        <f t="shared" si="0"/>
        <v>0.45272972972972525</v>
      </c>
      <c r="I33" s="130">
        <v>0.86190972222222229</v>
      </c>
      <c r="J33" s="131">
        <f t="shared" si="1"/>
        <v>1.8900462962962994E-2</v>
      </c>
      <c r="K33" s="90">
        <f>J33+K30</f>
        <v>0.15377314814814816</v>
      </c>
      <c r="L33" s="187">
        <v>140.15</v>
      </c>
      <c r="M33" s="92"/>
      <c r="N33" s="44"/>
      <c r="P33" s="140">
        <v>40.174999999999997</v>
      </c>
      <c r="Q33" s="141">
        <v>40.323</v>
      </c>
      <c r="R33" s="143"/>
      <c r="S33" s="141">
        <v>41.357999999999997</v>
      </c>
      <c r="T33" s="141">
        <v>40.42</v>
      </c>
      <c r="U33" s="141">
        <v>40.625</v>
      </c>
      <c r="V33" s="141">
        <v>40.116999999999997</v>
      </c>
      <c r="W33" s="141">
        <v>40.488999999999997</v>
      </c>
      <c r="X33" s="141">
        <v>40.168999999999997</v>
      </c>
      <c r="Y33" s="43"/>
      <c r="Z33" s="141">
        <v>40.441000000000003</v>
      </c>
      <c r="AA33" s="141">
        <v>40.572000000000003</v>
      </c>
      <c r="AB33" s="141">
        <v>40.17</v>
      </c>
      <c r="AC33" s="141">
        <v>40.232999999999997</v>
      </c>
      <c r="AD33" s="141">
        <v>40.274999999999999</v>
      </c>
      <c r="AE33" s="141">
        <v>39.981999999999999</v>
      </c>
      <c r="AF33" s="141">
        <v>40.218000000000004</v>
      </c>
      <c r="AG33" s="141">
        <v>40.170999999999999</v>
      </c>
      <c r="AH33" s="141">
        <v>40.031999999999996</v>
      </c>
      <c r="AI33" s="141">
        <v>40.570999999999998</v>
      </c>
      <c r="AJ33" s="43"/>
      <c r="AK33" s="141">
        <v>39.83</v>
      </c>
      <c r="AL33" s="141">
        <v>39.759</v>
      </c>
      <c r="AM33" s="141">
        <v>40.451000000000001</v>
      </c>
      <c r="AN33" s="141">
        <v>39.604999999999997</v>
      </c>
      <c r="AO33" s="141">
        <v>40.405999999999999</v>
      </c>
      <c r="AP33" s="141">
        <v>40.049999999999997</v>
      </c>
      <c r="AQ33" s="141">
        <v>39.909999999999997</v>
      </c>
      <c r="AR33" s="141">
        <v>39.533999999999999</v>
      </c>
      <c r="AS33" s="141">
        <v>39.622999999999998</v>
      </c>
      <c r="AT33" s="43"/>
      <c r="AU33" s="141">
        <v>39.585999999999999</v>
      </c>
      <c r="AV33" s="43"/>
      <c r="AW33" s="142">
        <v>39.737000000000002</v>
      </c>
    </row>
    <row r="34" spans="1:49" s="2" customFormat="1" ht="24.9" customHeight="1">
      <c r="A34" s="182">
        <v>26</v>
      </c>
      <c r="B34" s="391" t="s">
        <v>250</v>
      </c>
      <c r="C34" s="179">
        <v>7</v>
      </c>
      <c r="D34" s="174">
        <f>COUNTIF(AQ5:AQ134,"&gt;00")+1</f>
        <v>41</v>
      </c>
      <c r="E34" s="101">
        <f t="shared" si="2"/>
        <v>1808</v>
      </c>
      <c r="F34" s="105">
        <f>MIN(AQ5:AQ136)</f>
        <v>39.746000000000002</v>
      </c>
      <c r="G34" s="103">
        <f>AVERAGE(AQ5:AQ136)</f>
        <v>39.968625000000003</v>
      </c>
      <c r="H34" s="115">
        <f t="shared" si="0"/>
        <v>0.22262500000000074</v>
      </c>
      <c r="I34" s="130">
        <v>0.88207175925925929</v>
      </c>
      <c r="J34" s="131">
        <f t="shared" si="1"/>
        <v>2.0162037037037006E-2</v>
      </c>
      <c r="K34" s="90">
        <f>J34+K31</f>
        <v>0.20010416666666658</v>
      </c>
      <c r="L34" s="186">
        <v>142.05600000000001</v>
      </c>
      <c r="M34" s="92"/>
      <c r="N34" s="44"/>
      <c r="P34" s="140">
        <v>40.378999999999998</v>
      </c>
      <c r="Q34" s="141">
        <v>40.195999999999998</v>
      </c>
      <c r="R34" s="143"/>
      <c r="S34" s="141">
        <v>40.540999999999997</v>
      </c>
      <c r="T34" s="141">
        <v>40.131</v>
      </c>
      <c r="U34" s="141">
        <v>40.270000000000003</v>
      </c>
      <c r="V34" s="141">
        <v>39.988</v>
      </c>
      <c r="W34" s="141">
        <v>40.387999999999998</v>
      </c>
      <c r="X34" s="141">
        <v>40.6</v>
      </c>
      <c r="Y34" s="43"/>
      <c r="Z34" s="141">
        <v>41.619</v>
      </c>
      <c r="AA34" s="141">
        <v>40.576000000000001</v>
      </c>
      <c r="AB34" s="141">
        <v>40.079000000000001</v>
      </c>
      <c r="AC34" s="141">
        <v>40.322000000000003</v>
      </c>
      <c r="AD34" s="141">
        <v>40.597000000000001</v>
      </c>
      <c r="AE34" s="141">
        <v>40.712000000000003</v>
      </c>
      <c r="AF34" s="141">
        <v>40.652999999999999</v>
      </c>
      <c r="AG34" s="141">
        <v>39.939</v>
      </c>
      <c r="AH34" s="141">
        <v>39.832999999999998</v>
      </c>
      <c r="AI34" s="141">
        <v>40.731000000000002</v>
      </c>
      <c r="AJ34" s="43"/>
      <c r="AK34" s="141">
        <v>40.006999999999998</v>
      </c>
      <c r="AL34" s="141">
        <v>39.851999999999997</v>
      </c>
      <c r="AM34" s="141">
        <v>40.206000000000003</v>
      </c>
      <c r="AN34" s="141">
        <v>39.835000000000001</v>
      </c>
      <c r="AO34" s="141">
        <v>39.783999999999999</v>
      </c>
      <c r="AP34" s="141">
        <v>40.244999999999997</v>
      </c>
      <c r="AQ34" s="141">
        <v>39.902000000000001</v>
      </c>
      <c r="AR34" s="141">
        <v>39.576999999999998</v>
      </c>
      <c r="AS34" s="141">
        <v>39.728000000000002</v>
      </c>
      <c r="AT34" s="43"/>
      <c r="AU34" s="141">
        <v>39.634999999999998</v>
      </c>
      <c r="AV34" s="43"/>
      <c r="AW34" s="142">
        <v>39.670999999999999</v>
      </c>
    </row>
    <row r="35" spans="1:49" s="2" customFormat="1" ht="24.9" customHeight="1">
      <c r="A35" s="182">
        <v>27</v>
      </c>
      <c r="B35" s="391" t="s">
        <v>250</v>
      </c>
      <c r="C35" s="179">
        <v>5</v>
      </c>
      <c r="D35" s="174">
        <f>COUNTIF(AR5:AR134,"&gt;00")+1</f>
        <v>44</v>
      </c>
      <c r="E35" s="101">
        <f t="shared" si="2"/>
        <v>1852</v>
      </c>
      <c r="F35" s="105">
        <f>MIN(AR5:AR136)</f>
        <v>39.442999999999998</v>
      </c>
      <c r="G35" s="103">
        <f>AVERAGE(AR4:AR135)</f>
        <v>39.432431818181819</v>
      </c>
      <c r="H35" s="115">
        <f t="shared" si="0"/>
        <v>-1.0568181818179312E-2</v>
      </c>
      <c r="I35" s="130">
        <v>0.90346064814814808</v>
      </c>
      <c r="J35" s="131">
        <f t="shared" si="1"/>
        <v>2.1388888888888791E-2</v>
      </c>
      <c r="K35" s="90">
        <f>J35+K34</f>
        <v>0.22149305555555537</v>
      </c>
      <c r="L35" s="187">
        <v>140.30500000000001</v>
      </c>
      <c r="M35" s="92"/>
      <c r="N35" s="44"/>
      <c r="P35" s="140">
        <v>40.198</v>
      </c>
      <c r="Q35" s="141">
        <v>40.320999999999998</v>
      </c>
      <c r="R35" s="143"/>
      <c r="S35" s="141">
        <v>40.213000000000001</v>
      </c>
      <c r="T35" s="141">
        <v>40.341000000000001</v>
      </c>
      <c r="U35" s="141">
        <v>40.308</v>
      </c>
      <c r="V35" s="141">
        <v>40.006</v>
      </c>
      <c r="W35" s="141">
        <v>40.424999999999997</v>
      </c>
      <c r="X35" s="141">
        <v>40.512</v>
      </c>
      <c r="Y35" s="43"/>
      <c r="Z35" s="141">
        <v>40.515999999999998</v>
      </c>
      <c r="AA35" s="141">
        <v>40.630000000000003</v>
      </c>
      <c r="AB35" s="141">
        <v>40.256</v>
      </c>
      <c r="AC35" s="141">
        <v>40.545000000000002</v>
      </c>
      <c r="AD35" s="143"/>
      <c r="AE35" s="141">
        <v>40.767000000000003</v>
      </c>
      <c r="AF35" s="141">
        <v>41.441000000000003</v>
      </c>
      <c r="AG35" s="141">
        <v>39.981999999999999</v>
      </c>
      <c r="AH35" s="141">
        <v>39.750999999999998</v>
      </c>
      <c r="AI35" s="141">
        <v>40.816000000000003</v>
      </c>
      <c r="AJ35" s="43"/>
      <c r="AK35" s="141">
        <v>39.924999999999997</v>
      </c>
      <c r="AL35" s="141">
        <v>39.706000000000003</v>
      </c>
      <c r="AM35" s="141">
        <v>40.225000000000001</v>
      </c>
      <c r="AN35" s="141">
        <v>39.804000000000002</v>
      </c>
      <c r="AO35" s="141">
        <v>40.021999999999998</v>
      </c>
      <c r="AP35" s="141">
        <v>41.188000000000002</v>
      </c>
      <c r="AQ35" s="141">
        <v>39.905000000000001</v>
      </c>
      <c r="AR35" s="141">
        <v>39.442999999999998</v>
      </c>
      <c r="AS35" s="141">
        <v>39.683</v>
      </c>
      <c r="AT35" s="43"/>
      <c r="AU35" s="141">
        <v>40.371000000000002</v>
      </c>
      <c r="AV35" s="43"/>
      <c r="AW35" s="142">
        <v>39.813000000000002</v>
      </c>
    </row>
    <row r="36" spans="1:49" s="2" customFormat="1" ht="24.9" customHeight="1">
      <c r="A36" s="182">
        <v>28</v>
      </c>
      <c r="B36" s="391" t="s">
        <v>185</v>
      </c>
      <c r="C36" s="179">
        <v>3</v>
      </c>
      <c r="D36" s="174">
        <f>COUNTIF(AS5:AS134,"&gt;00")+1</f>
        <v>57</v>
      </c>
      <c r="E36" s="101">
        <f t="shared" si="2"/>
        <v>1909</v>
      </c>
      <c r="F36" s="105">
        <f>MIN(AS5:AS136)</f>
        <v>39.481999999999999</v>
      </c>
      <c r="G36" s="103">
        <f>AVERAGE(AS5:AS136)</f>
        <v>39.850821428571422</v>
      </c>
      <c r="H36" s="115">
        <f t="shared" si="0"/>
        <v>0.36882142857142242</v>
      </c>
      <c r="I36" s="130">
        <v>0.93091435185185178</v>
      </c>
      <c r="J36" s="131">
        <f t="shared" si="1"/>
        <v>2.7453703703703702E-2</v>
      </c>
      <c r="K36" s="90">
        <f>J36+K32</f>
        <v>0.20550925925925934</v>
      </c>
      <c r="L36" s="187">
        <v>140.934</v>
      </c>
      <c r="M36" s="92"/>
      <c r="N36" s="44"/>
      <c r="P36" s="140">
        <v>40.299999999999997</v>
      </c>
      <c r="Q36" s="141">
        <v>40.284999999999997</v>
      </c>
      <c r="R36" s="143"/>
      <c r="S36" s="141">
        <v>40.262999999999998</v>
      </c>
      <c r="T36" s="141">
        <v>40.280999999999999</v>
      </c>
      <c r="U36" s="141">
        <v>40.366999999999997</v>
      </c>
      <c r="V36" s="141">
        <v>40.066000000000003</v>
      </c>
      <c r="W36" s="141">
        <v>40.359000000000002</v>
      </c>
      <c r="X36" s="141">
        <v>40.420999999999999</v>
      </c>
      <c r="Y36" s="43"/>
      <c r="Z36" s="141">
        <v>40.107999999999997</v>
      </c>
      <c r="AA36" s="141">
        <v>40.497</v>
      </c>
      <c r="AB36" s="141">
        <v>40.234000000000002</v>
      </c>
      <c r="AC36" s="141">
        <v>40.484000000000002</v>
      </c>
      <c r="AD36" s="143"/>
      <c r="AE36" s="141">
        <v>40.319000000000003</v>
      </c>
      <c r="AF36" s="141">
        <v>40.904000000000003</v>
      </c>
      <c r="AG36" s="141">
        <v>40.103000000000002</v>
      </c>
      <c r="AH36" s="141">
        <v>40.046999999999997</v>
      </c>
      <c r="AI36" s="141">
        <v>40.936999999999998</v>
      </c>
      <c r="AJ36" s="43"/>
      <c r="AK36" s="141">
        <v>39.738999999999997</v>
      </c>
      <c r="AL36" s="141">
        <v>40.668999999999997</v>
      </c>
      <c r="AM36" s="141">
        <v>40.057000000000002</v>
      </c>
      <c r="AN36" s="141">
        <v>39.65</v>
      </c>
      <c r="AO36" s="141">
        <v>39.795999999999999</v>
      </c>
      <c r="AP36" s="141">
        <v>40.396000000000001</v>
      </c>
      <c r="AQ36" s="141">
        <v>40.055</v>
      </c>
      <c r="AR36" s="141">
        <v>39.473999999999997</v>
      </c>
      <c r="AS36" s="141">
        <v>39.905999999999999</v>
      </c>
      <c r="AT36" s="43"/>
      <c r="AU36" s="141">
        <v>39.502000000000002</v>
      </c>
      <c r="AV36" s="43"/>
      <c r="AW36" s="142">
        <v>39.747</v>
      </c>
    </row>
    <row r="37" spans="1:49" s="2" customFormat="1" ht="24.9" customHeight="1">
      <c r="A37" s="182">
        <v>29</v>
      </c>
      <c r="B37" s="391" t="s">
        <v>185</v>
      </c>
      <c r="C37" s="179">
        <v>7</v>
      </c>
      <c r="D37" s="174">
        <f>COUNTIF(AT5:AT134,"&gt;00")+1</f>
        <v>28</v>
      </c>
      <c r="E37" s="101">
        <f t="shared" si="2"/>
        <v>1937</v>
      </c>
      <c r="F37" s="105">
        <f>MIN(AT5:AT136)</f>
        <v>39.661000000000001</v>
      </c>
      <c r="G37" s="103">
        <f>AVERAGE(AT5:AT136)</f>
        <v>39.98696296296297</v>
      </c>
      <c r="H37" s="115">
        <f t="shared" si="0"/>
        <v>0.32596296296296856</v>
      </c>
      <c r="I37" s="130">
        <v>0.94503472222222218</v>
      </c>
      <c r="J37" s="131">
        <f t="shared" si="1"/>
        <v>1.4120370370370394E-2</v>
      </c>
      <c r="K37" s="90">
        <f>J37+K36</f>
        <v>0.21962962962962973</v>
      </c>
      <c r="L37" s="188">
        <v>139.99700000000001</v>
      </c>
      <c r="M37" s="92"/>
      <c r="N37" s="44"/>
      <c r="P37" s="140">
        <v>40.414000000000001</v>
      </c>
      <c r="Q37" s="141">
        <v>40.204000000000001</v>
      </c>
      <c r="R37" s="143"/>
      <c r="S37" s="141">
        <v>40.195</v>
      </c>
      <c r="T37" s="141">
        <v>40.381</v>
      </c>
      <c r="U37" s="141">
        <v>40.393999999999998</v>
      </c>
      <c r="V37" s="141">
        <v>40.067999999999998</v>
      </c>
      <c r="W37" s="141">
        <v>40.622999999999998</v>
      </c>
      <c r="X37" s="141">
        <v>40.356000000000002</v>
      </c>
      <c r="Y37" s="43"/>
      <c r="Z37" s="141">
        <v>40.238</v>
      </c>
      <c r="AA37" s="141">
        <v>40.572000000000003</v>
      </c>
      <c r="AB37" s="141">
        <v>40.188000000000002</v>
      </c>
      <c r="AC37" s="141">
        <v>40.331000000000003</v>
      </c>
      <c r="AD37" s="143"/>
      <c r="AE37" s="141">
        <v>39.692</v>
      </c>
      <c r="AF37" s="141">
        <v>40.470999999999997</v>
      </c>
      <c r="AG37" s="141">
        <v>39.945999999999998</v>
      </c>
      <c r="AH37" s="141">
        <v>39.912999999999997</v>
      </c>
      <c r="AI37" s="141">
        <v>40.533000000000001</v>
      </c>
      <c r="AJ37" s="43"/>
      <c r="AK37" s="141">
        <v>40.192999999999998</v>
      </c>
      <c r="AL37" s="141">
        <v>40.017000000000003</v>
      </c>
      <c r="AM37" s="141">
        <v>40.298000000000002</v>
      </c>
      <c r="AN37" s="141">
        <v>40.521000000000001</v>
      </c>
      <c r="AO37" s="141">
        <v>39.726999999999997</v>
      </c>
      <c r="AP37" s="141">
        <v>40.226999999999997</v>
      </c>
      <c r="AQ37" s="141">
        <v>39.783999999999999</v>
      </c>
      <c r="AR37" s="141">
        <v>39.481999999999999</v>
      </c>
      <c r="AS37" s="141">
        <v>39.759</v>
      </c>
      <c r="AT37" s="43"/>
      <c r="AU37" s="141">
        <v>39.603999999999999</v>
      </c>
      <c r="AV37" s="43"/>
      <c r="AW37" s="142">
        <v>39.923999999999999</v>
      </c>
    </row>
    <row r="38" spans="1:49" s="2" customFormat="1" ht="24.9" customHeight="1">
      <c r="A38" s="182">
        <v>30</v>
      </c>
      <c r="B38" s="391" t="s">
        <v>182</v>
      </c>
      <c r="C38" s="179">
        <v>8</v>
      </c>
      <c r="D38" s="174">
        <f>COUNTIF(AU5:AU134,"&gt;00")+1</f>
        <v>51</v>
      </c>
      <c r="E38" s="101">
        <f t="shared" si="2"/>
        <v>1988</v>
      </c>
      <c r="F38" s="105">
        <f>MIN(AU5:AU136)</f>
        <v>39.478000000000002</v>
      </c>
      <c r="G38" s="103">
        <f>AVERAGE(AU5:AU136)</f>
        <v>39.909040000000012</v>
      </c>
      <c r="H38" s="115">
        <f t="shared" si="0"/>
        <v>0.43104000000001008</v>
      </c>
      <c r="I38" s="130">
        <v>0.96976851851851853</v>
      </c>
      <c r="J38" s="131">
        <f t="shared" si="1"/>
        <v>2.4733796296296351E-2</v>
      </c>
      <c r="K38" s="274">
        <f>J38+K33</f>
        <v>0.17850694444444451</v>
      </c>
      <c r="L38" s="186">
        <v>156.92099999999999</v>
      </c>
      <c r="M38" s="162" t="s">
        <v>154</v>
      </c>
      <c r="N38" s="44" t="s">
        <v>165</v>
      </c>
      <c r="P38" s="140">
        <v>40.423999999999999</v>
      </c>
      <c r="Q38" s="141">
        <v>40.442</v>
      </c>
      <c r="R38" s="143"/>
      <c r="S38" s="141">
        <v>40.695</v>
      </c>
      <c r="T38" s="141">
        <v>40.587000000000003</v>
      </c>
      <c r="U38" s="141">
        <v>40.518999999999998</v>
      </c>
      <c r="V38" s="141">
        <v>40.116999999999997</v>
      </c>
      <c r="W38" s="141">
        <v>40.765999999999998</v>
      </c>
      <c r="X38" s="141">
        <v>41.052999999999997</v>
      </c>
      <c r="Y38" s="43"/>
      <c r="Z38" s="141">
        <v>40.26</v>
      </c>
      <c r="AA38" s="141">
        <v>41.838999999999999</v>
      </c>
      <c r="AB38" s="141">
        <v>40.256</v>
      </c>
      <c r="AC38" s="141">
        <v>40.459000000000003</v>
      </c>
      <c r="AD38" s="143"/>
      <c r="AE38" s="141">
        <v>39.776000000000003</v>
      </c>
      <c r="AF38" s="141">
        <v>40.491999999999997</v>
      </c>
      <c r="AG38" s="141">
        <v>39.981999999999999</v>
      </c>
      <c r="AH38" s="141">
        <v>39.917999999999999</v>
      </c>
      <c r="AI38" s="141">
        <v>40.972000000000001</v>
      </c>
      <c r="AJ38" s="43"/>
      <c r="AK38" s="141">
        <v>39.787999999999997</v>
      </c>
      <c r="AL38" s="141">
        <v>39.673000000000002</v>
      </c>
      <c r="AM38" s="141">
        <v>40.155000000000001</v>
      </c>
      <c r="AN38" s="141">
        <v>40.289000000000001</v>
      </c>
      <c r="AO38" s="141">
        <v>40.335000000000001</v>
      </c>
      <c r="AP38" s="141">
        <v>40.225000000000001</v>
      </c>
      <c r="AQ38" s="141">
        <v>39.784999999999997</v>
      </c>
      <c r="AR38" s="141">
        <v>39.771999999999998</v>
      </c>
      <c r="AS38" s="141">
        <v>39.814999999999998</v>
      </c>
      <c r="AT38" s="43"/>
      <c r="AU38" s="141">
        <v>39.478000000000002</v>
      </c>
      <c r="AV38" s="43"/>
      <c r="AW38" s="78"/>
    </row>
    <row r="39" spans="1:49" s="2" customFormat="1" ht="24.9" customHeight="1">
      <c r="A39" s="182">
        <v>31</v>
      </c>
      <c r="B39" s="391" t="s">
        <v>185</v>
      </c>
      <c r="C39" s="179">
        <v>69</v>
      </c>
      <c r="D39" s="174">
        <f>COUNTIF(AV5:AV134,"&gt;00")+1</f>
        <v>28</v>
      </c>
      <c r="E39" s="101">
        <f t="shared" si="2"/>
        <v>2016</v>
      </c>
      <c r="F39" s="105">
        <f>MIN(AV5:AV136)</f>
        <v>39.694000000000003</v>
      </c>
      <c r="G39" s="103">
        <f>AVERAGE(AV5:AV136)</f>
        <v>40.102370370370366</v>
      </c>
      <c r="H39" s="115">
        <f t="shared" si="0"/>
        <v>0.40837037037036339</v>
      </c>
      <c r="I39" s="130">
        <v>0.98409722222222218</v>
      </c>
      <c r="J39" s="131">
        <f t="shared" si="1"/>
        <v>1.4328703703703649E-2</v>
      </c>
      <c r="K39" s="273">
        <f>J39+K37</f>
        <v>0.23395833333333338</v>
      </c>
      <c r="L39" s="188">
        <v>139.60599999999999</v>
      </c>
      <c r="M39" s="92"/>
      <c r="N39" s="44"/>
      <c r="P39" s="140">
        <v>40.472000000000001</v>
      </c>
      <c r="Q39" s="141">
        <v>40.398000000000003</v>
      </c>
      <c r="R39" s="143"/>
      <c r="S39" s="141">
        <v>40.546999999999997</v>
      </c>
      <c r="T39" s="141">
        <v>41.183</v>
      </c>
      <c r="U39" s="141">
        <v>40.337000000000003</v>
      </c>
      <c r="V39" s="141">
        <v>40.094000000000001</v>
      </c>
      <c r="W39" s="141">
        <v>40.340000000000003</v>
      </c>
      <c r="X39" s="141">
        <v>40.351999999999997</v>
      </c>
      <c r="Y39" s="43"/>
      <c r="Z39" s="141">
        <v>40.25</v>
      </c>
      <c r="AA39" s="141">
        <v>40.668999999999997</v>
      </c>
      <c r="AB39" s="141">
        <v>40.091000000000001</v>
      </c>
      <c r="AC39" s="141">
        <v>40.302999999999997</v>
      </c>
      <c r="AD39" s="143"/>
      <c r="AE39" s="141">
        <v>40.067999999999998</v>
      </c>
      <c r="AF39" s="141">
        <v>40.369</v>
      </c>
      <c r="AG39" s="141">
        <v>39.9</v>
      </c>
      <c r="AH39" s="141">
        <v>39.829000000000001</v>
      </c>
      <c r="AI39" s="141">
        <v>40.5</v>
      </c>
      <c r="AJ39" s="43"/>
      <c r="AK39" s="141">
        <v>39.792000000000002</v>
      </c>
      <c r="AL39" s="141">
        <v>39.972999999999999</v>
      </c>
      <c r="AM39" s="141">
        <v>40.061</v>
      </c>
      <c r="AN39" s="141">
        <v>40.162999999999997</v>
      </c>
      <c r="AO39" s="141">
        <v>39.856000000000002</v>
      </c>
      <c r="AP39" s="141">
        <v>40.246000000000002</v>
      </c>
      <c r="AQ39" s="141">
        <v>39.811</v>
      </c>
      <c r="AR39" s="141">
        <v>39.616999999999997</v>
      </c>
      <c r="AS39" s="141">
        <v>39.631</v>
      </c>
      <c r="AT39" s="43"/>
      <c r="AU39" s="141">
        <v>39.764000000000003</v>
      </c>
      <c r="AV39" s="43"/>
      <c r="AW39" s="78"/>
    </row>
    <row r="40" spans="1:49" s="2" customFormat="1" ht="24.9" customHeight="1" thickBot="1">
      <c r="A40" s="184" t="s">
        <v>103</v>
      </c>
      <c r="B40" s="392" t="s">
        <v>250</v>
      </c>
      <c r="C40" s="180">
        <v>4</v>
      </c>
      <c r="D40" s="221">
        <f>COUNTIF(AW5:AW134,"&gt;00")+1</f>
        <v>34</v>
      </c>
      <c r="E40" s="232">
        <f t="shared" si="2"/>
        <v>2050</v>
      </c>
      <c r="F40" s="239">
        <f>MIN(AW5:AW136)</f>
        <v>39.448999999999998</v>
      </c>
      <c r="G40" s="125">
        <f>AVERAGE(AW5:AW136)</f>
        <v>39.767151515151525</v>
      </c>
      <c r="H40" s="219">
        <f t="shared" si="0"/>
        <v>0.31815151515152706</v>
      </c>
      <c r="I40" s="193">
        <v>1.0007060185185186</v>
      </c>
      <c r="J40" s="194">
        <f>I40-I39</f>
        <v>1.6608796296296413E-2</v>
      </c>
      <c r="K40" s="272">
        <f>J40+K35</f>
        <v>0.23810185185185179</v>
      </c>
      <c r="L40" s="93"/>
      <c r="M40" s="196" t="s">
        <v>154</v>
      </c>
      <c r="N40" s="44" t="s">
        <v>166</v>
      </c>
      <c r="P40" s="140">
        <v>40.307000000000002</v>
      </c>
      <c r="Q40" s="141">
        <v>40.375</v>
      </c>
      <c r="R40" s="143"/>
      <c r="S40" s="141">
        <v>40.692</v>
      </c>
      <c r="T40" s="141">
        <v>40.210999999999999</v>
      </c>
      <c r="U40" s="141">
        <v>40.366999999999997</v>
      </c>
      <c r="V40" s="141">
        <v>39.999000000000002</v>
      </c>
      <c r="W40" s="141">
        <v>40.351999999999997</v>
      </c>
      <c r="X40" s="141">
        <v>40.146000000000001</v>
      </c>
      <c r="Y40" s="43"/>
      <c r="Z40" s="141">
        <v>40.503</v>
      </c>
      <c r="AA40" s="141">
        <v>40.536999999999999</v>
      </c>
      <c r="AB40" s="141">
        <v>40.281999999999996</v>
      </c>
      <c r="AC40" s="141">
        <v>41.048999999999999</v>
      </c>
      <c r="AD40" s="143"/>
      <c r="AE40" s="141">
        <v>43.459000000000003</v>
      </c>
      <c r="AF40" s="141">
        <v>40.609000000000002</v>
      </c>
      <c r="AG40" s="141">
        <v>40.125</v>
      </c>
      <c r="AH40" s="141">
        <v>40.052999999999997</v>
      </c>
      <c r="AI40" s="141">
        <v>41.234999999999999</v>
      </c>
      <c r="AJ40" s="43"/>
      <c r="AK40" s="141">
        <v>40.130000000000003</v>
      </c>
      <c r="AL40" s="141">
        <v>40.033999999999999</v>
      </c>
      <c r="AM40" s="141">
        <v>40.353999999999999</v>
      </c>
      <c r="AN40" s="141">
        <v>39.805999999999997</v>
      </c>
      <c r="AO40" s="141">
        <v>39.81</v>
      </c>
      <c r="AP40" s="141">
        <v>40.426000000000002</v>
      </c>
      <c r="AQ40" s="141">
        <v>40.137</v>
      </c>
      <c r="AR40" s="141">
        <v>39.994</v>
      </c>
      <c r="AS40" s="141">
        <v>39.811</v>
      </c>
      <c r="AT40" s="43"/>
      <c r="AU40" s="141">
        <v>39.880000000000003</v>
      </c>
      <c r="AV40" s="43"/>
      <c r="AW40" s="78"/>
    </row>
    <row r="41" spans="1:49" ht="24.75" customHeight="1" thickBot="1">
      <c r="E41" s="108" t="s">
        <v>102</v>
      </c>
      <c r="F41" s="109">
        <f>AVERAGE(F8:F40)</f>
        <v>39.887060606060615</v>
      </c>
      <c r="G41" s="109">
        <f>AVERAGE(P5:AW136)</f>
        <v>40.269752602875563</v>
      </c>
      <c r="H41" s="110">
        <f>AVERAGE(H8:H40)</f>
        <v>0.41345548896816292</v>
      </c>
      <c r="N41" s="95"/>
      <c r="P41" s="140">
        <v>40.262</v>
      </c>
      <c r="Q41" s="141">
        <v>40.307000000000002</v>
      </c>
      <c r="R41" s="144"/>
      <c r="S41" s="141">
        <v>40.598999999999997</v>
      </c>
      <c r="T41" s="141">
        <v>40.203000000000003</v>
      </c>
      <c r="U41" s="141">
        <v>40.235999999999997</v>
      </c>
      <c r="V41" s="141">
        <v>40.075000000000003</v>
      </c>
      <c r="W41" s="141">
        <v>40.636000000000003</v>
      </c>
      <c r="X41" s="141">
        <v>40.353000000000002</v>
      </c>
      <c r="Y41" s="43"/>
      <c r="Z41" s="141">
        <v>40.567999999999998</v>
      </c>
      <c r="AA41" s="141">
        <v>41.304000000000002</v>
      </c>
      <c r="AB41" s="141">
        <v>40.375</v>
      </c>
      <c r="AC41" s="141">
        <v>40.237000000000002</v>
      </c>
      <c r="AD41" s="144"/>
      <c r="AE41" s="141">
        <v>40.314</v>
      </c>
      <c r="AF41" s="141">
        <v>41.19</v>
      </c>
      <c r="AG41" s="141">
        <v>40.171999999999997</v>
      </c>
      <c r="AH41" s="141">
        <v>39.832999999999998</v>
      </c>
      <c r="AI41" s="141">
        <v>41.253</v>
      </c>
      <c r="AJ41" s="43"/>
      <c r="AK41" s="141">
        <v>40.063000000000002</v>
      </c>
      <c r="AL41" s="141">
        <v>40.031999999999996</v>
      </c>
      <c r="AM41" s="141">
        <v>40.03</v>
      </c>
      <c r="AN41" s="141">
        <v>39.783999999999999</v>
      </c>
      <c r="AO41" s="141">
        <v>39.817</v>
      </c>
      <c r="AP41" s="141">
        <v>40.576999999999998</v>
      </c>
      <c r="AQ41" s="141">
        <v>39.768999999999998</v>
      </c>
      <c r="AR41" s="141">
        <v>39.64</v>
      </c>
      <c r="AS41" s="141">
        <v>39.868000000000002</v>
      </c>
      <c r="AT41" s="43"/>
      <c r="AU41" s="141">
        <v>40.259</v>
      </c>
      <c r="AV41" s="43"/>
      <c r="AW41" s="78"/>
    </row>
    <row r="42" spans="1:49" ht="22.95" customHeight="1">
      <c r="P42" s="140">
        <v>40.536000000000001</v>
      </c>
      <c r="Q42" s="141">
        <v>40.216999999999999</v>
      </c>
      <c r="R42" s="144"/>
      <c r="S42" s="141">
        <v>40.442999999999998</v>
      </c>
      <c r="T42" s="141">
        <v>40.281999999999996</v>
      </c>
      <c r="U42" s="141">
        <v>40.277000000000001</v>
      </c>
      <c r="V42" s="141">
        <v>39.838999999999999</v>
      </c>
      <c r="W42" s="141">
        <v>40.353000000000002</v>
      </c>
      <c r="X42" s="141">
        <v>39.901000000000003</v>
      </c>
      <c r="Y42" s="43"/>
      <c r="Z42" s="141">
        <v>40.411999999999999</v>
      </c>
      <c r="AA42" s="141">
        <v>41.088000000000001</v>
      </c>
      <c r="AB42" s="141">
        <v>40.408000000000001</v>
      </c>
      <c r="AC42" s="141">
        <v>40.311</v>
      </c>
      <c r="AD42" s="144"/>
      <c r="AE42" s="141">
        <v>39.975999999999999</v>
      </c>
      <c r="AF42" s="141">
        <v>40.981000000000002</v>
      </c>
      <c r="AG42" s="144"/>
      <c r="AH42" s="141">
        <v>41.247999999999998</v>
      </c>
      <c r="AI42" s="141">
        <v>40.597000000000001</v>
      </c>
      <c r="AJ42" s="43"/>
      <c r="AK42" s="141">
        <v>40.219000000000001</v>
      </c>
      <c r="AL42" s="141">
        <v>40.912999999999997</v>
      </c>
      <c r="AM42" s="141">
        <v>40.024999999999999</v>
      </c>
      <c r="AN42" s="141">
        <v>39.738</v>
      </c>
      <c r="AO42" s="141">
        <v>39.795999999999999</v>
      </c>
      <c r="AP42" s="144"/>
      <c r="AQ42" s="141">
        <v>39.796999999999997</v>
      </c>
      <c r="AR42" s="141">
        <v>40.011000000000003</v>
      </c>
      <c r="AS42" s="141">
        <v>39.831000000000003</v>
      </c>
      <c r="AT42" s="43"/>
      <c r="AU42" s="141">
        <v>39.64</v>
      </c>
      <c r="AV42" s="43"/>
      <c r="AW42" s="78"/>
    </row>
    <row r="43" spans="1:49" ht="22.95" customHeight="1">
      <c r="P43" s="140">
        <v>40.335999999999999</v>
      </c>
      <c r="Q43" s="141">
        <v>40.244</v>
      </c>
      <c r="R43" s="144"/>
      <c r="S43" s="141">
        <v>40.588999999999999</v>
      </c>
      <c r="T43" s="141">
        <v>40.159999999999997</v>
      </c>
      <c r="U43" s="141">
        <v>40.524999999999999</v>
      </c>
      <c r="V43" s="141">
        <v>40.021999999999998</v>
      </c>
      <c r="W43" s="141">
        <v>40.491999999999997</v>
      </c>
      <c r="X43" s="141">
        <v>41.573</v>
      </c>
      <c r="Y43" s="43"/>
      <c r="Z43" s="141">
        <v>40.347000000000001</v>
      </c>
      <c r="AA43" s="43"/>
      <c r="AB43" s="141">
        <v>40.262</v>
      </c>
      <c r="AC43" s="141">
        <v>40.664999999999999</v>
      </c>
      <c r="AD43" s="144"/>
      <c r="AE43" s="141">
        <v>40.177999999999997</v>
      </c>
      <c r="AF43" s="141">
        <v>40.008000000000003</v>
      </c>
      <c r="AG43" s="144"/>
      <c r="AH43" s="141">
        <v>42.569000000000003</v>
      </c>
      <c r="AI43" s="141">
        <v>41.988999999999997</v>
      </c>
      <c r="AJ43" s="43"/>
      <c r="AK43" s="141">
        <v>40.124000000000002</v>
      </c>
      <c r="AL43" s="141">
        <v>40.084000000000003</v>
      </c>
      <c r="AM43" s="141">
        <v>40.118000000000002</v>
      </c>
      <c r="AN43" s="141">
        <v>39.642000000000003</v>
      </c>
      <c r="AO43" s="141">
        <v>39.881999999999998</v>
      </c>
      <c r="AP43" s="144"/>
      <c r="AQ43" s="141">
        <v>39.933</v>
      </c>
      <c r="AR43" s="141">
        <v>39.554000000000002</v>
      </c>
      <c r="AS43" s="141">
        <v>40.493000000000002</v>
      </c>
      <c r="AT43" s="43"/>
      <c r="AU43" s="141">
        <v>39.673000000000002</v>
      </c>
      <c r="AV43" s="43"/>
      <c r="AW43" s="78"/>
    </row>
    <row r="44" spans="1:49" ht="22.95" customHeight="1">
      <c r="P44" s="140">
        <v>40.311999999999998</v>
      </c>
      <c r="Q44" s="141">
        <v>40.286000000000001</v>
      </c>
      <c r="R44" s="144"/>
      <c r="S44" s="141">
        <v>40.662999999999997</v>
      </c>
      <c r="T44" s="141">
        <v>40.307000000000002</v>
      </c>
      <c r="U44" s="141">
        <v>40.4</v>
      </c>
      <c r="V44" s="141">
        <v>39.97</v>
      </c>
      <c r="W44" s="141">
        <v>40.301000000000002</v>
      </c>
      <c r="X44" s="141">
        <v>40.225999999999999</v>
      </c>
      <c r="Y44" s="43"/>
      <c r="Z44" s="141">
        <v>41.07</v>
      </c>
      <c r="AA44" s="43"/>
      <c r="AB44" s="141">
        <v>40.383000000000003</v>
      </c>
      <c r="AC44" s="141">
        <v>40.359000000000002</v>
      </c>
      <c r="AD44" s="144"/>
      <c r="AE44" s="141">
        <v>40.088000000000001</v>
      </c>
      <c r="AF44" s="141">
        <v>40.526000000000003</v>
      </c>
      <c r="AG44" s="144"/>
      <c r="AH44" s="141">
        <v>40.369999999999997</v>
      </c>
      <c r="AI44" s="141">
        <v>41.497999999999998</v>
      </c>
      <c r="AJ44" s="43"/>
      <c r="AK44" s="141">
        <v>40.661999999999999</v>
      </c>
      <c r="AL44" s="141">
        <v>39.856999999999999</v>
      </c>
      <c r="AM44" s="141">
        <v>40.134</v>
      </c>
      <c r="AN44" s="141">
        <v>39.814</v>
      </c>
      <c r="AO44" s="141">
        <v>39.871000000000002</v>
      </c>
      <c r="AP44" s="144"/>
      <c r="AQ44" s="141">
        <v>40.703000000000003</v>
      </c>
      <c r="AR44" s="141">
        <v>39.593000000000004</v>
      </c>
      <c r="AS44" s="141">
        <v>40.360999999999997</v>
      </c>
      <c r="AT44" s="43"/>
      <c r="AU44" s="141">
        <v>39.667999999999999</v>
      </c>
      <c r="AV44" s="43"/>
      <c r="AW44" s="78"/>
    </row>
    <row r="45" spans="1:49" ht="22.95" customHeight="1">
      <c r="P45" s="140">
        <v>40.695999999999998</v>
      </c>
      <c r="Q45" s="141">
        <v>40.566000000000003</v>
      </c>
      <c r="R45" s="144"/>
      <c r="S45" s="141">
        <v>40.578000000000003</v>
      </c>
      <c r="T45" s="141">
        <v>40.674999999999997</v>
      </c>
      <c r="U45" s="141">
        <v>40.28</v>
      </c>
      <c r="V45" s="141">
        <v>39.988</v>
      </c>
      <c r="W45" s="141">
        <v>40.429000000000002</v>
      </c>
      <c r="X45" s="141">
        <v>40.284999999999997</v>
      </c>
      <c r="Y45" s="43"/>
      <c r="Z45" s="141">
        <v>40.192999999999998</v>
      </c>
      <c r="AA45" s="43"/>
      <c r="AB45" s="141">
        <v>40.265000000000001</v>
      </c>
      <c r="AC45" s="141">
        <v>40.466000000000001</v>
      </c>
      <c r="AD45" s="144"/>
      <c r="AE45" s="141">
        <v>39.975000000000001</v>
      </c>
      <c r="AF45" s="141">
        <v>40.405000000000001</v>
      </c>
      <c r="AG45" s="144"/>
      <c r="AH45" s="141">
        <v>39.920999999999999</v>
      </c>
      <c r="AI45" s="141">
        <v>41.203000000000003</v>
      </c>
      <c r="AJ45" s="43"/>
      <c r="AK45" s="141">
        <v>39.957000000000001</v>
      </c>
      <c r="AL45" s="141">
        <v>39.795000000000002</v>
      </c>
      <c r="AM45" s="141">
        <v>40.043999999999997</v>
      </c>
      <c r="AN45" s="141">
        <v>39.820999999999998</v>
      </c>
      <c r="AO45" s="141">
        <v>39.584000000000003</v>
      </c>
      <c r="AP45" s="144"/>
      <c r="AQ45" s="144"/>
      <c r="AR45" s="141">
        <v>39.765000000000001</v>
      </c>
      <c r="AS45" s="141">
        <v>40.69</v>
      </c>
      <c r="AT45" s="43"/>
      <c r="AU45" s="141">
        <v>39.67</v>
      </c>
      <c r="AV45" s="43"/>
      <c r="AW45" s="78"/>
    </row>
    <row r="46" spans="1:49" ht="22.95" customHeight="1">
      <c r="P46" s="145"/>
      <c r="Q46" s="141">
        <v>40.4</v>
      </c>
      <c r="R46" s="144"/>
      <c r="S46" s="141">
        <v>40.597999999999999</v>
      </c>
      <c r="T46" s="141">
        <v>40.206000000000003</v>
      </c>
      <c r="U46" s="141">
        <v>40.414999999999999</v>
      </c>
      <c r="V46" s="141">
        <v>40.106999999999999</v>
      </c>
      <c r="W46" s="141">
        <v>40.326000000000001</v>
      </c>
      <c r="X46" s="141">
        <v>40.409999999999997</v>
      </c>
      <c r="Y46" s="43"/>
      <c r="Z46" s="141">
        <v>40.319000000000003</v>
      </c>
      <c r="AA46" s="43"/>
      <c r="AB46" s="141">
        <v>40.189</v>
      </c>
      <c r="AC46" s="141">
        <v>40.216000000000001</v>
      </c>
      <c r="AD46" s="144"/>
      <c r="AE46" s="141">
        <v>39.814</v>
      </c>
      <c r="AF46" s="141">
        <v>40.247999999999998</v>
      </c>
      <c r="AG46" s="144"/>
      <c r="AH46" s="141">
        <v>39.982999999999997</v>
      </c>
      <c r="AI46" s="141">
        <v>41.037999999999997</v>
      </c>
      <c r="AJ46" s="43"/>
      <c r="AK46" s="141">
        <v>39.988</v>
      </c>
      <c r="AL46" s="141">
        <v>40.195999999999998</v>
      </c>
      <c r="AM46" s="141">
        <v>40.079000000000001</v>
      </c>
      <c r="AN46" s="141">
        <v>39.737000000000002</v>
      </c>
      <c r="AO46" s="141">
        <v>40.031999999999996</v>
      </c>
      <c r="AP46" s="144"/>
      <c r="AQ46" s="144"/>
      <c r="AR46" s="141">
        <v>39.637999999999998</v>
      </c>
      <c r="AS46" s="141">
        <v>39.912999999999997</v>
      </c>
      <c r="AT46" s="43"/>
      <c r="AU46" s="141">
        <v>39.588000000000001</v>
      </c>
      <c r="AV46" s="43"/>
      <c r="AW46" s="78"/>
    </row>
    <row r="47" spans="1:49" ht="22.95" customHeight="1">
      <c r="P47" s="145"/>
      <c r="Q47" s="141">
        <v>40.533000000000001</v>
      </c>
      <c r="R47" s="144"/>
      <c r="S47" s="141">
        <v>40.42</v>
      </c>
      <c r="T47" s="141">
        <v>40.402000000000001</v>
      </c>
      <c r="U47" s="141">
        <v>40.357999999999997</v>
      </c>
      <c r="V47" s="141">
        <v>40.07</v>
      </c>
      <c r="W47" s="141">
        <v>40.737000000000002</v>
      </c>
      <c r="X47" s="141">
        <v>40.06</v>
      </c>
      <c r="Y47" s="43"/>
      <c r="Z47" s="141">
        <v>40.213999999999999</v>
      </c>
      <c r="AA47" s="43"/>
      <c r="AB47" s="141">
        <v>40.363</v>
      </c>
      <c r="AC47" s="141">
        <v>40.366999999999997</v>
      </c>
      <c r="AD47" s="144"/>
      <c r="AE47" s="141">
        <v>40.765000000000001</v>
      </c>
      <c r="AF47" s="141">
        <v>40.512</v>
      </c>
      <c r="AG47" s="144"/>
      <c r="AH47" s="141">
        <v>39.857999999999997</v>
      </c>
      <c r="AI47" s="141">
        <v>40.89</v>
      </c>
      <c r="AJ47" s="43"/>
      <c r="AK47" s="141">
        <v>40.036000000000001</v>
      </c>
      <c r="AL47" s="141">
        <v>39.988999999999997</v>
      </c>
      <c r="AM47" s="141">
        <v>40.137999999999998</v>
      </c>
      <c r="AN47" s="141">
        <v>39.421999999999997</v>
      </c>
      <c r="AO47" s="141">
        <v>39.713999999999999</v>
      </c>
      <c r="AP47" s="144"/>
      <c r="AQ47" s="144"/>
      <c r="AR47" s="141">
        <v>39.914999999999999</v>
      </c>
      <c r="AS47" s="141">
        <v>39.604999999999997</v>
      </c>
      <c r="AT47" s="43"/>
      <c r="AU47" s="141">
        <v>39.713000000000001</v>
      </c>
      <c r="AV47" s="43"/>
      <c r="AW47" s="78"/>
    </row>
    <row r="48" spans="1:49" ht="22.95" customHeight="1">
      <c r="P48" s="145"/>
      <c r="Q48" s="141">
        <v>40.344000000000001</v>
      </c>
      <c r="R48" s="144"/>
      <c r="S48" s="144"/>
      <c r="T48" s="141">
        <v>40.356000000000002</v>
      </c>
      <c r="U48" s="141">
        <v>40.301000000000002</v>
      </c>
      <c r="V48" s="141">
        <v>40.18</v>
      </c>
      <c r="W48" s="141">
        <v>40.817</v>
      </c>
      <c r="X48" s="141">
        <v>40.152999999999999</v>
      </c>
      <c r="Y48" s="43"/>
      <c r="Z48" s="141">
        <v>40.481000000000002</v>
      </c>
      <c r="AA48" s="43"/>
      <c r="AB48" s="141">
        <v>40.273000000000003</v>
      </c>
      <c r="AC48" s="141">
        <v>40.231000000000002</v>
      </c>
      <c r="AD48" s="144"/>
      <c r="AE48" s="141">
        <v>40.32</v>
      </c>
      <c r="AF48" s="141">
        <v>40.325000000000003</v>
      </c>
      <c r="AG48" s="144"/>
      <c r="AH48" s="141">
        <v>39.975999999999999</v>
      </c>
      <c r="AI48" s="141">
        <v>40.601999999999997</v>
      </c>
      <c r="AJ48" s="43"/>
      <c r="AK48" s="141">
        <v>39.792999999999999</v>
      </c>
      <c r="AL48" s="141">
        <v>40.131999999999998</v>
      </c>
      <c r="AM48" s="141">
        <v>40.136000000000003</v>
      </c>
      <c r="AN48" s="141">
        <v>39.786999999999999</v>
      </c>
      <c r="AO48" s="141">
        <v>39.965000000000003</v>
      </c>
      <c r="AP48" s="144"/>
      <c r="AQ48" s="144"/>
      <c r="AR48" s="43"/>
      <c r="AS48" s="141">
        <v>39.628</v>
      </c>
      <c r="AT48" s="43"/>
      <c r="AU48" s="141">
        <v>39.604999999999997</v>
      </c>
      <c r="AV48" s="43"/>
      <c r="AW48" s="78"/>
    </row>
    <row r="49" spans="16:49">
      <c r="P49" s="145"/>
      <c r="Q49" s="141">
        <v>40.057000000000002</v>
      </c>
      <c r="R49" s="144"/>
      <c r="S49" s="144"/>
      <c r="T49" s="141">
        <v>40.335000000000001</v>
      </c>
      <c r="U49" s="141">
        <v>40.284999999999997</v>
      </c>
      <c r="V49" s="141">
        <v>40.051000000000002</v>
      </c>
      <c r="W49" s="141">
        <v>40.402999999999999</v>
      </c>
      <c r="X49" s="141">
        <v>40.055999999999997</v>
      </c>
      <c r="Y49" s="43"/>
      <c r="Z49" s="141">
        <v>40.140999999999998</v>
      </c>
      <c r="AA49" s="43"/>
      <c r="AB49" s="141">
        <v>40.134</v>
      </c>
      <c r="AC49" s="141">
        <v>40.427999999999997</v>
      </c>
      <c r="AD49" s="144"/>
      <c r="AE49" s="141">
        <v>40.075000000000003</v>
      </c>
      <c r="AF49" s="141">
        <v>40.143999999999998</v>
      </c>
      <c r="AG49" s="144"/>
      <c r="AH49" s="141">
        <v>40.182000000000002</v>
      </c>
      <c r="AI49" s="141">
        <v>40.585999999999999</v>
      </c>
      <c r="AJ49" s="43"/>
      <c r="AK49" s="141">
        <v>39.984999999999999</v>
      </c>
      <c r="AL49" s="141">
        <v>40.200000000000003</v>
      </c>
      <c r="AM49" s="141">
        <v>40.182000000000002</v>
      </c>
      <c r="AN49" s="141">
        <v>39.874000000000002</v>
      </c>
      <c r="AO49" s="141">
        <v>39.734999999999999</v>
      </c>
      <c r="AP49" s="144"/>
      <c r="AQ49" s="144"/>
      <c r="AR49" s="43"/>
      <c r="AS49" s="141">
        <v>39.822000000000003</v>
      </c>
      <c r="AT49" s="43"/>
      <c r="AU49" s="141">
        <v>39.819000000000003</v>
      </c>
      <c r="AV49" s="43"/>
      <c r="AW49" s="78"/>
    </row>
    <row r="50" spans="16:49">
      <c r="P50" s="145"/>
      <c r="Q50" s="141">
        <v>40.371000000000002</v>
      </c>
      <c r="R50" s="144"/>
      <c r="S50" s="144"/>
      <c r="T50" s="141">
        <v>40.177</v>
      </c>
      <c r="U50" s="141">
        <v>40.353000000000002</v>
      </c>
      <c r="V50" s="141">
        <v>40.084000000000003</v>
      </c>
      <c r="W50" s="141">
        <v>40.508000000000003</v>
      </c>
      <c r="X50" s="141">
        <v>40.408999999999999</v>
      </c>
      <c r="Y50" s="43"/>
      <c r="Z50" s="141">
        <v>40.408999999999999</v>
      </c>
      <c r="AA50" s="43"/>
      <c r="AB50" s="141">
        <v>40.433</v>
      </c>
      <c r="AC50" s="141">
        <v>40.454000000000001</v>
      </c>
      <c r="AD50" s="144"/>
      <c r="AE50" s="141">
        <v>40.389000000000003</v>
      </c>
      <c r="AF50" s="141">
        <v>40.192999999999998</v>
      </c>
      <c r="AG50" s="144"/>
      <c r="AH50" s="141">
        <v>40.036000000000001</v>
      </c>
      <c r="AI50" s="141">
        <v>40.590000000000003</v>
      </c>
      <c r="AJ50" s="43"/>
      <c r="AK50" s="43"/>
      <c r="AL50" s="144"/>
      <c r="AM50" s="141">
        <v>40.192999999999998</v>
      </c>
      <c r="AN50" s="141">
        <v>39.726999999999997</v>
      </c>
      <c r="AO50" s="141">
        <v>39.752000000000002</v>
      </c>
      <c r="AP50" s="144"/>
      <c r="AQ50" s="144"/>
      <c r="AR50" s="43"/>
      <c r="AS50" s="141">
        <v>39.667000000000002</v>
      </c>
      <c r="AT50" s="43"/>
      <c r="AU50" s="141">
        <v>40.307000000000002</v>
      </c>
      <c r="AV50" s="43"/>
      <c r="AW50" s="78"/>
    </row>
    <row r="51" spans="16:49">
      <c r="P51" s="145"/>
      <c r="Q51" s="141">
        <v>40.908000000000001</v>
      </c>
      <c r="R51" s="144"/>
      <c r="S51" s="144"/>
      <c r="T51" s="141">
        <v>40.408000000000001</v>
      </c>
      <c r="U51" s="141">
        <v>40.296999999999997</v>
      </c>
      <c r="V51" s="141">
        <v>40.024999999999999</v>
      </c>
      <c r="W51" s="141">
        <v>40.588000000000001</v>
      </c>
      <c r="X51" s="141">
        <v>40.215000000000003</v>
      </c>
      <c r="Y51" s="43"/>
      <c r="Z51" s="141">
        <v>40.524000000000001</v>
      </c>
      <c r="AA51" s="43"/>
      <c r="AB51" s="141">
        <v>40.136000000000003</v>
      </c>
      <c r="AC51" s="141">
        <v>40.316000000000003</v>
      </c>
      <c r="AD51" s="144"/>
      <c r="AE51" s="141">
        <v>39.936999999999998</v>
      </c>
      <c r="AF51" s="141">
        <v>40.146000000000001</v>
      </c>
      <c r="AG51" s="144"/>
      <c r="AH51" s="141">
        <v>40.039000000000001</v>
      </c>
      <c r="AI51" s="141">
        <v>40.758000000000003</v>
      </c>
      <c r="AJ51" s="144"/>
      <c r="AK51" s="144"/>
      <c r="AL51" s="144"/>
      <c r="AM51" s="141">
        <v>39.86</v>
      </c>
      <c r="AN51" s="141">
        <v>39.707000000000001</v>
      </c>
      <c r="AO51" s="141">
        <v>39.612000000000002</v>
      </c>
      <c r="AP51" s="144"/>
      <c r="AQ51" s="144"/>
      <c r="AR51" s="43"/>
      <c r="AS51" s="141">
        <v>39.956000000000003</v>
      </c>
      <c r="AT51" s="43"/>
      <c r="AU51" s="141">
        <v>39.817999999999998</v>
      </c>
      <c r="AV51" s="43"/>
      <c r="AW51" s="78"/>
    </row>
    <row r="52" spans="16:49">
      <c r="P52" s="145"/>
      <c r="Q52" s="141">
        <v>40.716000000000001</v>
      </c>
      <c r="R52" s="144"/>
      <c r="S52" s="144"/>
      <c r="T52" s="141">
        <v>40.448999999999998</v>
      </c>
      <c r="U52" s="141">
        <v>40.381</v>
      </c>
      <c r="V52" s="141">
        <v>39.927999999999997</v>
      </c>
      <c r="W52" s="141">
        <v>40.585000000000001</v>
      </c>
      <c r="X52" s="141">
        <v>40.35</v>
      </c>
      <c r="Y52" s="43"/>
      <c r="Z52" s="141">
        <v>40.469000000000001</v>
      </c>
      <c r="AA52" s="43"/>
      <c r="AB52" s="141">
        <v>40.357999999999997</v>
      </c>
      <c r="AC52" s="141">
        <v>43.024999999999999</v>
      </c>
      <c r="AD52" s="144"/>
      <c r="AE52" s="141">
        <v>40.24</v>
      </c>
      <c r="AF52" s="141">
        <v>41.152999999999999</v>
      </c>
      <c r="AG52" s="144"/>
      <c r="AH52" s="141">
        <v>39.927999999999997</v>
      </c>
      <c r="AI52" s="141">
        <v>40.776000000000003</v>
      </c>
      <c r="AJ52" s="144"/>
      <c r="AK52" s="144"/>
      <c r="AL52" s="144"/>
      <c r="AM52" s="141">
        <v>39.905999999999999</v>
      </c>
      <c r="AN52" s="141">
        <v>39.771999999999998</v>
      </c>
      <c r="AO52" s="141">
        <v>39.731999999999999</v>
      </c>
      <c r="AP52" s="144"/>
      <c r="AQ52" s="144"/>
      <c r="AR52" s="43"/>
      <c r="AS52" s="141">
        <v>39.993000000000002</v>
      </c>
      <c r="AT52" s="43"/>
      <c r="AU52" s="141">
        <v>39.814999999999998</v>
      </c>
      <c r="AV52" s="43"/>
      <c r="AW52" s="78"/>
    </row>
    <row r="53" spans="16:49">
      <c r="P53" s="145"/>
      <c r="Q53" s="141">
        <v>40.365000000000002</v>
      </c>
      <c r="R53" s="144"/>
      <c r="S53" s="144"/>
      <c r="T53" s="141">
        <v>40.177999999999997</v>
      </c>
      <c r="U53" s="141">
        <v>40.340000000000003</v>
      </c>
      <c r="V53" s="141">
        <v>39.901000000000003</v>
      </c>
      <c r="W53" s="141">
        <v>40.182000000000002</v>
      </c>
      <c r="X53" s="141">
        <v>40.143999999999998</v>
      </c>
      <c r="Y53" s="43"/>
      <c r="Z53" s="141">
        <v>40.511000000000003</v>
      </c>
      <c r="AA53" s="43"/>
      <c r="AB53" s="141">
        <v>40.098999999999997</v>
      </c>
      <c r="AC53" s="141">
        <v>60.68</v>
      </c>
      <c r="AD53" s="144"/>
      <c r="AE53" s="141">
        <v>39.755000000000003</v>
      </c>
      <c r="AF53" s="141">
        <v>40.429000000000002</v>
      </c>
      <c r="AG53" s="144"/>
      <c r="AH53" s="141">
        <v>40.020000000000003</v>
      </c>
      <c r="AI53" s="141">
        <v>40.604999999999997</v>
      </c>
      <c r="AJ53" s="144"/>
      <c r="AK53" s="144"/>
      <c r="AL53" s="144"/>
      <c r="AM53" s="141">
        <v>39.627000000000002</v>
      </c>
      <c r="AN53" s="141">
        <v>39.692999999999998</v>
      </c>
      <c r="AO53" s="141">
        <v>39.726999999999997</v>
      </c>
      <c r="AP53" s="144"/>
      <c r="AQ53" s="144"/>
      <c r="AR53" s="43"/>
      <c r="AS53" s="141">
        <v>40.048999999999999</v>
      </c>
      <c r="AT53" s="43"/>
      <c r="AU53" s="141">
        <v>39.832999999999998</v>
      </c>
      <c r="AV53" s="43"/>
      <c r="AW53" s="78"/>
    </row>
    <row r="54" spans="16:49">
      <c r="P54" s="145"/>
      <c r="Q54" s="141">
        <v>40.847999999999999</v>
      </c>
      <c r="R54" s="144"/>
      <c r="S54" s="144"/>
      <c r="T54" s="141">
        <v>40.447000000000003</v>
      </c>
      <c r="U54" s="141">
        <v>40.392000000000003</v>
      </c>
      <c r="V54" s="141">
        <v>40.783999999999999</v>
      </c>
      <c r="W54" s="141">
        <v>40.478999999999999</v>
      </c>
      <c r="X54" s="141">
        <v>40.064999999999998</v>
      </c>
      <c r="Y54" s="43"/>
      <c r="Z54" s="141">
        <v>40.194000000000003</v>
      </c>
      <c r="AA54" s="43"/>
      <c r="AB54" s="141">
        <v>40.173999999999999</v>
      </c>
      <c r="AC54" s="141">
        <v>40.402000000000001</v>
      </c>
      <c r="AD54" s="144"/>
      <c r="AE54" s="141">
        <v>39.850999999999999</v>
      </c>
      <c r="AF54" s="141">
        <v>40.930999999999997</v>
      </c>
      <c r="AG54" s="144"/>
      <c r="AH54" s="141">
        <v>39.814</v>
      </c>
      <c r="AI54" s="141">
        <v>40.619</v>
      </c>
      <c r="AJ54" s="144"/>
      <c r="AK54" s="144"/>
      <c r="AL54" s="144"/>
      <c r="AM54" s="141">
        <v>39.979999999999997</v>
      </c>
      <c r="AN54" s="141">
        <v>39.603999999999999</v>
      </c>
      <c r="AO54" s="141">
        <v>39.738</v>
      </c>
      <c r="AP54" s="144"/>
      <c r="AQ54" s="144"/>
      <c r="AR54" s="43"/>
      <c r="AS54" s="141">
        <v>40.222999999999999</v>
      </c>
      <c r="AT54" s="43"/>
      <c r="AU54" s="141">
        <v>40.058999999999997</v>
      </c>
      <c r="AV54" s="43"/>
      <c r="AW54" s="78"/>
    </row>
    <row r="55" spans="16:49">
      <c r="P55" s="145"/>
      <c r="Q55" s="141">
        <v>40.276000000000003</v>
      </c>
      <c r="R55" s="144"/>
      <c r="S55" s="144"/>
      <c r="T55" s="141">
        <v>40.503</v>
      </c>
      <c r="U55" s="141">
        <v>40.51</v>
      </c>
      <c r="V55" s="141">
        <v>40.177</v>
      </c>
      <c r="W55" s="141">
        <v>40.442</v>
      </c>
      <c r="X55" s="141">
        <v>40.088000000000001</v>
      </c>
      <c r="Y55" s="43"/>
      <c r="Z55" s="141">
        <v>40.369</v>
      </c>
      <c r="AA55" s="43"/>
      <c r="AB55" s="141">
        <v>40.167999999999999</v>
      </c>
      <c r="AC55" s="141">
        <v>40.192</v>
      </c>
      <c r="AD55" s="144"/>
      <c r="AE55" s="141">
        <v>40.085000000000001</v>
      </c>
      <c r="AF55" s="141">
        <v>40.350999999999999</v>
      </c>
      <c r="AG55" s="144"/>
      <c r="AH55" s="141">
        <v>39.840000000000003</v>
      </c>
      <c r="AI55" s="141">
        <v>40.591999999999999</v>
      </c>
      <c r="AJ55" s="144"/>
      <c r="AK55" s="144"/>
      <c r="AL55" s="144"/>
      <c r="AM55" s="141">
        <v>39.762</v>
      </c>
      <c r="AN55" s="141">
        <v>39.521000000000001</v>
      </c>
      <c r="AO55" s="141">
        <v>39.628</v>
      </c>
      <c r="AP55" s="144"/>
      <c r="AQ55" s="144"/>
      <c r="AR55" s="43"/>
      <c r="AS55" s="141">
        <v>39.777999999999999</v>
      </c>
      <c r="AT55" s="43"/>
      <c r="AU55" s="144"/>
      <c r="AV55" s="43"/>
      <c r="AW55" s="78"/>
    </row>
    <row r="56" spans="16:49">
      <c r="P56" s="145"/>
      <c r="Q56" s="141">
        <v>40.148000000000003</v>
      </c>
      <c r="R56" s="144"/>
      <c r="S56" s="144"/>
      <c r="T56" s="141">
        <v>40.21</v>
      </c>
      <c r="U56" s="141">
        <v>40.286000000000001</v>
      </c>
      <c r="V56" s="141">
        <v>39.936999999999998</v>
      </c>
      <c r="W56" s="141">
        <v>40.304000000000002</v>
      </c>
      <c r="X56" s="141">
        <v>40.156999999999996</v>
      </c>
      <c r="Y56" s="43"/>
      <c r="Z56" s="141">
        <v>40.734000000000002</v>
      </c>
      <c r="AA56" s="43"/>
      <c r="AB56" s="141">
        <v>40.209000000000003</v>
      </c>
      <c r="AC56" s="141">
        <v>40.164999999999999</v>
      </c>
      <c r="AD56" s="144"/>
      <c r="AE56" s="141">
        <v>40.131999999999998</v>
      </c>
      <c r="AF56" s="141">
        <v>40.293999999999997</v>
      </c>
      <c r="AG56" s="144"/>
      <c r="AH56" s="141">
        <v>39.984999999999999</v>
      </c>
      <c r="AI56" s="141">
        <v>40.555999999999997</v>
      </c>
      <c r="AJ56" s="144"/>
      <c r="AK56" s="144"/>
      <c r="AL56" s="144"/>
      <c r="AM56" s="141">
        <v>40.195</v>
      </c>
      <c r="AN56" s="141">
        <v>39.561</v>
      </c>
      <c r="AO56" s="141">
        <v>40.387</v>
      </c>
      <c r="AP56" s="144"/>
      <c r="AQ56" s="144"/>
      <c r="AR56" s="43"/>
      <c r="AS56" s="141">
        <v>39.857999999999997</v>
      </c>
      <c r="AT56" s="43"/>
      <c r="AU56" s="144"/>
      <c r="AV56" s="43"/>
      <c r="AW56" s="78"/>
    </row>
    <row r="57" spans="16:49">
      <c r="P57" s="145"/>
      <c r="Q57" s="141">
        <v>40.034999999999997</v>
      </c>
      <c r="R57" s="144"/>
      <c r="S57" s="144"/>
      <c r="T57" s="141">
        <v>40.301000000000002</v>
      </c>
      <c r="U57" s="141">
        <v>40.28</v>
      </c>
      <c r="V57" s="141">
        <v>40.057000000000002</v>
      </c>
      <c r="W57" s="141">
        <v>40.409999999999997</v>
      </c>
      <c r="X57" s="141">
        <v>40.381999999999998</v>
      </c>
      <c r="Y57" s="43"/>
      <c r="Z57" s="141">
        <v>40.204999999999998</v>
      </c>
      <c r="AA57" s="43"/>
      <c r="AB57" s="141">
        <v>40.262</v>
      </c>
      <c r="AC57" s="141">
        <v>40.396999999999998</v>
      </c>
      <c r="AD57" s="144"/>
      <c r="AE57" s="141">
        <v>40.006</v>
      </c>
      <c r="AF57" s="141">
        <v>40.441000000000003</v>
      </c>
      <c r="AG57" s="144"/>
      <c r="AH57" s="141">
        <v>40.082999999999998</v>
      </c>
      <c r="AI57" s="141">
        <v>40.86</v>
      </c>
      <c r="AJ57" s="144"/>
      <c r="AK57" s="144"/>
      <c r="AL57" s="144"/>
      <c r="AM57" s="141">
        <v>39.863999999999997</v>
      </c>
      <c r="AN57" s="141">
        <v>39.927999999999997</v>
      </c>
      <c r="AO57" s="141">
        <v>39.947000000000003</v>
      </c>
      <c r="AP57" s="144"/>
      <c r="AQ57" s="144"/>
      <c r="AR57" s="43"/>
      <c r="AS57" s="141">
        <v>39.792999999999999</v>
      </c>
      <c r="AT57" s="43"/>
      <c r="AU57" s="144"/>
      <c r="AV57" s="43"/>
      <c r="AW57" s="78"/>
    </row>
    <row r="58" spans="16:49">
      <c r="P58" s="145"/>
      <c r="Q58" s="141">
        <v>40.134999999999998</v>
      </c>
      <c r="R58" s="144"/>
      <c r="S58" s="144"/>
      <c r="T58" s="141">
        <v>40.195999999999998</v>
      </c>
      <c r="U58" s="141">
        <v>40.295999999999999</v>
      </c>
      <c r="V58" s="141">
        <v>40.171999999999997</v>
      </c>
      <c r="W58" s="141">
        <v>40.395000000000003</v>
      </c>
      <c r="X58" s="141">
        <v>40.146000000000001</v>
      </c>
      <c r="Y58" s="43"/>
      <c r="Z58" s="141">
        <v>40.161000000000001</v>
      </c>
      <c r="AA58" s="43"/>
      <c r="AB58" s="141">
        <v>40.578000000000003</v>
      </c>
      <c r="AC58" s="141">
        <v>40.331000000000003</v>
      </c>
      <c r="AD58" s="144"/>
      <c r="AE58" s="141">
        <v>39.819000000000003</v>
      </c>
      <c r="AF58" s="141">
        <v>40.69</v>
      </c>
      <c r="AG58" s="144"/>
      <c r="AH58" s="141">
        <v>39.927999999999997</v>
      </c>
      <c r="AI58" s="144"/>
      <c r="AJ58" s="144"/>
      <c r="AK58" s="144"/>
      <c r="AL58" s="144"/>
      <c r="AM58" s="141">
        <v>39.902000000000001</v>
      </c>
      <c r="AN58" s="141">
        <v>39.731000000000002</v>
      </c>
      <c r="AO58" s="141">
        <v>39.865000000000002</v>
      </c>
      <c r="AP58" s="144"/>
      <c r="AQ58" s="144"/>
      <c r="AR58" s="43"/>
      <c r="AS58" s="141">
        <v>39.793999999999997</v>
      </c>
      <c r="AT58" s="43"/>
      <c r="AU58" s="144"/>
      <c r="AV58" s="43"/>
      <c r="AW58" s="78"/>
    </row>
    <row r="59" spans="16:49">
      <c r="P59" s="145"/>
      <c r="Q59" s="141">
        <v>40.137999999999998</v>
      </c>
      <c r="R59" s="144"/>
      <c r="S59" s="144"/>
      <c r="T59" s="141">
        <v>40.728000000000002</v>
      </c>
      <c r="U59" s="141">
        <v>40.219000000000001</v>
      </c>
      <c r="V59" s="141">
        <v>40.183999999999997</v>
      </c>
      <c r="W59" s="141">
        <v>40.354999999999997</v>
      </c>
      <c r="X59" s="141">
        <v>40.058999999999997</v>
      </c>
      <c r="Y59" s="43"/>
      <c r="Z59" s="141">
        <v>40.322000000000003</v>
      </c>
      <c r="AA59" s="43"/>
      <c r="AB59" s="141">
        <v>40.067</v>
      </c>
      <c r="AC59" s="141">
        <v>40.999000000000002</v>
      </c>
      <c r="AD59" s="144"/>
      <c r="AE59" s="141">
        <v>40.034999999999997</v>
      </c>
      <c r="AF59" s="141">
        <v>40.277999999999999</v>
      </c>
      <c r="AG59" s="144"/>
      <c r="AH59" s="141">
        <v>40.156999999999996</v>
      </c>
      <c r="AI59" s="144"/>
      <c r="AJ59" s="144"/>
      <c r="AK59" s="144"/>
      <c r="AL59" s="144"/>
      <c r="AM59" s="141">
        <v>39.96</v>
      </c>
      <c r="AN59" s="141">
        <v>39.883000000000003</v>
      </c>
      <c r="AO59" s="141">
        <v>39.686999999999998</v>
      </c>
      <c r="AP59" s="144"/>
      <c r="AQ59" s="144"/>
      <c r="AR59" s="43"/>
      <c r="AS59" s="141">
        <v>39.871000000000002</v>
      </c>
      <c r="AT59" s="43"/>
      <c r="AU59" s="144"/>
      <c r="AV59" s="43"/>
      <c r="AW59" s="78"/>
    </row>
    <row r="60" spans="16:49">
      <c r="P60" s="145"/>
      <c r="Q60" s="141">
        <v>40.295999999999999</v>
      </c>
      <c r="R60" s="144"/>
      <c r="S60" s="144"/>
      <c r="T60" s="141">
        <v>40.456000000000003</v>
      </c>
      <c r="U60" s="141">
        <v>40.29</v>
      </c>
      <c r="V60" s="141">
        <v>39.857999999999997</v>
      </c>
      <c r="W60" s="141">
        <v>40.243000000000002</v>
      </c>
      <c r="X60" s="141">
        <v>40.279000000000003</v>
      </c>
      <c r="Y60" s="43"/>
      <c r="Z60" s="141">
        <v>40.295999999999999</v>
      </c>
      <c r="AA60" s="43"/>
      <c r="AB60" s="141">
        <v>40.219000000000001</v>
      </c>
      <c r="AC60" s="141">
        <v>40.402000000000001</v>
      </c>
      <c r="AD60" s="144"/>
      <c r="AE60" s="141">
        <v>40.08</v>
      </c>
      <c r="AF60" s="141">
        <v>40.335999999999999</v>
      </c>
      <c r="AG60" s="144"/>
      <c r="AH60" s="141">
        <v>39.970999999999997</v>
      </c>
      <c r="AI60" s="144"/>
      <c r="AJ60" s="144"/>
      <c r="AK60" s="144"/>
      <c r="AL60" s="144"/>
      <c r="AM60" s="141">
        <v>40.066000000000003</v>
      </c>
      <c r="AN60" s="141">
        <v>39.753</v>
      </c>
      <c r="AO60" s="141">
        <v>39.569000000000003</v>
      </c>
      <c r="AP60" s="144"/>
      <c r="AQ60" s="144"/>
      <c r="AR60" s="43"/>
      <c r="AS60" s="141">
        <v>39.970999999999997</v>
      </c>
      <c r="AT60" s="43"/>
      <c r="AU60" s="144"/>
      <c r="AV60" s="43"/>
      <c r="AW60" s="78"/>
    </row>
    <row r="61" spans="16:49">
      <c r="P61" s="145"/>
      <c r="Q61" s="141">
        <v>40.22</v>
      </c>
      <c r="R61" s="144"/>
      <c r="S61" s="144"/>
      <c r="T61" s="141">
        <v>40.344000000000001</v>
      </c>
      <c r="U61" s="141">
        <v>40.247</v>
      </c>
      <c r="V61" s="141">
        <v>39.947000000000003</v>
      </c>
      <c r="W61" s="141">
        <v>40.384</v>
      </c>
      <c r="X61" s="141">
        <v>40.253</v>
      </c>
      <c r="Y61" s="43"/>
      <c r="Z61" s="141">
        <v>40.021999999999998</v>
      </c>
      <c r="AA61" s="43"/>
      <c r="AB61" s="141">
        <v>40.067999999999998</v>
      </c>
      <c r="AC61" s="141">
        <v>40.645000000000003</v>
      </c>
      <c r="AD61" s="144"/>
      <c r="AE61" s="141">
        <v>40.027000000000001</v>
      </c>
      <c r="AF61" s="141">
        <v>40.628</v>
      </c>
      <c r="AG61" s="144"/>
      <c r="AH61" s="141">
        <v>39.978000000000002</v>
      </c>
      <c r="AI61" s="144"/>
      <c r="AJ61" s="144"/>
      <c r="AK61" s="144"/>
      <c r="AL61" s="144"/>
      <c r="AM61" s="141">
        <v>39.771000000000001</v>
      </c>
      <c r="AN61" s="141">
        <v>39.619</v>
      </c>
      <c r="AO61" s="141">
        <v>39.615000000000002</v>
      </c>
      <c r="AP61" s="144"/>
      <c r="AQ61" s="43"/>
      <c r="AR61" s="144"/>
      <c r="AS61" s="144"/>
      <c r="AT61" s="43"/>
      <c r="AU61" s="144"/>
      <c r="AV61" s="43"/>
      <c r="AW61" s="78"/>
    </row>
    <row r="62" spans="16:49">
      <c r="P62" s="145"/>
      <c r="Q62" s="141">
        <v>40.255000000000003</v>
      </c>
      <c r="R62" s="144"/>
      <c r="S62" s="144"/>
      <c r="T62" s="141">
        <v>40.264000000000003</v>
      </c>
      <c r="U62" s="141">
        <v>40.341999999999999</v>
      </c>
      <c r="V62" s="141">
        <v>39.942</v>
      </c>
      <c r="W62" s="141">
        <v>40.35</v>
      </c>
      <c r="X62" s="141">
        <v>40.314999999999998</v>
      </c>
      <c r="Y62" s="43"/>
      <c r="Z62" s="141">
        <v>40.320999999999998</v>
      </c>
      <c r="AA62" s="43"/>
      <c r="AB62" s="141">
        <v>40.572000000000003</v>
      </c>
      <c r="AC62" s="141">
        <v>40.451000000000001</v>
      </c>
      <c r="AD62" s="144"/>
      <c r="AE62" s="141">
        <v>40.542000000000002</v>
      </c>
      <c r="AF62" s="141">
        <v>40.423999999999999</v>
      </c>
      <c r="AG62" s="144"/>
      <c r="AH62" s="141">
        <v>40.069000000000003</v>
      </c>
      <c r="AI62" s="144"/>
      <c r="AJ62" s="144"/>
      <c r="AK62" s="144"/>
      <c r="AL62" s="144"/>
      <c r="AM62" s="141">
        <v>39.792999999999999</v>
      </c>
      <c r="AN62" s="141">
        <v>39.728000000000002</v>
      </c>
      <c r="AO62" s="141">
        <v>39.597999999999999</v>
      </c>
      <c r="AP62" s="144"/>
      <c r="AQ62" s="43"/>
      <c r="AR62" s="144"/>
      <c r="AS62" s="144"/>
      <c r="AT62" s="43"/>
      <c r="AU62" s="144"/>
      <c r="AV62" s="43"/>
      <c r="AW62" s="78"/>
    </row>
    <row r="63" spans="16:49">
      <c r="P63" s="145"/>
      <c r="Q63" s="141">
        <v>40.234999999999999</v>
      </c>
      <c r="R63" s="144"/>
      <c r="S63" s="144"/>
      <c r="T63" s="141">
        <v>40.444000000000003</v>
      </c>
      <c r="U63" s="141">
        <v>40.161000000000001</v>
      </c>
      <c r="V63" s="141">
        <v>39.872999999999998</v>
      </c>
      <c r="W63" s="141">
        <v>40.432000000000002</v>
      </c>
      <c r="X63" s="141">
        <v>40.140999999999998</v>
      </c>
      <c r="Y63" s="43"/>
      <c r="Z63" s="141">
        <v>40.417000000000002</v>
      </c>
      <c r="AA63" s="43"/>
      <c r="AB63" s="141">
        <v>40.088000000000001</v>
      </c>
      <c r="AC63" s="141">
        <v>40.603000000000002</v>
      </c>
      <c r="AD63" s="144"/>
      <c r="AE63" s="141">
        <v>40.226999999999997</v>
      </c>
      <c r="AF63" s="141">
        <v>40.323999999999998</v>
      </c>
      <c r="AG63" s="144"/>
      <c r="AH63" s="141">
        <v>40.146999999999998</v>
      </c>
      <c r="AI63" s="144"/>
      <c r="AJ63" s="144"/>
      <c r="AK63" s="144"/>
      <c r="AL63" s="144"/>
      <c r="AM63" s="141">
        <v>39.729999999999997</v>
      </c>
      <c r="AN63" s="141">
        <v>39.527000000000001</v>
      </c>
      <c r="AO63" s="141">
        <v>39.604999999999997</v>
      </c>
      <c r="AP63" s="144"/>
      <c r="AQ63" s="43"/>
      <c r="AR63" s="144"/>
      <c r="AS63" s="144"/>
      <c r="AT63" s="43"/>
      <c r="AU63" s="144"/>
      <c r="AV63" s="43"/>
      <c r="AW63" s="78"/>
    </row>
    <row r="64" spans="16:49">
      <c r="P64" s="145"/>
      <c r="Q64" s="141">
        <v>40.313000000000002</v>
      </c>
      <c r="R64" s="144"/>
      <c r="S64" s="144"/>
      <c r="T64" s="141">
        <v>40.347000000000001</v>
      </c>
      <c r="U64" s="141">
        <v>40.234999999999999</v>
      </c>
      <c r="V64" s="141">
        <v>40.055999999999997</v>
      </c>
      <c r="W64" s="141">
        <v>40.512999999999998</v>
      </c>
      <c r="X64" s="141">
        <v>40.228999999999999</v>
      </c>
      <c r="Y64" s="43"/>
      <c r="Z64" s="141">
        <v>40.450000000000003</v>
      </c>
      <c r="AA64" s="43"/>
      <c r="AB64" s="141">
        <v>39.988999999999997</v>
      </c>
      <c r="AC64" s="141">
        <v>40.756999999999998</v>
      </c>
      <c r="AD64" s="144"/>
      <c r="AE64" s="141">
        <v>40.055999999999997</v>
      </c>
      <c r="AF64" s="141">
        <v>40.423000000000002</v>
      </c>
      <c r="AG64" s="144"/>
      <c r="AH64" s="141">
        <v>40.220999999999997</v>
      </c>
      <c r="AI64" s="144"/>
      <c r="AJ64" s="144"/>
      <c r="AK64" s="144"/>
      <c r="AL64" s="144"/>
      <c r="AM64" s="141">
        <v>39.880000000000003</v>
      </c>
      <c r="AN64" s="141">
        <v>39.738999999999997</v>
      </c>
      <c r="AO64" s="141">
        <v>39.517000000000003</v>
      </c>
      <c r="AP64" s="144"/>
      <c r="AQ64" s="43"/>
      <c r="AR64" s="144"/>
      <c r="AS64" s="144"/>
      <c r="AT64" s="43"/>
      <c r="AU64" s="144"/>
      <c r="AV64" s="43"/>
      <c r="AW64" s="78"/>
    </row>
    <row r="65" spans="16:49">
      <c r="P65" s="145"/>
      <c r="Q65" s="141">
        <v>40.143000000000001</v>
      </c>
      <c r="R65" s="144"/>
      <c r="S65" s="144"/>
      <c r="T65" s="141">
        <v>40.347000000000001</v>
      </c>
      <c r="U65" s="141">
        <v>40.003999999999998</v>
      </c>
      <c r="V65" s="141">
        <v>40.152999999999999</v>
      </c>
      <c r="W65" s="141">
        <v>40.555999999999997</v>
      </c>
      <c r="X65" s="141">
        <v>40.152000000000001</v>
      </c>
      <c r="Y65" s="43"/>
      <c r="Z65" s="141">
        <v>40.322000000000003</v>
      </c>
      <c r="AA65" s="43"/>
      <c r="AB65" s="141">
        <v>41.131</v>
      </c>
      <c r="AC65" s="141">
        <v>40.463000000000001</v>
      </c>
      <c r="AD65" s="144"/>
      <c r="AE65" s="141">
        <v>40.313000000000002</v>
      </c>
      <c r="AF65" s="141">
        <v>40.131999999999998</v>
      </c>
      <c r="AG65" s="144"/>
      <c r="AH65" s="141">
        <v>40.49</v>
      </c>
      <c r="AI65" s="144"/>
      <c r="AJ65" s="144"/>
      <c r="AK65" s="144"/>
      <c r="AL65" s="144"/>
      <c r="AM65" s="141">
        <v>39.732999999999997</v>
      </c>
      <c r="AN65" s="141">
        <v>39.716000000000001</v>
      </c>
      <c r="AO65" s="141">
        <v>39.561999999999998</v>
      </c>
      <c r="AP65" s="144"/>
      <c r="AQ65" s="43"/>
      <c r="AR65" s="144"/>
      <c r="AS65" s="144"/>
      <c r="AT65" s="43"/>
      <c r="AU65" s="144"/>
      <c r="AV65" s="43"/>
      <c r="AW65" s="78"/>
    </row>
    <row r="66" spans="16:49">
      <c r="P66" s="145"/>
      <c r="Q66" s="141">
        <v>40.164999999999999</v>
      </c>
      <c r="R66" s="144"/>
      <c r="S66" s="144"/>
      <c r="T66" s="141">
        <v>40.49</v>
      </c>
      <c r="U66" s="141">
        <v>40.192</v>
      </c>
      <c r="V66" s="141">
        <v>39.933</v>
      </c>
      <c r="W66" s="141">
        <v>40.347000000000001</v>
      </c>
      <c r="X66" s="141">
        <v>40.155999999999999</v>
      </c>
      <c r="Y66" s="43"/>
      <c r="Z66" s="141">
        <v>40.308999999999997</v>
      </c>
      <c r="AA66" s="43"/>
      <c r="AB66" s="141">
        <v>40.213000000000001</v>
      </c>
      <c r="AC66" s="141">
        <v>40.593000000000004</v>
      </c>
      <c r="AD66" s="144"/>
      <c r="AE66" s="141">
        <v>40.372</v>
      </c>
      <c r="AF66" s="141">
        <v>40.235999999999997</v>
      </c>
      <c r="AG66" s="144"/>
      <c r="AH66" s="141">
        <v>40.125999999999998</v>
      </c>
      <c r="AI66" s="144"/>
      <c r="AJ66" s="144"/>
      <c r="AK66" s="144"/>
      <c r="AL66" s="144"/>
      <c r="AM66" s="141">
        <v>40.106000000000002</v>
      </c>
      <c r="AN66" s="141">
        <v>40.453000000000003</v>
      </c>
      <c r="AO66" s="141">
        <v>39.527000000000001</v>
      </c>
      <c r="AP66" s="144"/>
      <c r="AQ66" s="43"/>
      <c r="AR66" s="144"/>
      <c r="AS66" s="144"/>
      <c r="AT66" s="43"/>
      <c r="AU66" s="144"/>
      <c r="AV66" s="43"/>
      <c r="AW66" s="78"/>
    </row>
    <row r="67" spans="16:49">
      <c r="P67" s="145"/>
      <c r="Q67" s="141">
        <v>40.247</v>
      </c>
      <c r="R67" s="144"/>
      <c r="S67" s="144"/>
      <c r="T67" s="141">
        <v>40.314</v>
      </c>
      <c r="U67" s="141">
        <v>39.984000000000002</v>
      </c>
      <c r="V67" s="141">
        <v>39.935000000000002</v>
      </c>
      <c r="W67" s="141">
        <v>40.351999999999997</v>
      </c>
      <c r="X67" s="141">
        <v>40.165999999999997</v>
      </c>
      <c r="Y67" s="43"/>
      <c r="Z67" s="141">
        <v>40.225999999999999</v>
      </c>
      <c r="AA67" s="43"/>
      <c r="AB67" s="141">
        <v>40.392000000000003</v>
      </c>
      <c r="AC67" s="141">
        <v>40.395000000000003</v>
      </c>
      <c r="AD67" s="144"/>
      <c r="AE67" s="141">
        <v>40.036999999999999</v>
      </c>
      <c r="AF67" s="141">
        <v>40.17</v>
      </c>
      <c r="AG67" s="144"/>
      <c r="AH67" s="141">
        <v>40.116</v>
      </c>
      <c r="AI67" s="144"/>
      <c r="AJ67" s="144"/>
      <c r="AK67" s="144"/>
      <c r="AL67" s="144"/>
      <c r="AM67" s="141">
        <v>39.979999999999997</v>
      </c>
      <c r="AN67" s="141">
        <v>39.634999999999998</v>
      </c>
      <c r="AO67" s="141">
        <v>39.612000000000002</v>
      </c>
      <c r="AP67" s="144"/>
      <c r="AQ67" s="43"/>
      <c r="AR67" s="144"/>
      <c r="AS67" s="144"/>
      <c r="AT67" s="43"/>
      <c r="AU67" s="144"/>
      <c r="AV67" s="43"/>
      <c r="AW67" s="78"/>
    </row>
    <row r="68" spans="16:49">
      <c r="P68" s="145"/>
      <c r="Q68" s="141">
        <v>40.290999999999997</v>
      </c>
      <c r="R68" s="144"/>
      <c r="S68" s="144"/>
      <c r="T68" s="141">
        <v>40.357999999999997</v>
      </c>
      <c r="U68" s="141">
        <v>40.243000000000002</v>
      </c>
      <c r="V68" s="141">
        <v>40.012</v>
      </c>
      <c r="W68" s="141">
        <v>40.399000000000001</v>
      </c>
      <c r="X68" s="141">
        <v>40.35</v>
      </c>
      <c r="Y68" s="43"/>
      <c r="Z68" s="141">
        <v>40.360999999999997</v>
      </c>
      <c r="AA68" s="43"/>
      <c r="AB68" s="141">
        <v>40.613</v>
      </c>
      <c r="AC68" s="141">
        <v>40.475999999999999</v>
      </c>
      <c r="AD68" s="144"/>
      <c r="AE68" s="141">
        <v>39.965000000000003</v>
      </c>
      <c r="AF68" s="141">
        <v>40.143000000000001</v>
      </c>
      <c r="AG68" s="144"/>
      <c r="AH68" s="141">
        <v>40.451000000000001</v>
      </c>
      <c r="AI68" s="144"/>
      <c r="AJ68" s="144"/>
      <c r="AK68" s="144"/>
      <c r="AL68" s="144"/>
      <c r="AM68" s="141">
        <v>39.984000000000002</v>
      </c>
      <c r="AN68" s="141">
        <v>39.658000000000001</v>
      </c>
      <c r="AO68" s="141">
        <v>39.548999999999999</v>
      </c>
      <c r="AP68" s="144"/>
      <c r="AQ68" s="43"/>
      <c r="AR68" s="144"/>
      <c r="AS68" s="144"/>
      <c r="AT68" s="43"/>
      <c r="AU68" s="144"/>
      <c r="AV68" s="43"/>
      <c r="AW68" s="78"/>
    </row>
    <row r="69" spans="16:49">
      <c r="P69" s="145"/>
      <c r="Q69" s="141">
        <v>40.295999999999999</v>
      </c>
      <c r="R69" s="144"/>
      <c r="S69" s="144"/>
      <c r="T69" s="141">
        <v>40.305</v>
      </c>
      <c r="U69" s="141">
        <v>41.142000000000003</v>
      </c>
      <c r="V69" s="141">
        <v>39.847999999999999</v>
      </c>
      <c r="W69" s="141">
        <v>40.308999999999997</v>
      </c>
      <c r="X69" s="141">
        <v>40.343000000000004</v>
      </c>
      <c r="Y69" s="43"/>
      <c r="Z69" s="141">
        <v>40.26</v>
      </c>
      <c r="AA69" s="43"/>
      <c r="AB69" s="141">
        <v>40.246000000000002</v>
      </c>
      <c r="AC69" s="141">
        <v>41.078000000000003</v>
      </c>
      <c r="AD69" s="144"/>
      <c r="AE69" s="141">
        <v>40.021999999999998</v>
      </c>
      <c r="AF69" s="141">
        <v>40.390999999999998</v>
      </c>
      <c r="AG69" s="144"/>
      <c r="AH69" s="141">
        <v>41.774000000000001</v>
      </c>
      <c r="AI69" s="144"/>
      <c r="AJ69" s="144"/>
      <c r="AK69" s="144"/>
      <c r="AL69" s="144"/>
      <c r="AM69" s="141">
        <v>39.786000000000001</v>
      </c>
      <c r="AN69" s="141">
        <v>39.601999999999997</v>
      </c>
      <c r="AO69" s="141">
        <v>39.533999999999999</v>
      </c>
      <c r="AP69" s="144"/>
      <c r="AQ69" s="43"/>
      <c r="AR69" s="144"/>
      <c r="AS69" s="144"/>
      <c r="AT69" s="43"/>
      <c r="AU69" s="144"/>
      <c r="AV69" s="43"/>
      <c r="AW69" s="78"/>
    </row>
    <row r="70" spans="16:49">
      <c r="P70" s="145"/>
      <c r="Q70" s="141">
        <v>40.344000000000001</v>
      </c>
      <c r="R70" s="144"/>
      <c r="S70" s="144"/>
      <c r="T70" s="141">
        <v>40.514000000000003</v>
      </c>
      <c r="U70" s="141">
        <v>40.256999999999998</v>
      </c>
      <c r="V70" s="141">
        <v>39.945</v>
      </c>
      <c r="W70" s="141">
        <v>40.308</v>
      </c>
      <c r="X70" s="141">
        <v>40.119999999999997</v>
      </c>
      <c r="Y70" s="43"/>
      <c r="Z70" s="141">
        <v>40.216999999999999</v>
      </c>
      <c r="AA70" s="43"/>
      <c r="AB70" s="141">
        <v>40.201999999999998</v>
      </c>
      <c r="AC70" s="141">
        <v>40.356999999999999</v>
      </c>
      <c r="AD70" s="144"/>
      <c r="AE70" s="141">
        <v>40.363</v>
      </c>
      <c r="AF70" s="141">
        <v>40.107999999999997</v>
      </c>
      <c r="AG70" s="144"/>
      <c r="AH70" s="141">
        <v>40.067999999999998</v>
      </c>
      <c r="AI70" s="144"/>
      <c r="AJ70" s="144"/>
      <c r="AK70" s="144"/>
      <c r="AL70" s="144"/>
      <c r="AM70" s="141">
        <v>39.677999999999997</v>
      </c>
      <c r="AN70" s="141">
        <v>39.491</v>
      </c>
      <c r="AO70" s="141">
        <v>39.348999999999997</v>
      </c>
      <c r="AP70" s="144"/>
      <c r="AQ70" s="43"/>
      <c r="AR70" s="144"/>
      <c r="AS70" s="144"/>
      <c r="AT70" s="43"/>
      <c r="AU70" s="144"/>
      <c r="AV70" s="43"/>
      <c r="AW70" s="78"/>
    </row>
    <row r="71" spans="16:49">
      <c r="P71" s="145"/>
      <c r="Q71" s="141">
        <v>40.329000000000001</v>
      </c>
      <c r="R71" s="144"/>
      <c r="S71" s="144"/>
      <c r="T71" s="141">
        <v>40.731000000000002</v>
      </c>
      <c r="U71" s="141">
        <v>40.226999999999997</v>
      </c>
      <c r="V71" s="141">
        <v>39.795000000000002</v>
      </c>
      <c r="W71" s="141">
        <v>40.448</v>
      </c>
      <c r="X71" s="141">
        <v>40.039000000000001</v>
      </c>
      <c r="Y71" s="43"/>
      <c r="Z71" s="141">
        <v>40.226999999999997</v>
      </c>
      <c r="AA71" s="43"/>
      <c r="AB71" s="141">
        <v>40.197000000000003</v>
      </c>
      <c r="AC71" s="141">
        <v>40.645000000000003</v>
      </c>
      <c r="AD71" s="144"/>
      <c r="AE71" s="141">
        <v>40.229999999999997</v>
      </c>
      <c r="AF71" s="141">
        <v>40.113999999999997</v>
      </c>
      <c r="AG71" s="144"/>
      <c r="AH71" s="141">
        <v>39.704000000000001</v>
      </c>
      <c r="AI71" s="144"/>
      <c r="AJ71" s="144"/>
      <c r="AK71" s="144"/>
      <c r="AL71" s="144"/>
      <c r="AM71" s="141">
        <v>39.847999999999999</v>
      </c>
      <c r="AN71" s="141">
        <v>39.584000000000003</v>
      </c>
      <c r="AO71" s="141">
        <v>39.773000000000003</v>
      </c>
      <c r="AP71" s="144"/>
      <c r="AQ71" s="43"/>
      <c r="AR71" s="144"/>
      <c r="AS71" s="144"/>
      <c r="AT71" s="43"/>
      <c r="AU71" s="144"/>
      <c r="AV71" s="43"/>
      <c r="AW71" s="78"/>
    </row>
    <row r="72" spans="16:49">
      <c r="P72" s="145"/>
      <c r="Q72" s="141">
        <v>40.253999999999998</v>
      </c>
      <c r="R72" s="144"/>
      <c r="S72" s="144"/>
      <c r="T72" s="141">
        <v>40.424999999999997</v>
      </c>
      <c r="U72" s="141">
        <v>40.338999999999999</v>
      </c>
      <c r="V72" s="141">
        <v>40.026000000000003</v>
      </c>
      <c r="W72" s="141">
        <v>40.320999999999998</v>
      </c>
      <c r="X72" s="141">
        <v>40.204999999999998</v>
      </c>
      <c r="Y72" s="43"/>
      <c r="Z72" s="141">
        <v>40.383000000000003</v>
      </c>
      <c r="AA72" s="43"/>
      <c r="AB72" s="141">
        <v>40.332999999999998</v>
      </c>
      <c r="AC72" s="141">
        <v>40.668999999999997</v>
      </c>
      <c r="AD72" s="144"/>
      <c r="AE72" s="141">
        <v>40.201000000000001</v>
      </c>
      <c r="AF72" s="141">
        <v>40.337000000000003</v>
      </c>
      <c r="AG72" s="144"/>
      <c r="AH72" s="141">
        <v>40.82</v>
      </c>
      <c r="AI72" s="144"/>
      <c r="AJ72" s="144"/>
      <c r="AK72" s="144"/>
      <c r="AL72" s="144"/>
      <c r="AM72" s="141">
        <v>39.758000000000003</v>
      </c>
      <c r="AN72" s="141">
        <v>39.460999999999999</v>
      </c>
      <c r="AO72" s="141">
        <v>39.555999999999997</v>
      </c>
      <c r="AP72" s="144"/>
      <c r="AQ72" s="43"/>
      <c r="AR72" s="144"/>
      <c r="AS72" s="144"/>
      <c r="AT72" s="43"/>
      <c r="AU72" s="144"/>
      <c r="AV72" s="43"/>
      <c r="AW72" s="78"/>
    </row>
    <row r="73" spans="16:49">
      <c r="P73" s="145"/>
      <c r="Q73" s="141">
        <v>40.301000000000002</v>
      </c>
      <c r="R73" s="144"/>
      <c r="S73" s="144"/>
      <c r="T73" s="141">
        <v>40.268000000000001</v>
      </c>
      <c r="U73" s="141">
        <v>40.277000000000001</v>
      </c>
      <c r="V73" s="141">
        <v>39.898000000000003</v>
      </c>
      <c r="W73" s="141">
        <v>41.069000000000003</v>
      </c>
      <c r="X73" s="141">
        <v>40.106000000000002</v>
      </c>
      <c r="Y73" s="43"/>
      <c r="Z73" s="141">
        <v>40.402000000000001</v>
      </c>
      <c r="AA73" s="43"/>
      <c r="AB73" s="141">
        <v>40.838999999999999</v>
      </c>
      <c r="AC73" s="141">
        <v>40.517000000000003</v>
      </c>
      <c r="AD73" s="144"/>
      <c r="AE73" s="141">
        <v>40.33</v>
      </c>
      <c r="AF73" s="141">
        <v>40.228999999999999</v>
      </c>
      <c r="AG73" s="144"/>
      <c r="AH73" s="141">
        <v>39.832999999999998</v>
      </c>
      <c r="AI73" s="144"/>
      <c r="AJ73" s="144"/>
      <c r="AK73" s="144"/>
      <c r="AL73" s="144"/>
      <c r="AM73" s="141">
        <v>39.963000000000001</v>
      </c>
      <c r="AN73" s="141">
        <v>39.880000000000003</v>
      </c>
      <c r="AO73" s="141">
        <v>39.668999999999997</v>
      </c>
      <c r="AP73" s="144"/>
      <c r="AQ73" s="43"/>
      <c r="AR73" s="144"/>
      <c r="AS73" s="144"/>
      <c r="AT73" s="43"/>
      <c r="AU73" s="144"/>
      <c r="AV73" s="43"/>
      <c r="AW73" s="78"/>
    </row>
    <row r="74" spans="16:49">
      <c r="P74" s="145"/>
      <c r="Q74" s="141">
        <v>40.322000000000003</v>
      </c>
      <c r="R74" s="144"/>
      <c r="S74" s="144"/>
      <c r="T74" s="141">
        <v>40.354999999999997</v>
      </c>
      <c r="U74" s="141">
        <v>40.139000000000003</v>
      </c>
      <c r="V74" s="141">
        <v>39.741</v>
      </c>
      <c r="W74" s="141">
        <v>40.189</v>
      </c>
      <c r="X74" s="141">
        <v>39.960999999999999</v>
      </c>
      <c r="Y74" s="43"/>
      <c r="Z74" s="141">
        <v>40.326999999999998</v>
      </c>
      <c r="AA74" s="43"/>
      <c r="AB74" s="141">
        <v>40.563000000000002</v>
      </c>
      <c r="AC74" s="141">
        <v>40.228000000000002</v>
      </c>
      <c r="AD74" s="144"/>
      <c r="AE74" s="141">
        <v>40.029000000000003</v>
      </c>
      <c r="AF74" s="141">
        <v>40.381999999999998</v>
      </c>
      <c r="AG74" s="144"/>
      <c r="AH74" s="141">
        <v>39.661000000000001</v>
      </c>
      <c r="AI74" s="144"/>
      <c r="AJ74" s="144"/>
      <c r="AK74" s="144"/>
      <c r="AL74" s="144"/>
      <c r="AM74" s="141">
        <v>39.838999999999999</v>
      </c>
      <c r="AN74" s="141">
        <v>39.567</v>
      </c>
      <c r="AO74" s="141">
        <v>39.581000000000003</v>
      </c>
      <c r="AP74" s="144"/>
      <c r="AQ74" s="43"/>
      <c r="AR74" s="144"/>
      <c r="AS74" s="144"/>
      <c r="AT74" s="43"/>
      <c r="AU74" s="144"/>
      <c r="AV74" s="43"/>
      <c r="AW74" s="78"/>
    </row>
    <row r="75" spans="16:49">
      <c r="P75" s="145"/>
      <c r="Q75" s="141">
        <v>40.331000000000003</v>
      </c>
      <c r="R75" s="144"/>
      <c r="S75" s="144"/>
      <c r="T75" s="141">
        <v>40.450000000000003</v>
      </c>
      <c r="U75" s="141">
        <v>40.168999999999997</v>
      </c>
      <c r="V75" s="141">
        <v>39.905999999999999</v>
      </c>
      <c r="W75" s="141">
        <v>40.146000000000001</v>
      </c>
      <c r="X75" s="141">
        <v>40.085999999999999</v>
      </c>
      <c r="Y75" s="43"/>
      <c r="Z75" s="141">
        <v>40.070999999999998</v>
      </c>
      <c r="AA75" s="43"/>
      <c r="AB75" s="141">
        <v>40.033999999999999</v>
      </c>
      <c r="AC75" s="141">
        <v>40.442</v>
      </c>
      <c r="AD75" s="144"/>
      <c r="AE75" s="141">
        <v>39.801000000000002</v>
      </c>
      <c r="AF75" s="141">
        <v>40.137999999999998</v>
      </c>
      <c r="AG75" s="144"/>
      <c r="AH75" s="141">
        <v>39.996000000000002</v>
      </c>
      <c r="AI75" s="144"/>
      <c r="AJ75" s="144"/>
      <c r="AK75" s="144"/>
      <c r="AL75" s="144"/>
      <c r="AM75" s="141">
        <v>40.039000000000001</v>
      </c>
      <c r="AN75" s="141">
        <v>39.792999999999999</v>
      </c>
      <c r="AO75" s="141">
        <v>40.514000000000003</v>
      </c>
      <c r="AP75" s="144"/>
      <c r="AQ75" s="43"/>
      <c r="AR75" s="144"/>
      <c r="AS75" s="144"/>
      <c r="AT75" s="43"/>
      <c r="AU75" s="144"/>
      <c r="AV75" s="43"/>
      <c r="AW75" s="78"/>
    </row>
    <row r="76" spans="16:49">
      <c r="P76" s="145"/>
      <c r="Q76" s="141">
        <v>40.369</v>
      </c>
      <c r="R76" s="144"/>
      <c r="S76" s="144"/>
      <c r="T76" s="141">
        <v>40.450000000000003</v>
      </c>
      <c r="U76" s="141">
        <v>40.451999999999998</v>
      </c>
      <c r="V76" s="141">
        <v>39.762</v>
      </c>
      <c r="W76" s="141">
        <v>40.104999999999997</v>
      </c>
      <c r="X76" s="141">
        <v>40.082999999999998</v>
      </c>
      <c r="Y76" s="43"/>
      <c r="Z76" s="141">
        <v>40.122999999999998</v>
      </c>
      <c r="AA76" s="43"/>
      <c r="AB76" s="141">
        <v>40.348999999999997</v>
      </c>
      <c r="AC76" s="141">
        <v>40.771000000000001</v>
      </c>
      <c r="AD76" s="144"/>
      <c r="AE76" s="141">
        <v>39.856000000000002</v>
      </c>
      <c r="AF76" s="141">
        <v>40.366999999999997</v>
      </c>
      <c r="AG76" s="144"/>
      <c r="AH76" s="141">
        <v>40.098999999999997</v>
      </c>
      <c r="AI76" s="144"/>
      <c r="AJ76" s="144"/>
      <c r="AK76" s="144"/>
      <c r="AL76" s="144"/>
      <c r="AM76" s="141">
        <v>40.17</v>
      </c>
      <c r="AN76" s="141">
        <v>39.588000000000001</v>
      </c>
      <c r="AO76" s="141">
        <v>39.625</v>
      </c>
      <c r="AP76" s="144"/>
      <c r="AQ76" s="43"/>
      <c r="AR76" s="43"/>
      <c r="AS76" s="144"/>
      <c r="AT76" s="43"/>
      <c r="AU76" s="43"/>
      <c r="AV76" s="43"/>
      <c r="AW76" s="78"/>
    </row>
    <row r="77" spans="16:49">
      <c r="P77" s="145"/>
      <c r="Q77" s="141">
        <v>40.161000000000001</v>
      </c>
      <c r="R77" s="43"/>
      <c r="S77" s="144"/>
      <c r="T77" s="141">
        <v>40.255000000000003</v>
      </c>
      <c r="U77" s="43"/>
      <c r="V77" s="141">
        <v>39.847999999999999</v>
      </c>
      <c r="W77" s="141">
        <v>40.348999999999997</v>
      </c>
      <c r="X77" s="141">
        <v>40.156999999999996</v>
      </c>
      <c r="Y77" s="43"/>
      <c r="Z77" s="141">
        <v>40.192</v>
      </c>
      <c r="AA77" s="43"/>
      <c r="AB77" s="141">
        <v>40.116</v>
      </c>
      <c r="AC77" s="141">
        <v>40.484999999999999</v>
      </c>
      <c r="AD77" s="144"/>
      <c r="AE77" s="141">
        <v>40.311</v>
      </c>
      <c r="AF77" s="141">
        <v>40.445999999999998</v>
      </c>
      <c r="AG77" s="144"/>
      <c r="AH77" s="141">
        <v>39.816000000000003</v>
      </c>
      <c r="AI77" s="144"/>
      <c r="AJ77" s="144"/>
      <c r="AK77" s="144"/>
      <c r="AL77" s="144"/>
      <c r="AM77" s="141">
        <v>39.933</v>
      </c>
      <c r="AN77" s="141">
        <v>39.530999999999999</v>
      </c>
      <c r="AO77" s="141">
        <v>40.021000000000001</v>
      </c>
      <c r="AP77" s="144"/>
      <c r="AQ77" s="43"/>
      <c r="AR77" s="43"/>
      <c r="AS77" s="144"/>
      <c r="AT77" s="43"/>
      <c r="AU77" s="43"/>
      <c r="AV77" s="43"/>
      <c r="AW77" s="78"/>
    </row>
    <row r="78" spans="16:49">
      <c r="P78" s="145"/>
      <c r="Q78" s="141">
        <v>40.113999999999997</v>
      </c>
      <c r="R78" s="43"/>
      <c r="S78" s="144"/>
      <c r="T78" s="141">
        <v>40.209000000000003</v>
      </c>
      <c r="U78" s="43"/>
      <c r="V78" s="141">
        <v>39.896999999999998</v>
      </c>
      <c r="W78" s="141">
        <v>40.331000000000003</v>
      </c>
      <c r="X78" s="141">
        <v>40.112000000000002</v>
      </c>
      <c r="Y78" s="43"/>
      <c r="Z78" s="141">
        <v>40.478999999999999</v>
      </c>
      <c r="AA78" s="43"/>
      <c r="AB78" s="141">
        <v>40.057000000000002</v>
      </c>
      <c r="AC78" s="141">
        <v>41.000999999999998</v>
      </c>
      <c r="AD78" s="144"/>
      <c r="AE78" s="141">
        <v>40.052999999999997</v>
      </c>
      <c r="AF78" s="141">
        <v>40.335000000000001</v>
      </c>
      <c r="AG78" s="144"/>
      <c r="AH78" s="141">
        <v>40.003999999999998</v>
      </c>
      <c r="AI78" s="144"/>
      <c r="AJ78" s="144"/>
      <c r="AK78" s="144"/>
      <c r="AL78" s="144"/>
      <c r="AM78" s="141">
        <v>39.78</v>
      </c>
      <c r="AN78" s="141">
        <v>39.631999999999998</v>
      </c>
      <c r="AO78" s="141">
        <v>39.661999999999999</v>
      </c>
      <c r="AP78" s="144"/>
      <c r="AQ78" s="43"/>
      <c r="AR78" s="43"/>
      <c r="AS78" s="144"/>
      <c r="AT78" s="43"/>
      <c r="AU78" s="43"/>
      <c r="AV78" s="43"/>
      <c r="AW78" s="78"/>
    </row>
    <row r="79" spans="16:49">
      <c r="P79" s="145"/>
      <c r="Q79" s="141">
        <v>40.561999999999998</v>
      </c>
      <c r="R79" s="43"/>
      <c r="S79" s="144"/>
      <c r="T79" s="141">
        <v>40.320999999999998</v>
      </c>
      <c r="U79" s="43"/>
      <c r="V79" s="141">
        <v>40.045000000000002</v>
      </c>
      <c r="W79" s="141">
        <v>40.267000000000003</v>
      </c>
      <c r="X79" s="141">
        <v>40.32</v>
      </c>
      <c r="Y79" s="43"/>
      <c r="Z79" s="141">
        <v>40.482999999999997</v>
      </c>
      <c r="AA79" s="43"/>
      <c r="AB79" s="141">
        <v>40.207999999999998</v>
      </c>
      <c r="AC79" s="141">
        <v>40.171999999999997</v>
      </c>
      <c r="AD79" s="144"/>
      <c r="AE79" s="141">
        <v>40.384999999999998</v>
      </c>
      <c r="AF79" s="141">
        <v>40.695</v>
      </c>
      <c r="AG79" s="144"/>
      <c r="AH79" s="141">
        <v>40.146999999999998</v>
      </c>
      <c r="AI79" s="144"/>
      <c r="AJ79" s="144"/>
      <c r="AK79" s="144"/>
      <c r="AL79" s="144"/>
      <c r="AM79" s="141">
        <v>39.811999999999998</v>
      </c>
      <c r="AN79" s="141">
        <v>39.655999999999999</v>
      </c>
      <c r="AO79" s="141">
        <v>39.540999999999997</v>
      </c>
      <c r="AP79" s="144"/>
      <c r="AQ79" s="43"/>
      <c r="AR79" s="43"/>
      <c r="AS79" s="144"/>
      <c r="AT79" s="43"/>
      <c r="AU79" s="43"/>
      <c r="AV79" s="43"/>
      <c r="AW79" s="78"/>
    </row>
    <row r="80" spans="16:49">
      <c r="P80" s="145"/>
      <c r="Q80" s="141">
        <v>40.219000000000001</v>
      </c>
      <c r="R80" s="43"/>
      <c r="S80" s="144"/>
      <c r="T80" s="141">
        <v>40.343000000000004</v>
      </c>
      <c r="U80" s="43"/>
      <c r="V80" s="141">
        <v>39.860999999999997</v>
      </c>
      <c r="W80" s="141">
        <v>40.21</v>
      </c>
      <c r="X80" s="141">
        <v>40.084000000000003</v>
      </c>
      <c r="Y80" s="43"/>
      <c r="Z80" s="141">
        <v>40.432000000000002</v>
      </c>
      <c r="AA80" s="43"/>
      <c r="AB80" s="141">
        <v>40.268000000000001</v>
      </c>
      <c r="AC80" s="141">
        <v>40.39</v>
      </c>
      <c r="AD80" s="144"/>
      <c r="AE80" s="144"/>
      <c r="AF80" s="141">
        <v>40.014000000000003</v>
      </c>
      <c r="AG80" s="144"/>
      <c r="AH80" s="141">
        <v>40.756</v>
      </c>
      <c r="AI80" s="144"/>
      <c r="AJ80" s="144"/>
      <c r="AK80" s="144"/>
      <c r="AL80" s="144"/>
      <c r="AM80" s="141">
        <v>39.951999999999998</v>
      </c>
      <c r="AN80" s="141">
        <v>39.667000000000002</v>
      </c>
      <c r="AO80" s="141">
        <v>39.643999999999998</v>
      </c>
      <c r="AP80" s="144"/>
      <c r="AQ80" s="43"/>
      <c r="AR80" s="43"/>
      <c r="AS80" s="144"/>
      <c r="AT80" s="43"/>
      <c r="AU80" s="43"/>
      <c r="AV80" s="43"/>
      <c r="AW80" s="78"/>
    </row>
    <row r="81" spans="16:49">
      <c r="P81" s="145"/>
      <c r="Q81" s="141">
        <v>40.241999999999997</v>
      </c>
      <c r="R81" s="43"/>
      <c r="S81" s="144"/>
      <c r="T81" s="141">
        <v>40.451999999999998</v>
      </c>
      <c r="U81" s="43"/>
      <c r="V81" s="141">
        <v>40.113999999999997</v>
      </c>
      <c r="W81" s="141">
        <v>40.058</v>
      </c>
      <c r="X81" s="141">
        <v>40.082000000000001</v>
      </c>
      <c r="Y81" s="43"/>
      <c r="Z81" s="141">
        <v>40.429000000000002</v>
      </c>
      <c r="AA81" s="43"/>
      <c r="AB81" s="141">
        <v>40.067999999999998</v>
      </c>
      <c r="AC81" s="141">
        <v>40.746000000000002</v>
      </c>
      <c r="AD81" s="144"/>
      <c r="AE81" s="144"/>
      <c r="AF81" s="141">
        <v>40.042999999999999</v>
      </c>
      <c r="AG81" s="144"/>
      <c r="AH81" s="141">
        <v>40.020000000000003</v>
      </c>
      <c r="AI81" s="144"/>
      <c r="AJ81" s="144"/>
      <c r="AK81" s="144"/>
      <c r="AL81" s="144"/>
      <c r="AM81" s="141">
        <v>40.021999999999998</v>
      </c>
      <c r="AN81" s="141">
        <v>39.520000000000003</v>
      </c>
      <c r="AO81" s="141">
        <v>39.738999999999997</v>
      </c>
      <c r="AP81" s="144"/>
      <c r="AQ81" s="43"/>
      <c r="AR81" s="43"/>
      <c r="AS81" s="144"/>
      <c r="AT81" s="43"/>
      <c r="AU81" s="43"/>
      <c r="AV81" s="43"/>
      <c r="AW81" s="78"/>
    </row>
    <row r="82" spans="16:49">
      <c r="P82" s="145"/>
      <c r="Q82" s="141">
        <v>40.457999999999998</v>
      </c>
      <c r="R82" s="43"/>
      <c r="S82" s="144"/>
      <c r="T82" s="141">
        <v>40.421999999999997</v>
      </c>
      <c r="U82" s="43"/>
      <c r="V82" s="141">
        <v>40.133000000000003</v>
      </c>
      <c r="W82" s="141">
        <v>40.381</v>
      </c>
      <c r="X82" s="141">
        <v>40.192</v>
      </c>
      <c r="Y82" s="43"/>
      <c r="Z82" s="141">
        <v>39.92</v>
      </c>
      <c r="AA82" s="43"/>
      <c r="AB82" s="141">
        <v>40.091999999999999</v>
      </c>
      <c r="AC82" s="141">
        <v>40.616</v>
      </c>
      <c r="AD82" s="144"/>
      <c r="AE82" s="144"/>
      <c r="AF82" s="141">
        <v>40.384</v>
      </c>
      <c r="AG82" s="144"/>
      <c r="AH82" s="141">
        <v>39.761000000000003</v>
      </c>
      <c r="AI82" s="144"/>
      <c r="AJ82" s="144"/>
      <c r="AK82" s="144"/>
      <c r="AL82" s="144"/>
      <c r="AM82" s="141">
        <v>39.893999999999998</v>
      </c>
      <c r="AN82" s="141">
        <v>39.639000000000003</v>
      </c>
      <c r="AO82" s="141">
        <v>39.735999999999997</v>
      </c>
      <c r="AP82" s="144"/>
      <c r="AQ82" s="43"/>
      <c r="AR82" s="43"/>
      <c r="AS82" s="144"/>
      <c r="AT82" s="43"/>
      <c r="AU82" s="43"/>
      <c r="AV82" s="43"/>
      <c r="AW82" s="78"/>
    </row>
    <row r="83" spans="16:49">
      <c r="P83" s="145"/>
      <c r="Q83" s="43"/>
      <c r="R83" s="43"/>
      <c r="S83" s="144"/>
      <c r="T83" s="141">
        <v>40.381</v>
      </c>
      <c r="U83" s="43"/>
      <c r="V83" s="141">
        <v>39.975000000000001</v>
      </c>
      <c r="W83" s="141">
        <v>40.207999999999998</v>
      </c>
      <c r="X83" s="141">
        <v>40.149000000000001</v>
      </c>
      <c r="Y83" s="43"/>
      <c r="Z83" s="141">
        <v>40.423999999999999</v>
      </c>
      <c r="AA83" s="43"/>
      <c r="AB83" s="141">
        <v>40.497</v>
      </c>
      <c r="AC83" s="141">
        <v>40.701000000000001</v>
      </c>
      <c r="AD83" s="144"/>
      <c r="AE83" s="144"/>
      <c r="AF83" s="141">
        <v>40.21</v>
      </c>
      <c r="AG83" s="144"/>
      <c r="AH83" s="141">
        <v>40.012</v>
      </c>
      <c r="AI83" s="144"/>
      <c r="AJ83" s="144"/>
      <c r="AK83" s="144"/>
      <c r="AL83" s="144"/>
      <c r="AM83" s="141">
        <v>40.183</v>
      </c>
      <c r="AN83" s="141">
        <v>39.575000000000003</v>
      </c>
      <c r="AO83" s="141">
        <v>39.747999999999998</v>
      </c>
      <c r="AP83" s="144"/>
      <c r="AQ83" s="43"/>
      <c r="AR83" s="43"/>
      <c r="AS83" s="144"/>
      <c r="AT83" s="43"/>
      <c r="AU83" s="43"/>
      <c r="AV83" s="43"/>
      <c r="AW83" s="78"/>
    </row>
    <row r="84" spans="16:49">
      <c r="P84" s="145"/>
      <c r="Q84" s="43"/>
      <c r="R84" s="43"/>
      <c r="S84" s="144"/>
      <c r="T84" s="141">
        <v>40.284999999999997</v>
      </c>
      <c r="U84" s="43"/>
      <c r="V84" s="141">
        <v>40.002000000000002</v>
      </c>
      <c r="W84" s="141">
        <v>40.267000000000003</v>
      </c>
      <c r="X84" s="141">
        <v>40.195</v>
      </c>
      <c r="Y84" s="43"/>
      <c r="Z84" s="141">
        <v>40.057000000000002</v>
      </c>
      <c r="AA84" s="43"/>
      <c r="AB84" s="43"/>
      <c r="AC84" s="141">
        <v>40.243000000000002</v>
      </c>
      <c r="AD84" s="144"/>
      <c r="AE84" s="144"/>
      <c r="AF84" s="141">
        <v>39.973999999999997</v>
      </c>
      <c r="AG84" s="144"/>
      <c r="AH84" s="141">
        <v>40.424999999999997</v>
      </c>
      <c r="AI84" s="144"/>
      <c r="AJ84" s="144"/>
      <c r="AK84" s="144"/>
      <c r="AL84" s="144"/>
      <c r="AM84" s="141">
        <v>40.002000000000002</v>
      </c>
      <c r="AN84" s="141">
        <v>39.847999999999999</v>
      </c>
      <c r="AO84" s="141">
        <v>40.048999999999999</v>
      </c>
      <c r="AP84" s="144"/>
      <c r="AQ84" s="43"/>
      <c r="AR84" s="43"/>
      <c r="AS84" s="144"/>
      <c r="AT84" s="43"/>
      <c r="AU84" s="43"/>
      <c r="AV84" s="43"/>
      <c r="AW84" s="78"/>
    </row>
    <row r="85" spans="16:49">
      <c r="P85" s="145"/>
      <c r="Q85" s="43"/>
      <c r="R85" s="43"/>
      <c r="S85" s="144"/>
      <c r="T85" s="141">
        <v>40.273000000000003</v>
      </c>
      <c r="U85" s="43"/>
      <c r="V85" s="141">
        <v>40.317999999999998</v>
      </c>
      <c r="W85" s="141">
        <v>40.051000000000002</v>
      </c>
      <c r="X85" s="141">
        <v>40.055</v>
      </c>
      <c r="Y85" s="43"/>
      <c r="Z85" s="141">
        <v>41.286999999999999</v>
      </c>
      <c r="AA85" s="43"/>
      <c r="AB85" s="43"/>
      <c r="AC85" s="141">
        <v>40.584000000000003</v>
      </c>
      <c r="AD85" s="144"/>
      <c r="AE85" s="144"/>
      <c r="AF85" s="141">
        <v>40.286999999999999</v>
      </c>
      <c r="AG85" s="144"/>
      <c r="AH85" s="141">
        <v>41.061</v>
      </c>
      <c r="AI85" s="144"/>
      <c r="AJ85" s="144"/>
      <c r="AK85" s="144"/>
      <c r="AL85" s="144"/>
      <c r="AM85" s="141">
        <v>39.856000000000002</v>
      </c>
      <c r="AN85" s="141">
        <v>39.845999999999997</v>
      </c>
      <c r="AO85" s="144"/>
      <c r="AP85" s="144"/>
      <c r="AQ85" s="43"/>
      <c r="AR85" s="43"/>
      <c r="AS85" s="144"/>
      <c r="AT85" s="43"/>
      <c r="AU85" s="43"/>
      <c r="AV85" s="43"/>
      <c r="AW85" s="78"/>
    </row>
    <row r="86" spans="16:49">
      <c r="P86" s="145"/>
      <c r="Q86" s="43"/>
      <c r="R86" s="43"/>
      <c r="S86" s="144"/>
      <c r="T86" s="141">
        <v>40.287999999999997</v>
      </c>
      <c r="U86" s="43"/>
      <c r="V86" s="141">
        <v>40.201999999999998</v>
      </c>
      <c r="W86" s="141">
        <v>40.093000000000004</v>
      </c>
      <c r="X86" s="141">
        <v>40.095999999999997</v>
      </c>
      <c r="Y86" s="43"/>
      <c r="Z86" s="144"/>
      <c r="AA86" s="43"/>
      <c r="AB86" s="43"/>
      <c r="AC86" s="43"/>
      <c r="AD86" s="144"/>
      <c r="AE86" s="144"/>
      <c r="AF86" s="141">
        <v>40.231999999999999</v>
      </c>
      <c r="AG86" s="144"/>
      <c r="AH86" s="141">
        <v>39.942999999999998</v>
      </c>
      <c r="AI86" s="144"/>
      <c r="AJ86" s="144"/>
      <c r="AK86" s="144"/>
      <c r="AL86" s="144"/>
      <c r="AM86" s="141">
        <v>40.002000000000002</v>
      </c>
      <c r="AN86" s="141">
        <v>39.805999999999997</v>
      </c>
      <c r="AO86" s="144"/>
      <c r="AP86" s="144"/>
      <c r="AQ86" s="43"/>
      <c r="AR86" s="43"/>
      <c r="AS86" s="144"/>
      <c r="AT86" s="43"/>
      <c r="AU86" s="43"/>
      <c r="AV86" s="43"/>
      <c r="AW86" s="78"/>
    </row>
    <row r="87" spans="16:49">
      <c r="P87" s="145"/>
      <c r="Q87" s="43"/>
      <c r="R87" s="43"/>
      <c r="S87" s="144"/>
      <c r="T87" s="141">
        <v>40.308</v>
      </c>
      <c r="U87" s="43"/>
      <c r="V87" s="141">
        <v>40.061999999999998</v>
      </c>
      <c r="W87" s="141">
        <v>39.997</v>
      </c>
      <c r="X87" s="141">
        <v>40.308999999999997</v>
      </c>
      <c r="Y87" s="43"/>
      <c r="Z87" s="144"/>
      <c r="AA87" s="43"/>
      <c r="AB87" s="43"/>
      <c r="AC87" s="43"/>
      <c r="AD87" s="144"/>
      <c r="AE87" s="144"/>
      <c r="AF87" s="141">
        <v>40.451999999999998</v>
      </c>
      <c r="AG87" s="144"/>
      <c r="AH87" s="141">
        <v>40.08</v>
      </c>
      <c r="AI87" s="144"/>
      <c r="AJ87" s="144"/>
      <c r="AK87" s="144"/>
      <c r="AL87" s="144"/>
      <c r="AM87" s="141">
        <v>39.819000000000003</v>
      </c>
      <c r="AN87" s="141">
        <v>39.832000000000001</v>
      </c>
      <c r="AO87" s="144"/>
      <c r="AP87" s="144"/>
      <c r="AQ87" s="43"/>
      <c r="AR87" s="43"/>
      <c r="AS87" s="144"/>
      <c r="AT87" s="43"/>
      <c r="AU87" s="43"/>
      <c r="AV87" s="43"/>
      <c r="AW87" s="78"/>
    </row>
    <row r="88" spans="16:49">
      <c r="P88" s="145"/>
      <c r="Q88" s="43"/>
      <c r="R88" s="43"/>
      <c r="S88" s="144"/>
      <c r="T88" s="141">
        <v>40.439</v>
      </c>
      <c r="U88" s="43"/>
      <c r="V88" s="141">
        <v>39.866</v>
      </c>
      <c r="W88" s="141">
        <v>40.121000000000002</v>
      </c>
      <c r="X88" s="141">
        <v>40.036999999999999</v>
      </c>
      <c r="Y88" s="43"/>
      <c r="Z88" s="144"/>
      <c r="AA88" s="43"/>
      <c r="AB88" s="43"/>
      <c r="AC88" s="43"/>
      <c r="AD88" s="144"/>
      <c r="AE88" s="144"/>
      <c r="AF88" s="141">
        <v>41.453000000000003</v>
      </c>
      <c r="AG88" s="144"/>
      <c r="AH88" s="141">
        <v>39.841999999999999</v>
      </c>
      <c r="AI88" s="144"/>
      <c r="AJ88" s="144"/>
      <c r="AK88" s="144"/>
      <c r="AL88" s="144"/>
      <c r="AM88" s="141">
        <v>40.454999999999998</v>
      </c>
      <c r="AN88" s="141">
        <v>39.950000000000003</v>
      </c>
      <c r="AO88" s="144"/>
      <c r="AP88" s="144"/>
      <c r="AQ88" s="43"/>
      <c r="AR88" s="43"/>
      <c r="AS88" s="144"/>
      <c r="AT88" s="43"/>
      <c r="AU88" s="43"/>
      <c r="AV88" s="43"/>
      <c r="AW88" s="78"/>
    </row>
    <row r="89" spans="16:49">
      <c r="P89" s="145"/>
      <c r="Q89" s="43"/>
      <c r="R89" s="43"/>
      <c r="S89" s="144"/>
      <c r="T89" s="141">
        <v>40.262999999999998</v>
      </c>
      <c r="U89" s="43"/>
      <c r="V89" s="141">
        <v>40.164000000000001</v>
      </c>
      <c r="W89" s="141">
        <v>40.319000000000003</v>
      </c>
      <c r="X89" s="141">
        <v>40.759</v>
      </c>
      <c r="Y89" s="43"/>
      <c r="Z89" s="144"/>
      <c r="AA89" s="43"/>
      <c r="AB89" s="43"/>
      <c r="AC89" s="43"/>
      <c r="AD89" s="144"/>
      <c r="AE89" s="144"/>
      <c r="AF89" s="141">
        <v>40.545000000000002</v>
      </c>
      <c r="AG89" s="144"/>
      <c r="AH89" s="141">
        <v>40.061999999999998</v>
      </c>
      <c r="AI89" s="144"/>
      <c r="AJ89" s="144"/>
      <c r="AK89" s="144"/>
      <c r="AL89" s="144"/>
      <c r="AM89" s="141">
        <v>39.905999999999999</v>
      </c>
      <c r="AN89" s="141">
        <v>39.664999999999999</v>
      </c>
      <c r="AO89" s="144"/>
      <c r="AP89" s="144"/>
      <c r="AQ89" s="43"/>
      <c r="AR89" s="43"/>
      <c r="AS89" s="144"/>
      <c r="AT89" s="43"/>
      <c r="AU89" s="43"/>
      <c r="AV89" s="43"/>
      <c r="AW89" s="78"/>
    </row>
    <row r="90" spans="16:49">
      <c r="P90" s="145"/>
      <c r="Q90" s="43"/>
      <c r="R90" s="43"/>
      <c r="S90" s="144"/>
      <c r="T90" s="141">
        <v>40.389000000000003</v>
      </c>
      <c r="U90" s="43"/>
      <c r="V90" s="141">
        <v>39.945999999999998</v>
      </c>
      <c r="W90" s="141">
        <v>40.502000000000002</v>
      </c>
      <c r="X90" s="43"/>
      <c r="Y90" s="43"/>
      <c r="Z90" s="144"/>
      <c r="AA90" s="43"/>
      <c r="AB90" s="43"/>
      <c r="AC90" s="43"/>
      <c r="AD90" s="144"/>
      <c r="AE90" s="144"/>
      <c r="AF90" s="141">
        <v>40.228000000000002</v>
      </c>
      <c r="AG90" s="144"/>
      <c r="AH90" s="141">
        <v>40.19</v>
      </c>
      <c r="AI90" s="144"/>
      <c r="AJ90" s="144"/>
      <c r="AK90" s="144"/>
      <c r="AL90" s="144"/>
      <c r="AM90" s="141">
        <v>40.274000000000001</v>
      </c>
      <c r="AN90" s="141">
        <v>39.786000000000001</v>
      </c>
      <c r="AO90" s="144"/>
      <c r="AP90" s="144"/>
      <c r="AQ90" s="43"/>
      <c r="AR90" s="43"/>
      <c r="AS90" s="144"/>
      <c r="AT90" s="43"/>
      <c r="AU90" s="43"/>
      <c r="AV90" s="43"/>
      <c r="AW90" s="78"/>
    </row>
    <row r="91" spans="16:49">
      <c r="P91" s="145"/>
      <c r="Q91" s="43"/>
      <c r="R91" s="43"/>
      <c r="S91" s="144"/>
      <c r="T91" s="141">
        <v>40.283000000000001</v>
      </c>
      <c r="U91" s="43"/>
      <c r="V91" s="141">
        <v>40.043999999999997</v>
      </c>
      <c r="W91" s="141">
        <v>40.536999999999999</v>
      </c>
      <c r="X91" s="43"/>
      <c r="Y91" s="43"/>
      <c r="Z91" s="144"/>
      <c r="AA91" s="43"/>
      <c r="AB91" s="43"/>
      <c r="AC91" s="43"/>
      <c r="AD91" s="144"/>
      <c r="AE91" s="144"/>
      <c r="AF91" s="141">
        <v>40.313000000000002</v>
      </c>
      <c r="AG91" s="144"/>
      <c r="AH91" s="141">
        <v>40.085000000000001</v>
      </c>
      <c r="AI91" s="144"/>
      <c r="AJ91" s="144"/>
      <c r="AK91" s="144"/>
      <c r="AL91" s="144"/>
      <c r="AM91" s="141">
        <v>40.274999999999999</v>
      </c>
      <c r="AN91" s="141">
        <v>39.698</v>
      </c>
      <c r="AO91" s="144"/>
      <c r="AP91" s="144"/>
      <c r="AQ91" s="43"/>
      <c r="AR91" s="43"/>
      <c r="AS91" s="144"/>
      <c r="AT91" s="43"/>
      <c r="AU91" s="43"/>
      <c r="AV91" s="43"/>
      <c r="AW91" s="78"/>
    </row>
    <row r="92" spans="16:49">
      <c r="P92" s="145"/>
      <c r="Q92" s="43"/>
      <c r="R92" s="43"/>
      <c r="S92" s="144"/>
      <c r="T92" s="141">
        <v>40.872</v>
      </c>
      <c r="U92" s="43"/>
      <c r="V92" s="141">
        <v>40.201000000000001</v>
      </c>
      <c r="W92" s="141">
        <v>40.125</v>
      </c>
      <c r="X92" s="43"/>
      <c r="Y92" s="43"/>
      <c r="Z92" s="144"/>
      <c r="AA92" s="43"/>
      <c r="AB92" s="43"/>
      <c r="AC92" s="43"/>
      <c r="AD92" s="144"/>
      <c r="AE92" s="144"/>
      <c r="AF92" s="141">
        <v>40.161999999999999</v>
      </c>
      <c r="AG92" s="144"/>
      <c r="AH92" s="141">
        <v>39.999000000000002</v>
      </c>
      <c r="AI92" s="144"/>
      <c r="AJ92" s="144"/>
      <c r="AK92" s="144"/>
      <c r="AL92" s="144"/>
      <c r="AM92" s="141">
        <v>40.249000000000002</v>
      </c>
      <c r="AN92" s="141">
        <v>39.783999999999999</v>
      </c>
      <c r="AO92" s="144"/>
      <c r="AP92" s="144"/>
      <c r="AQ92" s="43"/>
      <c r="AR92" s="43"/>
      <c r="AS92" s="144"/>
      <c r="AT92" s="43"/>
      <c r="AU92" s="43"/>
      <c r="AV92" s="43"/>
      <c r="AW92" s="78"/>
    </row>
    <row r="93" spans="16:49">
      <c r="P93" s="145"/>
      <c r="Q93" s="43"/>
      <c r="R93" s="43"/>
      <c r="S93" s="144"/>
      <c r="T93" s="141">
        <v>40.220999999999997</v>
      </c>
      <c r="U93" s="43"/>
      <c r="V93" s="141">
        <v>40.081000000000003</v>
      </c>
      <c r="W93" s="141">
        <v>40.091000000000001</v>
      </c>
      <c r="X93" s="43"/>
      <c r="Y93" s="43"/>
      <c r="Z93" s="144"/>
      <c r="AA93" s="43"/>
      <c r="AB93" s="43"/>
      <c r="AC93" s="43"/>
      <c r="AD93" s="144"/>
      <c r="AE93" s="144"/>
      <c r="AF93" s="141">
        <v>40.546999999999997</v>
      </c>
      <c r="AG93" s="144"/>
      <c r="AH93" s="141">
        <v>40.130000000000003</v>
      </c>
      <c r="AI93" s="144"/>
      <c r="AJ93" s="144"/>
      <c r="AK93" s="144"/>
      <c r="AL93" s="144"/>
      <c r="AM93" s="141">
        <v>40.226999999999997</v>
      </c>
      <c r="AN93" s="141">
        <v>39.658999999999999</v>
      </c>
      <c r="AO93" s="144"/>
      <c r="AP93" s="43"/>
      <c r="AQ93" s="43"/>
      <c r="AR93" s="144"/>
      <c r="AS93" s="43"/>
      <c r="AT93" s="43"/>
      <c r="AU93" s="43"/>
      <c r="AV93" s="43"/>
      <c r="AW93" s="78"/>
    </row>
    <row r="94" spans="16:49">
      <c r="P94" s="145"/>
      <c r="Q94" s="43"/>
      <c r="R94" s="43"/>
      <c r="S94" s="144"/>
      <c r="T94" s="141">
        <v>40.247</v>
      </c>
      <c r="U94" s="43"/>
      <c r="V94" s="141">
        <v>39.94</v>
      </c>
      <c r="W94" s="141">
        <v>40.137999999999998</v>
      </c>
      <c r="X94" s="43"/>
      <c r="Y94" s="43"/>
      <c r="Z94" s="144"/>
      <c r="AA94" s="43"/>
      <c r="AB94" s="43"/>
      <c r="AC94" s="43"/>
      <c r="AD94" s="144"/>
      <c r="AE94" s="144"/>
      <c r="AF94" s="141">
        <v>40.613</v>
      </c>
      <c r="AG94" s="144"/>
      <c r="AH94" s="141">
        <v>40.238</v>
      </c>
      <c r="AI94" s="144"/>
      <c r="AJ94" s="144"/>
      <c r="AK94" s="144"/>
      <c r="AL94" s="144"/>
      <c r="AM94" s="141">
        <v>40.576000000000001</v>
      </c>
      <c r="AN94" s="141">
        <v>39.786999999999999</v>
      </c>
      <c r="AO94" s="144"/>
      <c r="AP94" s="43"/>
      <c r="AQ94" s="43"/>
      <c r="AR94" s="144"/>
      <c r="AS94" s="43"/>
      <c r="AT94" s="43"/>
      <c r="AU94" s="43"/>
      <c r="AV94" s="43"/>
      <c r="AW94" s="78"/>
    </row>
    <row r="95" spans="16:49">
      <c r="P95" s="145"/>
      <c r="Q95" s="43"/>
      <c r="R95" s="43"/>
      <c r="S95" s="144"/>
      <c r="T95" s="141">
        <v>40.252000000000002</v>
      </c>
      <c r="U95" s="43"/>
      <c r="V95" s="141">
        <v>40.045999999999999</v>
      </c>
      <c r="W95" s="141">
        <v>40.027000000000001</v>
      </c>
      <c r="X95" s="43"/>
      <c r="Y95" s="43"/>
      <c r="Z95" s="144"/>
      <c r="AA95" s="43"/>
      <c r="AB95" s="43"/>
      <c r="AC95" s="43"/>
      <c r="AD95" s="144"/>
      <c r="AE95" s="144"/>
      <c r="AF95" s="141">
        <v>40.17</v>
      </c>
      <c r="AG95" s="144"/>
      <c r="AH95" s="141">
        <v>40.159999999999997</v>
      </c>
      <c r="AI95" s="144"/>
      <c r="AJ95" s="144"/>
      <c r="AK95" s="144"/>
      <c r="AL95" s="144"/>
      <c r="AM95" s="144"/>
      <c r="AN95" s="141">
        <v>39.911000000000001</v>
      </c>
      <c r="AO95" s="144"/>
      <c r="AP95" s="43"/>
      <c r="AQ95" s="43"/>
      <c r="AR95" s="144"/>
      <c r="AS95" s="43"/>
      <c r="AT95" s="43"/>
      <c r="AU95" s="43"/>
      <c r="AV95" s="43"/>
      <c r="AW95" s="78"/>
    </row>
    <row r="96" spans="16:49">
      <c r="P96" s="145"/>
      <c r="Q96" s="43"/>
      <c r="R96" s="43"/>
      <c r="S96" s="144"/>
      <c r="T96" s="141">
        <v>40.15</v>
      </c>
      <c r="U96" s="43"/>
      <c r="V96" s="141">
        <v>40.045999999999999</v>
      </c>
      <c r="W96" s="141">
        <v>40.088000000000001</v>
      </c>
      <c r="X96" s="43"/>
      <c r="Y96" s="43"/>
      <c r="Z96" s="144"/>
      <c r="AA96" s="43"/>
      <c r="AB96" s="43"/>
      <c r="AC96" s="43"/>
      <c r="AD96" s="144"/>
      <c r="AE96" s="144"/>
      <c r="AF96" s="141">
        <v>40.546999999999997</v>
      </c>
      <c r="AG96" s="144"/>
      <c r="AH96" s="141">
        <v>40.44</v>
      </c>
      <c r="AI96" s="144"/>
      <c r="AJ96" s="144"/>
      <c r="AK96" s="144"/>
      <c r="AL96" s="144"/>
      <c r="AM96" s="144"/>
      <c r="AN96" s="141">
        <v>39.76</v>
      </c>
      <c r="AO96" s="144"/>
      <c r="AP96" s="43"/>
      <c r="AQ96" s="43"/>
      <c r="AR96" s="144"/>
      <c r="AS96" s="43"/>
      <c r="AT96" s="43"/>
      <c r="AU96" s="43"/>
      <c r="AV96" s="43"/>
      <c r="AW96" s="78"/>
    </row>
    <row r="97" spans="16:49">
      <c r="P97" s="145"/>
      <c r="Q97" s="79"/>
      <c r="R97" s="79"/>
      <c r="S97" s="144"/>
      <c r="T97" s="141">
        <v>40.401000000000003</v>
      </c>
      <c r="U97" s="79"/>
      <c r="V97" s="141">
        <v>39.957999999999998</v>
      </c>
      <c r="W97" s="141">
        <v>39.994999999999997</v>
      </c>
      <c r="X97" s="79"/>
      <c r="Y97" s="79"/>
      <c r="Z97" s="144"/>
      <c r="AA97" s="79"/>
      <c r="AB97" s="79"/>
      <c r="AC97" s="79"/>
      <c r="AD97" s="144"/>
      <c r="AE97" s="144"/>
      <c r="AF97" s="141">
        <v>40.417000000000002</v>
      </c>
      <c r="AG97" s="144"/>
      <c r="AH97" s="141">
        <v>40.256</v>
      </c>
      <c r="AI97" s="144"/>
      <c r="AJ97" s="144"/>
      <c r="AK97" s="144"/>
      <c r="AL97" s="144"/>
      <c r="AM97" s="144"/>
      <c r="AN97" s="79"/>
      <c r="AO97" s="144"/>
      <c r="AP97" s="79"/>
      <c r="AQ97" s="79"/>
      <c r="AR97" s="144"/>
      <c r="AS97" s="79"/>
      <c r="AT97" s="79"/>
      <c r="AU97" s="79"/>
      <c r="AV97" s="79"/>
      <c r="AW97" s="80"/>
    </row>
    <row r="98" spans="16:49">
      <c r="P98" s="145"/>
      <c r="Q98" s="79"/>
      <c r="R98" s="79"/>
      <c r="S98" s="144"/>
      <c r="T98" s="141">
        <v>41.756999999999998</v>
      </c>
      <c r="U98" s="79"/>
      <c r="V98" s="141">
        <v>39.97</v>
      </c>
      <c r="W98" s="141">
        <v>40.054000000000002</v>
      </c>
      <c r="X98" s="79"/>
      <c r="Y98" s="79"/>
      <c r="Z98" s="144"/>
      <c r="AA98" s="79"/>
      <c r="AB98" s="79"/>
      <c r="AC98" s="79"/>
      <c r="AD98" s="144"/>
      <c r="AE98" s="144"/>
      <c r="AF98" s="141">
        <v>40.625</v>
      </c>
      <c r="AG98" s="144"/>
      <c r="AH98" s="141">
        <v>41.548999999999999</v>
      </c>
      <c r="AI98" s="144"/>
      <c r="AJ98" s="144"/>
      <c r="AK98" s="144"/>
      <c r="AL98" s="79"/>
      <c r="AM98" s="144"/>
      <c r="AN98" s="79"/>
      <c r="AO98" s="79"/>
      <c r="AP98" s="79"/>
      <c r="AQ98" s="79"/>
      <c r="AR98" s="144"/>
      <c r="AS98" s="79"/>
      <c r="AT98" s="79"/>
      <c r="AU98" s="79"/>
      <c r="AV98" s="79"/>
      <c r="AW98" s="80"/>
    </row>
    <row r="99" spans="16:49">
      <c r="P99" s="145"/>
      <c r="Q99" s="79"/>
      <c r="R99" s="79"/>
      <c r="S99" s="144"/>
      <c r="T99" s="141">
        <v>40.415999999999997</v>
      </c>
      <c r="U99" s="79"/>
      <c r="V99" s="141">
        <v>40.048000000000002</v>
      </c>
      <c r="W99" s="141">
        <v>40.061</v>
      </c>
      <c r="X99" s="79"/>
      <c r="Y99" s="79"/>
      <c r="Z99" s="144"/>
      <c r="AA99" s="79"/>
      <c r="AB99" s="79"/>
      <c r="AC99" s="79"/>
      <c r="AD99" s="144"/>
      <c r="AE99" s="144"/>
      <c r="AF99" s="141">
        <v>40.305999999999997</v>
      </c>
      <c r="AG99" s="144"/>
      <c r="AH99" s="79"/>
      <c r="AI99" s="79"/>
      <c r="AJ99" s="144"/>
      <c r="AK99" s="144"/>
      <c r="AL99" s="79"/>
      <c r="AM99" s="144"/>
      <c r="AN99" s="79"/>
      <c r="AO99" s="79"/>
      <c r="AP99" s="79"/>
      <c r="AQ99" s="79"/>
      <c r="AR99" s="144"/>
      <c r="AS99" s="79"/>
      <c r="AT99" s="79"/>
      <c r="AU99" s="79"/>
      <c r="AV99" s="79"/>
      <c r="AW99" s="80"/>
    </row>
    <row r="100" spans="16:49">
      <c r="P100" s="145"/>
      <c r="Q100" s="79"/>
      <c r="R100" s="79"/>
      <c r="S100" s="144"/>
      <c r="T100" s="141">
        <v>40.380000000000003</v>
      </c>
      <c r="U100" s="79"/>
      <c r="V100" s="141">
        <v>40.024999999999999</v>
      </c>
      <c r="W100" s="141">
        <v>40.116</v>
      </c>
      <c r="X100" s="79"/>
      <c r="Y100" s="79"/>
      <c r="Z100" s="144"/>
      <c r="AA100" s="79"/>
      <c r="AB100" s="79"/>
      <c r="AC100" s="79"/>
      <c r="AD100" s="144"/>
      <c r="AE100" s="144"/>
      <c r="AF100" s="141">
        <v>40.491</v>
      </c>
      <c r="AG100" s="144"/>
      <c r="AH100" s="79"/>
      <c r="AI100" s="79"/>
      <c r="AJ100" s="144"/>
      <c r="AK100" s="144"/>
      <c r="AL100" s="79"/>
      <c r="AM100" s="144"/>
      <c r="AN100" s="79"/>
      <c r="AO100" s="79"/>
      <c r="AP100" s="79"/>
      <c r="AQ100" s="79"/>
      <c r="AR100" s="144"/>
      <c r="AS100" s="79"/>
      <c r="AT100" s="79"/>
      <c r="AU100" s="79"/>
      <c r="AV100" s="79"/>
      <c r="AW100" s="80"/>
    </row>
    <row r="101" spans="16:49">
      <c r="P101" s="145"/>
      <c r="Q101" s="79"/>
      <c r="R101" s="79"/>
      <c r="S101" s="144"/>
      <c r="T101" s="141">
        <v>40.372</v>
      </c>
      <c r="U101" s="79"/>
      <c r="V101" s="141">
        <v>39.970999999999997</v>
      </c>
      <c r="W101" s="141">
        <v>40.228999999999999</v>
      </c>
      <c r="X101" s="79"/>
      <c r="Y101" s="79"/>
      <c r="Z101" s="144"/>
      <c r="AA101" s="79"/>
      <c r="AB101" s="79"/>
      <c r="AC101" s="79"/>
      <c r="AD101" s="144"/>
      <c r="AE101" s="144"/>
      <c r="AF101" s="141">
        <v>40.524000000000001</v>
      </c>
      <c r="AG101" s="144"/>
      <c r="AH101" s="79"/>
      <c r="AI101" s="79"/>
      <c r="AJ101" s="144"/>
      <c r="AK101" s="144"/>
      <c r="AL101" s="79"/>
      <c r="AM101" s="144"/>
      <c r="AN101" s="79"/>
      <c r="AO101" s="79"/>
      <c r="AP101" s="79"/>
      <c r="AQ101" s="79"/>
      <c r="AR101" s="144"/>
      <c r="AS101" s="79"/>
      <c r="AT101" s="79"/>
      <c r="AU101" s="79"/>
      <c r="AV101" s="79"/>
      <c r="AW101" s="80"/>
    </row>
    <row r="102" spans="16:49">
      <c r="P102" s="145"/>
      <c r="Q102" s="79"/>
      <c r="R102" s="79"/>
      <c r="S102" s="144"/>
      <c r="T102" s="141">
        <v>40.295999999999999</v>
      </c>
      <c r="U102" s="79"/>
      <c r="V102" s="141">
        <v>40.423000000000002</v>
      </c>
      <c r="W102" s="141">
        <v>40.207999999999998</v>
      </c>
      <c r="X102" s="79"/>
      <c r="Y102" s="79"/>
      <c r="Z102" s="144"/>
      <c r="AA102" s="79"/>
      <c r="AB102" s="79"/>
      <c r="AC102" s="79"/>
      <c r="AD102" s="144"/>
      <c r="AE102" s="144"/>
      <c r="AF102" s="141">
        <v>40.265000000000001</v>
      </c>
      <c r="AG102" s="144"/>
      <c r="AH102" s="79"/>
      <c r="AI102" s="79"/>
      <c r="AJ102" s="144"/>
      <c r="AK102" s="144"/>
      <c r="AL102" s="79"/>
      <c r="AM102" s="144"/>
      <c r="AN102" s="79"/>
      <c r="AO102" s="79"/>
      <c r="AP102" s="79"/>
      <c r="AQ102" s="79"/>
      <c r="AR102" s="144"/>
      <c r="AS102" s="79"/>
      <c r="AT102" s="79"/>
      <c r="AU102" s="79"/>
      <c r="AV102" s="79"/>
      <c r="AW102" s="80"/>
    </row>
    <row r="103" spans="16:49">
      <c r="P103" s="145"/>
      <c r="Q103" s="79"/>
      <c r="R103" s="79"/>
      <c r="S103" s="144"/>
      <c r="T103" s="141">
        <v>40.173000000000002</v>
      </c>
      <c r="U103" s="79"/>
      <c r="V103" s="141">
        <v>40.073999999999998</v>
      </c>
      <c r="W103" s="141">
        <v>40.603000000000002</v>
      </c>
      <c r="X103" s="79"/>
      <c r="Y103" s="79"/>
      <c r="Z103" s="144"/>
      <c r="AA103" s="79"/>
      <c r="AB103" s="79"/>
      <c r="AC103" s="79"/>
      <c r="AD103" s="144"/>
      <c r="AE103" s="144"/>
      <c r="AF103" s="141">
        <v>40.094000000000001</v>
      </c>
      <c r="AG103" s="144"/>
      <c r="AH103" s="79"/>
      <c r="AI103" s="79"/>
      <c r="AJ103" s="144"/>
      <c r="AK103" s="144"/>
      <c r="AL103" s="79"/>
      <c r="AM103" s="144"/>
      <c r="AN103" s="79"/>
      <c r="AO103" s="79"/>
      <c r="AP103" s="79"/>
      <c r="AQ103" s="79"/>
      <c r="AR103" s="144"/>
      <c r="AS103" s="79"/>
      <c r="AT103" s="79"/>
      <c r="AU103" s="79"/>
      <c r="AV103" s="79"/>
      <c r="AW103" s="80"/>
    </row>
    <row r="104" spans="16:49">
      <c r="P104" s="145"/>
      <c r="Q104" s="79"/>
      <c r="R104" s="79"/>
      <c r="S104" s="144"/>
      <c r="T104" s="141">
        <v>40.203000000000003</v>
      </c>
      <c r="U104" s="79"/>
      <c r="V104" s="141">
        <v>40.097999999999999</v>
      </c>
      <c r="W104" s="144"/>
      <c r="X104" s="79"/>
      <c r="Y104" s="79"/>
      <c r="Z104" s="144"/>
      <c r="AA104" s="79"/>
      <c r="AB104" s="79"/>
      <c r="AC104" s="79"/>
      <c r="AD104" s="144"/>
      <c r="AE104" s="144"/>
      <c r="AF104" s="141">
        <v>40.454000000000001</v>
      </c>
      <c r="AG104" s="144"/>
      <c r="AH104" s="79"/>
      <c r="AI104" s="79"/>
      <c r="AJ104" s="144"/>
      <c r="AK104" s="144"/>
      <c r="AL104" s="79"/>
      <c r="AM104" s="144"/>
      <c r="AN104" s="79"/>
      <c r="AO104" s="79"/>
      <c r="AP104" s="79"/>
      <c r="AQ104" s="79"/>
      <c r="AR104" s="144"/>
      <c r="AS104" s="79"/>
      <c r="AT104" s="79"/>
      <c r="AU104" s="79"/>
      <c r="AV104" s="79"/>
      <c r="AW104" s="80"/>
    </row>
    <row r="105" spans="16:49">
      <c r="P105" s="145"/>
      <c r="Q105" s="79"/>
      <c r="R105" s="79"/>
      <c r="S105" s="144"/>
      <c r="T105" s="141">
        <v>40.360999999999997</v>
      </c>
      <c r="U105" s="79"/>
      <c r="V105" s="141">
        <v>40.286999999999999</v>
      </c>
      <c r="W105" s="144"/>
      <c r="X105" s="79"/>
      <c r="Y105" s="79"/>
      <c r="Z105" s="144"/>
      <c r="AA105" s="79"/>
      <c r="AB105" s="79"/>
      <c r="AC105" s="79"/>
      <c r="AD105" s="144"/>
      <c r="AE105" s="144"/>
      <c r="AF105" s="141">
        <v>40.817999999999998</v>
      </c>
      <c r="AG105" s="144"/>
      <c r="AH105" s="79"/>
      <c r="AI105" s="79"/>
      <c r="AJ105" s="144"/>
      <c r="AK105" s="144"/>
      <c r="AL105" s="79"/>
      <c r="AM105" s="144"/>
      <c r="AN105" s="79"/>
      <c r="AO105" s="79"/>
      <c r="AP105" s="79"/>
      <c r="AQ105" s="79"/>
      <c r="AR105" s="144"/>
      <c r="AS105" s="79"/>
      <c r="AT105" s="79"/>
      <c r="AU105" s="79"/>
      <c r="AV105" s="79"/>
      <c r="AW105" s="80"/>
    </row>
    <row r="106" spans="16:49">
      <c r="P106" s="145"/>
      <c r="Q106" s="79"/>
      <c r="R106" s="79"/>
      <c r="S106" s="144"/>
      <c r="T106" s="141">
        <v>40.067999999999998</v>
      </c>
      <c r="U106" s="79"/>
      <c r="V106" s="141">
        <v>40.152000000000001</v>
      </c>
      <c r="W106" s="144"/>
      <c r="X106" s="79"/>
      <c r="Y106" s="79"/>
      <c r="Z106" s="144"/>
      <c r="AA106" s="79"/>
      <c r="AB106" s="79"/>
      <c r="AC106" s="79"/>
      <c r="AD106" s="144"/>
      <c r="AE106" s="144"/>
      <c r="AF106" s="141">
        <v>40.491999999999997</v>
      </c>
      <c r="AG106" s="144"/>
      <c r="AH106" s="79"/>
      <c r="AI106" s="79"/>
      <c r="AJ106" s="144"/>
      <c r="AK106" s="144"/>
      <c r="AL106" s="79"/>
      <c r="AM106" s="144"/>
      <c r="AN106" s="79"/>
      <c r="AO106" s="79"/>
      <c r="AP106" s="79"/>
      <c r="AQ106" s="79"/>
      <c r="AR106" s="144"/>
      <c r="AS106" s="79"/>
      <c r="AT106" s="79"/>
      <c r="AU106" s="79"/>
      <c r="AV106" s="79"/>
      <c r="AW106" s="80"/>
    </row>
    <row r="107" spans="16:49">
      <c r="P107" s="145"/>
      <c r="Q107" s="79"/>
      <c r="R107" s="79"/>
      <c r="S107" s="144"/>
      <c r="T107" s="141">
        <v>40.197000000000003</v>
      </c>
      <c r="U107" s="79"/>
      <c r="V107" s="141">
        <v>40.238</v>
      </c>
      <c r="W107" s="144"/>
      <c r="X107" s="79"/>
      <c r="Y107" s="79"/>
      <c r="Z107" s="144"/>
      <c r="AA107" s="79"/>
      <c r="AB107" s="79"/>
      <c r="AC107" s="79"/>
      <c r="AD107" s="144"/>
      <c r="AE107" s="144"/>
      <c r="AF107" s="141">
        <v>40.923000000000002</v>
      </c>
      <c r="AG107" s="144"/>
      <c r="AH107" s="79"/>
      <c r="AI107" s="79"/>
      <c r="AJ107" s="144"/>
      <c r="AK107" s="144"/>
      <c r="AL107" s="79"/>
      <c r="AM107" s="144"/>
      <c r="AN107" s="79"/>
      <c r="AO107" s="79"/>
      <c r="AP107" s="79"/>
      <c r="AQ107" s="79"/>
      <c r="AR107" s="144"/>
      <c r="AS107" s="79"/>
      <c r="AT107" s="79"/>
      <c r="AU107" s="79"/>
      <c r="AV107" s="79"/>
      <c r="AW107" s="80"/>
    </row>
    <row r="108" spans="16:49">
      <c r="P108" s="145"/>
      <c r="Q108" s="79"/>
      <c r="R108" s="79"/>
      <c r="S108" s="144"/>
      <c r="T108" s="141">
        <v>40.207000000000001</v>
      </c>
      <c r="U108" s="79"/>
      <c r="V108" s="79"/>
      <c r="W108" s="144"/>
      <c r="X108" s="79"/>
      <c r="Y108" s="79"/>
      <c r="Z108" s="144"/>
      <c r="AA108" s="79"/>
      <c r="AB108" s="79"/>
      <c r="AC108" s="79"/>
      <c r="AD108" s="144"/>
      <c r="AE108" s="144"/>
      <c r="AF108" s="79"/>
      <c r="AG108" s="144"/>
      <c r="AH108" s="79"/>
      <c r="AI108" s="79"/>
      <c r="AJ108" s="144"/>
      <c r="AK108" s="144"/>
      <c r="AL108" s="79"/>
      <c r="AM108" s="144"/>
      <c r="AN108" s="79"/>
      <c r="AO108" s="79"/>
      <c r="AP108" s="79"/>
      <c r="AQ108" s="79"/>
      <c r="AR108" s="144"/>
      <c r="AS108" s="79"/>
      <c r="AT108" s="79"/>
      <c r="AU108" s="79"/>
      <c r="AV108" s="79"/>
      <c r="AW108" s="80"/>
    </row>
    <row r="109" spans="16:49">
      <c r="P109" s="145"/>
      <c r="Q109" s="79"/>
      <c r="R109" s="79"/>
      <c r="S109" s="144"/>
      <c r="T109" s="141">
        <v>40.402000000000001</v>
      </c>
      <c r="U109" s="79"/>
      <c r="V109" s="79"/>
      <c r="W109" s="144"/>
      <c r="X109" s="79"/>
      <c r="Y109" s="79"/>
      <c r="Z109" s="144"/>
      <c r="AA109" s="79"/>
      <c r="AB109" s="79"/>
      <c r="AC109" s="79"/>
      <c r="AD109" s="144"/>
      <c r="AE109" s="144"/>
      <c r="AF109" s="79"/>
      <c r="AG109" s="144"/>
      <c r="AH109" s="79"/>
      <c r="AI109" s="79"/>
      <c r="AJ109" s="144"/>
      <c r="AK109" s="144"/>
      <c r="AL109" s="79"/>
      <c r="AM109" s="144"/>
      <c r="AN109" s="79"/>
      <c r="AO109" s="79"/>
      <c r="AP109" s="79"/>
      <c r="AQ109" s="79"/>
      <c r="AR109" s="144"/>
      <c r="AS109" s="79"/>
      <c r="AT109" s="79"/>
      <c r="AU109" s="79"/>
      <c r="AV109" s="79"/>
      <c r="AW109" s="80"/>
    </row>
    <row r="110" spans="16:49">
      <c r="P110" s="145"/>
      <c r="Q110" s="79"/>
      <c r="R110" s="79"/>
      <c r="S110" s="144"/>
      <c r="T110" s="141">
        <v>40.478000000000002</v>
      </c>
      <c r="U110" s="79"/>
      <c r="V110" s="79"/>
      <c r="W110" s="144"/>
      <c r="X110" s="79"/>
      <c r="Y110" s="79"/>
      <c r="Z110" s="144"/>
      <c r="AA110" s="79"/>
      <c r="AB110" s="79"/>
      <c r="AC110" s="79"/>
      <c r="AD110" s="144"/>
      <c r="AE110" s="144"/>
      <c r="AF110" s="79"/>
      <c r="AG110" s="144"/>
      <c r="AH110" s="79"/>
      <c r="AI110" s="79"/>
      <c r="AJ110" s="144"/>
      <c r="AK110" s="144"/>
      <c r="AL110" s="79"/>
      <c r="AM110" s="144"/>
      <c r="AN110" s="79"/>
      <c r="AO110" s="79"/>
      <c r="AP110" s="79"/>
      <c r="AQ110" s="79"/>
      <c r="AR110" s="144"/>
      <c r="AS110" s="79"/>
      <c r="AT110" s="79"/>
      <c r="AU110" s="79"/>
      <c r="AV110" s="79"/>
      <c r="AW110" s="80"/>
    </row>
    <row r="111" spans="16:49">
      <c r="P111" s="145"/>
      <c r="Q111" s="79"/>
      <c r="R111" s="79"/>
      <c r="S111" s="144"/>
      <c r="T111" s="141">
        <v>40.229999999999997</v>
      </c>
      <c r="U111" s="79"/>
      <c r="V111" s="79"/>
      <c r="W111" s="144"/>
      <c r="X111" s="79"/>
      <c r="Y111" s="79"/>
      <c r="Z111" s="144"/>
      <c r="AA111" s="79"/>
      <c r="AB111" s="79"/>
      <c r="AC111" s="79"/>
      <c r="AD111" s="144"/>
      <c r="AE111" s="144"/>
      <c r="AF111" s="79"/>
      <c r="AG111" s="144"/>
      <c r="AH111" s="79"/>
      <c r="AI111" s="79"/>
      <c r="AJ111" s="144"/>
      <c r="AK111" s="144"/>
      <c r="AL111" s="79"/>
      <c r="AM111" s="144"/>
      <c r="AN111" s="79"/>
      <c r="AO111" s="79"/>
      <c r="AP111" s="79"/>
      <c r="AQ111" s="79"/>
      <c r="AR111" s="144"/>
      <c r="AS111" s="79"/>
      <c r="AT111" s="79"/>
      <c r="AU111" s="79"/>
      <c r="AV111" s="79"/>
      <c r="AW111" s="80"/>
    </row>
    <row r="112" spans="16:49">
      <c r="P112" s="145"/>
      <c r="Q112" s="79"/>
      <c r="R112" s="79"/>
      <c r="S112" s="144"/>
      <c r="T112" s="141">
        <v>41.052</v>
      </c>
      <c r="U112" s="79"/>
      <c r="V112" s="79"/>
      <c r="W112" s="144"/>
      <c r="X112" s="79"/>
      <c r="Y112" s="79"/>
      <c r="Z112" s="144"/>
      <c r="AA112" s="79"/>
      <c r="AB112" s="79"/>
      <c r="AC112" s="79"/>
      <c r="AD112" s="144"/>
      <c r="AE112" s="144"/>
      <c r="AF112" s="79"/>
      <c r="AG112" s="144"/>
      <c r="AH112" s="79"/>
      <c r="AI112" s="79"/>
      <c r="AJ112" s="144"/>
      <c r="AK112" s="144"/>
      <c r="AL112" s="79"/>
      <c r="AM112" s="144"/>
      <c r="AN112" s="79"/>
      <c r="AO112" s="79"/>
      <c r="AP112" s="79"/>
      <c r="AQ112" s="79"/>
      <c r="AR112" s="144"/>
      <c r="AS112" s="79"/>
      <c r="AT112" s="79"/>
      <c r="AU112" s="79"/>
      <c r="AV112" s="79"/>
      <c r="AW112" s="80"/>
    </row>
    <row r="113" spans="16:49">
      <c r="P113" s="145"/>
      <c r="Q113" s="79"/>
      <c r="R113" s="79"/>
      <c r="S113" s="144"/>
      <c r="T113" s="141">
        <v>40.418999999999997</v>
      </c>
      <c r="U113" s="79"/>
      <c r="V113" s="79"/>
      <c r="W113" s="144"/>
      <c r="X113" s="79"/>
      <c r="Y113" s="79"/>
      <c r="Z113" s="144"/>
      <c r="AA113" s="79"/>
      <c r="AB113" s="79"/>
      <c r="AC113" s="79"/>
      <c r="AD113" s="144"/>
      <c r="AE113" s="144"/>
      <c r="AF113" s="79"/>
      <c r="AG113" s="144"/>
      <c r="AH113" s="79"/>
      <c r="AI113" s="79"/>
      <c r="AJ113" s="144"/>
      <c r="AK113" s="144"/>
      <c r="AL113" s="79"/>
      <c r="AM113" s="144"/>
      <c r="AN113" s="79"/>
      <c r="AO113" s="79"/>
      <c r="AP113" s="79"/>
      <c r="AQ113" s="79"/>
      <c r="AR113" s="144"/>
      <c r="AS113" s="79"/>
      <c r="AT113" s="79"/>
      <c r="AU113" s="79"/>
      <c r="AV113" s="79"/>
      <c r="AW113" s="80"/>
    </row>
    <row r="114" spans="16:49">
      <c r="P114" s="145"/>
      <c r="Q114" s="79"/>
      <c r="R114" s="79"/>
      <c r="S114" s="144"/>
      <c r="T114" s="141">
        <v>40.564</v>
      </c>
      <c r="U114" s="79"/>
      <c r="V114" s="79"/>
      <c r="W114" s="144"/>
      <c r="X114" s="79"/>
      <c r="Y114" s="79"/>
      <c r="Z114" s="144"/>
      <c r="AA114" s="79"/>
      <c r="AB114" s="79"/>
      <c r="AC114" s="79"/>
      <c r="AD114" s="144"/>
      <c r="AE114" s="144"/>
      <c r="AF114" s="79"/>
      <c r="AG114" s="144"/>
      <c r="AH114" s="79"/>
      <c r="AI114" s="79"/>
      <c r="AJ114" s="144"/>
      <c r="AK114" s="144"/>
      <c r="AL114" s="79"/>
      <c r="AM114" s="144"/>
      <c r="AN114" s="79"/>
      <c r="AO114" s="79"/>
      <c r="AP114" s="79"/>
      <c r="AQ114" s="79"/>
      <c r="AR114" s="144"/>
      <c r="AS114" s="79"/>
      <c r="AT114" s="79"/>
      <c r="AU114" s="79"/>
      <c r="AV114" s="79"/>
      <c r="AW114" s="80"/>
    </row>
    <row r="115" spans="16:49" ht="15" thickBot="1">
      <c r="P115" s="147"/>
      <c r="Q115" s="214"/>
      <c r="R115" s="214"/>
      <c r="S115" s="148"/>
      <c r="T115" s="149">
        <v>40.494999999999997</v>
      </c>
      <c r="U115" s="214"/>
      <c r="V115" s="214"/>
      <c r="W115" s="148"/>
      <c r="X115" s="214"/>
      <c r="Y115" s="214"/>
      <c r="Z115" s="148"/>
      <c r="AA115" s="214"/>
      <c r="AB115" s="214"/>
      <c r="AC115" s="214"/>
      <c r="AD115" s="148"/>
      <c r="AE115" s="148"/>
      <c r="AF115" s="214"/>
      <c r="AG115" s="148"/>
      <c r="AH115" s="214"/>
      <c r="AI115" s="214"/>
      <c r="AJ115" s="148"/>
      <c r="AK115" s="148"/>
      <c r="AL115" s="214"/>
      <c r="AM115" s="148"/>
      <c r="AN115" s="214"/>
      <c r="AO115" s="214"/>
      <c r="AP115" s="214"/>
      <c r="AQ115" s="214"/>
      <c r="AR115" s="148"/>
      <c r="AS115" s="214"/>
      <c r="AT115" s="214"/>
      <c r="AU115" s="214"/>
      <c r="AV115" s="214"/>
      <c r="AW115" s="213"/>
    </row>
    <row r="116" spans="16:49">
      <c r="Q116" s="79"/>
      <c r="R116" s="79"/>
      <c r="U116" s="79"/>
      <c r="V116" s="79"/>
      <c r="X116" s="79"/>
      <c r="Y116" s="79"/>
      <c r="AA116" s="79"/>
      <c r="AB116" s="79"/>
      <c r="AC116" s="79"/>
      <c r="AE116" s="79"/>
      <c r="AG116" s="79"/>
      <c r="AH116" s="79"/>
      <c r="AK116" s="79"/>
      <c r="AL116" s="79"/>
      <c r="AN116" s="79"/>
      <c r="AO116" s="79"/>
      <c r="AP116" s="79"/>
      <c r="AQ116" s="79"/>
      <c r="AS116" s="79"/>
      <c r="AT116" s="79"/>
      <c r="AU116" s="79"/>
      <c r="AV116" s="79"/>
      <c r="AW116" s="79"/>
    </row>
    <row r="117" spans="16:49">
      <c r="Q117" s="79"/>
      <c r="R117" s="79"/>
      <c r="T117" s="79"/>
      <c r="U117" s="79"/>
      <c r="W117" s="79"/>
      <c r="X117" s="79"/>
      <c r="Z117" s="79"/>
      <c r="AA117" s="79"/>
      <c r="AB117" s="79"/>
      <c r="AE117" s="79"/>
      <c r="AG117" s="79"/>
      <c r="AH117" s="79"/>
      <c r="AK117" s="79"/>
      <c r="AL117" s="79"/>
      <c r="AN117" s="79"/>
      <c r="AO117" s="79"/>
      <c r="AP117" s="79"/>
      <c r="AQ117" s="79"/>
      <c r="AS117" s="79"/>
      <c r="AT117" s="79"/>
      <c r="AU117" s="79"/>
      <c r="AV117" s="79"/>
      <c r="AW117" s="79"/>
    </row>
    <row r="118" spans="16:49" ht="15" thickBot="1">
      <c r="Q118" s="41"/>
      <c r="R118" s="41"/>
      <c r="T118" s="41"/>
      <c r="U118" s="41"/>
      <c r="W118" s="41"/>
      <c r="X118" s="41"/>
      <c r="Z118" s="41"/>
      <c r="AA118" s="41"/>
      <c r="AB118" s="41"/>
      <c r="AE118" s="41"/>
      <c r="AG118" s="41"/>
      <c r="AH118" s="41"/>
      <c r="AK118" s="41"/>
      <c r="AL118" s="41"/>
      <c r="AN118" s="41"/>
      <c r="AO118" s="41"/>
      <c r="AP118" s="41"/>
      <c r="AQ118" s="41"/>
      <c r="AS118" s="41"/>
      <c r="AT118" s="41"/>
      <c r="AU118" s="41"/>
      <c r="AV118" s="41"/>
      <c r="AW118" s="41"/>
    </row>
  </sheetData>
  <mergeCells count="25">
    <mergeCell ref="A16:A17"/>
    <mergeCell ref="K16:K17"/>
    <mergeCell ref="J16:J17"/>
    <mergeCell ref="I16:I17"/>
    <mergeCell ref="C16:C17"/>
    <mergeCell ref="B16:B17"/>
    <mergeCell ref="K26:K27"/>
    <mergeCell ref="J26:J27"/>
    <mergeCell ref="I26:I27"/>
    <mergeCell ref="C26:C27"/>
    <mergeCell ref="A26:A27"/>
    <mergeCell ref="B26:B27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  <mergeCell ref="J5:K5"/>
    <mergeCell ref="L5:L6"/>
    <mergeCell ref="M5:M6"/>
  </mergeCells>
  <pageMargins left="0.31496062992125984" right="0.31496062992125984" top="0.55118110236220474" bottom="0.11811023622047245" header="0.31496062992125984" footer="0.31496062992125984"/>
  <pageSetup paperSize="9" scale="94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W118"/>
  <sheetViews>
    <sheetView topLeftCell="N22" zoomScale="70" zoomScaleNormal="70" workbookViewId="0">
      <selection activeCell="P22" sqref="P1:AW1048576"/>
    </sheetView>
  </sheetViews>
  <sheetFormatPr defaultRowHeight="14.4"/>
  <cols>
    <col min="1" max="1" width="7.33203125" customWidth="1"/>
    <col min="2" max="2" width="23.109375" customWidth="1"/>
    <col min="3" max="3" width="8.88671875" style="1" customWidth="1"/>
    <col min="4" max="6" width="9.44140625" style="1" customWidth="1"/>
    <col min="7" max="7" width="10.5546875" style="1" customWidth="1"/>
    <col min="8" max="8" width="8.44140625" style="1" customWidth="1"/>
    <col min="9" max="9" width="18.5546875" style="1" customWidth="1"/>
    <col min="10" max="10" width="12.88671875" style="1" customWidth="1"/>
    <col min="11" max="11" width="15.33203125" style="1" customWidth="1"/>
    <col min="12" max="12" width="13.5546875" customWidth="1"/>
    <col min="13" max="13" width="21.109375" customWidth="1"/>
    <col min="14" max="14" width="35.33203125" customWidth="1"/>
    <col min="15" max="15" width="15.44140625" customWidth="1"/>
    <col min="16" max="49" width="7" customWidth="1"/>
  </cols>
  <sheetData>
    <row r="1" spans="1:49" ht="19.8">
      <c r="A1" s="426" t="s">
        <v>113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49" ht="10.5" customHeight="1"/>
    <row r="3" spans="1:49" ht="15.75" customHeight="1" thickBot="1">
      <c r="A3" s="514" t="s">
        <v>178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</row>
    <row r="4" spans="1:49" ht="15.75" customHeight="1" thickBot="1">
      <c r="A4" s="427"/>
      <c r="B4" s="427"/>
      <c r="C4" s="427"/>
      <c r="D4" s="427"/>
      <c r="E4" s="427"/>
      <c r="F4" s="428"/>
      <c r="G4" s="428"/>
      <c r="H4" s="428"/>
      <c r="I4" s="427"/>
      <c r="J4" s="427"/>
      <c r="K4" s="427"/>
      <c r="P4" s="35">
        <v>1</v>
      </c>
      <c r="Q4" s="36">
        <v>2</v>
      </c>
      <c r="R4" s="36">
        <v>3</v>
      </c>
      <c r="S4" s="36">
        <v>4</v>
      </c>
      <c r="T4" s="36">
        <v>5</v>
      </c>
      <c r="U4" s="36">
        <v>6</v>
      </c>
      <c r="V4" s="36">
        <v>7</v>
      </c>
      <c r="W4" s="36">
        <v>8</v>
      </c>
      <c r="X4" s="36">
        <v>9</v>
      </c>
      <c r="Y4" s="36">
        <v>10</v>
      </c>
      <c r="Z4" s="36">
        <v>10</v>
      </c>
      <c r="AA4" s="36">
        <v>11</v>
      </c>
      <c r="AB4" s="36">
        <v>12</v>
      </c>
      <c r="AC4" s="36">
        <v>13</v>
      </c>
      <c r="AD4" s="36">
        <v>14</v>
      </c>
      <c r="AE4" s="36">
        <v>15</v>
      </c>
      <c r="AF4" s="36">
        <v>16</v>
      </c>
      <c r="AG4" s="36">
        <v>17</v>
      </c>
      <c r="AH4" s="36">
        <v>18</v>
      </c>
      <c r="AI4" s="36">
        <v>19</v>
      </c>
      <c r="AJ4" s="36">
        <v>20</v>
      </c>
      <c r="AK4" s="36">
        <v>20</v>
      </c>
      <c r="AL4" s="36">
        <v>21</v>
      </c>
      <c r="AM4" s="36">
        <v>22</v>
      </c>
      <c r="AN4" s="36">
        <v>23</v>
      </c>
      <c r="AO4" s="36">
        <v>24</v>
      </c>
      <c r="AP4" s="36">
        <v>25</v>
      </c>
      <c r="AQ4" s="36">
        <v>26</v>
      </c>
      <c r="AR4" s="36">
        <v>27</v>
      </c>
      <c r="AS4" s="36">
        <v>28</v>
      </c>
      <c r="AT4" s="36">
        <v>29</v>
      </c>
      <c r="AU4" s="36">
        <v>30</v>
      </c>
      <c r="AV4" s="36">
        <v>31</v>
      </c>
      <c r="AW4" s="36" t="s">
        <v>229</v>
      </c>
    </row>
    <row r="5" spans="1:49" s="1" customFormat="1" ht="24.75" customHeight="1">
      <c r="A5" s="516" t="s">
        <v>7</v>
      </c>
      <c r="B5" s="441" t="s">
        <v>4</v>
      </c>
      <c r="C5" s="519" t="s">
        <v>6</v>
      </c>
      <c r="D5" s="521" t="s">
        <v>0</v>
      </c>
      <c r="E5" s="516" t="s">
        <v>69</v>
      </c>
      <c r="F5" s="437" t="s">
        <v>70</v>
      </c>
      <c r="G5" s="433"/>
      <c r="H5" s="439"/>
      <c r="I5" s="521" t="s">
        <v>142</v>
      </c>
      <c r="J5" s="435" t="s">
        <v>12</v>
      </c>
      <c r="K5" s="525"/>
      <c r="L5" s="526" t="s">
        <v>74</v>
      </c>
      <c r="M5" s="528" t="s">
        <v>75</v>
      </c>
      <c r="P5" s="229">
        <v>42.307000000000002</v>
      </c>
      <c r="Q5" s="229">
        <v>41.536000000000001</v>
      </c>
      <c r="R5" s="229">
        <v>41.581000000000003</v>
      </c>
      <c r="S5" s="229">
        <v>41.107999999999997</v>
      </c>
      <c r="T5" s="229">
        <v>41.12</v>
      </c>
      <c r="U5" s="229">
        <v>41.093000000000004</v>
      </c>
      <c r="V5" s="229">
        <v>41.183</v>
      </c>
      <c r="W5" s="229">
        <v>42.41</v>
      </c>
      <c r="X5" s="229">
        <v>41.067</v>
      </c>
      <c r="Y5" s="229">
        <v>41.945999999999998</v>
      </c>
      <c r="Z5" s="229">
        <v>41.969000000000001</v>
      </c>
      <c r="AA5" s="229">
        <v>41.494999999999997</v>
      </c>
      <c r="AB5" s="229">
        <v>41.814</v>
      </c>
      <c r="AC5" s="229">
        <v>40.786000000000001</v>
      </c>
      <c r="AD5" s="229">
        <v>41.213999999999999</v>
      </c>
      <c r="AE5" s="229">
        <v>41.097000000000001</v>
      </c>
      <c r="AF5" s="229">
        <v>42.081000000000003</v>
      </c>
      <c r="AG5" s="229">
        <v>40.969000000000001</v>
      </c>
      <c r="AH5" s="229">
        <v>42.737000000000002</v>
      </c>
      <c r="AI5" s="229">
        <v>41.524000000000001</v>
      </c>
      <c r="AJ5" s="229">
        <v>41.999000000000002</v>
      </c>
      <c r="AK5" s="229">
        <v>42.180999999999997</v>
      </c>
      <c r="AL5" s="229">
        <v>41.908999999999999</v>
      </c>
      <c r="AM5" s="229">
        <v>41.219000000000001</v>
      </c>
      <c r="AN5" s="229">
        <v>40.5</v>
      </c>
      <c r="AO5" s="229">
        <v>40.671999999999997</v>
      </c>
      <c r="AP5" s="229">
        <v>42.32</v>
      </c>
      <c r="AQ5" s="229">
        <v>40.332999999999998</v>
      </c>
      <c r="AR5" s="229">
        <v>40.661999999999999</v>
      </c>
      <c r="AS5" s="229">
        <v>41.429000000000002</v>
      </c>
      <c r="AT5" s="229">
        <v>40.753</v>
      </c>
      <c r="AU5" s="229">
        <v>41.122</v>
      </c>
      <c r="AV5" s="229">
        <v>40.642000000000003</v>
      </c>
      <c r="AW5" s="229">
        <v>40.634999999999998</v>
      </c>
    </row>
    <row r="6" spans="1:49" s="1" customFormat="1" ht="32.25" customHeight="1" thickBot="1">
      <c r="A6" s="523"/>
      <c r="B6" s="442"/>
      <c r="C6" s="539"/>
      <c r="D6" s="522"/>
      <c r="E6" s="523"/>
      <c r="F6" s="74" t="s">
        <v>71</v>
      </c>
      <c r="G6" s="52" t="s">
        <v>72</v>
      </c>
      <c r="H6" s="75" t="s">
        <v>73</v>
      </c>
      <c r="I6" s="522"/>
      <c r="J6" s="56" t="s">
        <v>3</v>
      </c>
      <c r="K6" s="56" t="s">
        <v>2</v>
      </c>
      <c r="L6" s="527"/>
      <c r="M6" s="529"/>
      <c r="P6" s="229">
        <v>41.45</v>
      </c>
      <c r="Q6" s="229">
        <v>41.170999999999999</v>
      </c>
      <c r="R6" s="229">
        <v>41.173000000000002</v>
      </c>
      <c r="S6" s="229">
        <v>41.124000000000002</v>
      </c>
      <c r="T6" s="229">
        <v>41.45</v>
      </c>
      <c r="U6" s="229">
        <v>40.819000000000003</v>
      </c>
      <c r="V6" s="229">
        <v>41.152999999999999</v>
      </c>
      <c r="W6" s="229">
        <v>41.679000000000002</v>
      </c>
      <c r="X6" s="229">
        <v>41.093000000000004</v>
      </c>
      <c r="Y6" s="229">
        <v>41.423000000000002</v>
      </c>
      <c r="Z6" s="229">
        <v>41.671999999999997</v>
      </c>
      <c r="AA6" s="229">
        <v>40.725000000000001</v>
      </c>
      <c r="AB6" s="229">
        <v>42.158999999999999</v>
      </c>
      <c r="AC6" s="229">
        <v>40.53</v>
      </c>
      <c r="AD6" s="229">
        <v>41.89</v>
      </c>
      <c r="AE6" s="229">
        <v>41.893000000000001</v>
      </c>
      <c r="AF6" s="229">
        <v>41.750999999999998</v>
      </c>
      <c r="AG6" s="229">
        <v>40.386000000000003</v>
      </c>
      <c r="AH6" s="229">
        <v>42.802</v>
      </c>
      <c r="AI6" s="229">
        <v>41.305</v>
      </c>
      <c r="AJ6" s="229">
        <v>41.456000000000003</v>
      </c>
      <c r="AK6" s="229">
        <v>41.792000000000002</v>
      </c>
      <c r="AL6" s="229">
        <v>42.125</v>
      </c>
      <c r="AM6" s="229">
        <v>41.027999999999999</v>
      </c>
      <c r="AN6" s="229">
        <v>40.331000000000003</v>
      </c>
      <c r="AO6" s="229">
        <v>40.540999999999997</v>
      </c>
      <c r="AP6" s="229">
        <v>41.209000000000003</v>
      </c>
      <c r="AQ6" s="229">
        <v>40.19</v>
      </c>
      <c r="AR6" s="229">
        <v>40.387999999999998</v>
      </c>
      <c r="AS6" s="229">
        <v>40.951000000000001</v>
      </c>
      <c r="AT6" s="229">
        <v>40.302999999999997</v>
      </c>
      <c r="AU6" s="229">
        <v>40.988999999999997</v>
      </c>
      <c r="AV6" s="229">
        <v>40.253</v>
      </c>
      <c r="AW6" s="229">
        <v>40.420999999999999</v>
      </c>
    </row>
    <row r="7" spans="1:49" s="2" customFormat="1" ht="24.9" customHeight="1">
      <c r="A7" s="12">
        <v>1</v>
      </c>
      <c r="B7" s="297" t="s">
        <v>253</v>
      </c>
      <c r="C7" s="175">
        <v>13</v>
      </c>
      <c r="D7" s="364">
        <f>COUNTIF(P5:P134,"&gt;00")</f>
        <v>83</v>
      </c>
      <c r="E7" s="227">
        <f>D7</f>
        <v>83</v>
      </c>
      <c r="F7" s="223">
        <f>MIN(P5:P130)</f>
        <v>40.360999999999997</v>
      </c>
      <c r="G7" s="122">
        <f>AVERAGE(P5:P136)</f>
        <v>40.723746987951792</v>
      </c>
      <c r="H7" s="367">
        <f>G7-F7</f>
        <v>0.36274698795179461</v>
      </c>
      <c r="I7" s="190">
        <v>3.9189814814814809E-2</v>
      </c>
      <c r="J7" s="191">
        <f>I7</f>
        <v>3.9189814814814809E-2</v>
      </c>
      <c r="K7" s="83">
        <f>J7</f>
        <v>3.9189814814814809E-2</v>
      </c>
      <c r="L7" s="185">
        <v>142.72200000000001</v>
      </c>
      <c r="M7" s="91"/>
      <c r="N7" s="44"/>
      <c r="P7" s="229">
        <v>41.142000000000003</v>
      </c>
      <c r="Q7" s="229">
        <v>40.978999999999999</v>
      </c>
      <c r="R7" s="229">
        <v>40.832999999999998</v>
      </c>
      <c r="S7" s="229">
        <v>41.05</v>
      </c>
      <c r="T7" s="229">
        <v>40.774000000000001</v>
      </c>
      <c r="U7" s="229">
        <v>40.633000000000003</v>
      </c>
      <c r="V7" s="229">
        <v>41.362000000000002</v>
      </c>
      <c r="W7" s="229">
        <v>41.348999999999997</v>
      </c>
      <c r="X7" s="229">
        <v>40.837000000000003</v>
      </c>
      <c r="Y7" s="229">
        <v>41.204999999999998</v>
      </c>
      <c r="Z7" s="229">
        <v>42.164000000000001</v>
      </c>
      <c r="AA7" s="229">
        <v>40.902000000000001</v>
      </c>
      <c r="AB7" s="229">
        <v>40.976999999999997</v>
      </c>
      <c r="AC7" s="229">
        <v>40.515000000000001</v>
      </c>
      <c r="AD7" s="229">
        <v>40.567</v>
      </c>
      <c r="AE7" s="229">
        <v>41.073999999999998</v>
      </c>
      <c r="AF7" s="229">
        <v>40.762</v>
      </c>
      <c r="AG7" s="229">
        <v>40.558999999999997</v>
      </c>
      <c r="AH7" s="229">
        <v>43.548999999999999</v>
      </c>
      <c r="AI7" s="229">
        <v>41.576999999999998</v>
      </c>
      <c r="AJ7" s="229">
        <v>41.46</v>
      </c>
      <c r="AL7" s="229">
        <v>41.357999999999997</v>
      </c>
      <c r="AM7" s="229">
        <v>40.695999999999998</v>
      </c>
      <c r="AN7" s="229">
        <v>40.174999999999997</v>
      </c>
      <c r="AO7" s="229">
        <v>40.295999999999999</v>
      </c>
      <c r="AP7" s="229">
        <v>40.875999999999998</v>
      </c>
      <c r="AQ7" s="229">
        <v>40.226999999999997</v>
      </c>
      <c r="AR7" s="229">
        <v>40.020000000000003</v>
      </c>
      <c r="AS7" s="229">
        <v>40.781999999999996</v>
      </c>
      <c r="AT7" s="229">
        <v>40.103000000000002</v>
      </c>
      <c r="AU7" s="229">
        <v>40.628</v>
      </c>
      <c r="AV7" s="229">
        <v>40.265999999999998</v>
      </c>
      <c r="AW7" s="229">
        <v>40.287999999999997</v>
      </c>
    </row>
    <row r="8" spans="1:49" s="2" customFormat="1" ht="24.9" customHeight="1">
      <c r="A8" s="205">
        <v>2</v>
      </c>
      <c r="B8" s="381" t="s">
        <v>187</v>
      </c>
      <c r="C8" s="176">
        <v>4</v>
      </c>
      <c r="D8" s="368">
        <f>COUNTIF(Q5:Q134,"&gt;00")+1</f>
        <v>70</v>
      </c>
      <c r="E8" s="226">
        <f>D8+E7</f>
        <v>153</v>
      </c>
      <c r="F8" s="220">
        <f>MIN(Q5:Q130)</f>
        <v>40.395000000000003</v>
      </c>
      <c r="G8" s="371">
        <f>AVERAGE(Q5:Q136)</f>
        <v>40.767188405797107</v>
      </c>
      <c r="H8" s="372">
        <f>G8-F8</f>
        <v>0.37218840579710388</v>
      </c>
      <c r="I8" s="130">
        <v>7.3391203703703708E-2</v>
      </c>
      <c r="J8" s="131">
        <f>I8-I7</f>
        <v>3.4201388888888899E-2</v>
      </c>
      <c r="K8" s="90">
        <f>J8</f>
        <v>3.4201388888888899E-2</v>
      </c>
      <c r="L8" s="186">
        <v>142.68700000000001</v>
      </c>
      <c r="M8" s="92"/>
      <c r="N8" s="44"/>
      <c r="P8" s="229">
        <v>41.012</v>
      </c>
      <c r="Q8" s="229">
        <v>40.765999999999998</v>
      </c>
      <c r="R8" s="229">
        <v>40.972000000000001</v>
      </c>
      <c r="S8" s="229">
        <v>40.872999999999998</v>
      </c>
      <c r="T8" s="229">
        <v>41.088000000000001</v>
      </c>
      <c r="U8" s="229">
        <v>40.470999999999997</v>
      </c>
      <c r="V8" s="229">
        <v>40.957999999999998</v>
      </c>
      <c r="W8" s="229">
        <v>41.128</v>
      </c>
      <c r="X8" s="229">
        <v>40.682000000000002</v>
      </c>
      <c r="Y8" s="229">
        <v>41.375</v>
      </c>
      <c r="Z8" s="229">
        <v>43.517000000000003</v>
      </c>
      <c r="AA8" s="229">
        <v>40.758000000000003</v>
      </c>
      <c r="AB8" s="229">
        <v>41.093000000000004</v>
      </c>
      <c r="AC8" s="229">
        <v>40.537999999999997</v>
      </c>
      <c r="AD8" s="229">
        <v>41.133000000000003</v>
      </c>
      <c r="AE8" s="229">
        <v>40.593000000000004</v>
      </c>
      <c r="AF8" s="229">
        <v>40.713999999999999</v>
      </c>
      <c r="AG8" s="229">
        <v>40.347999999999999</v>
      </c>
      <c r="AH8" s="229">
        <v>44.286000000000001</v>
      </c>
      <c r="AI8" s="229">
        <v>41.582999999999998</v>
      </c>
      <c r="AJ8" s="229">
        <v>41.402999999999999</v>
      </c>
      <c r="AL8" s="229">
        <v>41.14</v>
      </c>
      <c r="AM8" s="229">
        <v>40.624000000000002</v>
      </c>
      <c r="AN8" s="229">
        <v>40.177</v>
      </c>
      <c r="AO8" s="229">
        <v>40.380000000000003</v>
      </c>
      <c r="AP8" s="229">
        <v>40.93</v>
      </c>
      <c r="AQ8" s="229">
        <v>40.384999999999998</v>
      </c>
      <c r="AR8" s="229">
        <v>40.225000000000001</v>
      </c>
      <c r="AS8" s="229">
        <v>40.476999999999997</v>
      </c>
      <c r="AT8" s="229">
        <v>39.97</v>
      </c>
      <c r="AU8" s="229">
        <v>40.405999999999999</v>
      </c>
      <c r="AV8" s="229">
        <v>40.131</v>
      </c>
      <c r="AW8" s="229">
        <v>40.164999999999999</v>
      </c>
    </row>
    <row r="9" spans="1:49" s="2" customFormat="1" ht="24.9" customHeight="1">
      <c r="A9" s="205">
        <v>3</v>
      </c>
      <c r="B9" s="381" t="s">
        <v>253</v>
      </c>
      <c r="C9" s="176">
        <v>11</v>
      </c>
      <c r="D9" s="368">
        <f>COUNTIF(R5:R134,"&gt;00")+1</f>
        <v>64</v>
      </c>
      <c r="E9" s="226">
        <f>D9+E8</f>
        <v>217</v>
      </c>
      <c r="F9" s="220">
        <f>MIN(R5:R130)</f>
        <v>40.279000000000003</v>
      </c>
      <c r="G9" s="371">
        <f>AVERAGE(R5:R136)</f>
        <v>40.726412698412695</v>
      </c>
      <c r="H9" s="372">
        <f t="shared" ref="H9:H40" si="0">G9-F9</f>
        <v>0.44741269841269116</v>
      </c>
      <c r="I9" s="130">
        <v>0.1047337962962963</v>
      </c>
      <c r="J9" s="131">
        <f t="shared" ref="J9:J39" si="1">I9-I8</f>
        <v>3.1342592592592589E-2</v>
      </c>
      <c r="K9" s="90">
        <f>J9+K7</f>
        <v>7.0532407407407405E-2</v>
      </c>
      <c r="L9" s="186">
        <v>142.065</v>
      </c>
      <c r="M9" s="92"/>
      <c r="N9" s="44"/>
      <c r="P9" s="229">
        <v>40.781999999999996</v>
      </c>
      <c r="Q9" s="229">
        <v>40.898000000000003</v>
      </c>
      <c r="R9" s="229">
        <v>40.570999999999998</v>
      </c>
      <c r="S9" s="229">
        <v>40.927</v>
      </c>
      <c r="T9" s="229">
        <v>40.728999999999999</v>
      </c>
      <c r="U9" s="229">
        <v>40.564</v>
      </c>
      <c r="V9" s="229">
        <v>41.32</v>
      </c>
      <c r="W9" s="229">
        <v>41.612000000000002</v>
      </c>
      <c r="X9" s="229">
        <v>40.756</v>
      </c>
      <c r="Y9" s="229">
        <v>40.960999999999999</v>
      </c>
      <c r="Z9"/>
      <c r="AA9" s="229">
        <v>40.606999999999999</v>
      </c>
      <c r="AB9" s="229">
        <v>40.901000000000003</v>
      </c>
      <c r="AC9" s="229">
        <v>40.61</v>
      </c>
      <c r="AD9" s="229">
        <v>40.945</v>
      </c>
      <c r="AE9" s="229">
        <v>40.326000000000001</v>
      </c>
      <c r="AF9" s="229">
        <v>41.231999999999999</v>
      </c>
      <c r="AG9" s="229">
        <v>40.468000000000004</v>
      </c>
      <c r="AH9" s="229">
        <v>41.485999999999997</v>
      </c>
      <c r="AI9" s="229">
        <v>40.494999999999997</v>
      </c>
      <c r="AJ9" s="229">
        <v>40.845999999999997</v>
      </c>
      <c r="AL9" s="229">
        <v>41.301000000000002</v>
      </c>
      <c r="AM9" s="229">
        <v>40.548999999999999</v>
      </c>
      <c r="AN9" s="229">
        <v>40.185000000000002</v>
      </c>
      <c r="AO9" s="229">
        <v>40.186</v>
      </c>
      <c r="AP9" s="229">
        <v>40.729999999999997</v>
      </c>
      <c r="AQ9" s="229">
        <v>40.183999999999997</v>
      </c>
      <c r="AR9" s="229">
        <v>40.17</v>
      </c>
      <c r="AS9" s="229">
        <v>42.277999999999999</v>
      </c>
      <c r="AT9" s="229">
        <v>40.917000000000002</v>
      </c>
      <c r="AU9" s="229">
        <v>41.53</v>
      </c>
      <c r="AV9" s="229">
        <v>40.097999999999999</v>
      </c>
      <c r="AW9" s="229">
        <v>40.307000000000002</v>
      </c>
    </row>
    <row r="10" spans="1:49" s="2" customFormat="1" ht="24.9" customHeight="1">
      <c r="A10" s="205">
        <v>4</v>
      </c>
      <c r="B10" s="381" t="s">
        <v>187</v>
      </c>
      <c r="C10" s="176">
        <v>44</v>
      </c>
      <c r="D10" s="368">
        <f>COUNTIF(S5:S134,"&gt;00")+1</f>
        <v>93</v>
      </c>
      <c r="E10" s="226">
        <f t="shared" ref="E10:E40" si="2">D10+E9</f>
        <v>310</v>
      </c>
      <c r="F10" s="220">
        <f>MIN(S5:S130)</f>
        <v>40.578000000000003</v>
      </c>
      <c r="G10" s="371">
        <f>AVERAGE(S5:S136)</f>
        <v>40.912347826086958</v>
      </c>
      <c r="H10" s="372">
        <f t="shared" si="0"/>
        <v>0.33434782608695457</v>
      </c>
      <c r="I10" s="130">
        <v>0.14994212962962963</v>
      </c>
      <c r="J10" s="131">
        <f t="shared" si="1"/>
        <v>4.5208333333333336E-2</v>
      </c>
      <c r="K10" s="90">
        <f>J10+K8</f>
        <v>7.9409722222222229E-2</v>
      </c>
      <c r="L10" s="186">
        <v>141.30699999999999</v>
      </c>
      <c r="M10" s="92"/>
      <c r="N10" s="44"/>
      <c r="P10" s="229">
        <v>40.652999999999999</v>
      </c>
      <c r="Q10" s="229">
        <v>40.872999999999998</v>
      </c>
      <c r="R10" s="229">
        <v>40.756999999999998</v>
      </c>
      <c r="S10" s="229">
        <v>40.734000000000002</v>
      </c>
      <c r="T10" s="229">
        <v>40.853999999999999</v>
      </c>
      <c r="U10" s="229">
        <v>40.552999999999997</v>
      </c>
      <c r="V10" s="229">
        <v>40.935000000000002</v>
      </c>
      <c r="W10" s="229">
        <v>41.542000000000002</v>
      </c>
      <c r="X10" s="229">
        <v>40.61</v>
      </c>
      <c r="Y10" s="229">
        <v>41.182000000000002</v>
      </c>
      <c r="Z10"/>
      <c r="AA10" s="229">
        <v>40.494999999999997</v>
      </c>
      <c r="AB10" s="229">
        <v>40.893000000000001</v>
      </c>
      <c r="AC10" s="229">
        <v>40.316000000000003</v>
      </c>
      <c r="AD10" s="229">
        <v>40.636000000000003</v>
      </c>
      <c r="AE10" s="229">
        <v>41.741</v>
      </c>
      <c r="AF10" s="229">
        <v>40.744</v>
      </c>
      <c r="AG10" s="229">
        <v>40.084000000000003</v>
      </c>
      <c r="AH10" s="229">
        <v>40.712000000000003</v>
      </c>
      <c r="AI10" s="229">
        <v>40.506999999999998</v>
      </c>
      <c r="AJ10" s="229">
        <v>40.848999999999997</v>
      </c>
      <c r="AL10" s="229">
        <v>41.128999999999998</v>
      </c>
      <c r="AM10" s="229">
        <v>40.313000000000002</v>
      </c>
      <c r="AN10" s="229">
        <v>39.959000000000003</v>
      </c>
      <c r="AO10" s="229">
        <v>40.328000000000003</v>
      </c>
      <c r="AP10" s="229">
        <v>40.518999999999998</v>
      </c>
      <c r="AQ10" s="229">
        <v>39.982999999999997</v>
      </c>
      <c r="AR10" s="229">
        <v>40.082000000000001</v>
      </c>
      <c r="AS10" s="229">
        <v>40.536999999999999</v>
      </c>
      <c r="AT10" s="229">
        <v>40.146000000000001</v>
      </c>
      <c r="AU10" s="229">
        <v>40.418999999999997</v>
      </c>
      <c r="AV10" s="229">
        <v>41.314</v>
      </c>
      <c r="AW10" s="229">
        <v>40.229999999999997</v>
      </c>
    </row>
    <row r="11" spans="1:49" s="2" customFormat="1" ht="24.9" customHeight="1">
      <c r="A11" s="205">
        <v>5</v>
      </c>
      <c r="B11" s="381" t="s">
        <v>253</v>
      </c>
      <c r="C11" s="176">
        <v>8</v>
      </c>
      <c r="D11" s="368">
        <f>COUNTIF(T5:T134,"&gt;00")+1</f>
        <v>69</v>
      </c>
      <c r="E11" s="226">
        <f t="shared" si="2"/>
        <v>379</v>
      </c>
      <c r="F11" s="220">
        <f>MIN(T5:T130)</f>
        <v>40.494999999999997</v>
      </c>
      <c r="G11" s="371">
        <f>AVERAGE(T5:T136)</f>
        <v>40.848470588235294</v>
      </c>
      <c r="H11" s="372">
        <f t="shared" si="0"/>
        <v>0.35347058823529665</v>
      </c>
      <c r="I11" s="130">
        <v>0.18373842592592593</v>
      </c>
      <c r="J11" s="131">
        <f t="shared" si="1"/>
        <v>3.3796296296296297E-2</v>
      </c>
      <c r="K11" s="90">
        <f>J11+K9</f>
        <v>0.1043287037037037</v>
      </c>
      <c r="L11" s="186">
        <v>142.971</v>
      </c>
      <c r="M11" s="92"/>
      <c r="N11" s="44"/>
      <c r="P11" s="229">
        <v>40.543999999999997</v>
      </c>
      <c r="Q11" s="229">
        <v>40.856999999999999</v>
      </c>
      <c r="R11" s="229">
        <v>40.921999999999997</v>
      </c>
      <c r="S11" s="229">
        <v>40.703000000000003</v>
      </c>
      <c r="T11" s="229">
        <v>40.783000000000001</v>
      </c>
      <c r="U11" s="229">
        <v>40.469000000000001</v>
      </c>
      <c r="V11" s="229">
        <v>40.857999999999997</v>
      </c>
      <c r="W11" s="229">
        <v>41.186</v>
      </c>
      <c r="X11" s="229">
        <v>40.646000000000001</v>
      </c>
      <c r="Y11" s="229">
        <v>40.773000000000003</v>
      </c>
      <c r="Z11"/>
      <c r="AA11" s="229">
        <v>40.229999999999997</v>
      </c>
      <c r="AB11" s="229">
        <v>41.283000000000001</v>
      </c>
      <c r="AC11" s="229">
        <v>40.109000000000002</v>
      </c>
      <c r="AD11" s="229">
        <v>40.606999999999999</v>
      </c>
      <c r="AE11" s="229">
        <v>40.392000000000003</v>
      </c>
      <c r="AF11" s="229">
        <v>41.006999999999998</v>
      </c>
      <c r="AG11" s="229">
        <v>40.247</v>
      </c>
      <c r="AH11" s="229">
        <v>40.683999999999997</v>
      </c>
      <c r="AI11" s="229">
        <v>40.478000000000002</v>
      </c>
      <c r="AJ11" s="229">
        <v>40.720999999999997</v>
      </c>
      <c r="AL11" s="229">
        <v>40.792000000000002</v>
      </c>
      <c r="AM11" s="229">
        <v>40.284999999999997</v>
      </c>
      <c r="AN11" s="229">
        <v>40.164000000000001</v>
      </c>
      <c r="AO11" s="229">
        <v>40.332999999999998</v>
      </c>
      <c r="AP11" s="229">
        <v>41.329000000000001</v>
      </c>
      <c r="AQ11" s="229">
        <v>39.878</v>
      </c>
      <c r="AR11" s="229">
        <v>40.369</v>
      </c>
      <c r="AS11" s="229">
        <v>40.475000000000001</v>
      </c>
      <c r="AT11" s="229">
        <v>39.741</v>
      </c>
      <c r="AU11" s="229">
        <v>40.543999999999997</v>
      </c>
      <c r="AV11" s="229">
        <v>40.238999999999997</v>
      </c>
      <c r="AW11" s="229">
        <v>40.103000000000002</v>
      </c>
    </row>
    <row r="12" spans="1:49" s="2" customFormat="1" ht="24.9" customHeight="1">
      <c r="A12" s="205">
        <v>6</v>
      </c>
      <c r="B12" s="381" t="s">
        <v>183</v>
      </c>
      <c r="C12" s="176">
        <v>4</v>
      </c>
      <c r="D12" s="368">
        <f>COUNTIF(U5:U134,"&gt;00")+1</f>
        <v>83</v>
      </c>
      <c r="E12" s="226">
        <f t="shared" si="2"/>
        <v>462</v>
      </c>
      <c r="F12" s="393">
        <f>MIN(U5:U130)</f>
        <v>40.048999999999999</v>
      </c>
      <c r="G12" s="371">
        <f>AVERAGE(U5:U136)</f>
        <v>40.409268292682924</v>
      </c>
      <c r="H12" s="372">
        <f t="shared" si="0"/>
        <v>0.3602682926829246</v>
      </c>
      <c r="I12" s="130">
        <v>0.22373842592592594</v>
      </c>
      <c r="J12" s="131">
        <f t="shared" si="1"/>
        <v>4.0000000000000008E-2</v>
      </c>
      <c r="K12" s="90">
        <f>J12</f>
        <v>4.0000000000000008E-2</v>
      </c>
      <c r="L12" s="186">
        <v>142.18</v>
      </c>
      <c r="M12" s="92"/>
      <c r="N12" s="44"/>
      <c r="P12" s="229">
        <v>40.78</v>
      </c>
      <c r="Q12" s="229">
        <v>40.753999999999998</v>
      </c>
      <c r="R12" s="229">
        <v>40.811999999999998</v>
      </c>
      <c r="S12" s="229">
        <v>40.802999999999997</v>
      </c>
      <c r="T12" s="229">
        <v>40.817999999999998</v>
      </c>
      <c r="U12" s="229">
        <v>41.765000000000001</v>
      </c>
      <c r="V12" s="229">
        <v>40.676000000000002</v>
      </c>
      <c r="W12" s="229">
        <v>43.317999999999998</v>
      </c>
      <c r="X12" s="229">
        <v>40.5</v>
      </c>
      <c r="Y12" s="229">
        <v>40.939</v>
      </c>
      <c r="Z12"/>
      <c r="AA12" s="229">
        <v>40.432000000000002</v>
      </c>
      <c r="AB12" s="229">
        <v>40.968000000000004</v>
      </c>
      <c r="AC12" s="229">
        <v>40.249000000000002</v>
      </c>
      <c r="AD12" s="229">
        <v>40.649000000000001</v>
      </c>
      <c r="AE12" s="229">
        <v>40.262</v>
      </c>
      <c r="AF12" s="229">
        <v>40.686999999999998</v>
      </c>
      <c r="AG12" s="229">
        <v>40.064</v>
      </c>
      <c r="AH12" s="229">
        <v>41.127000000000002</v>
      </c>
      <c r="AI12" s="229">
        <v>40.994</v>
      </c>
      <c r="AJ12" s="229">
        <v>40.606999999999999</v>
      </c>
      <c r="AL12" s="229">
        <v>40.968000000000004</v>
      </c>
      <c r="AM12" s="229">
        <v>40.738</v>
      </c>
      <c r="AN12" s="229">
        <v>40.017000000000003</v>
      </c>
      <c r="AO12" s="229">
        <v>40.386000000000003</v>
      </c>
      <c r="AP12" s="229">
        <v>40.999000000000002</v>
      </c>
      <c r="AQ12" s="229">
        <v>39.612000000000002</v>
      </c>
      <c r="AR12" s="229">
        <v>39.859000000000002</v>
      </c>
      <c r="AS12" s="229">
        <v>40.869999999999997</v>
      </c>
      <c r="AT12" s="229">
        <v>40.058999999999997</v>
      </c>
      <c r="AU12" s="229">
        <v>40.676000000000002</v>
      </c>
      <c r="AV12" s="229">
        <v>40.088999999999999</v>
      </c>
      <c r="AW12" s="229">
        <v>40.072000000000003</v>
      </c>
    </row>
    <row r="13" spans="1:49" s="2" customFormat="1" ht="24.9" customHeight="1">
      <c r="A13" s="205">
        <v>7</v>
      </c>
      <c r="B13" s="381" t="s">
        <v>187</v>
      </c>
      <c r="C13" s="176">
        <v>8</v>
      </c>
      <c r="D13" s="368">
        <f>COUNTIF(V5:V134,"&gt;00")+1</f>
        <v>29</v>
      </c>
      <c r="E13" s="226">
        <f t="shared" si="2"/>
        <v>491</v>
      </c>
      <c r="F13" s="220">
        <f>MIN(V5:V136)</f>
        <v>40.664000000000001</v>
      </c>
      <c r="G13" s="371">
        <f>AVERAGE(V5:V136)</f>
        <v>40.958857142857148</v>
      </c>
      <c r="H13" s="372">
        <f t="shared" si="0"/>
        <v>0.29485714285714693</v>
      </c>
      <c r="I13" s="130">
        <v>0.2386689814814815</v>
      </c>
      <c r="J13" s="131">
        <f t="shared" si="1"/>
        <v>1.4930555555555558E-2</v>
      </c>
      <c r="K13" s="90">
        <f>J13+K10</f>
        <v>9.4340277777777787E-2</v>
      </c>
      <c r="L13" s="187">
        <v>140.58099999999999</v>
      </c>
      <c r="M13" s="92"/>
      <c r="N13" s="44"/>
      <c r="P13" s="229">
        <v>40.75</v>
      </c>
      <c r="Q13" s="229">
        <v>41.024999999999999</v>
      </c>
      <c r="R13" s="229">
        <v>41.655999999999999</v>
      </c>
      <c r="S13" s="229">
        <v>41.32</v>
      </c>
      <c r="T13" s="229">
        <v>40.781999999999996</v>
      </c>
      <c r="U13" s="229">
        <v>40.4</v>
      </c>
      <c r="V13" s="229">
        <v>42.238</v>
      </c>
      <c r="W13" s="229">
        <v>41.17</v>
      </c>
      <c r="X13" s="229">
        <v>40.645000000000003</v>
      </c>
      <c r="Y13" s="229">
        <v>40.917999999999999</v>
      </c>
      <c r="Z13"/>
      <c r="AA13" s="229">
        <v>40.621000000000002</v>
      </c>
      <c r="AB13" s="229">
        <v>40.98</v>
      </c>
      <c r="AC13" s="229">
        <v>40.122</v>
      </c>
      <c r="AD13" s="229">
        <v>40.898000000000003</v>
      </c>
      <c r="AE13" s="229">
        <v>40.923999999999999</v>
      </c>
      <c r="AF13" s="229">
        <v>41.31</v>
      </c>
      <c r="AG13" s="229">
        <v>40.311</v>
      </c>
      <c r="AH13" s="229">
        <v>40.371000000000002</v>
      </c>
      <c r="AI13" s="229">
        <v>40.549999999999997</v>
      </c>
      <c r="AJ13" s="229">
        <v>40.494</v>
      </c>
      <c r="AL13" s="229">
        <v>41.000999999999998</v>
      </c>
      <c r="AM13" s="229">
        <v>40.377000000000002</v>
      </c>
      <c r="AN13" s="229">
        <v>40.073999999999998</v>
      </c>
      <c r="AO13" s="229">
        <v>40.566000000000003</v>
      </c>
      <c r="AP13" s="229">
        <v>40.512</v>
      </c>
      <c r="AQ13" s="229">
        <v>39.912999999999997</v>
      </c>
      <c r="AR13" s="229">
        <v>39.823999999999998</v>
      </c>
      <c r="AS13" s="229">
        <v>40.270000000000003</v>
      </c>
      <c r="AT13" s="229">
        <v>39.895000000000003</v>
      </c>
      <c r="AU13" s="229">
        <v>40.581000000000003</v>
      </c>
      <c r="AV13" s="229">
        <v>40.103000000000002</v>
      </c>
      <c r="AW13" s="229">
        <v>40.017000000000003</v>
      </c>
    </row>
    <row r="14" spans="1:49" s="2" customFormat="1" ht="24.9" customHeight="1">
      <c r="A14" s="205">
        <v>8</v>
      </c>
      <c r="B14" s="381" t="s">
        <v>186</v>
      </c>
      <c r="C14" s="176">
        <v>2</v>
      </c>
      <c r="D14" s="368">
        <f>COUNTIF(W5:W134,"&gt;00")+1</f>
        <v>85</v>
      </c>
      <c r="E14" s="226">
        <f t="shared" si="2"/>
        <v>576</v>
      </c>
      <c r="F14" s="220">
        <f>MIN(W5:W136)</f>
        <v>40.643999999999998</v>
      </c>
      <c r="G14" s="371">
        <f>AVERAGE(W5:W136)</f>
        <v>41.250547619047602</v>
      </c>
      <c r="H14" s="372">
        <f t="shared" si="0"/>
        <v>0.60654761904760335</v>
      </c>
      <c r="I14" s="130">
        <v>0.28039351851851851</v>
      </c>
      <c r="J14" s="131">
        <f t="shared" si="1"/>
        <v>4.1724537037037018E-2</v>
      </c>
      <c r="K14" s="90">
        <f>J14</f>
        <v>4.1724537037037018E-2</v>
      </c>
      <c r="L14" s="186">
        <v>142.00899999999999</v>
      </c>
      <c r="M14" s="92"/>
      <c r="N14" s="44"/>
      <c r="P14" s="229">
        <v>41.429000000000002</v>
      </c>
      <c r="Q14" s="229">
        <v>40.500999999999998</v>
      </c>
      <c r="R14" s="229">
        <v>41.018999999999998</v>
      </c>
      <c r="S14" s="229">
        <v>40.723999999999997</v>
      </c>
      <c r="T14" s="229">
        <v>40.795000000000002</v>
      </c>
      <c r="U14" s="229">
        <v>40.366</v>
      </c>
      <c r="V14" s="229">
        <v>40.664000000000001</v>
      </c>
      <c r="W14" s="229">
        <v>41.362000000000002</v>
      </c>
      <c r="X14" s="229">
        <v>40.438000000000002</v>
      </c>
      <c r="Y14" s="229">
        <v>41.036999999999999</v>
      </c>
      <c r="Z14"/>
      <c r="AA14" s="229">
        <v>40.299999999999997</v>
      </c>
      <c r="AB14" s="229">
        <v>40.695</v>
      </c>
      <c r="AC14" s="229">
        <v>40.253</v>
      </c>
      <c r="AD14" s="229">
        <v>40.595999999999997</v>
      </c>
      <c r="AE14" s="229">
        <v>40.225000000000001</v>
      </c>
      <c r="AF14" s="229">
        <v>41.027999999999999</v>
      </c>
      <c r="AG14" s="229">
        <v>40.198</v>
      </c>
      <c r="AH14" s="229">
        <v>40.579000000000001</v>
      </c>
      <c r="AI14" s="229">
        <v>40.567</v>
      </c>
      <c r="AJ14" s="229">
        <v>40.616999999999997</v>
      </c>
      <c r="AL14" s="229">
        <v>40.71</v>
      </c>
      <c r="AM14" s="229">
        <v>40.585999999999999</v>
      </c>
      <c r="AN14" s="229">
        <v>40.067</v>
      </c>
      <c r="AO14" s="229">
        <v>40.180999999999997</v>
      </c>
      <c r="AP14" s="229">
        <v>40.610999999999997</v>
      </c>
      <c r="AQ14" s="229">
        <v>39.970999999999997</v>
      </c>
      <c r="AR14" s="229">
        <v>40.055</v>
      </c>
      <c r="AS14" s="229">
        <v>40.356999999999999</v>
      </c>
      <c r="AT14" s="229">
        <v>39.9</v>
      </c>
      <c r="AU14" s="229">
        <v>40.420999999999999</v>
      </c>
      <c r="AV14" s="229">
        <v>39.991</v>
      </c>
      <c r="AW14" s="229">
        <v>40.247</v>
      </c>
    </row>
    <row r="15" spans="1:49" s="2" customFormat="1" ht="24.9" customHeight="1">
      <c r="A15" s="205">
        <v>9</v>
      </c>
      <c r="B15" s="381" t="s">
        <v>183</v>
      </c>
      <c r="C15" s="176">
        <v>6</v>
      </c>
      <c r="D15" s="368">
        <f>COUNTIF(X5:X134,"&gt;00")+1</f>
        <v>55</v>
      </c>
      <c r="E15" s="226">
        <f t="shared" si="2"/>
        <v>631</v>
      </c>
      <c r="F15" s="220">
        <f>MIN(X5:X136)</f>
        <v>40.08</v>
      </c>
      <c r="G15" s="371">
        <f>AVERAGE(X5:X136)</f>
        <v>40.538925925925923</v>
      </c>
      <c r="H15" s="372">
        <f t="shared" si="0"/>
        <v>0.45892592592592507</v>
      </c>
      <c r="I15" s="130">
        <v>0.30737268518518518</v>
      </c>
      <c r="J15" s="131">
        <f t="shared" si="1"/>
        <v>2.6979166666666665E-2</v>
      </c>
      <c r="K15" s="90">
        <f>J15+K12</f>
        <v>6.6979166666666673E-2</v>
      </c>
      <c r="L15" s="186">
        <v>142.62100000000001</v>
      </c>
      <c r="M15" s="92"/>
      <c r="N15" s="44"/>
      <c r="P15" s="229">
        <v>40.484999999999999</v>
      </c>
      <c r="Q15" s="229">
        <v>42.404000000000003</v>
      </c>
      <c r="R15" s="229">
        <v>40.959000000000003</v>
      </c>
      <c r="S15" s="229">
        <v>40.840000000000003</v>
      </c>
      <c r="T15" s="229">
        <v>40.764000000000003</v>
      </c>
      <c r="U15" s="229">
        <v>40.304000000000002</v>
      </c>
      <c r="V15" s="229">
        <v>40.704999999999998</v>
      </c>
      <c r="W15" s="229">
        <v>41.533999999999999</v>
      </c>
      <c r="X15" s="229">
        <v>40.588999999999999</v>
      </c>
      <c r="Y15" s="229">
        <v>41.435000000000002</v>
      </c>
      <c r="Z15"/>
      <c r="AA15" s="229">
        <v>40.521000000000001</v>
      </c>
      <c r="AB15" s="229">
        <v>40.654000000000003</v>
      </c>
      <c r="AC15" s="229">
        <v>40.456000000000003</v>
      </c>
      <c r="AD15" s="229">
        <v>40.247</v>
      </c>
      <c r="AE15" s="229">
        <v>40.338000000000001</v>
      </c>
      <c r="AF15" s="229">
        <v>40.536999999999999</v>
      </c>
      <c r="AG15" s="229">
        <v>40.165999999999997</v>
      </c>
      <c r="AH15" s="229">
        <v>40.954000000000001</v>
      </c>
      <c r="AI15" s="229">
        <v>40.892000000000003</v>
      </c>
      <c r="AJ15" s="229">
        <v>40.801000000000002</v>
      </c>
      <c r="AL15" s="229">
        <v>40.841000000000001</v>
      </c>
      <c r="AM15" s="229">
        <v>40.530999999999999</v>
      </c>
      <c r="AN15" s="229">
        <v>39.850999999999999</v>
      </c>
      <c r="AO15" s="229">
        <v>40.320999999999998</v>
      </c>
      <c r="AP15" s="229">
        <v>40.668999999999997</v>
      </c>
      <c r="AQ15" s="229">
        <v>39.576000000000001</v>
      </c>
      <c r="AR15" s="229">
        <v>40.006</v>
      </c>
      <c r="AS15" s="229">
        <v>40.335999999999999</v>
      </c>
      <c r="AT15" s="229">
        <v>39.957999999999998</v>
      </c>
      <c r="AU15" s="229">
        <v>40.494999999999997</v>
      </c>
      <c r="AV15" s="229">
        <v>39.954999999999998</v>
      </c>
      <c r="AW15" s="229">
        <v>40.085000000000001</v>
      </c>
    </row>
    <row r="16" spans="1:49" s="2" customFormat="1" ht="24.9" customHeight="1">
      <c r="A16" s="506">
        <v>10</v>
      </c>
      <c r="B16" s="512" t="s">
        <v>186</v>
      </c>
      <c r="C16" s="510">
        <v>69</v>
      </c>
      <c r="D16" s="368">
        <f>COUNTIF(Y5:Y134,"&gt;00")+1</f>
        <v>51</v>
      </c>
      <c r="E16" s="226">
        <f t="shared" si="2"/>
        <v>682</v>
      </c>
      <c r="F16" s="220">
        <f>MIN(Y5:Y136)</f>
        <v>40.741999999999997</v>
      </c>
      <c r="G16" s="371">
        <f>AVERAGE(Y5:Y136)</f>
        <v>41.128820000000005</v>
      </c>
      <c r="H16" s="372">
        <f t="shared" si="0"/>
        <v>0.38682000000000727</v>
      </c>
      <c r="I16" s="508">
        <v>0.3397222222222222</v>
      </c>
      <c r="J16" s="504">
        <f t="shared" si="1"/>
        <v>3.2349537037037024E-2</v>
      </c>
      <c r="K16" s="533">
        <f>J16+K14</f>
        <v>7.4074074074074042E-2</v>
      </c>
      <c r="L16" s="195">
        <v>426.89299999999997</v>
      </c>
      <c r="M16" s="162" t="s">
        <v>242</v>
      </c>
      <c r="N16" s="44" t="s">
        <v>243</v>
      </c>
      <c r="P16" s="229">
        <v>40.360999999999997</v>
      </c>
      <c r="Q16" s="229">
        <v>40.799999999999997</v>
      </c>
      <c r="R16" s="229">
        <v>41.170999999999999</v>
      </c>
      <c r="S16" s="229">
        <v>40.713999999999999</v>
      </c>
      <c r="T16" s="229">
        <v>40.762999999999998</v>
      </c>
      <c r="U16" s="229">
        <v>40.292999999999999</v>
      </c>
      <c r="V16" s="229">
        <v>40.749000000000002</v>
      </c>
      <c r="W16" s="229">
        <v>41.292999999999999</v>
      </c>
      <c r="X16" s="229">
        <v>40.677999999999997</v>
      </c>
      <c r="Y16" s="229">
        <v>40.889000000000003</v>
      </c>
      <c r="Z16"/>
      <c r="AA16" s="229">
        <v>40.164000000000001</v>
      </c>
      <c r="AB16" s="229">
        <v>41.073</v>
      </c>
      <c r="AC16" s="229">
        <v>40.26</v>
      </c>
      <c r="AD16" s="229">
        <v>40.649000000000001</v>
      </c>
      <c r="AE16" s="229">
        <v>40.533999999999999</v>
      </c>
      <c r="AF16" s="229">
        <v>40.804000000000002</v>
      </c>
      <c r="AG16" s="229">
        <v>40.148000000000003</v>
      </c>
      <c r="AH16" s="229">
        <v>41.338999999999999</v>
      </c>
      <c r="AI16" s="229">
        <v>40.49</v>
      </c>
      <c r="AJ16" s="229">
        <v>40.475000000000001</v>
      </c>
      <c r="AL16" s="229">
        <v>40.695</v>
      </c>
      <c r="AM16" s="229">
        <v>40.603000000000002</v>
      </c>
      <c r="AN16" s="229">
        <v>39.927999999999997</v>
      </c>
      <c r="AO16" s="229">
        <v>40.277999999999999</v>
      </c>
      <c r="AP16" s="229">
        <v>40.402999999999999</v>
      </c>
      <c r="AQ16" s="229">
        <v>39.930999999999997</v>
      </c>
      <c r="AR16" s="229">
        <v>39.823</v>
      </c>
      <c r="AS16" s="229">
        <v>40.728000000000002</v>
      </c>
      <c r="AT16" s="229">
        <v>39.936999999999998</v>
      </c>
      <c r="AU16" s="229">
        <v>40.622999999999998</v>
      </c>
      <c r="AV16" s="229">
        <v>40.130000000000003</v>
      </c>
      <c r="AW16" s="229">
        <v>40.027000000000001</v>
      </c>
    </row>
    <row r="17" spans="1:49" s="2" customFormat="1" ht="24.9" customHeight="1">
      <c r="A17" s="507"/>
      <c r="B17" s="513"/>
      <c r="C17" s="511"/>
      <c r="D17" s="368">
        <f>COUNTIF(Z5:Z134,"&gt;00")+1</f>
        <v>5</v>
      </c>
      <c r="E17" s="226">
        <f t="shared" si="2"/>
        <v>687</v>
      </c>
      <c r="F17" s="220">
        <f>MIN(Z5:Z136)</f>
        <v>41.671999999999997</v>
      </c>
      <c r="G17" s="371">
        <f>AVERAGE(Z5:Z136)</f>
        <v>42.330500000000001</v>
      </c>
      <c r="H17" s="372">
        <f t="shared" si="0"/>
        <v>0.65850000000000364</v>
      </c>
      <c r="I17" s="509"/>
      <c r="J17" s="505"/>
      <c r="K17" s="534"/>
      <c r="L17" s="187">
        <v>140.35400000000001</v>
      </c>
      <c r="M17" s="92"/>
      <c r="N17" s="44"/>
      <c r="P17" s="229">
        <v>40.466000000000001</v>
      </c>
      <c r="Q17" s="229">
        <v>40.567</v>
      </c>
      <c r="R17" s="229">
        <v>41.49</v>
      </c>
      <c r="S17" s="229">
        <v>40.886000000000003</v>
      </c>
      <c r="T17" s="229">
        <v>40.880000000000003</v>
      </c>
      <c r="U17" s="229">
        <v>40.625999999999998</v>
      </c>
      <c r="V17" s="229">
        <v>41.712000000000003</v>
      </c>
      <c r="W17" s="229">
        <v>41.499000000000002</v>
      </c>
      <c r="X17" s="229">
        <v>40.588999999999999</v>
      </c>
      <c r="Y17" s="229">
        <v>41.262</v>
      </c>
      <c r="Z17"/>
      <c r="AA17" s="229">
        <v>40.386000000000003</v>
      </c>
      <c r="AB17" s="229">
        <v>40.6</v>
      </c>
      <c r="AC17" s="229">
        <v>40.136000000000003</v>
      </c>
      <c r="AD17" s="229">
        <v>40.384999999999998</v>
      </c>
      <c r="AE17" s="229">
        <v>40.176000000000002</v>
      </c>
      <c r="AF17" s="229">
        <v>40.712000000000003</v>
      </c>
      <c r="AG17" s="229">
        <v>40.052</v>
      </c>
      <c r="AH17" s="229">
        <v>40.362000000000002</v>
      </c>
      <c r="AI17" s="229">
        <v>40.561</v>
      </c>
      <c r="AJ17" s="229">
        <v>40.417999999999999</v>
      </c>
      <c r="AL17" s="229">
        <v>40.738999999999997</v>
      </c>
      <c r="AM17" s="229">
        <v>40.631</v>
      </c>
      <c r="AN17" s="229">
        <v>40.21</v>
      </c>
      <c r="AO17" s="229">
        <v>40.409999999999997</v>
      </c>
      <c r="AP17" s="229">
        <v>40.350999999999999</v>
      </c>
      <c r="AQ17" s="229">
        <v>39.917000000000002</v>
      </c>
      <c r="AR17" s="229">
        <v>40.246000000000002</v>
      </c>
      <c r="AS17" s="229">
        <v>40.302</v>
      </c>
      <c r="AT17" s="229">
        <v>40.228999999999999</v>
      </c>
      <c r="AU17" s="229">
        <v>40.924999999999997</v>
      </c>
      <c r="AV17" s="229">
        <v>40.192999999999998</v>
      </c>
      <c r="AW17" s="229">
        <v>40.042999999999999</v>
      </c>
    </row>
    <row r="18" spans="1:49" s="2" customFormat="1" ht="24.9" customHeight="1">
      <c r="A18" s="205">
        <v>11</v>
      </c>
      <c r="B18" s="381" t="s">
        <v>181</v>
      </c>
      <c r="C18" s="176">
        <v>1</v>
      </c>
      <c r="D18" s="368">
        <f>COUNTIF(AA5:AA134,"&gt;00")+1</f>
        <v>77</v>
      </c>
      <c r="E18" s="226">
        <f t="shared" si="2"/>
        <v>764</v>
      </c>
      <c r="F18" s="220">
        <f>MIN(AA5:AA136)</f>
        <v>39.908000000000001</v>
      </c>
      <c r="G18" s="371">
        <f>AVERAGE(AA5:AA136)</f>
        <v>40.273421052631576</v>
      </c>
      <c r="H18" s="372">
        <f t="shared" si="0"/>
        <v>0.36542105263157509</v>
      </c>
      <c r="I18" s="130">
        <v>0.37677083333333333</v>
      </c>
      <c r="J18" s="131">
        <f>I18-I16</f>
        <v>3.7048611111111129E-2</v>
      </c>
      <c r="K18" s="90">
        <f>J18</f>
        <v>3.7048611111111129E-2</v>
      </c>
      <c r="L18" s="186">
        <v>141.16</v>
      </c>
      <c r="M18" s="92"/>
      <c r="N18" s="44"/>
      <c r="P18" s="229">
        <v>40.561</v>
      </c>
      <c r="Q18" s="229">
        <v>40.81</v>
      </c>
      <c r="R18" s="229">
        <v>41.393000000000001</v>
      </c>
      <c r="S18" s="229">
        <v>40.771999999999998</v>
      </c>
      <c r="T18" s="229">
        <v>40.720999999999997</v>
      </c>
      <c r="U18" s="229">
        <v>40.639000000000003</v>
      </c>
      <c r="V18" s="229">
        <v>40.671999999999997</v>
      </c>
      <c r="W18" s="229">
        <v>41.259</v>
      </c>
      <c r="X18" s="229">
        <v>40.365000000000002</v>
      </c>
      <c r="Y18" s="229">
        <v>41.151000000000003</v>
      </c>
      <c r="Z18"/>
      <c r="AA18" s="229">
        <v>40.095999999999997</v>
      </c>
      <c r="AB18" s="229">
        <v>40.773000000000003</v>
      </c>
      <c r="AC18" s="229">
        <v>40.091000000000001</v>
      </c>
      <c r="AD18" s="229">
        <v>40.381</v>
      </c>
      <c r="AE18" s="229">
        <v>40.094999999999999</v>
      </c>
      <c r="AF18" s="229">
        <v>41.427999999999997</v>
      </c>
      <c r="AG18" s="229">
        <v>40.012</v>
      </c>
      <c r="AH18" s="229">
        <v>40.429000000000002</v>
      </c>
      <c r="AI18" s="229">
        <v>40.566000000000003</v>
      </c>
      <c r="AJ18" s="229">
        <v>40.533000000000001</v>
      </c>
      <c r="AL18" s="229">
        <v>40.68</v>
      </c>
      <c r="AM18" s="229">
        <v>41.576999999999998</v>
      </c>
      <c r="AN18" s="229">
        <v>39.841999999999999</v>
      </c>
      <c r="AO18" s="229">
        <v>40.305999999999997</v>
      </c>
      <c r="AP18" s="229">
        <v>40.531999999999996</v>
      </c>
      <c r="AQ18" s="229">
        <v>39.966999999999999</v>
      </c>
      <c r="AR18" s="229">
        <v>39.969000000000001</v>
      </c>
      <c r="AS18" s="229">
        <v>40.625999999999998</v>
      </c>
      <c r="AT18" s="229">
        <v>39.875</v>
      </c>
      <c r="AU18" s="229">
        <v>40.451999999999998</v>
      </c>
      <c r="AV18" s="229">
        <v>39.883000000000003</v>
      </c>
      <c r="AW18" s="229">
        <v>40.142000000000003</v>
      </c>
    </row>
    <row r="19" spans="1:49" s="2" customFormat="1" ht="24.9" customHeight="1">
      <c r="A19" s="205">
        <v>12</v>
      </c>
      <c r="B19" s="381" t="s">
        <v>186</v>
      </c>
      <c r="C19" s="176">
        <v>21</v>
      </c>
      <c r="D19" s="368">
        <f>COUNTIF(AB5:AB134,"&gt;00")+1</f>
        <v>37</v>
      </c>
      <c r="E19" s="226">
        <f t="shared" si="2"/>
        <v>801</v>
      </c>
      <c r="F19" s="220">
        <f>MIN(AB5:AB136)</f>
        <v>40.482999999999997</v>
      </c>
      <c r="G19" s="371">
        <f>AVERAGE(AB5:AB136)</f>
        <v>40.924611111111098</v>
      </c>
      <c r="H19" s="372">
        <f t="shared" si="0"/>
        <v>0.44161111111110074</v>
      </c>
      <c r="I19" s="130">
        <v>0.39546296296296296</v>
      </c>
      <c r="J19" s="131">
        <f t="shared" si="1"/>
        <v>1.8692129629629628E-2</v>
      </c>
      <c r="K19" s="90">
        <f>J19+K16</f>
        <v>9.276620370370367E-2</v>
      </c>
      <c r="L19" s="186">
        <v>141.71899999999999</v>
      </c>
      <c r="M19" s="92"/>
      <c r="N19" s="44"/>
      <c r="P19" s="229">
        <v>41.048999999999999</v>
      </c>
      <c r="Q19" s="229">
        <v>40.76</v>
      </c>
      <c r="R19" s="229">
        <v>40.738</v>
      </c>
      <c r="S19" s="229">
        <v>40.744999999999997</v>
      </c>
      <c r="T19" s="229">
        <v>40.911999999999999</v>
      </c>
      <c r="U19" s="229">
        <v>40.299999999999997</v>
      </c>
      <c r="V19" s="229">
        <v>40.779000000000003</v>
      </c>
      <c r="W19" s="229">
        <v>41.220999999999997</v>
      </c>
      <c r="X19" s="229">
        <v>40.415999999999997</v>
      </c>
      <c r="Y19" s="229">
        <v>41.765000000000001</v>
      </c>
      <c r="Z19"/>
      <c r="AA19" s="229">
        <v>40.356000000000002</v>
      </c>
      <c r="AB19" s="229">
        <v>40.616</v>
      </c>
      <c r="AC19" s="229">
        <v>40.247</v>
      </c>
      <c r="AD19" s="229">
        <v>40.573999999999998</v>
      </c>
      <c r="AE19" s="229">
        <v>39.975000000000001</v>
      </c>
      <c r="AF19" s="229">
        <v>40.645000000000003</v>
      </c>
      <c r="AG19" s="229">
        <v>40.765999999999998</v>
      </c>
      <c r="AH19" s="229">
        <v>40.603000000000002</v>
      </c>
      <c r="AI19" s="229">
        <v>40.575000000000003</v>
      </c>
      <c r="AJ19" s="229">
        <v>40.909999999999997</v>
      </c>
      <c r="AL19" s="229">
        <v>40.841000000000001</v>
      </c>
      <c r="AM19" s="229">
        <v>40.31</v>
      </c>
      <c r="AN19" s="229">
        <v>39.853999999999999</v>
      </c>
      <c r="AO19" s="229">
        <v>40.207999999999998</v>
      </c>
      <c r="AP19" s="229">
        <v>40.247</v>
      </c>
      <c r="AQ19" s="229">
        <v>39.71</v>
      </c>
      <c r="AR19" s="229">
        <v>39.820999999999998</v>
      </c>
      <c r="AS19" s="229">
        <v>40.314</v>
      </c>
      <c r="AT19" s="229">
        <v>39.701999999999998</v>
      </c>
      <c r="AU19" s="229">
        <v>40.481000000000002</v>
      </c>
      <c r="AV19" s="229">
        <v>40.255000000000003</v>
      </c>
      <c r="AW19" s="229">
        <v>40.1</v>
      </c>
    </row>
    <row r="20" spans="1:49" s="2" customFormat="1" ht="24.9" customHeight="1">
      <c r="A20" s="182">
        <v>13</v>
      </c>
      <c r="B20" s="380" t="s">
        <v>183</v>
      </c>
      <c r="C20" s="176">
        <v>1</v>
      </c>
      <c r="D20" s="368">
        <f>COUNTIF(AC5:AC134,"&gt;00")+1</f>
        <v>57</v>
      </c>
      <c r="E20" s="226">
        <f t="shared" si="2"/>
        <v>858</v>
      </c>
      <c r="F20" s="393">
        <f>MIN(AC5:AC136)</f>
        <v>39.673000000000002</v>
      </c>
      <c r="G20" s="371">
        <f>AVERAGE(AC5:AC136)</f>
        <v>40.110482142857144</v>
      </c>
      <c r="H20" s="372">
        <f t="shared" si="0"/>
        <v>0.43748214285714226</v>
      </c>
      <c r="I20" s="130">
        <v>0.42310185185185184</v>
      </c>
      <c r="J20" s="131">
        <f t="shared" si="1"/>
        <v>2.763888888888888E-2</v>
      </c>
      <c r="K20" s="90">
        <f>J20+K15</f>
        <v>9.4618055555555552E-2</v>
      </c>
      <c r="L20" s="186">
        <v>141.79300000000001</v>
      </c>
      <c r="M20" s="92"/>
      <c r="N20" s="44"/>
      <c r="P20" s="229">
        <v>40.414999999999999</v>
      </c>
      <c r="Q20" s="229">
        <v>40.649000000000001</v>
      </c>
      <c r="R20" s="229">
        <v>40.659999999999997</v>
      </c>
      <c r="S20" s="229">
        <v>40.777999999999999</v>
      </c>
      <c r="T20" s="229">
        <v>40.723999999999997</v>
      </c>
      <c r="U20" s="229">
        <v>40.456000000000003</v>
      </c>
      <c r="V20" s="229">
        <v>40.926000000000002</v>
      </c>
      <c r="W20" s="229">
        <v>41.182000000000002</v>
      </c>
      <c r="X20" s="229">
        <v>40.362000000000002</v>
      </c>
      <c r="Y20" s="229">
        <v>40.863999999999997</v>
      </c>
      <c r="Z20"/>
      <c r="AA20" s="229">
        <v>40.317</v>
      </c>
      <c r="AB20" s="229">
        <v>40.695999999999998</v>
      </c>
      <c r="AC20" s="229">
        <v>40.302</v>
      </c>
      <c r="AD20" s="229">
        <v>40.619999999999997</v>
      </c>
      <c r="AE20" s="229">
        <v>40.058999999999997</v>
      </c>
      <c r="AF20" s="229">
        <v>40.299999999999997</v>
      </c>
      <c r="AG20" s="229">
        <v>40.012</v>
      </c>
      <c r="AH20" s="229">
        <v>40.494999999999997</v>
      </c>
      <c r="AI20" s="229">
        <v>40.343000000000004</v>
      </c>
      <c r="AJ20" s="229">
        <v>40.582999999999998</v>
      </c>
      <c r="AL20" s="229">
        <v>40.582000000000001</v>
      </c>
      <c r="AM20" s="229">
        <v>40.351999999999997</v>
      </c>
      <c r="AN20" s="229">
        <v>39.868000000000002</v>
      </c>
      <c r="AO20" s="229">
        <v>40.195999999999998</v>
      </c>
      <c r="AP20" s="229">
        <v>41.011000000000003</v>
      </c>
      <c r="AQ20" s="229">
        <v>39.984000000000002</v>
      </c>
      <c r="AR20" s="229">
        <v>40.088000000000001</v>
      </c>
      <c r="AS20" s="229">
        <v>42.247</v>
      </c>
      <c r="AT20" s="229">
        <v>39.973999999999997</v>
      </c>
      <c r="AU20" s="229">
        <v>40.35</v>
      </c>
      <c r="AV20" s="229">
        <v>40.529000000000003</v>
      </c>
      <c r="AW20" s="229">
        <v>40.209000000000003</v>
      </c>
    </row>
    <row r="21" spans="1:49" s="2" customFormat="1" ht="24.9" customHeight="1">
      <c r="A21" s="171">
        <v>14</v>
      </c>
      <c r="B21" s="376" t="s">
        <v>184</v>
      </c>
      <c r="C21" s="168">
        <v>10</v>
      </c>
      <c r="D21" s="201">
        <f>COUNTIF(AD5:AD134,"&gt;00")+1</f>
        <v>96</v>
      </c>
      <c r="E21" s="279">
        <f t="shared" si="2"/>
        <v>954</v>
      </c>
      <c r="F21" s="280">
        <f>MIN(AD5:AD136)</f>
        <v>40.027999999999999</v>
      </c>
      <c r="G21" s="204">
        <f>AVERAGE(AD5:AD136)</f>
        <v>40.541768421052623</v>
      </c>
      <c r="H21" s="203">
        <f t="shared" si="0"/>
        <v>0.51376842105262455</v>
      </c>
      <c r="I21" s="167">
        <v>0.46931712962962963</v>
      </c>
      <c r="J21" s="87">
        <f t="shared" si="1"/>
        <v>4.6215277777777786E-2</v>
      </c>
      <c r="K21" s="88">
        <f>J21</f>
        <v>4.6215277777777786E-2</v>
      </c>
      <c r="L21" s="244">
        <v>143.678</v>
      </c>
      <c r="M21" s="202"/>
      <c r="N21" s="44"/>
      <c r="P21" s="229">
        <v>40.624000000000002</v>
      </c>
      <c r="Q21" s="229">
        <v>40.737000000000002</v>
      </c>
      <c r="R21" s="229">
        <v>40.606000000000002</v>
      </c>
      <c r="S21" s="229">
        <v>40.863</v>
      </c>
      <c r="T21" s="229">
        <v>41.216999999999999</v>
      </c>
      <c r="U21" s="229">
        <v>40.319000000000003</v>
      </c>
      <c r="V21" s="229">
        <v>40.704999999999998</v>
      </c>
      <c r="W21" s="229">
        <v>41.103000000000002</v>
      </c>
      <c r="X21" s="229">
        <v>40.588000000000001</v>
      </c>
      <c r="Y21" s="229">
        <v>41.96</v>
      </c>
      <c r="Z21"/>
      <c r="AA21" s="229">
        <v>40.262</v>
      </c>
      <c r="AB21" s="229">
        <v>40.515999999999998</v>
      </c>
      <c r="AC21" s="229">
        <v>40.021999999999998</v>
      </c>
      <c r="AD21" s="229">
        <v>41.258000000000003</v>
      </c>
      <c r="AE21" s="229">
        <v>40.368000000000002</v>
      </c>
      <c r="AF21" s="229">
        <v>40.950000000000003</v>
      </c>
      <c r="AG21" s="229">
        <v>40.155999999999999</v>
      </c>
      <c r="AH21" s="229">
        <v>40.463999999999999</v>
      </c>
      <c r="AI21" s="229">
        <v>40.878</v>
      </c>
      <c r="AJ21" s="229">
        <v>40.375</v>
      </c>
      <c r="AL21" s="229">
        <v>40.89</v>
      </c>
      <c r="AM21" s="229">
        <v>40.57</v>
      </c>
      <c r="AN21" s="229">
        <v>39.74</v>
      </c>
      <c r="AO21" s="229">
        <v>40.1</v>
      </c>
      <c r="AP21" s="229">
        <v>41.228999999999999</v>
      </c>
      <c r="AQ21" s="229">
        <v>40.677999999999997</v>
      </c>
      <c r="AR21" s="229">
        <v>39.968000000000004</v>
      </c>
      <c r="AS21" s="229">
        <v>40.954000000000001</v>
      </c>
      <c r="AT21" s="229">
        <v>40.033999999999999</v>
      </c>
      <c r="AU21" s="229">
        <v>40.65</v>
      </c>
      <c r="AV21" s="229">
        <v>40.192999999999998</v>
      </c>
      <c r="AW21" s="229">
        <v>39.902999999999999</v>
      </c>
    </row>
    <row r="22" spans="1:49" s="2" customFormat="1" ht="24.9" customHeight="1">
      <c r="A22" s="205">
        <v>15</v>
      </c>
      <c r="B22" s="381" t="s">
        <v>181</v>
      </c>
      <c r="C22" s="176">
        <v>2</v>
      </c>
      <c r="D22" s="368">
        <f>COUNTIF(AE5:AE134,"&gt;00")+1</f>
        <v>93</v>
      </c>
      <c r="E22" s="226">
        <f t="shared" si="2"/>
        <v>1047</v>
      </c>
      <c r="F22" s="220">
        <f>MIN(AE5:AE136)</f>
        <v>39.848999999999997</v>
      </c>
      <c r="G22" s="371">
        <f>AVERAGE(AE5:AE136)</f>
        <v>40.271000000000015</v>
      </c>
      <c r="H22" s="372">
        <f t="shared" si="0"/>
        <v>0.42200000000001836</v>
      </c>
      <c r="I22" s="130">
        <v>0.51386574074074076</v>
      </c>
      <c r="J22" s="131">
        <f t="shared" si="1"/>
        <v>4.4548611111111136E-2</v>
      </c>
      <c r="K22" s="90">
        <f>J22+K18</f>
        <v>8.1597222222222265E-2</v>
      </c>
      <c r="L22" s="186">
        <v>143.25</v>
      </c>
      <c r="M22" s="92"/>
      <c r="N22" s="44"/>
      <c r="P22" s="229">
        <v>40.576000000000001</v>
      </c>
      <c r="Q22" s="229">
        <v>40.569000000000003</v>
      </c>
      <c r="R22" s="229">
        <v>40.481000000000002</v>
      </c>
      <c r="S22" s="229">
        <v>40.875</v>
      </c>
      <c r="T22" s="229">
        <v>40.89</v>
      </c>
      <c r="U22" s="229">
        <v>40.433</v>
      </c>
      <c r="V22" s="229">
        <v>41.143000000000001</v>
      </c>
      <c r="W22" s="229">
        <v>40.677999999999997</v>
      </c>
      <c r="X22" s="229">
        <v>40.475999999999999</v>
      </c>
      <c r="Y22" s="229">
        <v>40.976999999999997</v>
      </c>
      <c r="Z22"/>
      <c r="AA22" s="229">
        <v>40.057000000000002</v>
      </c>
      <c r="AB22" s="229">
        <v>41.33</v>
      </c>
      <c r="AC22" s="229">
        <v>40.033999999999999</v>
      </c>
      <c r="AD22" s="229">
        <v>40.393000000000001</v>
      </c>
      <c r="AE22" s="229">
        <v>40.137</v>
      </c>
      <c r="AF22" s="229">
        <v>40.853999999999999</v>
      </c>
      <c r="AG22" s="229">
        <v>40.296999999999997</v>
      </c>
      <c r="AH22" s="229">
        <v>40.976999999999997</v>
      </c>
      <c r="AI22" s="229">
        <v>40.402000000000001</v>
      </c>
      <c r="AJ22" s="229">
        <v>40.39</v>
      </c>
      <c r="AL22" s="229">
        <v>41.508000000000003</v>
      </c>
      <c r="AM22" s="229">
        <v>40.47</v>
      </c>
      <c r="AN22" s="229">
        <v>39.97</v>
      </c>
      <c r="AO22" s="229">
        <v>40.329000000000001</v>
      </c>
      <c r="AP22" s="229">
        <v>40.978000000000002</v>
      </c>
      <c r="AQ22" s="229">
        <v>39.924999999999997</v>
      </c>
      <c r="AR22" s="229">
        <v>40.024999999999999</v>
      </c>
      <c r="AS22" s="229">
        <v>40.503999999999998</v>
      </c>
      <c r="AT22" s="229">
        <v>39.857999999999997</v>
      </c>
      <c r="AU22" s="229">
        <v>40.036000000000001</v>
      </c>
      <c r="AV22" s="229">
        <v>40.338999999999999</v>
      </c>
      <c r="AW22" s="229">
        <v>40.005000000000003</v>
      </c>
    </row>
    <row r="23" spans="1:49" s="2" customFormat="1" ht="24.9" customHeight="1">
      <c r="A23" s="205">
        <v>16</v>
      </c>
      <c r="B23" s="381" t="s">
        <v>184</v>
      </c>
      <c r="C23" s="176">
        <v>8</v>
      </c>
      <c r="D23" s="368">
        <f>COUNTIF(AF5:AF134,"&gt;00")+1</f>
        <v>55</v>
      </c>
      <c r="E23" s="226">
        <f t="shared" si="2"/>
        <v>1102</v>
      </c>
      <c r="F23" s="220">
        <f>MIN(AF5:AF136)</f>
        <v>40.299999999999997</v>
      </c>
      <c r="G23" s="371">
        <f>AVERAGE(AF5:AF136)</f>
        <v>40.858462962962982</v>
      </c>
      <c r="H23" s="372">
        <f t="shared" si="0"/>
        <v>0.55846296296298448</v>
      </c>
      <c r="I23" s="130">
        <v>0.54105324074074079</v>
      </c>
      <c r="J23" s="131">
        <f t="shared" si="1"/>
        <v>2.7187500000000031E-2</v>
      </c>
      <c r="K23" s="90">
        <f>J23+K21</f>
        <v>7.3402777777777817E-2</v>
      </c>
      <c r="L23" s="186">
        <v>141.1</v>
      </c>
      <c r="M23" s="92"/>
      <c r="N23" s="44"/>
      <c r="P23" s="229">
        <v>40.515000000000001</v>
      </c>
      <c r="Q23" s="229">
        <v>40.795999999999999</v>
      </c>
      <c r="R23" s="229">
        <v>40.401000000000003</v>
      </c>
      <c r="S23" s="229">
        <v>40.753</v>
      </c>
      <c r="T23" s="229">
        <v>40.689</v>
      </c>
      <c r="U23" s="229">
        <v>40.384</v>
      </c>
      <c r="V23" s="229">
        <v>40.863999999999997</v>
      </c>
      <c r="W23" s="229">
        <v>42.055</v>
      </c>
      <c r="X23" s="229">
        <v>40.31</v>
      </c>
      <c r="Y23" s="229">
        <v>40.817999999999998</v>
      </c>
      <c r="Z23"/>
      <c r="AA23" s="229">
        <v>40.22</v>
      </c>
      <c r="AB23" s="229">
        <v>40.582000000000001</v>
      </c>
      <c r="AC23" s="229">
        <v>39.959000000000003</v>
      </c>
      <c r="AD23" s="229">
        <v>40.412999999999997</v>
      </c>
      <c r="AE23" s="229">
        <v>40.137</v>
      </c>
      <c r="AF23" s="229">
        <v>40.731000000000002</v>
      </c>
      <c r="AG23" s="229">
        <v>40.124000000000002</v>
      </c>
      <c r="AH23" s="229">
        <v>40.914999999999999</v>
      </c>
      <c r="AI23" s="229">
        <v>40.439</v>
      </c>
      <c r="AJ23" s="229">
        <v>40.4</v>
      </c>
      <c r="AL23" s="229">
        <v>40.514000000000003</v>
      </c>
      <c r="AM23" s="229">
        <v>40.668999999999997</v>
      </c>
      <c r="AN23" s="229">
        <v>39.908000000000001</v>
      </c>
      <c r="AO23" s="229">
        <v>40.299999999999997</v>
      </c>
      <c r="AP23" s="229">
        <v>41.225000000000001</v>
      </c>
      <c r="AQ23" s="229">
        <v>39.780999999999999</v>
      </c>
      <c r="AR23" s="229">
        <v>39.993000000000002</v>
      </c>
      <c r="AS23" s="229">
        <v>40.445999999999998</v>
      </c>
      <c r="AT23" s="229">
        <v>40.21</v>
      </c>
      <c r="AU23" s="229">
        <v>40.433999999999997</v>
      </c>
      <c r="AV23" s="229">
        <v>40.055</v>
      </c>
      <c r="AW23" s="229">
        <v>40.103999999999999</v>
      </c>
    </row>
    <row r="24" spans="1:49" s="2" customFormat="1" ht="24.9" customHeight="1">
      <c r="A24" s="205">
        <v>17</v>
      </c>
      <c r="B24" s="381" t="s">
        <v>181</v>
      </c>
      <c r="C24" s="176">
        <v>4</v>
      </c>
      <c r="D24" s="368">
        <f>COUNTIF(AG5:AG134,"&gt;00")+1</f>
        <v>74</v>
      </c>
      <c r="E24" s="226">
        <f t="shared" si="2"/>
        <v>1176</v>
      </c>
      <c r="F24" s="220">
        <f>MIN(AG5:AG136)</f>
        <v>39.820999999999998</v>
      </c>
      <c r="G24" s="371">
        <f>AVERAGE(AG5:AG136)</f>
        <v>40.21615068493152</v>
      </c>
      <c r="H24" s="372">
        <f t="shared" si="0"/>
        <v>0.39515068493152228</v>
      </c>
      <c r="I24" s="130">
        <v>0.57667824074074081</v>
      </c>
      <c r="J24" s="131">
        <f t="shared" si="1"/>
        <v>3.5625000000000018E-2</v>
      </c>
      <c r="K24" s="90">
        <f>J24+K22</f>
        <v>0.11722222222222228</v>
      </c>
      <c r="L24" s="186">
        <v>143.352</v>
      </c>
      <c r="M24" s="92"/>
      <c r="N24" s="44"/>
      <c r="P24" s="229">
        <v>40.58</v>
      </c>
      <c r="Q24" s="229">
        <v>40.640999999999998</v>
      </c>
      <c r="R24" s="229">
        <v>40.380000000000003</v>
      </c>
      <c r="S24" s="229">
        <v>40.668999999999997</v>
      </c>
      <c r="T24" s="229">
        <v>40.698999999999998</v>
      </c>
      <c r="U24" s="229">
        <v>40.329000000000001</v>
      </c>
      <c r="V24" s="229">
        <v>40.984000000000002</v>
      </c>
      <c r="W24" s="229">
        <v>41.146000000000001</v>
      </c>
      <c r="X24" s="229">
        <v>40.311999999999998</v>
      </c>
      <c r="Y24" s="229">
        <v>40.774000000000001</v>
      </c>
      <c r="Z24"/>
      <c r="AA24" s="229">
        <v>40.072000000000003</v>
      </c>
      <c r="AB24" s="229">
        <v>40.548999999999999</v>
      </c>
      <c r="AC24" s="229">
        <v>40.036999999999999</v>
      </c>
      <c r="AD24" s="229">
        <v>40.292000000000002</v>
      </c>
      <c r="AE24" s="229">
        <v>39.887999999999998</v>
      </c>
      <c r="AF24" s="229">
        <v>40.823</v>
      </c>
      <c r="AG24" s="229">
        <v>39.936</v>
      </c>
      <c r="AH24" s="229">
        <v>40.337000000000003</v>
      </c>
      <c r="AI24" s="229">
        <v>40.192999999999998</v>
      </c>
      <c r="AJ24" s="229">
        <v>40.472999999999999</v>
      </c>
      <c r="AL24" s="229">
        <v>40.695</v>
      </c>
      <c r="AM24" s="229">
        <v>40.484000000000002</v>
      </c>
      <c r="AN24" s="229">
        <v>39.918999999999997</v>
      </c>
      <c r="AO24" s="229">
        <v>40.356000000000002</v>
      </c>
      <c r="AP24" s="229">
        <v>40.534999999999997</v>
      </c>
      <c r="AQ24" s="229">
        <v>39.819000000000003</v>
      </c>
      <c r="AR24" s="229">
        <v>40.058</v>
      </c>
      <c r="AS24" s="229">
        <v>41.133000000000003</v>
      </c>
      <c r="AT24" s="229">
        <v>40.15</v>
      </c>
      <c r="AU24" s="229">
        <v>40.98</v>
      </c>
      <c r="AV24" s="229">
        <v>40.283000000000001</v>
      </c>
      <c r="AW24" s="229">
        <v>40.103999999999999</v>
      </c>
    </row>
    <row r="25" spans="1:49" s="2" customFormat="1" ht="24.9" customHeight="1">
      <c r="A25" s="205">
        <v>18</v>
      </c>
      <c r="B25" s="381" t="s">
        <v>184</v>
      </c>
      <c r="C25" s="176">
        <v>1</v>
      </c>
      <c r="D25" s="368">
        <f>COUNTIF(AH5:AH134,"&gt;00")+1</f>
        <v>71</v>
      </c>
      <c r="E25" s="226">
        <f t="shared" si="2"/>
        <v>1247</v>
      </c>
      <c r="F25" s="220">
        <f>MIN(AH5:AH136)</f>
        <v>39.945</v>
      </c>
      <c r="G25" s="371">
        <f>AVERAGE(AH5:AH136)</f>
        <v>40.710928571428568</v>
      </c>
      <c r="H25" s="372">
        <f t="shared" si="0"/>
        <v>0.7659285714285673</v>
      </c>
      <c r="I25" s="130">
        <v>0.61130787037037038</v>
      </c>
      <c r="J25" s="131">
        <f t="shared" si="1"/>
        <v>3.4629629629629566E-2</v>
      </c>
      <c r="K25" s="90">
        <f>J25+K23</f>
        <v>0.10803240740740738</v>
      </c>
      <c r="L25" s="186">
        <v>143.38300000000001</v>
      </c>
      <c r="M25" s="92"/>
      <c r="N25" s="44"/>
      <c r="P25" s="229">
        <v>40.606999999999999</v>
      </c>
      <c r="Q25" s="229">
        <v>40.643999999999998</v>
      </c>
      <c r="R25" s="229">
        <v>40.435000000000002</v>
      </c>
      <c r="S25" s="229">
        <v>40.746000000000002</v>
      </c>
      <c r="T25" s="229">
        <v>41.302</v>
      </c>
      <c r="U25" s="229">
        <v>40.588000000000001</v>
      </c>
      <c r="V25" s="229">
        <v>40.75</v>
      </c>
      <c r="W25" s="229">
        <v>40.835000000000001</v>
      </c>
      <c r="X25" s="229">
        <v>40.457999999999998</v>
      </c>
      <c r="Y25" s="229">
        <v>40.920999999999999</v>
      </c>
      <c r="Z25"/>
      <c r="AA25" s="229">
        <v>40.387999999999998</v>
      </c>
      <c r="AB25" s="229">
        <v>40.551000000000002</v>
      </c>
      <c r="AC25" s="229">
        <v>40.098999999999997</v>
      </c>
      <c r="AD25" s="229">
        <v>40.624000000000002</v>
      </c>
      <c r="AE25" s="229">
        <v>40.006999999999998</v>
      </c>
      <c r="AF25" s="229">
        <v>40.524000000000001</v>
      </c>
      <c r="AG25" s="229">
        <v>39.862000000000002</v>
      </c>
      <c r="AH25" s="229">
        <v>40.616</v>
      </c>
      <c r="AI25" s="229">
        <v>40.427</v>
      </c>
      <c r="AJ25" s="229">
        <v>40.54</v>
      </c>
      <c r="AL25" s="229">
        <v>40.633000000000003</v>
      </c>
      <c r="AM25" s="229">
        <v>40.46</v>
      </c>
      <c r="AN25" s="229">
        <v>39.773000000000003</v>
      </c>
      <c r="AO25" s="229">
        <v>40.210999999999999</v>
      </c>
      <c r="AP25" s="229">
        <v>40.530999999999999</v>
      </c>
      <c r="AQ25" s="229">
        <v>39.898000000000003</v>
      </c>
      <c r="AR25" s="229">
        <v>39.895000000000003</v>
      </c>
      <c r="AS25" s="229">
        <v>40.534999999999997</v>
      </c>
      <c r="AT25" s="229">
        <v>39.854999999999997</v>
      </c>
      <c r="AU25" s="229">
        <v>40.334000000000003</v>
      </c>
      <c r="AV25" s="229">
        <v>40.098999999999997</v>
      </c>
      <c r="AW25" s="229">
        <v>40.131999999999998</v>
      </c>
    </row>
    <row r="26" spans="1:49" s="2" customFormat="1" ht="24.9" customHeight="1">
      <c r="A26" s="205">
        <v>19</v>
      </c>
      <c r="B26" s="381" t="s">
        <v>187</v>
      </c>
      <c r="C26" s="176">
        <v>4</v>
      </c>
      <c r="D26" s="368">
        <f>COUNTIF(AI5:AI134,"&gt;00")+1</f>
        <v>57</v>
      </c>
      <c r="E26" s="226">
        <f t="shared" si="2"/>
        <v>1304</v>
      </c>
      <c r="F26" s="220">
        <f>MIN(AI5:AI136)</f>
        <v>40.192999999999998</v>
      </c>
      <c r="G26" s="371">
        <f>AVERAGE(AI5:AI136)</f>
        <v>40.622142857142876</v>
      </c>
      <c r="H26" s="372">
        <f t="shared" si="0"/>
        <v>0.42914285714287814</v>
      </c>
      <c r="I26" s="130">
        <v>0.63930555555555557</v>
      </c>
      <c r="J26" s="131">
        <f t="shared" si="1"/>
        <v>2.7997685185185195E-2</v>
      </c>
      <c r="K26" s="90">
        <f>J26+K13</f>
        <v>0.12233796296296298</v>
      </c>
      <c r="L26" s="186">
        <v>142.49199999999999</v>
      </c>
      <c r="M26" s="92"/>
      <c r="N26" s="44"/>
      <c r="P26" s="229">
        <v>40.826000000000001</v>
      </c>
      <c r="Q26" s="229">
        <v>40.634999999999998</v>
      </c>
      <c r="R26" s="229">
        <v>40.427</v>
      </c>
      <c r="S26" s="229">
        <v>40.765000000000001</v>
      </c>
      <c r="T26" s="229">
        <v>41.411000000000001</v>
      </c>
      <c r="U26" s="229">
        <v>40.606999999999999</v>
      </c>
      <c r="V26" s="229">
        <v>40.750999999999998</v>
      </c>
      <c r="W26" s="229">
        <v>41.033999999999999</v>
      </c>
      <c r="X26" s="229">
        <v>41.106999999999999</v>
      </c>
      <c r="Y26" s="229">
        <v>41.097000000000001</v>
      </c>
      <c r="Z26"/>
      <c r="AA26" s="229">
        <v>40.558</v>
      </c>
      <c r="AB26" s="229">
        <v>40.808999999999997</v>
      </c>
      <c r="AC26" s="229">
        <v>40.055999999999997</v>
      </c>
      <c r="AD26" s="229">
        <v>40.371000000000002</v>
      </c>
      <c r="AE26" s="229">
        <v>40.023000000000003</v>
      </c>
      <c r="AF26" s="229">
        <v>40.813000000000002</v>
      </c>
      <c r="AG26" s="229">
        <v>40.139000000000003</v>
      </c>
      <c r="AH26" s="229">
        <v>40.549999999999997</v>
      </c>
      <c r="AI26" s="229">
        <v>40.4</v>
      </c>
      <c r="AJ26" s="229">
        <v>40.430999999999997</v>
      </c>
      <c r="AL26" s="229">
        <v>40.646000000000001</v>
      </c>
      <c r="AM26" s="229">
        <v>40.386000000000003</v>
      </c>
      <c r="AN26" s="229">
        <v>39.83</v>
      </c>
      <c r="AO26" s="229">
        <v>40.384</v>
      </c>
      <c r="AP26" s="229">
        <v>40.265999999999998</v>
      </c>
      <c r="AQ26" s="229">
        <v>39.850999999999999</v>
      </c>
      <c r="AR26" s="229">
        <v>40.695</v>
      </c>
      <c r="AS26" s="229">
        <v>40.462000000000003</v>
      </c>
      <c r="AT26" s="229">
        <v>40.070999999999998</v>
      </c>
      <c r="AU26" s="229">
        <v>40.554000000000002</v>
      </c>
      <c r="AV26" s="229">
        <v>40.201999999999998</v>
      </c>
      <c r="AW26" s="229">
        <v>40.265999999999998</v>
      </c>
    </row>
    <row r="27" spans="1:49" s="2" customFormat="1" ht="24.9" customHeight="1">
      <c r="A27" s="506">
        <v>20</v>
      </c>
      <c r="B27" s="512" t="s">
        <v>184</v>
      </c>
      <c r="C27" s="510">
        <v>7</v>
      </c>
      <c r="D27" s="368">
        <f>COUNTIF(AJ5:AJ134,"&gt;00")+1</f>
        <v>56</v>
      </c>
      <c r="E27" s="226">
        <f t="shared" si="2"/>
        <v>1360</v>
      </c>
      <c r="F27" s="220">
        <f>MIN(AJ5:AJ136)</f>
        <v>40.375</v>
      </c>
      <c r="G27" s="371">
        <f>AVERAGE(AJ5:AJ136)</f>
        <v>40.872581818181821</v>
      </c>
      <c r="H27" s="372">
        <f t="shared" si="0"/>
        <v>0.49758181818182123</v>
      </c>
      <c r="I27" s="508">
        <v>0.67156249999999995</v>
      </c>
      <c r="J27" s="504">
        <f t="shared" si="1"/>
        <v>3.225694444444438E-2</v>
      </c>
      <c r="K27" s="533">
        <f>J27+K25</f>
        <v>0.14028935185185176</v>
      </c>
      <c r="L27" s="195">
        <v>312.91199999999998</v>
      </c>
      <c r="M27" s="162" t="s">
        <v>156</v>
      </c>
      <c r="N27" s="44" t="s">
        <v>244</v>
      </c>
      <c r="P27" s="229">
        <v>40.863999999999997</v>
      </c>
      <c r="Q27" s="229">
        <v>40.642000000000003</v>
      </c>
      <c r="R27" s="229">
        <v>40.488999999999997</v>
      </c>
      <c r="S27" s="229">
        <v>40.853999999999999</v>
      </c>
      <c r="T27" s="229">
        <v>40.594000000000001</v>
      </c>
      <c r="U27" s="229">
        <v>40.58</v>
      </c>
      <c r="V27" s="229">
        <v>40.713999999999999</v>
      </c>
      <c r="W27" s="229">
        <v>41.164999999999999</v>
      </c>
      <c r="X27" s="229">
        <v>42.54</v>
      </c>
      <c r="Y27" s="229">
        <v>40.927</v>
      </c>
      <c r="Z27"/>
      <c r="AA27" s="229">
        <v>40.369999999999997</v>
      </c>
      <c r="AB27" s="229">
        <v>41.210999999999999</v>
      </c>
      <c r="AC27" s="229">
        <v>39.965000000000003</v>
      </c>
      <c r="AD27" s="229">
        <v>40.527000000000001</v>
      </c>
      <c r="AE27" s="229">
        <v>39.959000000000003</v>
      </c>
      <c r="AF27" s="229">
        <v>40.499000000000002</v>
      </c>
      <c r="AG27" s="229">
        <v>39.845999999999997</v>
      </c>
      <c r="AH27" s="229">
        <v>40.360999999999997</v>
      </c>
      <c r="AI27" s="229">
        <v>40.536000000000001</v>
      </c>
      <c r="AJ27" s="229">
        <v>40.390999999999998</v>
      </c>
      <c r="AL27" s="229">
        <v>40.487000000000002</v>
      </c>
      <c r="AM27" s="229">
        <v>40.619</v>
      </c>
      <c r="AN27" s="229">
        <v>39.911999999999999</v>
      </c>
      <c r="AO27" s="229">
        <v>40.804000000000002</v>
      </c>
      <c r="AP27" s="229">
        <v>40.491999999999997</v>
      </c>
      <c r="AQ27" s="229">
        <v>40.085999999999999</v>
      </c>
      <c r="AR27" s="229">
        <v>39.866999999999997</v>
      </c>
      <c r="AS27" s="229">
        <v>40.533000000000001</v>
      </c>
      <c r="AT27" s="229">
        <v>40.1</v>
      </c>
      <c r="AU27" s="229">
        <v>40.548000000000002</v>
      </c>
      <c r="AV27" s="229">
        <v>40.445999999999998</v>
      </c>
      <c r="AW27" s="229">
        <v>40.18</v>
      </c>
    </row>
    <row r="28" spans="1:49" s="2" customFormat="1" ht="24.9" customHeight="1">
      <c r="A28" s="507"/>
      <c r="B28" s="513"/>
      <c r="C28" s="511"/>
      <c r="D28" s="368">
        <f>COUNTIF(AK5:AK134,"&gt;00")+1</f>
        <v>3</v>
      </c>
      <c r="E28" s="226">
        <f t="shared" si="2"/>
        <v>1363</v>
      </c>
      <c r="F28" s="220">
        <f>MIN(AK5:AK136)</f>
        <v>41.792000000000002</v>
      </c>
      <c r="G28" s="371">
        <f>AVERAGE(AK5:AK136)</f>
        <v>41.986499999999999</v>
      </c>
      <c r="H28" s="372">
        <f t="shared" si="0"/>
        <v>0.1944999999999979</v>
      </c>
      <c r="I28" s="509"/>
      <c r="J28" s="505"/>
      <c r="K28" s="534"/>
      <c r="L28" s="186">
        <v>141.96199999999999</v>
      </c>
      <c r="M28" s="162"/>
      <c r="N28" s="44"/>
      <c r="P28" s="229">
        <v>40.741</v>
      </c>
      <c r="Q28" s="229">
        <v>40.65</v>
      </c>
      <c r="R28" s="229">
        <v>40.463999999999999</v>
      </c>
      <c r="S28" s="229">
        <v>40.826000000000001</v>
      </c>
      <c r="T28" s="229">
        <v>40.494999999999997</v>
      </c>
      <c r="U28" s="229">
        <v>40.243000000000002</v>
      </c>
      <c r="V28" s="229">
        <v>40.762999999999998</v>
      </c>
      <c r="W28" s="229">
        <v>42.026000000000003</v>
      </c>
      <c r="X28" s="229">
        <v>40.338999999999999</v>
      </c>
      <c r="Y28" s="229">
        <v>41.134</v>
      </c>
      <c r="Z28"/>
      <c r="AA28" s="229">
        <v>40.180999999999997</v>
      </c>
      <c r="AB28" s="229">
        <v>40.482999999999997</v>
      </c>
      <c r="AC28" s="229">
        <v>40.194000000000003</v>
      </c>
      <c r="AD28" s="229">
        <v>40.515000000000001</v>
      </c>
      <c r="AE28" s="229">
        <v>40.01</v>
      </c>
      <c r="AF28" s="229">
        <v>40.853999999999999</v>
      </c>
      <c r="AG28" s="229">
        <v>40.091999999999999</v>
      </c>
      <c r="AH28" s="229">
        <v>40.328000000000003</v>
      </c>
      <c r="AI28" s="229">
        <v>40.472999999999999</v>
      </c>
      <c r="AJ28" s="229">
        <v>40.56</v>
      </c>
      <c r="AL28" s="229">
        <v>40.585000000000001</v>
      </c>
      <c r="AM28" s="229">
        <v>40.509</v>
      </c>
      <c r="AN28" s="229">
        <v>40.148000000000003</v>
      </c>
      <c r="AO28" s="229">
        <v>40.014000000000003</v>
      </c>
      <c r="AP28" s="229">
        <v>40.436</v>
      </c>
      <c r="AQ28" s="229">
        <v>39.871000000000002</v>
      </c>
      <c r="AR28" s="229">
        <v>40.003999999999998</v>
      </c>
      <c r="AS28" s="229">
        <v>40.453000000000003</v>
      </c>
      <c r="AT28" s="229">
        <v>39.716999999999999</v>
      </c>
      <c r="AU28" s="229">
        <v>40.598999999999997</v>
      </c>
      <c r="AV28" s="229">
        <v>40.408000000000001</v>
      </c>
      <c r="AW28" s="229">
        <v>40.168999999999997</v>
      </c>
    </row>
    <row r="29" spans="1:49" s="2" customFormat="1" ht="24.9" customHeight="1">
      <c r="A29" s="183">
        <v>21</v>
      </c>
      <c r="B29" s="380" t="s">
        <v>187</v>
      </c>
      <c r="C29" s="224">
        <v>8</v>
      </c>
      <c r="D29" s="368">
        <f>COUNTIF(AL5:AL134,"&gt;00")+1</f>
        <v>65</v>
      </c>
      <c r="E29" s="226">
        <f t="shared" si="2"/>
        <v>1428</v>
      </c>
      <c r="F29" s="220">
        <f>MIN(AL5:AL136)</f>
        <v>40.185000000000002</v>
      </c>
      <c r="G29" s="371">
        <f>AVERAGE(AL5:AL136)</f>
        <v>40.704359374999981</v>
      </c>
      <c r="H29" s="372">
        <f t="shared" si="0"/>
        <v>0.5193593749999792</v>
      </c>
      <c r="I29" s="192">
        <v>0.70335648148148155</v>
      </c>
      <c r="J29" s="189">
        <f>I29-I27</f>
        <v>3.1793981481481604E-2</v>
      </c>
      <c r="K29" s="288">
        <f>J29+K26</f>
        <v>0.15413194444444459</v>
      </c>
      <c r="L29" s="186">
        <v>144.464</v>
      </c>
      <c r="M29" s="162"/>
      <c r="N29" s="44"/>
      <c r="P29" s="229">
        <v>40.658999999999999</v>
      </c>
      <c r="Q29" s="229">
        <v>42.938000000000002</v>
      </c>
      <c r="R29" s="229">
        <v>40.414999999999999</v>
      </c>
      <c r="S29" s="229">
        <v>40.932000000000002</v>
      </c>
      <c r="T29" s="229">
        <v>40.750999999999998</v>
      </c>
      <c r="U29" s="229">
        <v>40.225000000000001</v>
      </c>
      <c r="V29" s="229">
        <v>40.74</v>
      </c>
      <c r="W29" s="229">
        <v>41.006</v>
      </c>
      <c r="X29" s="229">
        <v>40.317</v>
      </c>
      <c r="Y29" s="229">
        <v>41.255000000000003</v>
      </c>
      <c r="Z29"/>
      <c r="AA29" s="229">
        <v>40.454999999999998</v>
      </c>
      <c r="AB29" s="229">
        <v>40.683999999999997</v>
      </c>
      <c r="AC29" s="229">
        <v>40.058</v>
      </c>
      <c r="AD29" s="229">
        <v>40.372</v>
      </c>
      <c r="AE29" s="229">
        <v>40.223999999999997</v>
      </c>
      <c r="AF29" s="229">
        <v>40.682000000000002</v>
      </c>
      <c r="AG29" s="229">
        <v>40.450000000000003</v>
      </c>
      <c r="AH29" s="229">
        <v>40.472000000000001</v>
      </c>
      <c r="AI29" s="229">
        <v>40.51</v>
      </c>
      <c r="AJ29" s="229">
        <v>40.822000000000003</v>
      </c>
      <c r="AL29" s="229">
        <v>40.561999999999998</v>
      </c>
      <c r="AM29" s="229">
        <v>40.345999999999997</v>
      </c>
      <c r="AN29" s="229">
        <v>39.99</v>
      </c>
      <c r="AO29" s="229">
        <v>40.25</v>
      </c>
      <c r="AP29" s="229">
        <v>40.213999999999999</v>
      </c>
      <c r="AQ29" s="229">
        <v>40.47</v>
      </c>
      <c r="AR29" s="229">
        <v>40.137999999999998</v>
      </c>
      <c r="AS29" s="229">
        <v>40.284999999999997</v>
      </c>
      <c r="AT29" s="229">
        <v>39.834000000000003</v>
      </c>
      <c r="AU29" s="229">
        <v>40.642000000000003</v>
      </c>
      <c r="AV29" s="229">
        <v>40.454999999999998</v>
      </c>
      <c r="AW29" s="229">
        <v>40.451000000000001</v>
      </c>
    </row>
    <row r="30" spans="1:49" s="2" customFormat="1" ht="24.9" customHeight="1">
      <c r="A30" s="171">
        <v>22</v>
      </c>
      <c r="B30" s="376" t="s">
        <v>253</v>
      </c>
      <c r="C30" s="168">
        <v>3</v>
      </c>
      <c r="D30" s="201">
        <f>COUNTIF(AM5:AM134,"&gt;00")+1</f>
        <v>32</v>
      </c>
      <c r="E30" s="279">
        <f t="shared" si="2"/>
        <v>1460</v>
      </c>
      <c r="F30" s="280">
        <f>MIN(AM5:AM136)</f>
        <v>40.284999999999997</v>
      </c>
      <c r="G30" s="204">
        <f>AVERAGE(AM5:AM136)</f>
        <v>40.576935483870983</v>
      </c>
      <c r="H30" s="203">
        <f t="shared" si="0"/>
        <v>0.29193548387098645</v>
      </c>
      <c r="I30" s="167">
        <v>0.71958333333333335</v>
      </c>
      <c r="J30" s="87">
        <f t="shared" si="1"/>
        <v>1.6226851851851798E-2</v>
      </c>
      <c r="K30" s="88">
        <f>J30+K11</f>
        <v>0.1205555555555555</v>
      </c>
      <c r="L30" s="397">
        <v>139.75399999999999</v>
      </c>
      <c r="M30" s="162"/>
      <c r="N30" s="44"/>
      <c r="P30" s="229">
        <v>40.503999999999998</v>
      </c>
      <c r="Q30" s="229">
        <v>41.018999999999998</v>
      </c>
      <c r="R30" s="229">
        <v>40.405000000000001</v>
      </c>
      <c r="S30" s="229">
        <v>40.756999999999998</v>
      </c>
      <c r="T30" s="229">
        <v>40.588999999999999</v>
      </c>
      <c r="U30" s="229">
        <v>40.338999999999999</v>
      </c>
      <c r="V30" s="229">
        <v>40.71</v>
      </c>
      <c r="W30" s="229">
        <v>43.015999999999998</v>
      </c>
      <c r="X30" s="229">
        <v>40.466000000000001</v>
      </c>
      <c r="Y30" s="229">
        <v>40.820999999999998</v>
      </c>
      <c r="Z30"/>
      <c r="AA30" s="229">
        <v>40.375999999999998</v>
      </c>
      <c r="AB30" s="229">
        <v>40.591999999999999</v>
      </c>
      <c r="AC30" s="229">
        <v>40.607999999999997</v>
      </c>
      <c r="AD30" s="229">
        <v>40.484000000000002</v>
      </c>
      <c r="AE30" s="229">
        <v>40.243000000000002</v>
      </c>
      <c r="AF30" s="229">
        <v>40.500999999999998</v>
      </c>
      <c r="AG30" s="229">
        <v>40.991</v>
      </c>
      <c r="AH30" s="229">
        <v>40.44</v>
      </c>
      <c r="AI30" s="229">
        <v>40.601999999999997</v>
      </c>
      <c r="AJ30" s="229">
        <v>41.064</v>
      </c>
      <c r="AL30" s="229">
        <v>41.006999999999998</v>
      </c>
      <c r="AM30" s="229">
        <v>40.396999999999998</v>
      </c>
      <c r="AN30" s="229">
        <v>39.726999999999997</v>
      </c>
      <c r="AO30" s="229">
        <v>40.340000000000003</v>
      </c>
      <c r="AP30" s="229">
        <v>40.363</v>
      </c>
      <c r="AQ30" s="229">
        <v>40.289000000000001</v>
      </c>
      <c r="AR30" s="229">
        <v>39.962000000000003</v>
      </c>
      <c r="AS30" s="229">
        <v>40.616999999999997</v>
      </c>
      <c r="AT30" s="229">
        <v>39.991</v>
      </c>
      <c r="AU30" s="229">
        <v>40.642000000000003</v>
      </c>
      <c r="AV30" s="229">
        <v>40.539000000000001</v>
      </c>
      <c r="AW30" s="229">
        <v>40.179000000000002</v>
      </c>
    </row>
    <row r="31" spans="1:49" s="2" customFormat="1" ht="24.9" customHeight="1">
      <c r="A31" s="205">
        <v>23</v>
      </c>
      <c r="B31" s="381" t="s">
        <v>183</v>
      </c>
      <c r="C31" s="176">
        <v>44</v>
      </c>
      <c r="D31" s="368">
        <f>COUNTIF(AN5:AN134,"&gt;00")+1</f>
        <v>89</v>
      </c>
      <c r="E31" s="226">
        <f t="shared" si="2"/>
        <v>1549</v>
      </c>
      <c r="F31" s="220">
        <f>MIN(AN5:AN136)</f>
        <v>39.561</v>
      </c>
      <c r="G31" s="371">
        <f>AVERAGE(AN5:AN136)</f>
        <v>39.960340909090924</v>
      </c>
      <c r="H31" s="372">
        <f t="shared" si="0"/>
        <v>0.3993409090909239</v>
      </c>
      <c r="I31" s="130">
        <v>0.76189814814814805</v>
      </c>
      <c r="J31" s="131">
        <f t="shared" si="1"/>
        <v>4.2314814814814694E-2</v>
      </c>
      <c r="K31" s="90">
        <f>J31+K20</f>
        <v>0.13693287037037025</v>
      </c>
      <c r="L31" s="186">
        <v>141.553</v>
      </c>
      <c r="M31" s="162"/>
      <c r="N31" s="44"/>
      <c r="P31" s="229">
        <v>40.57</v>
      </c>
      <c r="Q31" s="229">
        <v>40.69</v>
      </c>
      <c r="R31" s="229">
        <v>40.597999999999999</v>
      </c>
      <c r="S31" s="229">
        <v>41.905000000000001</v>
      </c>
      <c r="T31" s="229">
        <v>40.783000000000001</v>
      </c>
      <c r="U31" s="229">
        <v>40.421999999999997</v>
      </c>
      <c r="V31" s="229">
        <v>40.756999999999998</v>
      </c>
      <c r="W31" s="229">
        <v>41.152999999999999</v>
      </c>
      <c r="X31" s="229">
        <v>40.359000000000002</v>
      </c>
      <c r="Y31" s="229">
        <v>40.834000000000003</v>
      </c>
      <c r="Z31"/>
      <c r="AA31" s="229">
        <v>40.088000000000001</v>
      </c>
      <c r="AB31" s="229">
        <v>40.613999999999997</v>
      </c>
      <c r="AC31" s="229">
        <v>39.975999999999999</v>
      </c>
      <c r="AD31" s="229">
        <v>40.334000000000003</v>
      </c>
      <c r="AE31" s="229">
        <v>40.155000000000001</v>
      </c>
      <c r="AF31" s="229">
        <v>40.658999999999999</v>
      </c>
      <c r="AG31" s="229">
        <v>40.012999999999998</v>
      </c>
      <c r="AH31" s="229">
        <v>40.591000000000001</v>
      </c>
      <c r="AI31" s="229">
        <v>40.362000000000002</v>
      </c>
      <c r="AJ31" s="229">
        <v>40.442</v>
      </c>
      <c r="AL31" s="229">
        <v>40.503999999999998</v>
      </c>
      <c r="AM31" s="229">
        <v>40.313000000000002</v>
      </c>
      <c r="AN31" s="229">
        <v>39.99</v>
      </c>
      <c r="AO31" s="229">
        <v>40.17</v>
      </c>
      <c r="AP31" s="229">
        <v>40.734999999999999</v>
      </c>
      <c r="AQ31" s="229">
        <v>39.97</v>
      </c>
      <c r="AR31" s="229">
        <v>40.234000000000002</v>
      </c>
      <c r="AS31" s="229">
        <v>41.286999999999999</v>
      </c>
      <c r="AT31" s="229">
        <v>39.895000000000003</v>
      </c>
      <c r="AU31" s="229">
        <v>40.311999999999998</v>
      </c>
      <c r="AV31" s="229">
        <v>40.399000000000001</v>
      </c>
      <c r="AW31" s="229">
        <v>40.103000000000002</v>
      </c>
    </row>
    <row r="32" spans="1:49" s="2" customFormat="1" ht="24.9" customHeight="1">
      <c r="A32" s="205">
        <v>24</v>
      </c>
      <c r="B32" s="381" t="s">
        <v>253</v>
      </c>
      <c r="C32" s="176">
        <v>21</v>
      </c>
      <c r="D32" s="368">
        <f>COUNTIF(AO5:AO134,"&gt;00")+1</f>
        <v>58</v>
      </c>
      <c r="E32" s="226">
        <f t="shared" si="2"/>
        <v>1607</v>
      </c>
      <c r="F32" s="220">
        <f>MIN(AO5:AO136)</f>
        <v>40.014000000000003</v>
      </c>
      <c r="G32" s="371">
        <f>AVERAGE(AO5:AO136)</f>
        <v>40.40215789473686</v>
      </c>
      <c r="H32" s="372">
        <f t="shared" si="0"/>
        <v>0.38815789473685669</v>
      </c>
      <c r="I32" s="130">
        <v>0.79020833333333329</v>
      </c>
      <c r="J32" s="131">
        <f t="shared" si="1"/>
        <v>2.8310185185185244E-2</v>
      </c>
      <c r="K32" s="275">
        <f>J32+K30</f>
        <v>0.14886574074074074</v>
      </c>
      <c r="L32" s="186">
        <v>142.196</v>
      </c>
      <c r="M32" s="162"/>
      <c r="N32" s="44"/>
      <c r="P32" s="229">
        <v>40.723999999999997</v>
      </c>
      <c r="Q32" s="229">
        <v>40.521999999999998</v>
      </c>
      <c r="R32" s="229">
        <v>40.557000000000002</v>
      </c>
      <c r="S32" s="229">
        <v>40.779000000000003</v>
      </c>
      <c r="T32" s="229">
        <v>41.027999999999999</v>
      </c>
      <c r="U32" s="229">
        <v>40.139000000000003</v>
      </c>
      <c r="V32" s="229">
        <v>41.076999999999998</v>
      </c>
      <c r="W32" s="229">
        <v>41.845999999999997</v>
      </c>
      <c r="X32" s="229">
        <v>40.6</v>
      </c>
      <c r="Y32" s="229">
        <v>40.942</v>
      </c>
      <c r="Z32"/>
      <c r="AA32" s="229">
        <v>40.058999999999997</v>
      </c>
      <c r="AB32" s="229">
        <v>40.56</v>
      </c>
      <c r="AC32" s="229">
        <v>40.061</v>
      </c>
      <c r="AD32" s="229">
        <v>40.19</v>
      </c>
      <c r="AE32" s="229">
        <v>40.104999999999997</v>
      </c>
      <c r="AF32" s="229">
        <v>40.65</v>
      </c>
      <c r="AG32" s="229">
        <v>40.984999999999999</v>
      </c>
      <c r="AH32" s="229">
        <v>40.768999999999998</v>
      </c>
      <c r="AI32" s="229">
        <v>40.456000000000003</v>
      </c>
      <c r="AJ32" s="229">
        <v>40.417000000000002</v>
      </c>
      <c r="AL32" s="229">
        <v>40.353000000000002</v>
      </c>
      <c r="AM32" s="229">
        <v>40.405999999999999</v>
      </c>
      <c r="AN32" s="229">
        <v>40.000999999999998</v>
      </c>
      <c r="AO32" s="229">
        <v>40.088000000000001</v>
      </c>
      <c r="AP32" s="229">
        <v>40.676000000000002</v>
      </c>
      <c r="AQ32" s="229">
        <v>40.130000000000003</v>
      </c>
      <c r="AR32" s="229">
        <v>40.167000000000002</v>
      </c>
      <c r="AS32" s="229">
        <v>40.61</v>
      </c>
      <c r="AT32" s="229">
        <v>39.844000000000001</v>
      </c>
      <c r="AU32"/>
      <c r="AV32" s="229">
        <v>40.287999999999997</v>
      </c>
      <c r="AW32" s="229">
        <v>40.170999999999999</v>
      </c>
    </row>
    <row r="33" spans="1:49" s="2" customFormat="1" ht="24.9" customHeight="1">
      <c r="A33" s="205">
        <v>25</v>
      </c>
      <c r="B33" s="381" t="s">
        <v>186</v>
      </c>
      <c r="C33" s="176">
        <v>69</v>
      </c>
      <c r="D33" s="368">
        <f>COUNTIF(AP5:AP134,"&gt;00")+1</f>
        <v>30</v>
      </c>
      <c r="E33" s="226">
        <f t="shared" si="2"/>
        <v>1637</v>
      </c>
      <c r="F33" s="220">
        <f>MIN(AP5:AP136)</f>
        <v>40.213999999999999</v>
      </c>
      <c r="G33" s="371">
        <f>AVERAGE(AP5:AP136)</f>
        <v>40.759034482758622</v>
      </c>
      <c r="H33" s="372">
        <f t="shared" si="0"/>
        <v>0.54503448275862354</v>
      </c>
      <c r="I33" s="130">
        <v>0.80552083333333335</v>
      </c>
      <c r="J33" s="131">
        <f t="shared" si="1"/>
        <v>1.5312500000000062E-2</v>
      </c>
      <c r="K33" s="90">
        <f>J33+K19</f>
        <v>0.10807870370370373</v>
      </c>
      <c r="L33" s="187">
        <v>140.654</v>
      </c>
      <c r="M33" s="162"/>
      <c r="N33" s="44"/>
      <c r="P33" s="229">
        <v>40.515999999999998</v>
      </c>
      <c r="Q33" s="229">
        <v>40.755000000000003</v>
      </c>
      <c r="R33" s="229">
        <v>40.804000000000002</v>
      </c>
      <c r="S33" s="229">
        <v>40.713000000000001</v>
      </c>
      <c r="T33" s="229">
        <v>40.566000000000003</v>
      </c>
      <c r="U33" s="229">
        <v>40.369999999999997</v>
      </c>
      <c r="V33" s="79"/>
      <c r="W33" s="229">
        <v>41.023000000000003</v>
      </c>
      <c r="X33" s="229">
        <v>40.659999999999997</v>
      </c>
      <c r="Y33" s="229">
        <v>41.234000000000002</v>
      </c>
      <c r="Z33"/>
      <c r="AA33" s="229">
        <v>40.085999999999999</v>
      </c>
      <c r="AB33" s="229">
        <v>40.856000000000002</v>
      </c>
      <c r="AC33" s="229">
        <v>39.994999999999997</v>
      </c>
      <c r="AD33" s="229">
        <v>40.319000000000003</v>
      </c>
      <c r="AE33" s="229">
        <v>40.101999999999997</v>
      </c>
      <c r="AF33" s="229">
        <v>41.3</v>
      </c>
      <c r="AG33" s="229">
        <v>40.207000000000001</v>
      </c>
      <c r="AH33" s="229">
        <v>40.695999999999998</v>
      </c>
      <c r="AI33" s="229">
        <v>40.286000000000001</v>
      </c>
      <c r="AJ33" s="229">
        <v>40.932000000000002</v>
      </c>
      <c r="AL33" s="229">
        <v>40.359000000000002</v>
      </c>
      <c r="AM33" s="229">
        <v>40.526000000000003</v>
      </c>
      <c r="AN33" s="229">
        <v>39.649000000000001</v>
      </c>
      <c r="AO33" s="229">
        <v>40.401000000000003</v>
      </c>
      <c r="AP33" s="229">
        <v>41.084000000000003</v>
      </c>
      <c r="AQ33" s="229">
        <v>40.003</v>
      </c>
      <c r="AR33" s="229">
        <v>39.783999999999999</v>
      </c>
      <c r="AS33" s="229">
        <v>40.185000000000002</v>
      </c>
      <c r="AT33" s="229">
        <v>40.131999999999998</v>
      </c>
      <c r="AU33"/>
      <c r="AV33" s="229">
        <v>40.392000000000003</v>
      </c>
      <c r="AW33" s="229">
        <v>40.174999999999997</v>
      </c>
    </row>
    <row r="34" spans="1:49" s="2" customFormat="1" ht="24.9" customHeight="1">
      <c r="A34" s="205">
        <v>26</v>
      </c>
      <c r="B34" s="381" t="s">
        <v>181</v>
      </c>
      <c r="C34" s="176">
        <v>10</v>
      </c>
      <c r="D34" s="368">
        <f>COUNTIF(AQ5:AQ134,"&gt;00")+1</f>
        <v>79</v>
      </c>
      <c r="E34" s="226">
        <f t="shared" si="2"/>
        <v>1716</v>
      </c>
      <c r="F34" s="220">
        <f>MIN(AQ5:AQ136)</f>
        <v>39.576000000000001</v>
      </c>
      <c r="G34" s="371">
        <f>AVERAGE(AQ5:AQ136)</f>
        <v>40.097743589743587</v>
      </c>
      <c r="H34" s="372">
        <f t="shared" si="0"/>
        <v>0.52174358974358626</v>
      </c>
      <c r="I34" s="130">
        <v>0.84334490740740742</v>
      </c>
      <c r="J34" s="131">
        <f t="shared" si="1"/>
        <v>3.7824074074074066E-2</v>
      </c>
      <c r="K34" s="90">
        <f>J34+K24</f>
        <v>0.15504629629629635</v>
      </c>
      <c r="L34" s="186">
        <v>154.488</v>
      </c>
      <c r="M34" s="162" t="s">
        <v>154</v>
      </c>
      <c r="N34" s="44" t="s">
        <v>165</v>
      </c>
      <c r="P34" s="229">
        <v>40.747999999999998</v>
      </c>
      <c r="Q34" s="229">
        <v>40.67</v>
      </c>
      <c r="R34" s="229">
        <v>40.283000000000001</v>
      </c>
      <c r="S34" s="229">
        <v>40.75</v>
      </c>
      <c r="T34" s="229">
        <v>40.700000000000003</v>
      </c>
      <c r="U34" s="229">
        <v>40.292999999999999</v>
      </c>
      <c r="V34" s="79"/>
      <c r="W34" s="229">
        <v>41.124000000000002</v>
      </c>
      <c r="X34" s="229">
        <v>41.148000000000003</v>
      </c>
      <c r="Y34" s="229">
        <v>40.884999999999998</v>
      </c>
      <c r="Z34"/>
      <c r="AA34" s="229">
        <v>39.930999999999997</v>
      </c>
      <c r="AB34" s="229">
        <v>40.677</v>
      </c>
      <c r="AC34" s="229">
        <v>40.018999999999998</v>
      </c>
      <c r="AD34" s="229">
        <v>40.270000000000003</v>
      </c>
      <c r="AE34" s="229">
        <v>39.875</v>
      </c>
      <c r="AF34" s="229">
        <v>40.697000000000003</v>
      </c>
      <c r="AG34" s="229">
        <v>40.142000000000003</v>
      </c>
      <c r="AH34" s="229">
        <v>40.654000000000003</v>
      </c>
      <c r="AI34" s="229">
        <v>40.584000000000003</v>
      </c>
      <c r="AJ34" s="229">
        <v>40.613</v>
      </c>
      <c r="AL34" s="229">
        <v>40.433999999999997</v>
      </c>
      <c r="AM34" s="229">
        <v>40.564</v>
      </c>
      <c r="AN34" s="229">
        <v>39.915999999999997</v>
      </c>
      <c r="AO34" s="229">
        <v>40.488</v>
      </c>
      <c r="AP34"/>
      <c r="AQ34" s="229">
        <v>40.445</v>
      </c>
      <c r="AR34" s="229">
        <v>40.965000000000003</v>
      </c>
      <c r="AS34" s="229">
        <v>41.329000000000001</v>
      </c>
      <c r="AT34" s="229">
        <v>40.616999999999997</v>
      </c>
      <c r="AU34"/>
      <c r="AV34" s="229">
        <v>40.115000000000002</v>
      </c>
      <c r="AW34" s="229">
        <v>40.694000000000003</v>
      </c>
    </row>
    <row r="35" spans="1:49" s="2" customFormat="1" ht="24.9" customHeight="1">
      <c r="A35" s="205">
        <v>27</v>
      </c>
      <c r="B35" s="381" t="s">
        <v>183</v>
      </c>
      <c r="C35" s="176">
        <v>21</v>
      </c>
      <c r="D35" s="368">
        <f>COUNTIF(AR5:AR134,"&gt;00")+1</f>
        <v>66</v>
      </c>
      <c r="E35" s="226">
        <f t="shared" si="2"/>
        <v>1782</v>
      </c>
      <c r="F35" s="220">
        <f>MIN(AR5:AR136)</f>
        <v>39.765000000000001</v>
      </c>
      <c r="G35" s="371">
        <f>AVERAGE(AR4:AR135)</f>
        <v>39.903681818181838</v>
      </c>
      <c r="H35" s="372">
        <f t="shared" si="0"/>
        <v>0.138681818181837</v>
      </c>
      <c r="I35" s="130">
        <v>0.87531250000000005</v>
      </c>
      <c r="J35" s="131">
        <f t="shared" si="1"/>
        <v>3.1967592592592631E-2</v>
      </c>
      <c r="K35" s="90">
        <f>J35+K31</f>
        <v>0.16890046296296288</v>
      </c>
      <c r="L35" s="186">
        <v>152.32900000000001</v>
      </c>
      <c r="M35" s="162" t="s">
        <v>154</v>
      </c>
      <c r="N35" s="44" t="s">
        <v>245</v>
      </c>
      <c r="P35" s="229">
        <v>40.817</v>
      </c>
      <c r="Q35" s="229">
        <v>40.722999999999999</v>
      </c>
      <c r="R35" s="229">
        <v>40.542999999999999</v>
      </c>
      <c r="S35" s="229">
        <v>40.591999999999999</v>
      </c>
      <c r="T35" s="229">
        <v>40.75</v>
      </c>
      <c r="U35" s="229">
        <v>40.499000000000002</v>
      </c>
      <c r="V35" s="79"/>
      <c r="W35" s="229">
        <v>40.988</v>
      </c>
      <c r="X35" s="229">
        <v>40.345999999999997</v>
      </c>
      <c r="Y35" s="229">
        <v>41.337000000000003</v>
      </c>
      <c r="Z35"/>
      <c r="AA35" s="229">
        <v>40.718000000000004</v>
      </c>
      <c r="AB35" s="229">
        <v>40.542000000000002</v>
      </c>
      <c r="AC35" s="229">
        <v>40.090000000000003</v>
      </c>
      <c r="AD35" s="229">
        <v>40.478000000000002</v>
      </c>
      <c r="AE35" s="229">
        <v>39.848999999999997</v>
      </c>
      <c r="AF35" s="229">
        <v>41.545999999999999</v>
      </c>
      <c r="AG35" s="229">
        <v>40.121000000000002</v>
      </c>
      <c r="AH35" s="229">
        <v>40.421999999999997</v>
      </c>
      <c r="AI35" s="229">
        <v>40.35</v>
      </c>
      <c r="AJ35" s="229">
        <v>40.570999999999998</v>
      </c>
      <c r="AL35" s="229">
        <v>40.61</v>
      </c>
      <c r="AM35" s="229">
        <v>40.747</v>
      </c>
      <c r="AN35" s="229">
        <v>39.795999999999999</v>
      </c>
      <c r="AO35" s="229">
        <v>40.145000000000003</v>
      </c>
      <c r="AP35"/>
      <c r="AQ35" s="229">
        <v>39.793999999999997</v>
      </c>
      <c r="AR35" s="229">
        <v>39.845999999999997</v>
      </c>
      <c r="AS35" s="229">
        <v>41.359000000000002</v>
      </c>
      <c r="AT35" s="229">
        <v>40.014000000000003</v>
      </c>
      <c r="AU35"/>
      <c r="AV35" s="229">
        <v>40.072000000000003</v>
      </c>
      <c r="AW35" s="229">
        <v>40.39</v>
      </c>
    </row>
    <row r="36" spans="1:49" s="2" customFormat="1" ht="24.9" customHeight="1">
      <c r="A36" s="205">
        <v>28</v>
      </c>
      <c r="B36" s="381" t="s">
        <v>186</v>
      </c>
      <c r="C36" s="176">
        <v>9</v>
      </c>
      <c r="D36" s="368">
        <f>COUNTIF(AS5:AS134,"&gt;00")+1</f>
        <v>84</v>
      </c>
      <c r="E36" s="226">
        <f t="shared" si="2"/>
        <v>1866</v>
      </c>
      <c r="F36" s="220">
        <f>MIN(AS5:AS136)</f>
        <v>40.171999999999997</v>
      </c>
      <c r="G36" s="371">
        <f>AVERAGE(AS5:AS136)</f>
        <v>40.635277108433726</v>
      </c>
      <c r="H36" s="372">
        <f t="shared" si="0"/>
        <v>0.46327710843372927</v>
      </c>
      <c r="I36" s="130">
        <v>0.91609953703703706</v>
      </c>
      <c r="J36" s="131">
        <f t="shared" si="1"/>
        <v>4.0787037037037011E-2</v>
      </c>
      <c r="K36" s="275">
        <f>J36+K33</f>
        <v>0.14886574074074074</v>
      </c>
      <c r="L36" s="186">
        <v>143.21799999999999</v>
      </c>
      <c r="M36" s="162"/>
      <c r="N36" s="44"/>
      <c r="P36" s="229">
        <v>40.722000000000001</v>
      </c>
      <c r="Q36" s="229">
        <v>41.389000000000003</v>
      </c>
      <c r="R36" s="229">
        <v>40.542000000000002</v>
      </c>
      <c r="S36" s="229">
        <v>40.578000000000003</v>
      </c>
      <c r="T36" s="229">
        <v>40.720999999999997</v>
      </c>
      <c r="U36" s="229">
        <v>40.281999999999996</v>
      </c>
      <c r="V36" s="79"/>
      <c r="W36" s="229">
        <v>41.067999999999998</v>
      </c>
      <c r="X36" s="229">
        <v>40.165999999999997</v>
      </c>
      <c r="Y36" s="229">
        <v>40.779000000000003</v>
      </c>
      <c r="Z36"/>
      <c r="AA36" s="229">
        <v>40.201999999999998</v>
      </c>
      <c r="AB36" s="229">
        <v>40.771999999999998</v>
      </c>
      <c r="AC36" s="229">
        <v>40.893000000000001</v>
      </c>
      <c r="AD36" s="229">
        <v>40.418999999999997</v>
      </c>
      <c r="AE36" s="229">
        <v>40.155000000000001</v>
      </c>
      <c r="AF36" s="229">
        <v>40.460999999999999</v>
      </c>
      <c r="AG36" s="229">
        <v>40.006</v>
      </c>
      <c r="AH36" s="229">
        <v>40.354999999999997</v>
      </c>
      <c r="AI36" s="229">
        <v>40.469000000000001</v>
      </c>
      <c r="AJ36" s="229">
        <v>40.512999999999998</v>
      </c>
      <c r="AL36" s="229">
        <v>40.951999999999998</v>
      </c>
      <c r="AM36"/>
      <c r="AN36" s="229">
        <v>39.848999999999997</v>
      </c>
      <c r="AO36" s="229">
        <v>40.19</v>
      </c>
      <c r="AP36"/>
      <c r="AQ36" s="229">
        <v>39.908000000000001</v>
      </c>
      <c r="AR36" s="229">
        <v>39.960999999999999</v>
      </c>
      <c r="AS36" s="229">
        <v>40.664000000000001</v>
      </c>
      <c r="AT36" s="229">
        <v>39.555</v>
      </c>
      <c r="AU36"/>
      <c r="AV36" s="229">
        <v>40.53</v>
      </c>
      <c r="AW36" s="229">
        <v>40.161000000000001</v>
      </c>
    </row>
    <row r="37" spans="1:49" s="2" customFormat="1" ht="24.9" customHeight="1">
      <c r="A37" s="205">
        <v>29</v>
      </c>
      <c r="B37" s="381" t="s">
        <v>181</v>
      </c>
      <c r="C37" s="176">
        <v>1</v>
      </c>
      <c r="D37" s="368">
        <f>COUNTIF(AT5:AT134,"&gt;00")+1</f>
        <v>41</v>
      </c>
      <c r="E37" s="226">
        <f t="shared" si="2"/>
        <v>1907</v>
      </c>
      <c r="F37" s="393">
        <f>MIN(AT5:AT136)</f>
        <v>39.555</v>
      </c>
      <c r="G37" s="371">
        <f>AVERAGE(AT5:AT136)</f>
        <v>40.022075000000001</v>
      </c>
      <c r="H37" s="372">
        <f t="shared" si="0"/>
        <v>0.46707500000000124</v>
      </c>
      <c r="I37" s="130">
        <v>0.93631944444444448</v>
      </c>
      <c r="J37" s="131">
        <f t="shared" si="1"/>
        <v>2.0219907407407423E-2</v>
      </c>
      <c r="K37" s="90">
        <f>J37+K34</f>
        <v>0.17526620370370377</v>
      </c>
      <c r="L37" s="186">
        <v>141.76</v>
      </c>
      <c r="M37" s="162"/>
      <c r="N37" s="44"/>
      <c r="P37" s="229">
        <v>40.627000000000002</v>
      </c>
      <c r="Q37" s="229">
        <v>40.601999999999997</v>
      </c>
      <c r="R37" s="229">
        <v>40.279000000000003</v>
      </c>
      <c r="S37" s="229">
        <v>40.85</v>
      </c>
      <c r="T37" s="229">
        <v>40.588000000000001</v>
      </c>
      <c r="U37" s="229">
        <v>40.369</v>
      </c>
      <c r="V37" s="79"/>
      <c r="W37" s="229">
        <v>40.969000000000001</v>
      </c>
      <c r="X37" s="229">
        <v>40.115000000000002</v>
      </c>
      <c r="Y37" s="229">
        <v>40.96</v>
      </c>
      <c r="Z37"/>
      <c r="AA37" s="229">
        <v>40.08</v>
      </c>
      <c r="AB37" s="229">
        <v>40.832000000000001</v>
      </c>
      <c r="AC37" s="229">
        <v>40.128</v>
      </c>
      <c r="AD37" s="229">
        <v>40.454000000000001</v>
      </c>
      <c r="AE37" s="229">
        <v>40.036000000000001</v>
      </c>
      <c r="AF37" s="229">
        <v>40.56</v>
      </c>
      <c r="AG37" s="229">
        <v>39.883000000000003</v>
      </c>
      <c r="AH37" s="229">
        <v>40.295999999999999</v>
      </c>
      <c r="AI37" s="229">
        <v>42.082000000000001</v>
      </c>
      <c r="AJ37" s="229">
        <v>40.744</v>
      </c>
      <c r="AL37" s="229">
        <v>40.549999999999997</v>
      </c>
      <c r="AM37"/>
      <c r="AN37" s="229">
        <v>39.973999999999997</v>
      </c>
      <c r="AO37" s="229">
        <v>40.247</v>
      </c>
      <c r="AP37"/>
      <c r="AQ37" s="229">
        <v>40.034999999999997</v>
      </c>
      <c r="AR37" s="229">
        <v>40.015000000000001</v>
      </c>
      <c r="AS37" s="229">
        <v>40.677999999999997</v>
      </c>
      <c r="AT37" s="229">
        <v>39.820999999999998</v>
      </c>
      <c r="AU37"/>
      <c r="AV37" s="229">
        <v>40.484999999999999</v>
      </c>
      <c r="AW37" s="229">
        <v>40.156999999999996</v>
      </c>
    </row>
    <row r="38" spans="1:49" s="2" customFormat="1" ht="24.9" customHeight="1">
      <c r="A38" s="205">
        <v>30</v>
      </c>
      <c r="B38" s="381" t="s">
        <v>184</v>
      </c>
      <c r="C38" s="176">
        <v>6</v>
      </c>
      <c r="D38" s="368">
        <f>COUNTIF(AU5:AU134,"&gt;00")+1</f>
        <v>28</v>
      </c>
      <c r="E38" s="226">
        <f t="shared" si="2"/>
        <v>1935</v>
      </c>
      <c r="F38" s="220">
        <f>MIN(AU5:AU136)</f>
        <v>40.036000000000001</v>
      </c>
      <c r="G38" s="371">
        <f>AVERAGE(AU5:AU136)</f>
        <v>40.60640740740741</v>
      </c>
      <c r="H38" s="372">
        <f t="shared" si="0"/>
        <v>0.57040740740740858</v>
      </c>
      <c r="I38" s="130">
        <v>0.95062500000000005</v>
      </c>
      <c r="J38" s="131">
        <f t="shared" si="1"/>
        <v>1.4305555555555571E-2</v>
      </c>
      <c r="K38" s="274">
        <f>J38+K27</f>
        <v>0.15459490740740733</v>
      </c>
      <c r="L38" s="186">
        <v>141.017</v>
      </c>
      <c r="M38" s="162"/>
      <c r="N38" s="44"/>
      <c r="P38" s="229">
        <v>40.54</v>
      </c>
      <c r="Q38" s="229">
        <v>40.395000000000003</v>
      </c>
      <c r="R38" s="229">
        <v>40.781999999999996</v>
      </c>
      <c r="S38" s="229">
        <v>40.837000000000003</v>
      </c>
      <c r="T38" s="229">
        <v>40.737000000000002</v>
      </c>
      <c r="U38" s="229">
        <v>40.241999999999997</v>
      </c>
      <c r="V38" s="79"/>
      <c r="W38" s="229">
        <v>41.018000000000001</v>
      </c>
      <c r="X38" s="229">
        <v>40.201999999999998</v>
      </c>
      <c r="Y38" s="229">
        <v>41.064</v>
      </c>
      <c r="Z38"/>
      <c r="AA38" s="229">
        <v>40.210999999999999</v>
      </c>
      <c r="AB38" s="229">
        <v>41.511000000000003</v>
      </c>
      <c r="AC38" s="229">
        <v>39.89</v>
      </c>
      <c r="AD38" s="229">
        <v>40.460999999999999</v>
      </c>
      <c r="AE38" s="229">
        <v>40.200000000000003</v>
      </c>
      <c r="AF38" s="229">
        <v>40.987000000000002</v>
      </c>
      <c r="AG38" s="229">
        <v>40.003</v>
      </c>
      <c r="AH38" s="229">
        <v>40.375999999999998</v>
      </c>
      <c r="AI38" s="229">
        <v>40.256999999999998</v>
      </c>
      <c r="AJ38" s="229">
        <v>40.665999999999997</v>
      </c>
      <c r="AL38" s="229">
        <v>40.340000000000003</v>
      </c>
      <c r="AM38"/>
      <c r="AN38" s="229">
        <v>40.046999999999997</v>
      </c>
      <c r="AO38" s="229">
        <v>40.4</v>
      </c>
      <c r="AP38"/>
      <c r="AQ38" s="229">
        <v>39.761000000000003</v>
      </c>
      <c r="AR38" s="229">
        <v>39.854999999999997</v>
      </c>
      <c r="AS38" s="229">
        <v>40.372999999999998</v>
      </c>
      <c r="AT38" s="229">
        <v>39.637</v>
      </c>
      <c r="AU38"/>
      <c r="AV38" s="229">
        <v>40.561999999999998</v>
      </c>
      <c r="AW38" s="229">
        <v>40.113999999999997</v>
      </c>
    </row>
    <row r="39" spans="1:49" s="2" customFormat="1" ht="24.9" customHeight="1">
      <c r="A39" s="205">
        <v>31</v>
      </c>
      <c r="B39" s="381" t="s">
        <v>181</v>
      </c>
      <c r="C39" s="176">
        <v>69</v>
      </c>
      <c r="D39" s="368">
        <f>COUNTIF(AV5:AV134,"&gt;00")+1</f>
        <v>37</v>
      </c>
      <c r="E39" s="226">
        <f t="shared" si="2"/>
        <v>1972</v>
      </c>
      <c r="F39" s="220">
        <f>MIN(AV5:AV136)</f>
        <v>39.883000000000003</v>
      </c>
      <c r="G39" s="371">
        <f>AVERAGE(AV5:AV136)</f>
        <v>40.302833333333332</v>
      </c>
      <c r="H39" s="372">
        <f t="shared" si="0"/>
        <v>0.41983333333332951</v>
      </c>
      <c r="I39" s="130">
        <v>0.96902777777777782</v>
      </c>
      <c r="J39" s="131">
        <f t="shared" si="1"/>
        <v>1.8402777777777768E-2</v>
      </c>
      <c r="K39" s="273">
        <f>J39+K37</f>
        <v>0.19366898148148154</v>
      </c>
      <c r="L39" s="186">
        <v>141.875</v>
      </c>
      <c r="M39" s="162"/>
      <c r="N39" s="44"/>
      <c r="P39" s="229">
        <v>40.813000000000002</v>
      </c>
      <c r="Q39" s="229">
        <v>40.472999999999999</v>
      </c>
      <c r="R39" s="229">
        <v>41.326999999999998</v>
      </c>
      <c r="S39" s="229">
        <v>40.883000000000003</v>
      </c>
      <c r="T39" s="229">
        <v>40.732999999999997</v>
      </c>
      <c r="U39" s="229">
        <v>40.317999999999998</v>
      </c>
      <c r="V39" s="79"/>
      <c r="W39" s="229">
        <v>40.689</v>
      </c>
      <c r="X39" s="229">
        <v>40.15</v>
      </c>
      <c r="Y39" s="229">
        <v>40.805</v>
      </c>
      <c r="Z39"/>
      <c r="AA39" s="229">
        <v>40.265999999999998</v>
      </c>
      <c r="AB39" s="229">
        <v>41.753</v>
      </c>
      <c r="AC39" s="229">
        <v>39.914999999999999</v>
      </c>
      <c r="AD39" s="229">
        <v>40.682000000000002</v>
      </c>
      <c r="AE39" s="229">
        <v>40.088999999999999</v>
      </c>
      <c r="AF39" s="229">
        <v>40.779000000000003</v>
      </c>
      <c r="AG39" s="229">
        <v>40.030999999999999</v>
      </c>
      <c r="AH39" s="229">
        <v>40.372</v>
      </c>
      <c r="AI39" s="229">
        <v>40.353999999999999</v>
      </c>
      <c r="AJ39" s="229">
        <v>40.716999999999999</v>
      </c>
      <c r="AL39" s="229">
        <v>41.741999999999997</v>
      </c>
      <c r="AM39"/>
      <c r="AN39" s="229">
        <v>39.884999999999998</v>
      </c>
      <c r="AO39" s="229">
        <v>40.351999999999997</v>
      </c>
      <c r="AP39"/>
      <c r="AQ39" s="229">
        <v>39.698999999999998</v>
      </c>
      <c r="AR39" s="229">
        <v>39.814</v>
      </c>
      <c r="AS39" s="229">
        <v>40.799999999999997</v>
      </c>
      <c r="AT39" s="229">
        <v>39.997</v>
      </c>
      <c r="AU39"/>
      <c r="AV39" s="229">
        <v>40.375999999999998</v>
      </c>
      <c r="AW39" s="229">
        <v>40.447000000000003</v>
      </c>
    </row>
    <row r="40" spans="1:49" s="2" customFormat="1" ht="24.9" customHeight="1" thickBot="1">
      <c r="A40" s="172" t="s">
        <v>103</v>
      </c>
      <c r="B40" s="345" t="s">
        <v>183</v>
      </c>
      <c r="C40" s="177">
        <v>9</v>
      </c>
      <c r="D40" s="278">
        <f>COUNTIF(AW5:AW134,"&gt;00")+1</f>
        <v>66</v>
      </c>
      <c r="E40" s="222">
        <f t="shared" si="2"/>
        <v>2038</v>
      </c>
      <c r="F40" s="228">
        <f>MIN(AW5:AW136)</f>
        <v>39.902999999999999</v>
      </c>
      <c r="G40" s="125">
        <f>AVERAGE(AW5:AW136)</f>
        <v>40.266846153846167</v>
      </c>
      <c r="H40" s="126">
        <f t="shared" si="0"/>
        <v>0.36384615384616836</v>
      </c>
      <c r="I40" s="193">
        <v>1.0007060185185186</v>
      </c>
      <c r="J40" s="194">
        <f>I40-I39</f>
        <v>3.1678240740740771E-2</v>
      </c>
      <c r="K40" s="272">
        <f>J40+K35</f>
        <v>0.20057870370370365</v>
      </c>
      <c r="L40" s="93"/>
      <c r="M40" s="196"/>
      <c r="N40" s="44"/>
      <c r="P40" s="229">
        <v>40.594999999999999</v>
      </c>
      <c r="Q40" s="229">
        <v>40.643000000000001</v>
      </c>
      <c r="R40" s="229">
        <v>41.118000000000002</v>
      </c>
      <c r="S40" s="229">
        <v>40.956000000000003</v>
      </c>
      <c r="T40" s="229">
        <v>40.991</v>
      </c>
      <c r="U40" s="229">
        <v>40.323</v>
      </c>
      <c r="V40" s="79"/>
      <c r="W40" s="229">
        <v>42.277999999999999</v>
      </c>
      <c r="X40" s="229">
        <v>40.325000000000003</v>
      </c>
      <c r="Y40" s="229">
        <v>41.484999999999999</v>
      </c>
      <c r="Z40"/>
      <c r="AA40" s="229">
        <v>40.116999999999997</v>
      </c>
      <c r="AB40" s="229">
        <v>41.686999999999998</v>
      </c>
      <c r="AC40" s="229">
        <v>40.034999999999997</v>
      </c>
      <c r="AD40" s="229">
        <v>40.417000000000002</v>
      </c>
      <c r="AE40" s="229">
        <v>40.087000000000003</v>
      </c>
      <c r="AF40" s="229">
        <v>40.966999999999999</v>
      </c>
      <c r="AG40" s="229">
        <v>40.225000000000001</v>
      </c>
      <c r="AH40" s="229">
        <v>40.265000000000001</v>
      </c>
      <c r="AI40" s="229">
        <v>40.863</v>
      </c>
      <c r="AJ40" s="229">
        <v>40.728000000000002</v>
      </c>
      <c r="AL40" s="229">
        <v>40.546999999999997</v>
      </c>
      <c r="AM40"/>
      <c r="AN40" s="229">
        <v>41.863999999999997</v>
      </c>
      <c r="AO40" s="229">
        <v>40.229999999999997</v>
      </c>
      <c r="AP40"/>
      <c r="AQ40" s="229">
        <v>40.026000000000003</v>
      </c>
      <c r="AR40" s="229">
        <v>40.015999999999998</v>
      </c>
      <c r="AS40" s="229">
        <v>40.527000000000001</v>
      </c>
      <c r="AT40" s="229">
        <v>39.968000000000004</v>
      </c>
      <c r="AU40"/>
      <c r="AV40" s="229">
        <v>40.593000000000004</v>
      </c>
      <c r="AW40" s="229">
        <v>41.069000000000003</v>
      </c>
    </row>
    <row r="41" spans="1:49" ht="24.75" customHeight="1" thickBot="1">
      <c r="E41" s="108" t="s">
        <v>102</v>
      </c>
      <c r="F41" s="109">
        <f>AVERAGE(F8:F40)</f>
        <v>40.21557575757577</v>
      </c>
      <c r="G41" s="109">
        <f>AVERAGE(P5:AW136)</f>
        <v>40.555106234413969</v>
      </c>
      <c r="H41" s="110">
        <f>AVERAGE(H8:H40)</f>
        <v>0.43585092962876726</v>
      </c>
      <c r="N41" s="95"/>
      <c r="P41" s="229">
        <v>41.226999999999997</v>
      </c>
      <c r="Q41" s="229">
        <v>40.593000000000004</v>
      </c>
      <c r="R41" s="229">
        <v>40.607999999999997</v>
      </c>
      <c r="S41" s="229">
        <v>41.395000000000003</v>
      </c>
      <c r="T41" s="229">
        <v>40.850999999999999</v>
      </c>
      <c r="U41" s="229">
        <v>40.563000000000002</v>
      </c>
      <c r="V41" s="79"/>
      <c r="W41" s="229">
        <v>41.338000000000001</v>
      </c>
      <c r="X41" s="229">
        <v>40.792999999999999</v>
      </c>
      <c r="Y41" s="229">
        <v>41.128</v>
      </c>
      <c r="AA41" s="229">
        <v>40.043999999999997</v>
      </c>
      <c r="AC41" s="229">
        <v>39.781999999999996</v>
      </c>
      <c r="AD41" s="229">
        <v>40.497</v>
      </c>
      <c r="AE41" s="229">
        <v>40.097000000000001</v>
      </c>
      <c r="AF41" s="229">
        <v>40.677</v>
      </c>
      <c r="AG41" s="229">
        <v>39.847000000000001</v>
      </c>
      <c r="AH41" s="229">
        <v>40.353999999999999</v>
      </c>
      <c r="AI41" s="229">
        <v>41.313000000000002</v>
      </c>
      <c r="AJ41" s="229">
        <v>40.609000000000002</v>
      </c>
      <c r="AL41" s="229">
        <v>40.448999999999998</v>
      </c>
      <c r="AN41" s="229">
        <v>39.929000000000002</v>
      </c>
      <c r="AO41" s="229">
        <v>40.409999999999997</v>
      </c>
      <c r="AQ41" s="229">
        <v>39.957000000000001</v>
      </c>
      <c r="AR41" s="229">
        <v>39.808</v>
      </c>
      <c r="AS41" s="229">
        <v>40.369</v>
      </c>
      <c r="AT41" s="229">
        <v>40.161000000000001</v>
      </c>
      <c r="AW41" s="229">
        <v>40.854999999999997</v>
      </c>
    </row>
    <row r="42" spans="1:49" ht="22.95" customHeight="1">
      <c r="P42" s="229">
        <v>40.762999999999998</v>
      </c>
      <c r="Q42" s="229">
        <v>40.640999999999998</v>
      </c>
      <c r="R42" s="229">
        <v>40.494</v>
      </c>
      <c r="S42" s="229">
        <v>40.945999999999998</v>
      </c>
      <c r="T42" s="229">
        <v>40.799999999999997</v>
      </c>
      <c r="U42" s="229">
        <v>40.274000000000001</v>
      </c>
      <c r="V42" s="79"/>
      <c r="W42" s="229">
        <v>41.097999999999999</v>
      </c>
      <c r="X42" s="229">
        <v>40.552999999999997</v>
      </c>
      <c r="Y42" s="229">
        <v>41.354999999999997</v>
      </c>
      <c r="AA42" s="229">
        <v>40.100999999999999</v>
      </c>
      <c r="AC42" s="229">
        <v>39.868000000000002</v>
      </c>
      <c r="AD42" s="229">
        <v>40.436999999999998</v>
      </c>
      <c r="AE42" s="229">
        <v>40.106999999999999</v>
      </c>
      <c r="AF42" s="229">
        <v>40.991</v>
      </c>
      <c r="AG42" s="229">
        <v>40.033999999999999</v>
      </c>
      <c r="AH42" s="229">
        <v>40.319000000000003</v>
      </c>
      <c r="AI42" s="229">
        <v>40.338999999999999</v>
      </c>
      <c r="AJ42" s="229">
        <v>40.679000000000002</v>
      </c>
      <c r="AL42" s="229">
        <v>40.347000000000001</v>
      </c>
      <c r="AN42" s="229">
        <v>40.03</v>
      </c>
      <c r="AO42" s="229">
        <v>40.456000000000003</v>
      </c>
      <c r="AQ42" s="229">
        <v>39.776000000000003</v>
      </c>
      <c r="AR42" s="229">
        <v>40.045000000000002</v>
      </c>
      <c r="AS42" s="229">
        <v>40.375</v>
      </c>
      <c r="AT42" s="229">
        <v>39.851999999999997</v>
      </c>
      <c r="AW42" s="229">
        <v>40.110999999999997</v>
      </c>
    </row>
    <row r="43" spans="1:49" ht="22.95" customHeight="1">
      <c r="P43" s="229">
        <v>40.537999999999997</v>
      </c>
      <c r="Q43" s="229">
        <v>40.655000000000001</v>
      </c>
      <c r="R43" s="229">
        <v>40.576000000000001</v>
      </c>
      <c r="S43" s="229">
        <v>41.015999999999998</v>
      </c>
      <c r="T43" s="229">
        <v>40.914999999999999</v>
      </c>
      <c r="U43" s="229">
        <v>40.451000000000001</v>
      </c>
      <c r="V43" s="79"/>
      <c r="W43" s="229">
        <v>41.161000000000001</v>
      </c>
      <c r="X43" s="229">
        <v>40.575000000000003</v>
      </c>
      <c r="Y43" s="229">
        <v>40.917000000000002</v>
      </c>
      <c r="AA43" s="229">
        <v>40.093000000000004</v>
      </c>
      <c r="AC43" s="229">
        <v>39.673000000000002</v>
      </c>
      <c r="AD43" s="229">
        <v>41.207999999999998</v>
      </c>
      <c r="AE43" s="229">
        <v>40.131</v>
      </c>
      <c r="AF43" s="229">
        <v>41.198</v>
      </c>
      <c r="AG43" s="229">
        <v>39.880000000000003</v>
      </c>
      <c r="AH43" s="229">
        <v>40.311</v>
      </c>
      <c r="AI43" s="229">
        <v>40.207999999999998</v>
      </c>
      <c r="AJ43" s="229">
        <v>40.555999999999997</v>
      </c>
      <c r="AL43" s="229">
        <v>40.607999999999997</v>
      </c>
      <c r="AN43" s="229">
        <v>39.948</v>
      </c>
      <c r="AO43" s="229">
        <v>40.378999999999998</v>
      </c>
      <c r="AQ43" s="229">
        <v>40.194000000000003</v>
      </c>
      <c r="AR43" s="229">
        <v>39.89</v>
      </c>
      <c r="AS43" s="229">
        <v>40.639000000000003</v>
      </c>
      <c r="AT43" s="229">
        <v>40.020000000000003</v>
      </c>
      <c r="AW43" s="229">
        <v>40.465000000000003</v>
      </c>
    </row>
    <row r="44" spans="1:49" ht="22.95" customHeight="1">
      <c r="P44" s="229">
        <v>40.682000000000002</v>
      </c>
      <c r="Q44" s="229">
        <v>40.49</v>
      </c>
      <c r="R44" s="229">
        <v>40.536999999999999</v>
      </c>
      <c r="S44" s="229">
        <v>42.32</v>
      </c>
      <c r="T44" s="229">
        <v>40.731999999999999</v>
      </c>
      <c r="U44" s="229">
        <v>40.234999999999999</v>
      </c>
      <c r="V44" s="79"/>
      <c r="W44" s="229">
        <v>41.008000000000003</v>
      </c>
      <c r="X44" s="229">
        <v>40.414000000000001</v>
      </c>
      <c r="Y44" s="229">
        <v>40.880000000000003</v>
      </c>
      <c r="AA44" s="229">
        <v>40.244</v>
      </c>
      <c r="AC44" s="229">
        <v>40.158000000000001</v>
      </c>
      <c r="AD44" s="229">
        <v>40.137</v>
      </c>
      <c r="AE44" s="229">
        <v>39.933999999999997</v>
      </c>
      <c r="AF44" s="229">
        <v>40.795000000000002</v>
      </c>
      <c r="AG44" s="229">
        <v>39.972999999999999</v>
      </c>
      <c r="AH44" s="229">
        <v>40.152999999999999</v>
      </c>
      <c r="AI44" s="229">
        <v>40.377000000000002</v>
      </c>
      <c r="AJ44" s="229">
        <v>42.171999999999997</v>
      </c>
      <c r="AL44" s="229">
        <v>41.781999999999996</v>
      </c>
      <c r="AN44" s="229">
        <v>39.875</v>
      </c>
      <c r="AO44" s="229">
        <v>40.414999999999999</v>
      </c>
      <c r="AQ44" s="229">
        <v>39.912999999999997</v>
      </c>
      <c r="AR44" s="229">
        <v>39.765000000000001</v>
      </c>
      <c r="AS44" s="229">
        <v>40.232999999999997</v>
      </c>
      <c r="AT44" s="229">
        <v>40.088000000000001</v>
      </c>
      <c r="AW44" s="229">
        <v>40.156999999999996</v>
      </c>
    </row>
    <row r="45" spans="1:49" ht="22.95" customHeight="1">
      <c r="P45" s="229">
        <v>40.567</v>
      </c>
      <c r="Q45" s="229">
        <v>40.905000000000001</v>
      </c>
      <c r="R45" s="229">
        <v>40.628</v>
      </c>
      <c r="S45" s="229">
        <v>40.79</v>
      </c>
      <c r="T45" s="229">
        <v>40.783000000000001</v>
      </c>
      <c r="U45" s="229">
        <v>40.292000000000002</v>
      </c>
      <c r="V45" s="79"/>
      <c r="W45" s="229">
        <v>41.002000000000002</v>
      </c>
      <c r="X45" s="229">
        <v>40.279000000000003</v>
      </c>
      <c r="Y45" s="229">
        <v>41.008000000000003</v>
      </c>
      <c r="AA45" s="229">
        <v>40.164000000000001</v>
      </c>
      <c r="AC45" s="229">
        <v>40.08</v>
      </c>
      <c r="AD45" s="229">
        <v>40.213000000000001</v>
      </c>
      <c r="AE45" s="229">
        <v>39.957999999999998</v>
      </c>
      <c r="AF45" s="229">
        <v>40.634999999999998</v>
      </c>
      <c r="AG45" s="229">
        <v>39.820999999999998</v>
      </c>
      <c r="AH45" s="229">
        <v>40.424999999999997</v>
      </c>
      <c r="AI45" s="229">
        <v>40.49</v>
      </c>
      <c r="AJ45" s="229">
        <v>40.938000000000002</v>
      </c>
      <c r="AL45" s="229">
        <v>41.031999999999996</v>
      </c>
      <c r="AN45" s="229">
        <v>39.874000000000002</v>
      </c>
      <c r="AO45" s="229">
        <v>40.536999999999999</v>
      </c>
      <c r="AQ45" s="229">
        <v>39.857999999999997</v>
      </c>
      <c r="AR45" s="229">
        <v>39.869999999999997</v>
      </c>
      <c r="AS45" s="229">
        <v>40.564</v>
      </c>
      <c r="AW45" s="229">
        <v>40.033000000000001</v>
      </c>
    </row>
    <row r="46" spans="1:49" ht="22.95" customHeight="1">
      <c r="P46" s="229">
        <v>40.701999999999998</v>
      </c>
      <c r="Q46" s="229">
        <v>40.621000000000002</v>
      </c>
      <c r="R46" s="229">
        <v>41.103999999999999</v>
      </c>
      <c r="S46" s="229">
        <v>42.037999999999997</v>
      </c>
      <c r="T46" s="229">
        <v>40.832000000000001</v>
      </c>
      <c r="U46" s="229">
        <v>40.210999999999999</v>
      </c>
      <c r="V46" s="79"/>
      <c r="W46" s="229">
        <v>41.27</v>
      </c>
      <c r="X46" s="229">
        <v>40.08</v>
      </c>
      <c r="Y46" s="229">
        <v>40.741999999999997</v>
      </c>
      <c r="AA46" s="229">
        <v>40.15</v>
      </c>
      <c r="AC46" s="229">
        <v>40.000999999999998</v>
      </c>
      <c r="AD46" s="229">
        <v>40.119999999999997</v>
      </c>
      <c r="AE46" s="229">
        <v>39.911999999999999</v>
      </c>
      <c r="AF46" s="229">
        <v>40.603000000000002</v>
      </c>
      <c r="AG46" s="229">
        <v>40.03</v>
      </c>
      <c r="AH46" s="229">
        <v>40.624000000000002</v>
      </c>
      <c r="AI46" s="229">
        <v>40.564999999999998</v>
      </c>
      <c r="AJ46" s="229">
        <v>40.832000000000001</v>
      </c>
      <c r="AL46" s="229">
        <v>40.341999999999999</v>
      </c>
      <c r="AN46" s="229">
        <v>39.78</v>
      </c>
      <c r="AO46" s="229">
        <v>40.484000000000002</v>
      </c>
      <c r="AQ46" s="229">
        <v>39.758000000000003</v>
      </c>
      <c r="AR46" s="229">
        <v>39.823999999999998</v>
      </c>
      <c r="AS46" s="229">
        <v>40.438000000000002</v>
      </c>
      <c r="AW46" s="229">
        <v>40.094999999999999</v>
      </c>
    </row>
    <row r="47" spans="1:49" ht="22.95" customHeight="1">
      <c r="P47" s="229">
        <v>40.500999999999998</v>
      </c>
      <c r="Q47" s="229">
        <v>40.584000000000003</v>
      </c>
      <c r="R47" s="229">
        <v>40.567</v>
      </c>
      <c r="S47" s="229">
        <v>40.756</v>
      </c>
      <c r="T47" s="229">
        <v>40.914000000000001</v>
      </c>
      <c r="U47" s="229">
        <v>40.113999999999997</v>
      </c>
      <c r="V47" s="79"/>
      <c r="W47" s="229">
        <v>40.868000000000002</v>
      </c>
      <c r="X47" s="229">
        <v>40.207000000000001</v>
      </c>
      <c r="Y47" s="229">
        <v>40.997999999999998</v>
      </c>
      <c r="AA47" s="229">
        <v>40</v>
      </c>
      <c r="AC47" s="229">
        <v>39.802999999999997</v>
      </c>
      <c r="AD47" s="229">
        <v>40.357999999999997</v>
      </c>
      <c r="AE47" s="229">
        <v>39.851999999999997</v>
      </c>
      <c r="AF47" s="229">
        <v>41.149000000000001</v>
      </c>
      <c r="AG47" s="229">
        <v>40.756</v>
      </c>
      <c r="AH47" s="229">
        <v>40.887</v>
      </c>
      <c r="AI47" s="229">
        <v>40.823999999999998</v>
      </c>
      <c r="AJ47" s="229">
        <v>40.564</v>
      </c>
      <c r="AL47" s="229">
        <v>40.587000000000003</v>
      </c>
      <c r="AN47" s="229">
        <v>39.968000000000004</v>
      </c>
      <c r="AO47" s="229">
        <v>40.555999999999997</v>
      </c>
      <c r="AQ47" s="229">
        <v>40.015999999999998</v>
      </c>
      <c r="AR47" s="229">
        <v>39.923000000000002</v>
      </c>
      <c r="AS47" s="229">
        <v>41.061999999999998</v>
      </c>
      <c r="AW47" s="229">
        <v>40.134</v>
      </c>
    </row>
    <row r="48" spans="1:49" ht="22.95" customHeight="1">
      <c r="P48" s="229">
        <v>40.636000000000003</v>
      </c>
      <c r="Q48" s="229">
        <v>40.582999999999998</v>
      </c>
      <c r="R48" s="229">
        <v>40.539000000000001</v>
      </c>
      <c r="S48" s="229">
        <v>40.96</v>
      </c>
      <c r="T48" s="229">
        <v>40.744</v>
      </c>
      <c r="U48" s="229">
        <v>40.253</v>
      </c>
      <c r="V48" s="79"/>
      <c r="W48" s="229">
        <v>40.86</v>
      </c>
      <c r="X48" s="229">
        <v>41.325000000000003</v>
      </c>
      <c r="Y48" s="229">
        <v>40.987000000000002</v>
      </c>
      <c r="AA48" s="229">
        <v>40.140999999999998</v>
      </c>
      <c r="AC48" s="229">
        <v>39.863</v>
      </c>
      <c r="AD48" s="229">
        <v>40.18</v>
      </c>
      <c r="AE48" s="229">
        <v>40.241999999999997</v>
      </c>
      <c r="AF48" s="229">
        <v>40.863999999999997</v>
      </c>
      <c r="AG48" s="229">
        <v>39.966000000000001</v>
      </c>
      <c r="AH48" s="229">
        <v>40.603000000000002</v>
      </c>
      <c r="AI48" s="229">
        <v>40.521999999999998</v>
      </c>
      <c r="AJ48" s="229">
        <v>41.408999999999999</v>
      </c>
      <c r="AL48" s="229">
        <v>40.484999999999999</v>
      </c>
      <c r="AN48" s="229">
        <v>39.893000000000001</v>
      </c>
      <c r="AO48" s="229">
        <v>40.49</v>
      </c>
      <c r="AQ48" s="229">
        <v>39.936</v>
      </c>
      <c r="AR48" s="229">
        <v>39.975000000000001</v>
      </c>
      <c r="AS48" s="229">
        <v>40.195999999999998</v>
      </c>
      <c r="AW48" s="229">
        <v>40.158999999999999</v>
      </c>
    </row>
    <row r="49" spans="16:49" ht="15" thickBot="1">
      <c r="P49" s="229">
        <v>40.697000000000003</v>
      </c>
      <c r="Q49" s="229">
        <v>40.475000000000001</v>
      </c>
      <c r="R49" s="229">
        <v>40.585999999999999</v>
      </c>
      <c r="S49" s="229">
        <v>40.75</v>
      </c>
      <c r="T49" s="229">
        <v>40.997999999999998</v>
      </c>
      <c r="U49" s="229">
        <v>40.317999999999998</v>
      </c>
      <c r="V49" s="41"/>
      <c r="W49" s="229">
        <v>40.962000000000003</v>
      </c>
      <c r="X49" s="229">
        <v>40.406999999999996</v>
      </c>
      <c r="Y49" s="229">
        <v>40.838000000000001</v>
      </c>
      <c r="AA49" s="229">
        <v>39.948999999999998</v>
      </c>
      <c r="AC49" s="229">
        <v>39.884999999999998</v>
      </c>
      <c r="AD49" s="229">
        <v>40.75</v>
      </c>
      <c r="AE49" s="229">
        <v>40.014000000000003</v>
      </c>
      <c r="AF49" s="229">
        <v>40.564999999999998</v>
      </c>
      <c r="AG49" s="229">
        <v>40.183999999999997</v>
      </c>
      <c r="AH49" s="229">
        <v>40.421999999999997</v>
      </c>
      <c r="AI49" s="229">
        <v>40.563000000000002</v>
      </c>
      <c r="AJ49" s="229">
        <v>40.655000000000001</v>
      </c>
      <c r="AL49" s="229">
        <v>40.387999999999998</v>
      </c>
      <c r="AN49" s="229">
        <v>39.893999999999998</v>
      </c>
      <c r="AO49" s="229">
        <v>40.453000000000003</v>
      </c>
      <c r="AQ49" s="229">
        <v>40.031999999999996</v>
      </c>
      <c r="AR49" s="229">
        <v>39.887</v>
      </c>
      <c r="AS49" s="229">
        <v>40.405000000000001</v>
      </c>
      <c r="AW49" s="229">
        <v>40.241</v>
      </c>
    </row>
    <row r="50" spans="16:49">
      <c r="P50" s="229">
        <v>40.552999999999997</v>
      </c>
      <c r="Q50" s="229">
        <v>40.463999999999999</v>
      </c>
      <c r="R50" s="229">
        <v>40.524999999999999</v>
      </c>
      <c r="S50" s="229">
        <v>40.972999999999999</v>
      </c>
      <c r="T50" s="229">
        <v>41.353999999999999</v>
      </c>
      <c r="U50" s="229">
        <v>40.274999999999999</v>
      </c>
      <c r="W50" s="229">
        <v>41.206000000000003</v>
      </c>
      <c r="X50" s="229">
        <v>40.267000000000003</v>
      </c>
      <c r="Y50" s="229">
        <v>40.991999999999997</v>
      </c>
      <c r="AA50" s="229">
        <v>39.908999999999999</v>
      </c>
      <c r="AC50" s="229">
        <v>39.719000000000001</v>
      </c>
      <c r="AD50" s="229">
        <v>40.375</v>
      </c>
      <c r="AE50" s="229">
        <v>40.149000000000001</v>
      </c>
      <c r="AF50" s="229">
        <v>40.898000000000003</v>
      </c>
      <c r="AG50" s="229">
        <v>40.168999999999997</v>
      </c>
      <c r="AH50" s="229">
        <v>40.17</v>
      </c>
      <c r="AI50" s="229">
        <v>40.365000000000002</v>
      </c>
      <c r="AJ50" s="229">
        <v>41.134999999999998</v>
      </c>
      <c r="AL50" s="229">
        <v>40.496000000000002</v>
      </c>
      <c r="AN50" s="229">
        <v>39.956000000000003</v>
      </c>
      <c r="AO50" s="229">
        <v>40.457999999999998</v>
      </c>
      <c r="AQ50" s="229">
        <v>40.027000000000001</v>
      </c>
      <c r="AR50" s="229">
        <v>39.896999999999998</v>
      </c>
      <c r="AS50" s="229">
        <v>40.575000000000003</v>
      </c>
      <c r="AW50" s="229">
        <v>40.107999999999997</v>
      </c>
    </row>
    <row r="51" spans="16:49">
      <c r="P51" s="229">
        <v>40.604999999999997</v>
      </c>
      <c r="Q51" s="229">
        <v>40.906999999999996</v>
      </c>
      <c r="R51" s="229">
        <v>40.546999999999997</v>
      </c>
      <c r="S51" s="229">
        <v>41.055</v>
      </c>
      <c r="T51" s="229">
        <v>40.616</v>
      </c>
      <c r="U51" s="229">
        <v>40.965000000000003</v>
      </c>
      <c r="W51" s="229">
        <v>43.308999999999997</v>
      </c>
      <c r="X51" s="229">
        <v>40.365000000000002</v>
      </c>
      <c r="Y51" s="229">
        <v>40.847000000000001</v>
      </c>
      <c r="AA51" s="229">
        <v>39.908999999999999</v>
      </c>
      <c r="AC51" s="229">
        <v>39.689</v>
      </c>
      <c r="AD51" s="229">
        <v>40.639000000000003</v>
      </c>
      <c r="AE51" s="229">
        <v>40.164000000000001</v>
      </c>
      <c r="AF51" s="229">
        <v>40.762</v>
      </c>
      <c r="AG51" s="229">
        <v>40.384</v>
      </c>
      <c r="AH51" s="229">
        <v>40.293999999999997</v>
      </c>
      <c r="AI51" s="229">
        <v>40.307000000000002</v>
      </c>
      <c r="AJ51" s="229">
        <v>42.209000000000003</v>
      </c>
      <c r="AL51" s="229">
        <v>40.680999999999997</v>
      </c>
      <c r="AN51" s="229">
        <v>39.872</v>
      </c>
      <c r="AO51" s="229">
        <v>40.368000000000002</v>
      </c>
      <c r="AQ51" s="229">
        <v>40.277000000000001</v>
      </c>
      <c r="AR51" s="229">
        <v>45.268999999999998</v>
      </c>
      <c r="AS51" s="229">
        <v>40.375999999999998</v>
      </c>
      <c r="AW51" s="229">
        <v>40.112000000000002</v>
      </c>
    </row>
    <row r="52" spans="16:49">
      <c r="P52" s="229">
        <v>40.64</v>
      </c>
      <c r="Q52" s="229">
        <v>40.82</v>
      </c>
      <c r="R52" s="229">
        <v>40.585999999999999</v>
      </c>
      <c r="S52" s="229">
        <v>40.898000000000003</v>
      </c>
      <c r="T52" s="229">
        <v>40.863</v>
      </c>
      <c r="U52" s="229">
        <v>40.164000000000001</v>
      </c>
      <c r="W52" s="229">
        <v>41.154000000000003</v>
      </c>
      <c r="X52" s="229">
        <v>40.896999999999998</v>
      </c>
      <c r="Y52" s="229">
        <v>41.293999999999997</v>
      </c>
      <c r="AA52" s="229">
        <v>40.188000000000002</v>
      </c>
      <c r="AC52" s="229">
        <v>40.034999999999997</v>
      </c>
      <c r="AD52" s="229">
        <v>40.323</v>
      </c>
      <c r="AE52" s="229">
        <v>40.058</v>
      </c>
      <c r="AF52" s="229">
        <v>40.631</v>
      </c>
      <c r="AG52" s="229">
        <v>41.152000000000001</v>
      </c>
      <c r="AH52" s="229">
        <v>40.506</v>
      </c>
      <c r="AI52" s="229">
        <v>40.372</v>
      </c>
      <c r="AJ52" s="229">
        <v>41.662999999999997</v>
      </c>
      <c r="AL52" s="229">
        <v>40.317</v>
      </c>
      <c r="AN52" s="229">
        <v>39.807000000000002</v>
      </c>
      <c r="AO52" s="229">
        <v>40.179000000000002</v>
      </c>
      <c r="AQ52" s="229">
        <v>39.968000000000004</v>
      </c>
      <c r="AR52" s="229">
        <v>39.901000000000003</v>
      </c>
      <c r="AS52" s="229">
        <v>40.588000000000001</v>
      </c>
      <c r="AW52" s="229">
        <v>40.273000000000003</v>
      </c>
    </row>
    <row r="53" spans="16:49">
      <c r="P53" s="229">
        <v>40.584000000000003</v>
      </c>
      <c r="Q53" s="229">
        <v>40.715000000000003</v>
      </c>
      <c r="R53" s="229">
        <v>40.381</v>
      </c>
      <c r="S53" s="229">
        <v>40.868000000000002</v>
      </c>
      <c r="T53" s="229">
        <v>40.866</v>
      </c>
      <c r="U53" s="229">
        <v>40.326000000000001</v>
      </c>
      <c r="W53" s="229">
        <v>41.353000000000002</v>
      </c>
      <c r="X53" s="229">
        <v>40.363999999999997</v>
      </c>
      <c r="Y53" s="229">
        <v>41.155000000000001</v>
      </c>
      <c r="AA53" s="229">
        <v>39.978000000000002</v>
      </c>
      <c r="AC53" s="229">
        <v>39.847000000000001</v>
      </c>
      <c r="AD53" s="229">
        <v>40.576000000000001</v>
      </c>
      <c r="AE53" s="229">
        <v>40.057000000000002</v>
      </c>
      <c r="AF53" s="229">
        <v>41.405000000000001</v>
      </c>
      <c r="AG53" s="229">
        <v>40.642000000000003</v>
      </c>
      <c r="AH53" s="229">
        <v>40.606999999999999</v>
      </c>
      <c r="AI53" s="229">
        <v>40.305999999999997</v>
      </c>
      <c r="AJ53" s="229">
        <v>40.872</v>
      </c>
      <c r="AL53" s="229">
        <v>40.298999999999999</v>
      </c>
      <c r="AN53" s="229">
        <v>39.883000000000003</v>
      </c>
      <c r="AO53" s="229">
        <v>40.250999999999998</v>
      </c>
      <c r="AQ53" s="229">
        <v>40.241999999999997</v>
      </c>
      <c r="AR53" s="229">
        <v>39.884999999999998</v>
      </c>
      <c r="AS53" s="229">
        <v>40.795999999999999</v>
      </c>
      <c r="AW53" s="229">
        <v>40.142000000000003</v>
      </c>
    </row>
    <row r="54" spans="16:49">
      <c r="P54" s="229">
        <v>40.808</v>
      </c>
      <c r="Q54" s="229">
        <v>40.710999999999999</v>
      </c>
      <c r="R54" s="229">
        <v>40.472000000000001</v>
      </c>
      <c r="S54" s="229">
        <v>40.893999999999998</v>
      </c>
      <c r="T54" s="229">
        <v>40.756999999999998</v>
      </c>
      <c r="U54" s="229">
        <v>40.049999999999997</v>
      </c>
      <c r="W54" s="229">
        <v>40.845999999999997</v>
      </c>
      <c r="X54" s="229">
        <v>40.408999999999999</v>
      </c>
      <c r="Y54" s="229">
        <v>43.165999999999997</v>
      </c>
      <c r="AA54" s="229">
        <v>40.098999999999997</v>
      </c>
      <c r="AC54" s="229">
        <v>40.067999999999998</v>
      </c>
      <c r="AD54" s="229">
        <v>40.323999999999998</v>
      </c>
      <c r="AE54" s="229">
        <v>40.094000000000001</v>
      </c>
      <c r="AF54" s="229">
        <v>40.573999999999998</v>
      </c>
      <c r="AG54" s="229">
        <v>39.908999999999999</v>
      </c>
      <c r="AH54" s="229">
        <v>40.457000000000001</v>
      </c>
      <c r="AI54" s="229">
        <v>40.582000000000001</v>
      </c>
      <c r="AJ54" s="229">
        <v>40.911000000000001</v>
      </c>
      <c r="AL54" s="229">
        <v>40.393000000000001</v>
      </c>
      <c r="AN54" s="229">
        <v>39.709000000000003</v>
      </c>
      <c r="AO54" s="229">
        <v>40.207999999999998</v>
      </c>
      <c r="AQ54" s="229">
        <v>40.110999999999997</v>
      </c>
      <c r="AR54" s="229">
        <v>40.134</v>
      </c>
      <c r="AS54" s="229">
        <v>40.597000000000001</v>
      </c>
      <c r="AW54" s="229">
        <v>40.088999999999999</v>
      </c>
    </row>
    <row r="55" spans="16:49">
      <c r="P55" s="229">
        <v>40.680999999999997</v>
      </c>
      <c r="Q55" s="229">
        <v>40.67</v>
      </c>
      <c r="R55" s="229">
        <v>40.405000000000001</v>
      </c>
      <c r="S55" s="229">
        <v>40.750999999999998</v>
      </c>
      <c r="T55" s="229">
        <v>40.746000000000002</v>
      </c>
      <c r="U55" s="229">
        <v>40.121000000000002</v>
      </c>
      <c r="W55" s="229">
        <v>40.878</v>
      </c>
      <c r="X55" s="229">
        <v>40.334000000000003</v>
      </c>
      <c r="AA55" s="229">
        <v>39.908000000000001</v>
      </c>
      <c r="AC55" s="229">
        <v>39.987000000000002</v>
      </c>
      <c r="AD55" s="229">
        <v>40.027999999999999</v>
      </c>
      <c r="AE55" s="229">
        <v>40.167999999999999</v>
      </c>
      <c r="AF55" s="229">
        <v>40.652999999999999</v>
      </c>
      <c r="AG55" s="229">
        <v>39.996000000000002</v>
      </c>
      <c r="AH55" s="229">
        <v>40.609000000000002</v>
      </c>
      <c r="AI55" s="229">
        <v>40.582000000000001</v>
      </c>
      <c r="AJ55" s="229">
        <v>40.786999999999999</v>
      </c>
      <c r="AL55" s="229">
        <v>40.298000000000002</v>
      </c>
      <c r="AN55" s="229">
        <v>39.807000000000002</v>
      </c>
      <c r="AO55" s="229">
        <v>40.741999999999997</v>
      </c>
      <c r="AQ55" s="229">
        <v>39.924999999999997</v>
      </c>
      <c r="AR55" s="229">
        <v>40.030999999999999</v>
      </c>
      <c r="AS55" s="229">
        <v>40.301000000000002</v>
      </c>
      <c r="AW55" s="229">
        <v>40.235999999999997</v>
      </c>
    </row>
    <row r="56" spans="16:49">
      <c r="P56" s="229">
        <v>40.579000000000001</v>
      </c>
      <c r="Q56" s="229">
        <v>40.613</v>
      </c>
      <c r="R56" s="229">
        <v>40.515999999999998</v>
      </c>
      <c r="S56" s="229">
        <v>40.94</v>
      </c>
      <c r="T56" s="229">
        <v>41.429000000000002</v>
      </c>
      <c r="U56" s="229">
        <v>40.685000000000002</v>
      </c>
      <c r="W56" s="229">
        <v>42.052999999999997</v>
      </c>
      <c r="X56" s="229">
        <v>40.149000000000001</v>
      </c>
      <c r="AA56" s="229">
        <v>40.22</v>
      </c>
      <c r="AC56" s="229">
        <v>39.841000000000001</v>
      </c>
      <c r="AD56" s="229">
        <v>40.238</v>
      </c>
      <c r="AE56" s="229">
        <v>40.112000000000002</v>
      </c>
      <c r="AF56" s="229">
        <v>40.649000000000001</v>
      </c>
      <c r="AG56" s="229">
        <v>40.052999999999997</v>
      </c>
      <c r="AH56" s="229">
        <v>40.573999999999998</v>
      </c>
      <c r="AI56" s="229">
        <v>40.503999999999998</v>
      </c>
      <c r="AJ56" s="229">
        <v>40.802999999999997</v>
      </c>
      <c r="AL56" s="229">
        <v>41.341999999999999</v>
      </c>
      <c r="AN56" s="229">
        <v>40.061999999999998</v>
      </c>
      <c r="AO56" s="229">
        <v>40.289000000000001</v>
      </c>
      <c r="AQ56" s="229">
        <v>40.066000000000003</v>
      </c>
      <c r="AR56" s="229">
        <v>39.914999999999999</v>
      </c>
      <c r="AS56" s="229">
        <v>40.643000000000001</v>
      </c>
      <c r="AW56" s="229">
        <v>40.164000000000001</v>
      </c>
    </row>
    <row r="57" spans="16:49">
      <c r="P57" s="229">
        <v>40.569000000000003</v>
      </c>
      <c r="Q57" s="229">
        <v>40.698999999999998</v>
      </c>
      <c r="R57" s="229">
        <v>40.353999999999999</v>
      </c>
      <c r="S57" s="229">
        <v>40.838999999999999</v>
      </c>
      <c r="T57" s="229">
        <v>40.758000000000003</v>
      </c>
      <c r="U57" s="229">
        <v>40.411999999999999</v>
      </c>
      <c r="W57" s="229">
        <v>40.927</v>
      </c>
      <c r="X57" s="229">
        <v>40.185000000000002</v>
      </c>
      <c r="AA57" s="229">
        <v>40.146000000000001</v>
      </c>
      <c r="AC57" s="229">
        <v>39.875</v>
      </c>
      <c r="AD57" s="229">
        <v>40.095999999999997</v>
      </c>
      <c r="AE57" s="229">
        <v>40.119</v>
      </c>
      <c r="AF57" s="229">
        <v>40.661000000000001</v>
      </c>
      <c r="AG57" s="229">
        <v>40.466999999999999</v>
      </c>
      <c r="AH57" s="229">
        <v>41.033000000000001</v>
      </c>
      <c r="AI57" s="229">
        <v>40.671999999999997</v>
      </c>
      <c r="AJ57" s="229">
        <v>41.122999999999998</v>
      </c>
      <c r="AL57" s="229">
        <v>40.661999999999999</v>
      </c>
      <c r="AN57" s="229">
        <v>39.838000000000001</v>
      </c>
      <c r="AO57" s="229">
        <v>40.299999999999997</v>
      </c>
      <c r="AQ57" s="229">
        <v>40.073999999999998</v>
      </c>
      <c r="AR57" s="229">
        <v>39.905000000000001</v>
      </c>
      <c r="AS57" s="229">
        <v>40.658000000000001</v>
      </c>
      <c r="AW57" s="229">
        <v>39.994999999999997</v>
      </c>
    </row>
    <row r="58" spans="16:49">
      <c r="P58" s="229">
        <v>40.564</v>
      </c>
      <c r="Q58" s="229">
        <v>40.673000000000002</v>
      </c>
      <c r="R58" s="229">
        <v>40.585999999999999</v>
      </c>
      <c r="S58" s="229">
        <v>40.835999999999999</v>
      </c>
      <c r="T58" s="229">
        <v>40.704999999999998</v>
      </c>
      <c r="U58" s="229">
        <v>40.295999999999999</v>
      </c>
      <c r="W58" s="229">
        <v>41.034999999999997</v>
      </c>
      <c r="X58" s="229">
        <v>40.241999999999997</v>
      </c>
      <c r="AA58" s="229">
        <v>41.115000000000002</v>
      </c>
      <c r="AC58" s="229">
        <v>40.042000000000002</v>
      </c>
      <c r="AD58" s="229">
        <v>41.183</v>
      </c>
      <c r="AE58" s="229">
        <v>40.188000000000002</v>
      </c>
      <c r="AF58" s="229">
        <v>41.067999999999998</v>
      </c>
      <c r="AG58" s="229">
        <v>40.209000000000003</v>
      </c>
      <c r="AH58" s="229">
        <v>40.222999999999999</v>
      </c>
      <c r="AI58" s="229">
        <v>40.963000000000001</v>
      </c>
      <c r="AJ58" s="229">
        <v>42.625999999999998</v>
      </c>
      <c r="AL58" s="229">
        <v>40.453000000000003</v>
      </c>
      <c r="AN58" s="229">
        <v>40.009</v>
      </c>
      <c r="AO58" s="229">
        <v>41.618000000000002</v>
      </c>
      <c r="AQ58" s="229">
        <v>40.18</v>
      </c>
      <c r="AR58" s="229">
        <v>40.012</v>
      </c>
      <c r="AS58" s="229">
        <v>40.488</v>
      </c>
      <c r="AW58" s="229">
        <v>40.006</v>
      </c>
    </row>
    <row r="59" spans="16:49">
      <c r="P59" s="229">
        <v>40.715000000000003</v>
      </c>
      <c r="Q59" s="229">
        <v>40.676000000000002</v>
      </c>
      <c r="R59" s="229">
        <v>40.779000000000003</v>
      </c>
      <c r="S59" s="229">
        <v>40.866</v>
      </c>
      <c r="T59" s="229">
        <v>40.744</v>
      </c>
      <c r="U59" s="229">
        <v>40.283999999999999</v>
      </c>
      <c r="W59" s="229">
        <v>41.412999999999997</v>
      </c>
      <c r="AA59" s="229">
        <v>40.256</v>
      </c>
      <c r="AC59" s="229">
        <v>40.082000000000001</v>
      </c>
      <c r="AD59" s="229">
        <v>40.597999999999999</v>
      </c>
      <c r="AE59" s="229">
        <v>40.369</v>
      </c>
      <c r="AG59" s="229">
        <v>39.843000000000004</v>
      </c>
      <c r="AH59" s="229">
        <v>41.162999999999997</v>
      </c>
      <c r="AI59" s="229">
        <v>40.372</v>
      </c>
      <c r="AJ59" s="229">
        <v>41.488</v>
      </c>
      <c r="AL59" s="229">
        <v>40.558</v>
      </c>
      <c r="AN59" s="229">
        <v>39.747</v>
      </c>
      <c r="AO59" s="229">
        <v>40.524999999999999</v>
      </c>
      <c r="AQ59" s="229">
        <v>40.350999999999999</v>
      </c>
      <c r="AR59" s="229">
        <v>39.866999999999997</v>
      </c>
      <c r="AS59" s="229">
        <v>40.383000000000003</v>
      </c>
      <c r="AW59" s="229">
        <v>40.128999999999998</v>
      </c>
    </row>
    <row r="60" spans="16:49">
      <c r="P60" s="229">
        <v>41.057000000000002</v>
      </c>
      <c r="Q60" s="229">
        <v>40.53</v>
      </c>
      <c r="R60" s="229">
        <v>40.829000000000001</v>
      </c>
      <c r="S60" s="229">
        <v>41.103999999999999</v>
      </c>
      <c r="T60" s="229">
        <v>40.874000000000002</v>
      </c>
      <c r="U60" s="229">
        <v>40.798999999999999</v>
      </c>
      <c r="W60" s="229">
        <v>40.847999999999999</v>
      </c>
      <c r="AA60" s="229">
        <v>40.085999999999999</v>
      </c>
      <c r="AC60" s="229">
        <v>40.335000000000001</v>
      </c>
      <c r="AD60" s="229">
        <v>40.378</v>
      </c>
      <c r="AE60" s="229">
        <v>40.000999999999998</v>
      </c>
      <c r="AG60" s="229">
        <v>40.179000000000002</v>
      </c>
      <c r="AH60" s="229">
        <v>40.442</v>
      </c>
      <c r="AI60" s="229">
        <v>40.683999999999997</v>
      </c>
      <c r="AL60" s="229">
        <v>40.29</v>
      </c>
      <c r="AN60" s="229">
        <v>39.783999999999999</v>
      </c>
      <c r="AO60" s="229">
        <v>41.125999999999998</v>
      </c>
      <c r="AQ60" s="229">
        <v>40.247999999999998</v>
      </c>
      <c r="AR60" s="229">
        <v>39.904000000000003</v>
      </c>
      <c r="AS60" s="229">
        <v>40.582000000000001</v>
      </c>
      <c r="AW60" s="229">
        <v>40.107999999999997</v>
      </c>
    </row>
    <row r="61" spans="16:49">
      <c r="P61" s="229">
        <v>40.526000000000003</v>
      </c>
      <c r="Q61" s="229">
        <v>40.588999999999999</v>
      </c>
      <c r="R61" s="229">
        <v>40.741</v>
      </c>
      <c r="S61" s="229">
        <v>40.813000000000002</v>
      </c>
      <c r="T61" s="229">
        <v>40.643000000000001</v>
      </c>
      <c r="U61" s="229">
        <v>40.289000000000001</v>
      </c>
      <c r="W61" s="229">
        <v>41.41</v>
      </c>
      <c r="AA61" s="229">
        <v>40.466000000000001</v>
      </c>
      <c r="AB61" s="43"/>
      <c r="AC61" s="43"/>
      <c r="AD61" s="229">
        <v>40.502000000000002</v>
      </c>
      <c r="AE61" s="229">
        <v>40.081000000000003</v>
      </c>
      <c r="AG61" s="229">
        <v>40.133000000000003</v>
      </c>
      <c r="AH61" s="229">
        <v>40.485999999999997</v>
      </c>
      <c r="AL61" s="229">
        <v>40.311999999999998</v>
      </c>
      <c r="AN61" s="229">
        <v>39.963999999999999</v>
      </c>
      <c r="AO61" s="229">
        <v>41.292000000000002</v>
      </c>
      <c r="AQ61" s="229">
        <v>40.115000000000002</v>
      </c>
      <c r="AR61" s="229">
        <v>39.826999999999998</v>
      </c>
      <c r="AS61" s="229">
        <v>43.268999999999998</v>
      </c>
      <c r="AW61" s="229">
        <v>41.149000000000001</v>
      </c>
    </row>
    <row r="62" spans="16:49">
      <c r="P62" s="229">
        <v>40.488</v>
      </c>
      <c r="Q62" s="229">
        <v>40.646000000000001</v>
      </c>
      <c r="R62" s="229">
        <v>40.75</v>
      </c>
      <c r="S62" s="229">
        <v>40.619999999999997</v>
      </c>
      <c r="T62" s="229">
        <v>40.728000000000002</v>
      </c>
      <c r="U62" s="229">
        <v>40.31</v>
      </c>
      <c r="W62" s="229">
        <v>41.268000000000001</v>
      </c>
      <c r="AA62" s="229">
        <v>40.094000000000001</v>
      </c>
      <c r="AB62" s="43"/>
      <c r="AC62" s="43"/>
      <c r="AD62" s="229">
        <v>40.499000000000002</v>
      </c>
      <c r="AE62" s="229">
        <v>40.076000000000001</v>
      </c>
      <c r="AG62" s="229">
        <v>40.061</v>
      </c>
      <c r="AH62" s="229">
        <v>40.42</v>
      </c>
      <c r="AL62" s="229">
        <v>40.268999999999998</v>
      </c>
      <c r="AN62" s="229">
        <v>39.848999999999997</v>
      </c>
      <c r="AQ62" s="229">
        <v>40.28</v>
      </c>
      <c r="AR62" s="229">
        <v>40.326000000000001</v>
      </c>
      <c r="AS62" s="229">
        <v>40.344000000000001</v>
      </c>
      <c r="AW62" s="229">
        <v>41.869</v>
      </c>
    </row>
    <row r="63" spans="16:49">
      <c r="P63" s="229">
        <v>40.417000000000002</v>
      </c>
      <c r="Q63" s="229">
        <v>40.585999999999999</v>
      </c>
      <c r="R63" s="229">
        <v>41.11</v>
      </c>
      <c r="S63" s="229">
        <v>40.786999999999999</v>
      </c>
      <c r="T63" s="229">
        <v>40.841000000000001</v>
      </c>
      <c r="U63" s="229">
        <v>40.456000000000003</v>
      </c>
      <c r="W63" s="229">
        <v>41.167000000000002</v>
      </c>
      <c r="AA63" s="229">
        <v>40.554000000000002</v>
      </c>
      <c r="AB63" s="43"/>
      <c r="AC63" s="43"/>
      <c r="AD63" s="229">
        <v>40.430999999999997</v>
      </c>
      <c r="AE63" s="229">
        <v>40.040999999999997</v>
      </c>
      <c r="AG63" s="229">
        <v>40.058999999999997</v>
      </c>
      <c r="AH63" s="229">
        <v>40.249000000000002</v>
      </c>
      <c r="AL63" s="229">
        <v>40.185000000000002</v>
      </c>
      <c r="AN63" s="229">
        <v>39.926000000000002</v>
      </c>
      <c r="AQ63" s="229">
        <v>40.093000000000004</v>
      </c>
      <c r="AR63" s="229">
        <v>40.396999999999998</v>
      </c>
      <c r="AS63" s="229">
        <v>40.289000000000001</v>
      </c>
      <c r="AW63" s="229">
        <v>40.857999999999997</v>
      </c>
    </row>
    <row r="64" spans="16:49">
      <c r="P64" s="229">
        <v>40.578000000000003</v>
      </c>
      <c r="Q64" s="229">
        <v>40.637</v>
      </c>
      <c r="R64" s="229">
        <v>40.756999999999998</v>
      </c>
      <c r="S64" s="229">
        <v>40.655999999999999</v>
      </c>
      <c r="T64" s="229">
        <v>40.912999999999997</v>
      </c>
      <c r="U64" s="229">
        <v>40.201999999999998</v>
      </c>
      <c r="W64" s="229">
        <v>41.076999999999998</v>
      </c>
      <c r="AA64" s="229">
        <v>40.238</v>
      </c>
      <c r="AB64" s="43"/>
      <c r="AC64" s="43"/>
      <c r="AD64" s="229">
        <v>40.549999999999997</v>
      </c>
      <c r="AE64" s="229">
        <v>40.097999999999999</v>
      </c>
      <c r="AG64" s="229">
        <v>40.332000000000001</v>
      </c>
      <c r="AH64" s="229">
        <v>40.578000000000003</v>
      </c>
      <c r="AL64" s="229">
        <v>40.466000000000001</v>
      </c>
      <c r="AN64" s="229">
        <v>39.944000000000003</v>
      </c>
      <c r="AQ64" s="229">
        <v>39.954000000000001</v>
      </c>
      <c r="AR64" s="229">
        <v>39.777000000000001</v>
      </c>
      <c r="AS64" s="229">
        <v>40.421999999999997</v>
      </c>
      <c r="AW64" s="229">
        <v>40.398000000000003</v>
      </c>
    </row>
    <row r="65" spans="16:49">
      <c r="P65" s="229">
        <v>40.569000000000003</v>
      </c>
      <c r="Q65" s="229">
        <v>40.712000000000003</v>
      </c>
      <c r="R65" s="229">
        <v>40.999000000000002</v>
      </c>
      <c r="S65" s="229">
        <v>40.688000000000002</v>
      </c>
      <c r="T65" s="229">
        <v>40.683</v>
      </c>
      <c r="U65" s="229">
        <v>40.164000000000001</v>
      </c>
      <c r="W65" s="229">
        <v>41.798999999999999</v>
      </c>
      <c r="AA65" s="229">
        <v>39.999000000000002</v>
      </c>
      <c r="AB65" s="43"/>
      <c r="AC65" s="43"/>
      <c r="AD65" s="229">
        <v>40.554000000000002</v>
      </c>
      <c r="AE65" s="229">
        <v>39.941000000000003</v>
      </c>
      <c r="AG65" s="229">
        <v>40.347000000000001</v>
      </c>
      <c r="AH65" s="229">
        <v>41.801000000000002</v>
      </c>
      <c r="AL65" s="229">
        <v>40.271000000000001</v>
      </c>
      <c r="AN65" s="229">
        <v>39.787999999999997</v>
      </c>
      <c r="AQ65" s="229">
        <v>40.076000000000001</v>
      </c>
      <c r="AR65" s="229">
        <v>39.866999999999997</v>
      </c>
      <c r="AS65" s="229">
        <v>40.460999999999999</v>
      </c>
      <c r="AW65" s="229">
        <v>40.155000000000001</v>
      </c>
    </row>
    <row r="66" spans="16:49">
      <c r="P66" s="229">
        <v>40.636000000000003</v>
      </c>
      <c r="Q66" s="229">
        <v>40.603000000000002</v>
      </c>
      <c r="R66" s="229">
        <v>40.624000000000002</v>
      </c>
      <c r="S66" s="229">
        <v>40.74</v>
      </c>
      <c r="T66" s="229">
        <v>40.697000000000003</v>
      </c>
      <c r="U66" s="229">
        <v>40.314999999999998</v>
      </c>
      <c r="W66" s="229">
        <v>42.16</v>
      </c>
      <c r="AA66" s="229">
        <v>40.091000000000001</v>
      </c>
      <c r="AB66" s="43"/>
      <c r="AC66" s="43"/>
      <c r="AD66" s="229">
        <v>41.097999999999999</v>
      </c>
      <c r="AE66" s="229">
        <v>40.363999999999997</v>
      </c>
      <c r="AG66" s="229">
        <v>40.539000000000001</v>
      </c>
      <c r="AH66" s="229">
        <v>40.140999999999998</v>
      </c>
      <c r="AL66" s="229">
        <v>40.270000000000003</v>
      </c>
      <c r="AN66" s="229">
        <v>39.674999999999997</v>
      </c>
      <c r="AQ66" s="229">
        <v>39.988</v>
      </c>
      <c r="AR66" s="229">
        <v>40.069000000000003</v>
      </c>
      <c r="AS66" s="229">
        <v>40.234999999999999</v>
      </c>
      <c r="AW66" s="229">
        <v>40.164000000000001</v>
      </c>
    </row>
    <row r="67" spans="16:49">
      <c r="P67" s="229">
        <v>40.729999999999997</v>
      </c>
      <c r="Q67" s="229">
        <v>41.101999999999997</v>
      </c>
      <c r="R67" s="229">
        <v>41.121000000000002</v>
      </c>
      <c r="S67" s="229">
        <v>40.665999999999997</v>
      </c>
      <c r="T67" s="229">
        <v>41.113999999999997</v>
      </c>
      <c r="U67" s="229">
        <v>40.189</v>
      </c>
      <c r="W67" s="229">
        <v>41.084000000000003</v>
      </c>
      <c r="AA67" s="229">
        <v>40.11</v>
      </c>
      <c r="AB67" s="43"/>
      <c r="AC67" s="43"/>
      <c r="AD67" s="229">
        <v>40.343000000000004</v>
      </c>
      <c r="AE67" s="229">
        <v>40.228999999999999</v>
      </c>
      <c r="AG67" s="229">
        <v>40.381999999999998</v>
      </c>
      <c r="AH67" s="229">
        <v>40.177</v>
      </c>
      <c r="AL67" s="229">
        <v>40.313000000000002</v>
      </c>
      <c r="AN67" s="229">
        <v>39.789000000000001</v>
      </c>
      <c r="AQ67" s="229">
        <v>39.872</v>
      </c>
      <c r="AR67" s="229">
        <v>40.125999999999998</v>
      </c>
      <c r="AS67" s="229">
        <v>40.664000000000001</v>
      </c>
      <c r="AW67" s="229">
        <v>40.286999999999999</v>
      </c>
    </row>
    <row r="68" spans="16:49">
      <c r="P68" s="229">
        <v>40.651000000000003</v>
      </c>
      <c r="Q68" s="229">
        <v>40.561</v>
      </c>
      <c r="S68" s="229">
        <v>40.828000000000003</v>
      </c>
      <c r="T68" s="229">
        <v>40.790999999999997</v>
      </c>
      <c r="U68" s="229">
        <v>40.433999999999997</v>
      </c>
      <c r="W68" s="229">
        <v>40.997</v>
      </c>
      <c r="AA68" s="229">
        <v>40.087000000000003</v>
      </c>
      <c r="AB68" s="43"/>
      <c r="AC68" s="43"/>
      <c r="AD68" s="229">
        <v>40.228000000000002</v>
      </c>
      <c r="AE68" s="229">
        <v>41.101999999999997</v>
      </c>
      <c r="AG68" s="229">
        <v>40.482999999999997</v>
      </c>
      <c r="AH68" s="229">
        <v>40.302999999999997</v>
      </c>
      <c r="AL68" s="229">
        <v>40.454999999999998</v>
      </c>
      <c r="AN68" s="229">
        <v>39.83</v>
      </c>
      <c r="AQ68" s="229">
        <v>40.366999999999997</v>
      </c>
      <c r="AR68" s="229">
        <v>39.863999999999997</v>
      </c>
      <c r="AS68" s="229">
        <v>40.335000000000001</v>
      </c>
      <c r="AW68" s="229">
        <v>40.146999999999998</v>
      </c>
    </row>
    <row r="69" spans="16:49">
      <c r="P69" s="229">
        <v>41.2</v>
      </c>
      <c r="Q69" s="229">
        <v>40.606000000000002</v>
      </c>
      <c r="S69" s="229">
        <v>42.231000000000002</v>
      </c>
      <c r="T69" s="229">
        <v>40.950000000000003</v>
      </c>
      <c r="U69" s="229">
        <v>40.473999999999997</v>
      </c>
      <c r="W69" s="229">
        <v>40.942999999999998</v>
      </c>
      <c r="AA69" s="229">
        <v>40.174999999999997</v>
      </c>
      <c r="AB69" s="43"/>
      <c r="AC69" s="43"/>
      <c r="AD69" s="229">
        <v>40.527000000000001</v>
      </c>
      <c r="AE69" s="229">
        <v>40.076999999999998</v>
      </c>
      <c r="AG69" s="229">
        <v>40.414999999999999</v>
      </c>
      <c r="AH69" s="229">
        <v>41.198</v>
      </c>
      <c r="AL69" s="43"/>
      <c r="AN69" s="229">
        <v>39.816000000000003</v>
      </c>
      <c r="AQ69" s="229">
        <v>40.476999999999997</v>
      </c>
      <c r="AR69" s="229">
        <v>39.814</v>
      </c>
      <c r="AS69" s="229">
        <v>40.308999999999997</v>
      </c>
      <c r="AW69" s="200">
        <v>40.640999999999998</v>
      </c>
    </row>
    <row r="70" spans="16:49">
      <c r="P70" s="229">
        <v>40.430999999999997</v>
      </c>
      <c r="Q70" s="229">
        <v>40.588999999999999</v>
      </c>
      <c r="S70" s="229">
        <v>40.790999999999997</v>
      </c>
      <c r="T70" s="229">
        <v>40.906999999999996</v>
      </c>
      <c r="U70" s="229">
        <v>40.317999999999998</v>
      </c>
      <c r="W70" s="229">
        <v>41.543999999999997</v>
      </c>
      <c r="AA70" s="229">
        <v>40.017000000000003</v>
      </c>
      <c r="AB70" s="43"/>
      <c r="AC70" s="43"/>
      <c r="AD70" s="229">
        <v>40.273000000000003</v>
      </c>
      <c r="AE70" s="229">
        <v>39.978000000000002</v>
      </c>
      <c r="AG70" s="229">
        <v>40.066000000000003</v>
      </c>
      <c r="AH70" s="229">
        <v>39.945</v>
      </c>
      <c r="AL70" s="43"/>
      <c r="AN70" s="229">
        <v>39.981999999999999</v>
      </c>
      <c r="AQ70" s="229">
        <v>40.274999999999999</v>
      </c>
      <c r="AS70" s="229">
        <v>40.673000000000002</v>
      </c>
      <c r="AT70" s="43"/>
      <c r="AU70" s="43"/>
      <c r="AV70" s="43"/>
      <c r="AW70" s="43"/>
    </row>
    <row r="71" spans="16:49">
      <c r="P71" s="229">
        <v>40.517000000000003</v>
      </c>
      <c r="Q71" s="229">
        <v>40.69</v>
      </c>
      <c r="S71" s="229">
        <v>40.706000000000003</v>
      </c>
      <c r="T71" s="229">
        <v>40.786999999999999</v>
      </c>
      <c r="U71" s="229">
        <v>40.222000000000001</v>
      </c>
      <c r="W71" s="229">
        <v>40.963000000000001</v>
      </c>
      <c r="AA71" s="229">
        <v>40.186999999999998</v>
      </c>
      <c r="AB71" s="43"/>
      <c r="AC71" s="43"/>
      <c r="AD71" s="229">
        <v>40.661999999999999</v>
      </c>
      <c r="AE71" s="229">
        <v>40.012999999999998</v>
      </c>
      <c r="AG71" s="229">
        <v>40.084000000000003</v>
      </c>
      <c r="AH71" s="229">
        <v>40.225999999999999</v>
      </c>
      <c r="AL71" s="43"/>
      <c r="AN71" s="229">
        <v>39.871000000000002</v>
      </c>
      <c r="AQ71" s="229">
        <v>40.414999999999999</v>
      </c>
      <c r="AS71" s="229">
        <v>41.595999999999997</v>
      </c>
      <c r="AT71" s="43"/>
      <c r="AU71" s="43"/>
      <c r="AV71" s="43"/>
      <c r="AW71" s="43"/>
    </row>
    <row r="72" spans="16:49">
      <c r="P72" s="229">
        <v>40.511000000000003</v>
      </c>
      <c r="Q72" s="229">
        <v>40.462000000000003</v>
      </c>
      <c r="S72" s="229">
        <v>40.773000000000003</v>
      </c>
      <c r="T72" s="229">
        <v>41.17</v>
      </c>
      <c r="U72" s="229">
        <v>40.429000000000002</v>
      </c>
      <c r="W72" s="229">
        <v>40.661999999999999</v>
      </c>
      <c r="AA72" s="229">
        <v>40.064999999999998</v>
      </c>
      <c r="AB72" s="43"/>
      <c r="AC72" s="43"/>
      <c r="AD72" s="229">
        <v>40.698</v>
      </c>
      <c r="AE72" s="229">
        <v>40.112000000000002</v>
      </c>
      <c r="AG72" s="229">
        <v>39.947000000000003</v>
      </c>
      <c r="AH72" s="229">
        <v>40.191000000000003</v>
      </c>
      <c r="AL72" s="43"/>
      <c r="AN72" s="229">
        <v>39.774999999999999</v>
      </c>
      <c r="AQ72" s="229">
        <v>40.396000000000001</v>
      </c>
      <c r="AS72" s="229">
        <v>40.270000000000003</v>
      </c>
      <c r="AT72" s="43"/>
      <c r="AU72" s="43"/>
      <c r="AV72" s="43"/>
      <c r="AW72" s="43"/>
    </row>
    <row r="73" spans="16:49">
      <c r="P73" s="229">
        <v>40.524999999999999</v>
      </c>
      <c r="Q73" s="229">
        <v>40.645000000000003</v>
      </c>
      <c r="S73" s="229">
        <v>40.951000000000001</v>
      </c>
      <c r="U73" s="229">
        <v>40.302999999999997</v>
      </c>
      <c r="W73" s="229">
        <v>40.643999999999998</v>
      </c>
      <c r="AA73" s="229">
        <v>40.112000000000002</v>
      </c>
      <c r="AB73" s="43"/>
      <c r="AC73" s="43"/>
      <c r="AD73" s="229">
        <v>40.432000000000002</v>
      </c>
      <c r="AE73" s="229">
        <v>39.988999999999997</v>
      </c>
      <c r="AG73" s="229">
        <v>40.015000000000001</v>
      </c>
      <c r="AH73" s="229">
        <v>40.223999999999997</v>
      </c>
      <c r="AL73" s="43"/>
      <c r="AN73" s="229">
        <v>39.731999999999999</v>
      </c>
      <c r="AQ73" s="229">
        <v>40.037999999999997</v>
      </c>
      <c r="AS73" s="229">
        <v>40.466000000000001</v>
      </c>
      <c r="AT73" s="43"/>
      <c r="AU73" s="43"/>
      <c r="AV73" s="43"/>
      <c r="AW73" s="43"/>
    </row>
    <row r="74" spans="16:49">
      <c r="P74" s="229">
        <v>40.582999999999998</v>
      </c>
      <c r="Q74" s="43"/>
      <c r="R74" s="43"/>
      <c r="S74" s="229">
        <v>40.975000000000001</v>
      </c>
      <c r="U74" s="229">
        <v>40.235999999999997</v>
      </c>
      <c r="W74" s="229">
        <v>40.83</v>
      </c>
      <c r="AA74" s="229">
        <v>40.448</v>
      </c>
      <c r="AB74" s="43"/>
      <c r="AC74" s="43"/>
      <c r="AD74" s="229">
        <v>40.17</v>
      </c>
      <c r="AE74" s="229">
        <v>40.097999999999999</v>
      </c>
      <c r="AG74" s="229">
        <v>40.308999999999997</v>
      </c>
      <c r="AH74" s="229">
        <v>40.878999999999998</v>
      </c>
      <c r="AL74" s="43"/>
      <c r="AN74" s="229">
        <v>39.561</v>
      </c>
      <c r="AQ74" s="229">
        <v>40.293999999999997</v>
      </c>
      <c r="AS74" s="229">
        <v>40.229999999999997</v>
      </c>
      <c r="AT74" s="43"/>
      <c r="AU74" s="43"/>
      <c r="AV74" s="43"/>
      <c r="AW74" s="43"/>
    </row>
    <row r="75" spans="16:49">
      <c r="P75" s="229">
        <v>40.744</v>
      </c>
      <c r="Q75" s="43"/>
      <c r="R75" s="43"/>
      <c r="S75" s="229">
        <v>40.777999999999999</v>
      </c>
      <c r="U75" s="229">
        <v>41.119</v>
      </c>
      <c r="W75" s="229">
        <v>40.65</v>
      </c>
      <c r="AA75" s="229">
        <v>40.378</v>
      </c>
      <c r="AB75" s="43"/>
      <c r="AC75" s="43"/>
      <c r="AD75" s="229">
        <v>40.279000000000003</v>
      </c>
      <c r="AE75" s="229">
        <v>40.155000000000001</v>
      </c>
      <c r="AG75" s="229">
        <v>40.140999999999998</v>
      </c>
      <c r="AH75" s="43"/>
      <c r="AI75" s="43"/>
      <c r="AJ75" s="43"/>
      <c r="AK75" s="43"/>
      <c r="AL75" s="43"/>
      <c r="AN75" s="229">
        <v>40.183</v>
      </c>
      <c r="AQ75" s="229">
        <v>40.313000000000002</v>
      </c>
      <c r="AS75" s="229">
        <v>40.33</v>
      </c>
      <c r="AT75" s="43"/>
      <c r="AU75" s="43"/>
      <c r="AV75" s="43"/>
      <c r="AW75" s="43"/>
    </row>
    <row r="76" spans="16:49">
      <c r="P76" s="229">
        <v>40.646000000000001</v>
      </c>
      <c r="Q76" s="43"/>
      <c r="R76" s="43"/>
      <c r="S76" s="229">
        <v>40.953000000000003</v>
      </c>
      <c r="U76" s="229">
        <v>40.398000000000003</v>
      </c>
      <c r="W76" s="229">
        <v>40.823</v>
      </c>
      <c r="AA76" s="229">
        <v>40.448999999999998</v>
      </c>
      <c r="AB76" s="43"/>
      <c r="AC76" s="43"/>
      <c r="AD76" s="229">
        <v>40.515000000000001</v>
      </c>
      <c r="AE76" s="229">
        <v>40.07</v>
      </c>
      <c r="AG76" s="229">
        <v>40.36</v>
      </c>
      <c r="AH76" s="43"/>
      <c r="AI76" s="43"/>
      <c r="AJ76" s="43"/>
      <c r="AK76" s="43"/>
      <c r="AL76" s="43"/>
      <c r="AN76" s="229">
        <v>39.844999999999999</v>
      </c>
      <c r="AQ76" s="229">
        <v>40.436</v>
      </c>
      <c r="AS76" s="229">
        <v>40.683999999999997</v>
      </c>
      <c r="AT76" s="43"/>
      <c r="AU76" s="43"/>
      <c r="AV76" s="43"/>
      <c r="AW76" s="43"/>
    </row>
    <row r="77" spans="16:49">
      <c r="P77" s="229">
        <v>40.685000000000002</v>
      </c>
      <c r="Q77" s="43"/>
      <c r="R77" s="43"/>
      <c r="S77" s="229">
        <v>40.924999999999997</v>
      </c>
      <c r="U77" s="229">
        <v>40.265000000000001</v>
      </c>
      <c r="W77" s="229">
        <v>41.145000000000003</v>
      </c>
      <c r="AA77" s="229">
        <v>40.325000000000003</v>
      </c>
      <c r="AB77" s="43"/>
      <c r="AC77" s="43"/>
      <c r="AD77" s="229">
        <v>40.575000000000003</v>
      </c>
      <c r="AE77" s="229">
        <v>40.289000000000001</v>
      </c>
      <c r="AG77" s="229">
        <v>40.313000000000002</v>
      </c>
      <c r="AH77" s="43"/>
      <c r="AI77" s="43"/>
      <c r="AJ77" s="43"/>
      <c r="AK77" s="43"/>
      <c r="AL77" s="43"/>
      <c r="AN77" s="229">
        <v>40.069000000000003</v>
      </c>
      <c r="AQ77" s="229">
        <v>40.47</v>
      </c>
      <c r="AS77" s="229">
        <v>40.622</v>
      </c>
      <c r="AT77" s="43"/>
      <c r="AU77" s="43"/>
      <c r="AV77" s="43"/>
      <c r="AW77" s="43"/>
    </row>
    <row r="78" spans="16:49">
      <c r="P78" s="229">
        <v>40.703000000000003</v>
      </c>
      <c r="Q78" s="43"/>
      <c r="R78" s="43"/>
      <c r="S78" s="229">
        <v>40.871000000000002</v>
      </c>
      <c r="U78" s="229">
        <v>40.258000000000003</v>
      </c>
      <c r="W78" s="229">
        <v>40.926000000000002</v>
      </c>
      <c r="AA78" s="229">
        <v>40.576000000000001</v>
      </c>
      <c r="AB78" s="43"/>
      <c r="AC78" s="43"/>
      <c r="AD78" s="229">
        <v>40.396999999999998</v>
      </c>
      <c r="AE78" s="229">
        <v>40.201999999999998</v>
      </c>
      <c r="AH78" s="43"/>
      <c r="AI78" s="43"/>
      <c r="AJ78" s="43"/>
      <c r="AK78" s="43"/>
      <c r="AL78" s="43"/>
      <c r="AN78" s="229">
        <v>39.96</v>
      </c>
      <c r="AQ78" s="229">
        <v>40.326999999999998</v>
      </c>
      <c r="AS78" s="229">
        <v>40.524000000000001</v>
      </c>
      <c r="AT78" s="43"/>
      <c r="AU78" s="43"/>
      <c r="AV78" s="43"/>
      <c r="AW78" s="43"/>
    </row>
    <row r="79" spans="16:49">
      <c r="P79" s="229">
        <v>40.841000000000001</v>
      </c>
      <c r="Q79" s="43"/>
      <c r="R79" s="43"/>
      <c r="S79" s="229">
        <v>40.83</v>
      </c>
      <c r="U79" s="229">
        <v>40.152999999999999</v>
      </c>
      <c r="W79" s="229">
        <v>40.741</v>
      </c>
      <c r="AA79" s="229">
        <v>40.195999999999998</v>
      </c>
      <c r="AB79" s="43"/>
      <c r="AC79" s="43"/>
      <c r="AD79" s="229">
        <v>40.633000000000003</v>
      </c>
      <c r="AE79" s="229">
        <v>40.972000000000001</v>
      </c>
      <c r="AK79" s="43"/>
      <c r="AL79" s="43"/>
      <c r="AN79" s="229">
        <v>40.039000000000001</v>
      </c>
      <c r="AQ79" s="229">
        <v>40.276000000000003</v>
      </c>
      <c r="AS79" s="229">
        <v>40.4</v>
      </c>
      <c r="AT79" s="43"/>
      <c r="AU79" s="43"/>
      <c r="AV79" s="43"/>
      <c r="AW79" s="43"/>
    </row>
    <row r="80" spans="16:49">
      <c r="P80" s="229">
        <v>40.765000000000001</v>
      </c>
      <c r="Q80" s="43"/>
      <c r="R80" s="43"/>
      <c r="S80" s="229">
        <v>40.707000000000001</v>
      </c>
      <c r="U80" s="229">
        <v>41.267000000000003</v>
      </c>
      <c r="W80" s="229">
        <v>40.963999999999999</v>
      </c>
      <c r="AA80" s="229">
        <v>40.411000000000001</v>
      </c>
      <c r="AB80" s="43"/>
      <c r="AC80" s="43"/>
      <c r="AD80" s="229">
        <v>41.198</v>
      </c>
      <c r="AE80" s="229">
        <v>40.286000000000001</v>
      </c>
      <c r="AK80" s="43"/>
      <c r="AL80" s="43"/>
      <c r="AN80" s="229">
        <v>40.005000000000003</v>
      </c>
      <c r="AQ80" s="229">
        <v>40.229999999999997</v>
      </c>
      <c r="AS80" s="229">
        <v>40.539000000000001</v>
      </c>
      <c r="AT80" s="43"/>
      <c r="AU80" s="43"/>
      <c r="AV80" s="43"/>
      <c r="AW80" s="43"/>
    </row>
    <row r="81" spans="16:49">
      <c r="P81" s="229">
        <v>40.781999999999996</v>
      </c>
      <c r="Q81" s="43"/>
      <c r="R81" s="43"/>
      <c r="S81" s="229">
        <v>40.802999999999997</v>
      </c>
      <c r="U81" s="229">
        <v>40.344000000000001</v>
      </c>
      <c r="W81" s="229">
        <v>40.92</v>
      </c>
      <c r="AB81" s="43"/>
      <c r="AC81" s="43"/>
      <c r="AD81" s="229">
        <v>40.530999999999999</v>
      </c>
      <c r="AE81" s="229">
        <v>40.195999999999998</v>
      </c>
      <c r="AK81" s="43"/>
      <c r="AL81" s="43"/>
      <c r="AN81" s="229">
        <v>39.881</v>
      </c>
      <c r="AQ81" s="229">
        <v>41.6</v>
      </c>
      <c r="AS81" s="229">
        <v>40.454999999999998</v>
      </c>
      <c r="AT81" s="43"/>
      <c r="AU81" s="43"/>
      <c r="AV81" s="43"/>
      <c r="AW81" s="43"/>
    </row>
    <row r="82" spans="16:49">
      <c r="P82" s="229">
        <v>40.752000000000002</v>
      </c>
      <c r="Q82" s="43"/>
      <c r="R82" s="43"/>
      <c r="S82" s="229">
        <v>41.003999999999998</v>
      </c>
      <c r="U82" s="229">
        <v>40.283999999999999</v>
      </c>
      <c r="W82" s="229">
        <v>40.646999999999998</v>
      </c>
      <c r="AC82" s="43"/>
      <c r="AD82" s="229">
        <v>40.375999999999998</v>
      </c>
      <c r="AE82" s="229">
        <v>40.521000000000001</v>
      </c>
      <c r="AK82" s="43"/>
      <c r="AL82" s="43"/>
      <c r="AN82" s="229">
        <v>39.81</v>
      </c>
      <c r="AQ82" s="229">
        <v>40.222999999999999</v>
      </c>
      <c r="AS82" s="229">
        <v>40.584000000000003</v>
      </c>
      <c r="AT82" s="43"/>
      <c r="AU82" s="43"/>
      <c r="AV82" s="43"/>
      <c r="AW82" s="43"/>
    </row>
    <row r="83" spans="16:49">
      <c r="P83" s="229">
        <v>40.917000000000002</v>
      </c>
      <c r="Q83" s="43"/>
      <c r="R83" s="43"/>
      <c r="S83" s="229">
        <v>40.789000000000001</v>
      </c>
      <c r="U83" s="229">
        <v>40.048999999999999</v>
      </c>
      <c r="W83" s="229">
        <v>41.036999999999999</v>
      </c>
      <c r="AC83" s="43"/>
      <c r="AD83" s="229">
        <v>40.353000000000002</v>
      </c>
      <c r="AE83" s="229">
        <v>40.372</v>
      </c>
      <c r="AK83" s="43"/>
      <c r="AL83" s="43"/>
      <c r="AN83" s="229">
        <v>40.265999999999998</v>
      </c>
      <c r="AQ83" s="43"/>
      <c r="AS83" s="229">
        <v>40.171999999999997</v>
      </c>
      <c r="AT83" s="43"/>
      <c r="AU83" s="43"/>
      <c r="AV83" s="43"/>
      <c r="AW83" s="43"/>
    </row>
    <row r="84" spans="16:49">
      <c r="P84" s="229">
        <v>40.758000000000003</v>
      </c>
      <c r="Q84" s="43"/>
      <c r="R84" s="43"/>
      <c r="S84" s="229">
        <v>40.828000000000003</v>
      </c>
      <c r="U84" s="229">
        <v>40.149000000000001</v>
      </c>
      <c r="W84" s="229">
        <v>40.723999999999997</v>
      </c>
      <c r="AC84" s="43"/>
      <c r="AD84" s="229">
        <v>40.427</v>
      </c>
      <c r="AE84" s="229">
        <v>40.503</v>
      </c>
      <c r="AK84" s="43"/>
      <c r="AL84" s="43"/>
      <c r="AN84" s="229">
        <v>39.909999999999997</v>
      </c>
      <c r="AQ84" s="43"/>
      <c r="AS84" s="229">
        <v>40.423000000000002</v>
      </c>
      <c r="AT84" s="43"/>
      <c r="AU84" s="43"/>
      <c r="AV84" s="43"/>
      <c r="AW84" s="43"/>
    </row>
    <row r="85" spans="16:49">
      <c r="P85" s="229">
        <v>40.893000000000001</v>
      </c>
      <c r="Q85" s="43"/>
      <c r="R85" s="43"/>
      <c r="S85" s="229">
        <v>40.776000000000003</v>
      </c>
      <c r="U85" s="229">
        <v>40.18</v>
      </c>
      <c r="W85" s="229">
        <v>40.661999999999999</v>
      </c>
      <c r="AC85" s="43"/>
      <c r="AD85" s="229">
        <v>40.942999999999998</v>
      </c>
      <c r="AE85" s="229">
        <v>40.279000000000003</v>
      </c>
      <c r="AK85" s="43"/>
      <c r="AL85" s="43"/>
      <c r="AN85" s="229">
        <v>39.893999999999998</v>
      </c>
      <c r="AQ85" s="43"/>
      <c r="AS85" s="229">
        <v>40.512</v>
      </c>
      <c r="AT85" s="43"/>
      <c r="AU85" s="43"/>
      <c r="AV85" s="43"/>
      <c r="AW85" s="43"/>
    </row>
    <row r="86" spans="16:49">
      <c r="P86" s="229">
        <v>41.256</v>
      </c>
      <c r="Q86" s="43"/>
      <c r="R86" s="43"/>
      <c r="S86" s="229">
        <v>40.686999999999998</v>
      </c>
      <c r="U86" s="229">
        <v>40.61</v>
      </c>
      <c r="W86" s="229">
        <v>41.232999999999997</v>
      </c>
      <c r="AC86" s="43"/>
      <c r="AD86" s="229">
        <v>40.619999999999997</v>
      </c>
      <c r="AE86" s="229">
        <v>40.381999999999998</v>
      </c>
      <c r="AK86" s="43"/>
      <c r="AL86" s="43"/>
      <c r="AN86" s="229">
        <v>40.03</v>
      </c>
      <c r="AQ86" s="43"/>
      <c r="AS86" s="229">
        <v>40.399000000000001</v>
      </c>
      <c r="AT86" s="43"/>
      <c r="AU86" s="43"/>
      <c r="AV86" s="43"/>
      <c r="AW86" s="43"/>
    </row>
    <row r="87" spans="16:49">
      <c r="P87" s="229">
        <v>40.945</v>
      </c>
      <c r="Q87" s="43"/>
      <c r="R87" s="43"/>
      <c r="S87" s="229">
        <v>40.857999999999997</v>
      </c>
      <c r="W87" s="229">
        <v>41.228000000000002</v>
      </c>
      <c r="AC87" s="43"/>
      <c r="AD87" s="229">
        <v>40.844000000000001</v>
      </c>
      <c r="AE87" s="229">
        <v>40.24</v>
      </c>
      <c r="AK87" s="43"/>
      <c r="AL87" s="43"/>
      <c r="AN87" s="229">
        <v>40</v>
      </c>
      <c r="AQ87" s="43"/>
      <c r="AS87" s="229">
        <v>40.54</v>
      </c>
      <c r="AT87" s="43"/>
      <c r="AU87" s="43"/>
      <c r="AV87" s="43"/>
      <c r="AW87" s="43"/>
    </row>
    <row r="88" spans="16:49">
      <c r="Q88" s="43"/>
      <c r="R88" s="43"/>
      <c r="S88" s="229">
        <v>40.963999999999999</v>
      </c>
      <c r="V88" s="43"/>
      <c r="W88" s="229">
        <v>41.244999999999997</v>
      </c>
      <c r="AC88" s="43"/>
      <c r="AD88" s="229">
        <v>40.423000000000002</v>
      </c>
      <c r="AE88" s="229">
        <v>40.322000000000003</v>
      </c>
      <c r="AK88" s="43"/>
      <c r="AL88" s="43"/>
      <c r="AN88" s="229">
        <v>40.186</v>
      </c>
      <c r="AQ88" s="43"/>
      <c r="AR88" s="43"/>
      <c r="AS88" s="43"/>
      <c r="AT88" s="43"/>
      <c r="AU88" s="43"/>
      <c r="AV88" s="43"/>
      <c r="AW88" s="43"/>
    </row>
    <row r="89" spans="16:49">
      <c r="R89" s="43"/>
      <c r="S89" s="229">
        <v>41.018999999999998</v>
      </c>
      <c r="V89" s="43"/>
      <c r="W89" s="43"/>
      <c r="X89" s="43"/>
      <c r="Y89" s="43"/>
      <c r="AC89" s="43"/>
      <c r="AD89" s="229">
        <v>40.228000000000002</v>
      </c>
      <c r="AE89" s="229">
        <v>40.468000000000004</v>
      </c>
      <c r="AK89" s="43"/>
      <c r="AL89" s="43"/>
      <c r="AN89" s="229">
        <v>39.994999999999997</v>
      </c>
      <c r="AQ89" s="43"/>
      <c r="AR89" s="43"/>
      <c r="AS89" s="43"/>
      <c r="AT89" s="43"/>
      <c r="AU89" s="43"/>
      <c r="AV89" s="43"/>
      <c r="AW89" s="43"/>
    </row>
    <row r="90" spans="16:49">
      <c r="R90" s="43"/>
      <c r="S90" s="229">
        <v>40.719000000000001</v>
      </c>
      <c r="V90" s="43"/>
      <c r="W90" s="43"/>
      <c r="X90" s="43"/>
      <c r="Y90" s="43"/>
      <c r="AC90" s="43"/>
      <c r="AD90" s="229">
        <v>40.402999999999999</v>
      </c>
      <c r="AE90" s="229">
        <v>40.317</v>
      </c>
      <c r="AK90" s="43"/>
      <c r="AL90" s="43"/>
      <c r="AN90" s="229">
        <v>39.92</v>
      </c>
      <c r="AQ90" s="43"/>
      <c r="AR90" s="43"/>
      <c r="AS90" s="43"/>
      <c r="AT90" s="43"/>
      <c r="AU90" s="43"/>
      <c r="AV90" s="43"/>
      <c r="AW90" s="43"/>
    </row>
    <row r="91" spans="16:49">
      <c r="R91" s="43"/>
      <c r="S91" s="229">
        <v>40.655999999999999</v>
      </c>
      <c r="V91" s="43"/>
      <c r="W91" s="43"/>
      <c r="X91" s="43"/>
      <c r="Y91" s="43"/>
      <c r="AC91" s="43"/>
      <c r="AD91" s="229">
        <v>41.752000000000002</v>
      </c>
      <c r="AE91" s="229">
        <v>40.424999999999997</v>
      </c>
      <c r="AK91" s="43"/>
      <c r="AL91" s="43"/>
      <c r="AN91" s="229">
        <v>40.234000000000002</v>
      </c>
      <c r="AQ91" s="43"/>
      <c r="AR91" s="43"/>
      <c r="AS91" s="43"/>
      <c r="AT91" s="43"/>
      <c r="AU91" s="43"/>
      <c r="AV91" s="43"/>
      <c r="AW91" s="43"/>
    </row>
    <row r="92" spans="16:49">
      <c r="R92" s="43"/>
      <c r="S92" s="229">
        <v>40.804000000000002</v>
      </c>
      <c r="V92" s="43"/>
      <c r="W92" s="43"/>
      <c r="X92" s="43"/>
      <c r="Y92" s="43"/>
      <c r="AC92" s="43"/>
      <c r="AD92" s="229">
        <v>40.534999999999997</v>
      </c>
      <c r="AE92" s="229">
        <v>40.570999999999998</v>
      </c>
      <c r="AK92" s="43"/>
      <c r="AL92" s="43"/>
      <c r="AN92" s="229">
        <v>40.026000000000003</v>
      </c>
      <c r="AQ92" s="43"/>
      <c r="AR92" s="43"/>
      <c r="AS92" s="43"/>
      <c r="AT92" s="43"/>
      <c r="AU92" s="43"/>
      <c r="AV92" s="43"/>
      <c r="AW92" s="43"/>
    </row>
    <row r="93" spans="16:49">
      <c r="R93" s="43"/>
      <c r="S93" s="229">
        <v>40.924999999999997</v>
      </c>
      <c r="V93" s="43"/>
      <c r="W93" s="43"/>
      <c r="X93" s="43"/>
      <c r="Y93" s="43"/>
      <c r="AC93" s="43"/>
      <c r="AD93" s="229">
        <v>40.409999999999997</v>
      </c>
      <c r="AE93" s="229">
        <v>40.401000000000003</v>
      </c>
      <c r="AK93" s="43"/>
      <c r="AL93" s="43"/>
      <c r="AM93" s="43"/>
      <c r="AN93" s="43"/>
      <c r="AQ93" s="43"/>
      <c r="AR93" s="43"/>
      <c r="AS93" s="43"/>
      <c r="AT93" s="43"/>
      <c r="AU93" s="43"/>
      <c r="AV93" s="43"/>
      <c r="AW93" s="43"/>
    </row>
    <row r="94" spans="16:49">
      <c r="R94" s="43"/>
      <c r="S94" s="229">
        <v>41.598999999999997</v>
      </c>
      <c r="V94" s="43"/>
      <c r="W94" s="43"/>
      <c r="X94" s="43"/>
      <c r="Y94" s="43"/>
      <c r="AC94" s="43"/>
      <c r="AD94" s="229">
        <v>40.540999999999997</v>
      </c>
      <c r="AE94" s="229">
        <v>40.393000000000001</v>
      </c>
      <c r="AK94" s="43"/>
      <c r="AL94" s="43"/>
      <c r="AM94" s="43"/>
      <c r="AN94" s="43"/>
      <c r="AQ94" s="43"/>
      <c r="AR94" s="43"/>
      <c r="AS94" s="43"/>
      <c r="AT94" s="43"/>
      <c r="AU94" s="43"/>
      <c r="AV94" s="43"/>
      <c r="AW94" s="43"/>
    </row>
    <row r="95" spans="16:49">
      <c r="R95" s="43"/>
      <c r="S95" s="229">
        <v>40.972999999999999</v>
      </c>
      <c r="V95" s="43"/>
      <c r="W95" s="43"/>
      <c r="X95" s="43"/>
      <c r="Y95" s="43"/>
      <c r="AC95" s="43"/>
      <c r="AD95" s="229">
        <v>40.341999999999999</v>
      </c>
      <c r="AE95" s="229">
        <v>40.71</v>
      </c>
      <c r="AK95" s="43"/>
      <c r="AL95" s="43"/>
      <c r="AM95" s="43"/>
      <c r="AN95" s="43"/>
      <c r="AQ95" s="43"/>
      <c r="AR95" s="43"/>
      <c r="AS95" s="43"/>
      <c r="AT95" s="43"/>
      <c r="AU95" s="43"/>
      <c r="AV95" s="43"/>
      <c r="AW95" s="43"/>
    </row>
    <row r="96" spans="16:49">
      <c r="R96" s="43"/>
      <c r="S96" s="229">
        <v>41.264000000000003</v>
      </c>
      <c r="V96" s="43"/>
      <c r="W96" s="43"/>
      <c r="X96" s="43"/>
      <c r="Y96" s="43"/>
      <c r="AC96" s="43"/>
      <c r="AD96" s="229">
        <v>40.677999999999997</v>
      </c>
      <c r="AE96" s="229">
        <v>41.58</v>
      </c>
      <c r="AK96" s="43"/>
      <c r="AL96" s="43"/>
      <c r="AM96" s="43"/>
      <c r="AN96" s="43"/>
      <c r="AQ96" s="43"/>
      <c r="AR96" s="43"/>
      <c r="AS96" s="43"/>
      <c r="AT96" s="43"/>
      <c r="AU96" s="43"/>
      <c r="AV96" s="43"/>
      <c r="AW96" s="43"/>
    </row>
    <row r="97" spans="18:49">
      <c r="R97" s="79"/>
      <c r="S97" s="79"/>
      <c r="V97" s="79"/>
      <c r="W97" s="79"/>
      <c r="X97" s="79"/>
      <c r="Y97" s="79"/>
      <c r="AC97" s="79"/>
      <c r="AD97" s="229">
        <v>40.664000000000001</v>
      </c>
      <c r="AK97" s="79"/>
      <c r="AL97" s="79"/>
      <c r="AM97" s="79"/>
      <c r="AN97" s="79"/>
      <c r="AQ97" s="79"/>
      <c r="AR97" s="79"/>
      <c r="AS97" s="79"/>
      <c r="AT97" s="79"/>
      <c r="AU97" s="79"/>
      <c r="AV97" s="79"/>
      <c r="AW97" s="79"/>
    </row>
    <row r="98" spans="18:49">
      <c r="R98" s="79"/>
      <c r="S98" s="79"/>
      <c r="V98" s="79"/>
      <c r="W98" s="79"/>
      <c r="X98" s="79"/>
      <c r="Y98" s="79"/>
      <c r="AC98" s="79"/>
      <c r="AD98" s="229">
        <v>40.521999999999998</v>
      </c>
      <c r="AK98" s="79"/>
      <c r="AL98" s="79"/>
      <c r="AM98" s="79"/>
      <c r="AN98" s="79"/>
      <c r="AQ98" s="79"/>
      <c r="AR98" s="79"/>
      <c r="AS98" s="79"/>
      <c r="AT98" s="79"/>
      <c r="AU98" s="79"/>
      <c r="AV98" s="79"/>
      <c r="AW98" s="79"/>
    </row>
    <row r="99" spans="18:49">
      <c r="R99" s="79"/>
      <c r="S99" s="79"/>
      <c r="V99" s="79"/>
      <c r="W99" s="79"/>
      <c r="X99" s="79"/>
      <c r="Y99" s="79"/>
      <c r="AC99" s="79"/>
      <c r="AD99" s="229">
        <v>40.39</v>
      </c>
      <c r="AK99" s="79"/>
      <c r="AL99" s="79"/>
      <c r="AM99" s="79"/>
      <c r="AN99" s="79"/>
      <c r="AQ99" s="79"/>
      <c r="AR99" s="79"/>
      <c r="AS99" s="79"/>
      <c r="AT99" s="79"/>
      <c r="AU99" s="79"/>
      <c r="AV99" s="79"/>
      <c r="AW99" s="79"/>
    </row>
    <row r="100" spans="18:49">
      <c r="R100" s="79"/>
      <c r="S100" s="79"/>
      <c r="V100" s="79"/>
      <c r="W100" s="79"/>
      <c r="X100" s="79"/>
      <c r="Y100" s="79"/>
      <c r="AC100" s="79"/>
      <c r="AD100" s="79"/>
      <c r="AE100" s="79"/>
      <c r="AF100" s="79"/>
      <c r="AK100" s="79"/>
      <c r="AL100" s="79"/>
      <c r="AM100" s="79"/>
      <c r="AN100" s="79"/>
      <c r="AQ100" s="79"/>
      <c r="AR100" s="79"/>
      <c r="AS100" s="79"/>
      <c r="AT100" s="79"/>
      <c r="AU100" s="79"/>
      <c r="AV100" s="79"/>
      <c r="AW100" s="79"/>
    </row>
    <row r="101" spans="18:49">
      <c r="R101" s="79"/>
      <c r="S101" s="79"/>
      <c r="V101" s="79"/>
      <c r="W101" s="79"/>
      <c r="X101" s="79"/>
      <c r="Y101" s="79"/>
      <c r="AC101" s="79"/>
      <c r="AD101" s="79"/>
      <c r="AE101" s="79"/>
      <c r="AF101" s="79"/>
      <c r="AK101" s="79"/>
      <c r="AL101" s="79"/>
      <c r="AM101" s="79"/>
      <c r="AN101" s="79"/>
      <c r="AQ101" s="79"/>
      <c r="AR101" s="79"/>
      <c r="AS101" s="79"/>
      <c r="AT101" s="79"/>
      <c r="AU101" s="79"/>
      <c r="AV101" s="79"/>
      <c r="AW101" s="79"/>
    </row>
    <row r="102" spans="18:49">
      <c r="R102" s="79"/>
      <c r="S102" s="79"/>
      <c r="V102" s="79"/>
      <c r="W102" s="79"/>
      <c r="X102" s="79"/>
      <c r="Y102" s="79"/>
      <c r="AC102" s="79"/>
      <c r="AD102" s="79"/>
      <c r="AE102" s="79"/>
      <c r="AF102" s="79"/>
      <c r="AK102" s="79"/>
      <c r="AL102" s="79"/>
      <c r="AM102" s="79"/>
      <c r="AN102" s="79"/>
      <c r="AQ102" s="79"/>
      <c r="AR102" s="79"/>
      <c r="AS102" s="79"/>
      <c r="AT102" s="79"/>
      <c r="AU102" s="79"/>
      <c r="AV102" s="79"/>
      <c r="AW102" s="79"/>
    </row>
    <row r="103" spans="18:49">
      <c r="R103" s="79"/>
      <c r="S103" s="79"/>
      <c r="V103" s="79"/>
      <c r="W103" s="79"/>
      <c r="X103" s="79"/>
      <c r="Y103" s="79"/>
      <c r="AC103" s="79"/>
      <c r="AD103" s="79"/>
      <c r="AE103" s="79"/>
      <c r="AF103" s="79"/>
      <c r="AK103" s="79"/>
      <c r="AL103" s="79"/>
      <c r="AM103" s="79"/>
      <c r="AN103" s="79"/>
      <c r="AQ103" s="79"/>
      <c r="AR103" s="79"/>
      <c r="AS103" s="79"/>
      <c r="AT103" s="79"/>
      <c r="AU103" s="79"/>
      <c r="AV103" s="79"/>
      <c r="AW103" s="79"/>
    </row>
    <row r="104" spans="18:49">
      <c r="R104" s="79"/>
      <c r="S104" s="79"/>
      <c r="V104" s="79"/>
      <c r="W104" s="79"/>
      <c r="X104" s="79"/>
      <c r="Y104" s="79"/>
      <c r="AC104" s="79"/>
      <c r="AD104" s="79"/>
      <c r="AE104" s="79"/>
      <c r="AF104" s="79"/>
      <c r="AK104" s="79"/>
      <c r="AL104" s="79"/>
      <c r="AM104" s="79"/>
      <c r="AN104" s="79"/>
      <c r="AQ104" s="79"/>
      <c r="AR104" s="79"/>
      <c r="AS104" s="79"/>
      <c r="AT104" s="79"/>
      <c r="AU104" s="79"/>
      <c r="AV104" s="79"/>
      <c r="AW104" s="79"/>
    </row>
    <row r="105" spans="18:49">
      <c r="R105" s="79"/>
      <c r="S105" s="79"/>
      <c r="V105" s="79"/>
      <c r="W105" s="79"/>
      <c r="X105" s="79"/>
      <c r="Y105" s="79"/>
      <c r="AC105" s="79"/>
      <c r="AD105" s="79"/>
      <c r="AE105" s="79"/>
      <c r="AF105" s="79"/>
      <c r="AK105" s="79"/>
      <c r="AL105" s="79"/>
      <c r="AM105" s="79"/>
      <c r="AN105" s="79"/>
      <c r="AQ105" s="79"/>
      <c r="AR105" s="79"/>
      <c r="AS105" s="79"/>
      <c r="AT105" s="79"/>
      <c r="AU105" s="79"/>
      <c r="AV105" s="79"/>
      <c r="AW105" s="79"/>
    </row>
    <row r="106" spans="18:49">
      <c r="R106" s="79"/>
      <c r="S106" s="79"/>
      <c r="V106" s="79"/>
      <c r="W106" s="79"/>
      <c r="X106" s="79"/>
      <c r="Y106" s="79"/>
      <c r="AC106" s="79"/>
      <c r="AD106" s="79"/>
      <c r="AE106" s="79"/>
      <c r="AF106" s="79"/>
      <c r="AK106" s="79"/>
      <c r="AL106" s="79"/>
      <c r="AM106" s="79"/>
      <c r="AN106" s="79"/>
      <c r="AQ106" s="79"/>
      <c r="AR106" s="79"/>
      <c r="AS106" s="79"/>
      <c r="AT106" s="79"/>
      <c r="AU106" s="79"/>
      <c r="AV106" s="79"/>
      <c r="AW106" s="79"/>
    </row>
    <row r="107" spans="18:49">
      <c r="R107" s="79"/>
      <c r="S107" s="79"/>
      <c r="V107" s="79"/>
      <c r="W107" s="79"/>
      <c r="X107" s="79"/>
      <c r="Y107" s="79"/>
      <c r="AC107" s="79"/>
      <c r="AD107" s="79"/>
      <c r="AE107" s="79"/>
      <c r="AF107" s="79"/>
      <c r="AK107" s="79"/>
      <c r="AL107" s="79"/>
      <c r="AM107" s="79"/>
      <c r="AN107" s="79"/>
      <c r="AQ107" s="79"/>
      <c r="AR107" s="79"/>
      <c r="AS107" s="79"/>
      <c r="AT107" s="79"/>
      <c r="AU107" s="79"/>
      <c r="AV107" s="79"/>
      <c r="AW107" s="79"/>
    </row>
    <row r="108" spans="18:49">
      <c r="R108" s="79"/>
      <c r="S108" s="79"/>
      <c r="V108" s="79"/>
      <c r="W108" s="79"/>
      <c r="X108" s="79"/>
      <c r="Y108" s="79"/>
      <c r="AC108" s="79"/>
      <c r="AD108" s="79"/>
      <c r="AE108" s="79"/>
      <c r="AF108" s="79"/>
      <c r="AK108" s="79"/>
      <c r="AL108" s="79"/>
      <c r="AM108" s="79"/>
      <c r="AN108" s="79"/>
      <c r="AQ108" s="79"/>
      <c r="AR108" s="79"/>
      <c r="AS108" s="79"/>
      <c r="AT108" s="79"/>
      <c r="AU108" s="79"/>
      <c r="AV108" s="79"/>
      <c r="AW108" s="79"/>
    </row>
    <row r="109" spans="18:49">
      <c r="R109" s="79"/>
      <c r="S109" s="79"/>
      <c r="V109" s="79"/>
      <c r="W109" s="79"/>
      <c r="X109" s="79"/>
      <c r="Y109" s="79"/>
      <c r="AC109" s="79"/>
      <c r="AD109" s="79"/>
      <c r="AE109" s="79"/>
      <c r="AF109" s="79"/>
      <c r="AK109" s="79"/>
      <c r="AL109" s="79"/>
      <c r="AM109" s="79"/>
      <c r="AN109" s="79"/>
      <c r="AQ109" s="79"/>
      <c r="AR109" s="79"/>
      <c r="AS109" s="79"/>
      <c r="AT109" s="79"/>
      <c r="AU109" s="79"/>
      <c r="AV109" s="79"/>
      <c r="AW109" s="79"/>
    </row>
    <row r="110" spans="18:49">
      <c r="R110" s="79"/>
      <c r="S110" s="79"/>
      <c r="V110" s="79"/>
      <c r="W110" s="79"/>
      <c r="X110" s="79"/>
      <c r="Y110" s="79"/>
      <c r="AC110" s="79"/>
      <c r="AD110" s="79"/>
      <c r="AE110" s="79"/>
      <c r="AF110" s="79"/>
      <c r="AK110" s="79"/>
      <c r="AL110" s="79"/>
      <c r="AM110" s="79"/>
      <c r="AN110" s="79"/>
      <c r="AQ110" s="79"/>
      <c r="AR110" s="79"/>
      <c r="AS110" s="79"/>
      <c r="AT110" s="79"/>
      <c r="AU110" s="79"/>
      <c r="AV110" s="79"/>
      <c r="AW110" s="79"/>
    </row>
    <row r="111" spans="18:49">
      <c r="R111" s="79"/>
      <c r="S111" s="79"/>
      <c r="V111" s="79"/>
      <c r="W111" s="79"/>
      <c r="X111" s="79"/>
      <c r="Y111" s="79"/>
      <c r="AC111" s="79"/>
      <c r="AD111" s="79"/>
      <c r="AE111" s="79"/>
      <c r="AF111" s="79"/>
      <c r="AK111" s="79"/>
      <c r="AL111" s="79"/>
      <c r="AM111" s="79"/>
      <c r="AN111" s="79"/>
      <c r="AQ111" s="79"/>
      <c r="AR111" s="79"/>
      <c r="AS111" s="79"/>
      <c r="AT111" s="79"/>
      <c r="AU111" s="79"/>
      <c r="AV111" s="79"/>
      <c r="AW111" s="79"/>
    </row>
    <row r="112" spans="18:49">
      <c r="R112" s="79"/>
      <c r="S112" s="79"/>
      <c r="V112" s="79"/>
      <c r="W112" s="79"/>
      <c r="X112" s="79"/>
      <c r="Y112" s="79"/>
      <c r="AC112" s="79"/>
      <c r="AD112" s="79"/>
      <c r="AE112" s="79"/>
      <c r="AF112" s="79"/>
      <c r="AK112" s="79"/>
      <c r="AL112" s="79"/>
      <c r="AM112" s="79"/>
      <c r="AN112" s="79"/>
      <c r="AQ112" s="79"/>
      <c r="AR112" s="79"/>
      <c r="AS112" s="79"/>
      <c r="AT112" s="79"/>
      <c r="AU112" s="79"/>
      <c r="AV112" s="79"/>
      <c r="AW112" s="79"/>
    </row>
    <row r="113" spans="18:49">
      <c r="R113" s="79"/>
      <c r="S113" s="79"/>
      <c r="V113" s="79"/>
      <c r="W113" s="79"/>
      <c r="X113" s="79"/>
      <c r="Y113" s="79"/>
      <c r="AC113" s="79"/>
      <c r="AD113" s="79"/>
      <c r="AE113" s="79"/>
      <c r="AF113" s="79"/>
      <c r="AK113" s="79"/>
      <c r="AL113" s="79"/>
      <c r="AM113" s="79"/>
      <c r="AN113" s="79"/>
      <c r="AQ113" s="79"/>
      <c r="AR113" s="79"/>
      <c r="AS113" s="79"/>
      <c r="AT113" s="79"/>
      <c r="AU113" s="79"/>
      <c r="AV113" s="79"/>
      <c r="AW113" s="79"/>
    </row>
    <row r="114" spans="18:49">
      <c r="R114" s="79"/>
      <c r="S114" s="79"/>
      <c r="V114" s="79"/>
      <c r="W114" s="79"/>
      <c r="X114" s="79"/>
      <c r="Y114" s="79"/>
      <c r="AC114" s="79"/>
      <c r="AD114" s="79"/>
      <c r="AE114" s="79"/>
      <c r="AF114" s="79"/>
      <c r="AK114" s="79"/>
      <c r="AL114" s="79"/>
      <c r="AM114" s="79"/>
      <c r="AN114" s="79"/>
      <c r="AQ114" s="79"/>
      <c r="AR114" s="79"/>
      <c r="AS114" s="79"/>
      <c r="AT114" s="79"/>
      <c r="AU114" s="79"/>
      <c r="AV114" s="79"/>
      <c r="AW114" s="79"/>
    </row>
    <row r="115" spans="18:49">
      <c r="R115" s="79"/>
      <c r="S115" s="79"/>
      <c r="V115" s="79"/>
      <c r="W115" s="79"/>
      <c r="X115" s="79"/>
      <c r="Y115" s="79"/>
      <c r="AC115" s="79"/>
      <c r="AD115" s="79"/>
      <c r="AE115" s="79"/>
      <c r="AF115" s="79"/>
      <c r="AK115" s="79"/>
      <c r="AL115" s="79"/>
      <c r="AM115" s="79"/>
      <c r="AN115" s="79"/>
      <c r="AQ115" s="79"/>
      <c r="AR115" s="79"/>
      <c r="AS115" s="79"/>
      <c r="AT115" s="79"/>
      <c r="AU115" s="79"/>
      <c r="AV115" s="79"/>
      <c r="AW115" s="79"/>
    </row>
    <row r="116" spans="18:49">
      <c r="R116" s="79"/>
      <c r="S116" s="79"/>
      <c r="V116" s="79"/>
      <c r="W116" s="79"/>
      <c r="X116" s="79"/>
      <c r="Y116" s="79"/>
      <c r="AC116" s="79"/>
      <c r="AD116" s="79"/>
      <c r="AE116" s="79"/>
      <c r="AF116" s="79"/>
      <c r="AK116" s="79"/>
      <c r="AL116" s="79"/>
      <c r="AM116" s="79"/>
      <c r="AN116" s="79"/>
      <c r="AQ116" s="79"/>
      <c r="AR116" s="79"/>
      <c r="AS116" s="79"/>
      <c r="AT116" s="79"/>
      <c r="AU116" s="79"/>
      <c r="AV116" s="79"/>
      <c r="AW116" s="79"/>
    </row>
    <row r="117" spans="18:49">
      <c r="R117" s="79"/>
      <c r="S117" s="79"/>
      <c r="V117" s="79"/>
      <c r="W117" s="79"/>
      <c r="X117" s="79"/>
      <c r="Y117" s="79"/>
      <c r="AC117" s="79"/>
      <c r="AD117" s="79"/>
      <c r="AE117" s="79"/>
      <c r="AF117" s="79"/>
      <c r="AK117" s="79"/>
      <c r="AL117" s="79"/>
      <c r="AM117" s="79"/>
      <c r="AN117" s="79"/>
      <c r="AQ117" s="79"/>
      <c r="AR117" s="79"/>
      <c r="AS117" s="79"/>
      <c r="AT117" s="79"/>
      <c r="AU117" s="79"/>
      <c r="AV117" s="79"/>
      <c r="AW117" s="79"/>
    </row>
    <row r="118" spans="18:49" ht="15" thickBot="1">
      <c r="R118" s="41"/>
      <c r="S118" s="41"/>
      <c r="V118" s="41"/>
      <c r="W118" s="41"/>
      <c r="X118" s="41"/>
      <c r="Y118" s="41"/>
      <c r="AC118" s="41"/>
      <c r="AD118" s="41"/>
      <c r="AE118" s="41"/>
      <c r="AF118" s="41"/>
      <c r="AK118" s="41"/>
      <c r="AL118" s="41"/>
      <c r="AM118" s="41"/>
      <c r="AN118" s="41"/>
      <c r="AQ118" s="41"/>
      <c r="AR118" s="41"/>
      <c r="AS118" s="41"/>
      <c r="AT118" s="41"/>
      <c r="AU118" s="41"/>
      <c r="AV118" s="41"/>
      <c r="AW118" s="41"/>
    </row>
  </sheetData>
  <mergeCells count="25">
    <mergeCell ref="A16:A17"/>
    <mergeCell ref="K16:K17"/>
    <mergeCell ref="J16:J17"/>
    <mergeCell ref="I16:I17"/>
    <mergeCell ref="C16:C17"/>
    <mergeCell ref="B16:B17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  <mergeCell ref="J5:K5"/>
    <mergeCell ref="L5:L6"/>
    <mergeCell ref="M5:M6"/>
    <mergeCell ref="A27:A28"/>
    <mergeCell ref="K27:K28"/>
    <mergeCell ref="J27:J28"/>
    <mergeCell ref="I27:I28"/>
    <mergeCell ref="C27:C28"/>
    <mergeCell ref="B27:B28"/>
  </mergeCells>
  <pageMargins left="0.31496062992125984" right="0.31496062992125984" top="0.55118110236220474" bottom="0.11811023622047245" header="0.31496062992125984" footer="0.31496062992125984"/>
  <pageSetup paperSize="9" scale="94" orientation="portrait" verticalDpi="300" r:id="rId1"/>
  <ignoredErrors>
    <ignoredError sqref="F7:F8 F9:G40 G7:G8 D7:E4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W2067"/>
  <sheetViews>
    <sheetView zoomScale="70" zoomScaleNormal="70" workbookViewId="0">
      <selection activeCell="I5" sqref="I5:I6"/>
    </sheetView>
  </sheetViews>
  <sheetFormatPr defaultRowHeight="14.4"/>
  <cols>
    <col min="1" max="1" width="7.33203125" customWidth="1"/>
    <col min="2" max="2" width="23.109375" customWidth="1"/>
    <col min="3" max="3" width="8.88671875" style="1" customWidth="1"/>
    <col min="4" max="6" width="9.44140625" style="1" customWidth="1"/>
    <col min="7" max="7" width="10.6640625" style="1" customWidth="1"/>
    <col min="8" max="8" width="8.44140625" style="1" customWidth="1"/>
    <col min="9" max="9" width="18.5546875" style="1" customWidth="1"/>
    <col min="10" max="10" width="12.88671875" style="1" customWidth="1"/>
    <col min="11" max="11" width="15.33203125" style="1" customWidth="1"/>
    <col min="12" max="12" width="13.5546875" customWidth="1"/>
    <col min="13" max="13" width="17.88671875" customWidth="1"/>
    <col min="14" max="14" width="26.33203125" customWidth="1"/>
    <col min="15" max="15" width="15.44140625" customWidth="1"/>
    <col min="16" max="49" width="7.44140625" customWidth="1"/>
  </cols>
  <sheetData>
    <row r="1" spans="1:49" ht="19.8">
      <c r="A1" s="426" t="s">
        <v>113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49" ht="10.5" customHeight="1"/>
    <row r="3" spans="1:49" ht="17.399999999999999" customHeight="1" thickBot="1">
      <c r="A3" s="514" t="s">
        <v>143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</row>
    <row r="4" spans="1:49" ht="15.75" customHeight="1" thickBot="1">
      <c r="A4" s="427"/>
      <c r="B4" s="427"/>
      <c r="C4" s="427"/>
      <c r="D4" s="427"/>
      <c r="E4" s="427"/>
      <c r="F4" s="428"/>
      <c r="G4" s="428"/>
      <c r="H4" s="428"/>
      <c r="I4" s="427"/>
      <c r="J4" s="427"/>
      <c r="K4" s="427"/>
      <c r="P4" s="35">
        <v>1</v>
      </c>
      <c r="Q4" s="36">
        <v>2</v>
      </c>
      <c r="R4" s="36">
        <v>3</v>
      </c>
      <c r="S4" s="36">
        <v>4</v>
      </c>
      <c r="T4" s="36">
        <v>5</v>
      </c>
      <c r="U4" s="36">
        <v>6</v>
      </c>
      <c r="V4" s="36">
        <v>7</v>
      </c>
      <c r="W4" s="36">
        <v>8</v>
      </c>
      <c r="X4" s="36">
        <v>9</v>
      </c>
      <c r="Y4" s="36">
        <v>10</v>
      </c>
      <c r="Z4" s="36">
        <v>11</v>
      </c>
      <c r="AA4" s="36">
        <v>11</v>
      </c>
      <c r="AB4" s="36">
        <v>12</v>
      </c>
      <c r="AC4" s="36">
        <v>13</v>
      </c>
      <c r="AD4" s="36">
        <v>14</v>
      </c>
      <c r="AE4" s="36">
        <v>15</v>
      </c>
      <c r="AF4" s="36">
        <v>16</v>
      </c>
      <c r="AG4" s="36">
        <v>17</v>
      </c>
      <c r="AH4" s="36">
        <v>18</v>
      </c>
      <c r="AI4" s="36">
        <v>19</v>
      </c>
      <c r="AJ4" s="36">
        <v>20</v>
      </c>
      <c r="AK4" s="36">
        <v>20</v>
      </c>
      <c r="AL4" s="36">
        <v>21</v>
      </c>
      <c r="AM4" s="36">
        <v>22</v>
      </c>
      <c r="AN4" s="36">
        <v>23</v>
      </c>
      <c r="AO4" s="36">
        <v>24</v>
      </c>
      <c r="AP4" s="36">
        <v>25</v>
      </c>
      <c r="AQ4" s="36">
        <v>26</v>
      </c>
      <c r="AR4" s="36">
        <v>27</v>
      </c>
      <c r="AS4" s="36">
        <v>28</v>
      </c>
      <c r="AT4" s="36">
        <v>29</v>
      </c>
      <c r="AU4" s="36">
        <v>30</v>
      </c>
      <c r="AV4" s="36">
        <v>31</v>
      </c>
      <c r="AW4" s="36" t="s">
        <v>229</v>
      </c>
    </row>
    <row r="5" spans="1:49" s="1" customFormat="1" ht="24.75" customHeight="1">
      <c r="A5" s="516" t="s">
        <v>7</v>
      </c>
      <c r="B5" s="441" t="s">
        <v>4</v>
      </c>
      <c r="C5" s="519" t="s">
        <v>6</v>
      </c>
      <c r="D5" s="521" t="s">
        <v>0</v>
      </c>
      <c r="E5" s="516" t="s">
        <v>69</v>
      </c>
      <c r="F5" s="437" t="s">
        <v>70</v>
      </c>
      <c r="G5" s="433"/>
      <c r="H5" s="439"/>
      <c r="I5" s="521" t="s">
        <v>142</v>
      </c>
      <c r="J5" s="435" t="s">
        <v>12</v>
      </c>
      <c r="K5" s="525"/>
      <c r="L5" s="526" t="s">
        <v>74</v>
      </c>
      <c r="M5" s="528" t="s">
        <v>75</v>
      </c>
      <c r="P5" s="137">
        <v>41.595999999999997</v>
      </c>
      <c r="Q5" s="138">
        <v>42.936999999999998</v>
      </c>
      <c r="R5" s="138">
        <v>42.703000000000003</v>
      </c>
      <c r="S5" s="138">
        <v>41.558</v>
      </c>
      <c r="T5" s="138">
        <v>41.457999999999998</v>
      </c>
      <c r="U5" s="138">
        <v>41.384</v>
      </c>
      <c r="V5" s="138">
        <v>41.981999999999999</v>
      </c>
      <c r="W5" s="138">
        <v>42.362000000000002</v>
      </c>
      <c r="X5" s="138">
        <v>42.615000000000002</v>
      </c>
      <c r="Y5" s="138">
        <v>41.744</v>
      </c>
      <c r="Z5" s="138">
        <v>42.789000000000001</v>
      </c>
      <c r="AA5" s="138">
        <v>42.168999999999997</v>
      </c>
      <c r="AB5" s="138">
        <v>42.048999999999999</v>
      </c>
      <c r="AC5" s="138">
        <v>41.456000000000003</v>
      </c>
      <c r="AD5" s="138">
        <v>41.686</v>
      </c>
      <c r="AE5" s="138">
        <v>42.753999999999998</v>
      </c>
      <c r="AF5" s="138">
        <v>41.962000000000003</v>
      </c>
      <c r="AG5" s="138">
        <v>40.978000000000002</v>
      </c>
      <c r="AH5" s="138">
        <v>41.06</v>
      </c>
      <c r="AI5" s="138">
        <v>43.688000000000002</v>
      </c>
      <c r="AJ5" s="138">
        <v>42.341999999999999</v>
      </c>
      <c r="AK5" s="138">
        <v>40.228000000000002</v>
      </c>
      <c r="AL5" s="138">
        <v>41.667999999999999</v>
      </c>
      <c r="AM5" s="138">
        <v>41.701000000000001</v>
      </c>
      <c r="AN5" s="138">
        <v>45.317</v>
      </c>
      <c r="AO5" s="138">
        <v>43.014000000000003</v>
      </c>
      <c r="AP5" s="138">
        <v>41.600999999999999</v>
      </c>
      <c r="AQ5" s="138">
        <v>41.853000000000002</v>
      </c>
      <c r="AR5" s="138">
        <v>42.271999999999998</v>
      </c>
      <c r="AS5" s="138">
        <v>42.704999999999998</v>
      </c>
      <c r="AT5" s="138">
        <v>41.777000000000001</v>
      </c>
      <c r="AU5" s="138">
        <v>40.93</v>
      </c>
      <c r="AV5" s="138">
        <v>41.472000000000001</v>
      </c>
      <c r="AW5" s="139">
        <v>41.893999999999998</v>
      </c>
    </row>
    <row r="6" spans="1:49" s="1" customFormat="1" ht="32.25" customHeight="1" thickBot="1">
      <c r="A6" s="517"/>
      <c r="B6" s="518"/>
      <c r="C6" s="520"/>
      <c r="D6" s="522"/>
      <c r="E6" s="523"/>
      <c r="F6" s="48" t="s">
        <v>71</v>
      </c>
      <c r="G6" s="47" t="s">
        <v>72</v>
      </c>
      <c r="H6" s="11" t="s">
        <v>73</v>
      </c>
      <c r="I6" s="524"/>
      <c r="J6" s="49" t="s">
        <v>3</v>
      </c>
      <c r="K6" s="49" t="s">
        <v>2</v>
      </c>
      <c r="L6" s="527"/>
      <c r="M6" s="529"/>
      <c r="P6" s="140">
        <v>41.820999999999998</v>
      </c>
      <c r="Q6" s="141">
        <v>43.140999999999998</v>
      </c>
      <c r="R6" s="141">
        <v>41.795000000000002</v>
      </c>
      <c r="S6" s="141">
        <v>41.881999999999998</v>
      </c>
      <c r="T6" s="141">
        <v>41.100999999999999</v>
      </c>
      <c r="U6" s="141">
        <v>41.53</v>
      </c>
      <c r="V6" s="141">
        <v>41.529000000000003</v>
      </c>
      <c r="W6" s="141">
        <v>41.786000000000001</v>
      </c>
      <c r="X6" s="141">
        <v>41.686</v>
      </c>
      <c r="Y6" s="141">
        <v>41.292999999999999</v>
      </c>
      <c r="Z6" s="141">
        <v>42.484000000000002</v>
      </c>
      <c r="AA6" s="141">
        <v>41.805</v>
      </c>
      <c r="AB6" s="141">
        <v>41.77</v>
      </c>
      <c r="AC6" s="141">
        <v>42.338999999999999</v>
      </c>
      <c r="AD6" s="141">
        <v>41.67</v>
      </c>
      <c r="AE6" s="141">
        <v>42.286999999999999</v>
      </c>
      <c r="AF6" s="141">
        <v>41.491999999999997</v>
      </c>
      <c r="AG6" s="141">
        <v>40.976999999999997</v>
      </c>
      <c r="AH6" s="141">
        <v>40.899000000000001</v>
      </c>
      <c r="AI6" s="141">
        <v>42.433</v>
      </c>
      <c r="AJ6" s="141">
        <v>42.171999999999997</v>
      </c>
      <c r="AK6" s="141">
        <v>41.83</v>
      </c>
      <c r="AL6" s="141">
        <v>43.497</v>
      </c>
      <c r="AM6" s="141">
        <v>41.908000000000001</v>
      </c>
      <c r="AN6" s="141">
        <v>42.698</v>
      </c>
      <c r="AO6" s="141">
        <v>42.134</v>
      </c>
      <c r="AP6" s="141">
        <v>42.305999999999997</v>
      </c>
      <c r="AQ6" s="141">
        <v>41.253999999999998</v>
      </c>
      <c r="AR6" s="141">
        <v>41.738</v>
      </c>
      <c r="AS6" s="141">
        <v>41.264000000000003</v>
      </c>
      <c r="AT6" s="141">
        <v>42.744999999999997</v>
      </c>
      <c r="AU6" s="141">
        <v>40.692999999999998</v>
      </c>
      <c r="AV6" s="141">
        <v>41.109000000000002</v>
      </c>
      <c r="AW6" s="142">
        <v>40.715000000000003</v>
      </c>
    </row>
    <row r="7" spans="1:49" s="2" customFormat="1" ht="24.9" customHeight="1">
      <c r="A7" s="12">
        <v>1</v>
      </c>
      <c r="B7" s="386" t="s">
        <v>200</v>
      </c>
      <c r="C7" s="289">
        <v>7</v>
      </c>
      <c r="D7" s="364">
        <f>COUNTIF(P5:P134,"&gt;00")</f>
        <v>66</v>
      </c>
      <c r="E7" s="365">
        <f>D7</f>
        <v>66</v>
      </c>
      <c r="F7" s="366">
        <f>MIN(P5:P130)</f>
        <v>40.463000000000001</v>
      </c>
      <c r="G7" s="366">
        <f>AVERAGE(P5:P136)</f>
        <v>40.957560606060611</v>
      </c>
      <c r="H7" s="367">
        <f>G7-F7</f>
        <v>0.49456060606060959</v>
      </c>
      <c r="I7" s="81">
        <v>3.1365740740740743E-2</v>
      </c>
      <c r="J7" s="82">
        <f>I7</f>
        <v>3.1365740740740743E-2</v>
      </c>
      <c r="K7" s="154">
        <f>J7</f>
        <v>3.1365740740740743E-2</v>
      </c>
      <c r="L7" s="160">
        <v>150.17500000000001</v>
      </c>
      <c r="M7" s="210"/>
      <c r="N7" s="44"/>
      <c r="P7" s="140">
        <v>41.149000000000001</v>
      </c>
      <c r="Q7" s="141">
        <v>41.473999999999997</v>
      </c>
      <c r="R7" s="141">
        <v>41.929000000000002</v>
      </c>
      <c r="S7" s="141">
        <v>42.195999999999998</v>
      </c>
      <c r="T7" s="141">
        <v>41.405000000000001</v>
      </c>
      <c r="U7" s="141">
        <v>41.116</v>
      </c>
      <c r="V7" s="141">
        <v>41.587000000000003</v>
      </c>
      <c r="W7" s="141">
        <v>41.862000000000002</v>
      </c>
      <c r="X7" s="141">
        <v>41.857999999999997</v>
      </c>
      <c r="Y7" s="141">
        <v>41.192</v>
      </c>
      <c r="Z7" s="141">
        <v>42.866999999999997</v>
      </c>
      <c r="AA7" s="141">
        <v>44.06</v>
      </c>
      <c r="AB7" s="141">
        <v>41.185000000000002</v>
      </c>
      <c r="AC7" s="141">
        <v>41.151000000000003</v>
      </c>
      <c r="AD7" s="141">
        <v>41.488999999999997</v>
      </c>
      <c r="AE7" s="141">
        <v>41.639000000000003</v>
      </c>
      <c r="AF7" s="141">
        <v>41.436</v>
      </c>
      <c r="AG7" s="141">
        <v>40.756</v>
      </c>
      <c r="AH7" s="141">
        <v>40.834000000000003</v>
      </c>
      <c r="AI7" s="141">
        <v>42.264000000000003</v>
      </c>
      <c r="AJ7" s="141">
        <v>41.915999999999997</v>
      </c>
      <c r="AK7" s="141">
        <v>41.067999999999998</v>
      </c>
      <c r="AL7" s="141">
        <v>41.2</v>
      </c>
      <c r="AM7" s="141">
        <v>40.963000000000001</v>
      </c>
      <c r="AN7" s="141">
        <v>44.095999999999997</v>
      </c>
      <c r="AO7" s="141">
        <v>42.152000000000001</v>
      </c>
      <c r="AP7" s="141">
        <v>40.805</v>
      </c>
      <c r="AQ7" s="141">
        <v>41.348999999999997</v>
      </c>
      <c r="AR7" s="141">
        <v>42.468000000000004</v>
      </c>
      <c r="AS7" s="141">
        <v>41.378999999999998</v>
      </c>
      <c r="AT7" s="141">
        <v>42.081000000000003</v>
      </c>
      <c r="AU7" s="141">
        <v>40.304000000000002</v>
      </c>
      <c r="AV7" s="141">
        <v>41.731000000000002</v>
      </c>
      <c r="AW7" s="142">
        <v>40.322000000000003</v>
      </c>
    </row>
    <row r="8" spans="1:49" s="2" customFormat="1" ht="24.9" customHeight="1">
      <c r="A8" s="53">
        <v>2</v>
      </c>
      <c r="B8" s="376" t="s">
        <v>254</v>
      </c>
      <c r="C8" s="290">
        <v>69</v>
      </c>
      <c r="D8" s="368">
        <f>COUNTIF(Q5:Q134,"&gt;00")+1</f>
        <v>66</v>
      </c>
      <c r="E8" s="369">
        <f>D8+E7</f>
        <v>132</v>
      </c>
      <c r="F8" s="370">
        <f>MIN(Q5:Q130)</f>
        <v>40.506</v>
      </c>
      <c r="G8" s="371">
        <f>AVERAGE(Q5:Q136)</f>
        <v>41.037292307692297</v>
      </c>
      <c r="H8" s="372">
        <f>G8-F8</f>
        <v>0.53129230769229707</v>
      </c>
      <c r="I8" s="84">
        <v>6.3969907407407406E-2</v>
      </c>
      <c r="J8" s="86">
        <f>I8-I7</f>
        <v>3.2604166666666663E-2</v>
      </c>
      <c r="K8" s="155">
        <f>J8</f>
        <v>3.2604166666666663E-2</v>
      </c>
      <c r="L8" s="159">
        <v>149.09800000000001</v>
      </c>
      <c r="M8" s="162"/>
      <c r="N8" s="44"/>
      <c r="P8" s="140">
        <v>40.828000000000003</v>
      </c>
      <c r="Q8" s="141">
        <v>41.216999999999999</v>
      </c>
      <c r="R8" s="141">
        <v>42.344999999999999</v>
      </c>
      <c r="S8" s="141">
        <v>41.76</v>
      </c>
      <c r="T8" s="141">
        <v>40.999000000000002</v>
      </c>
      <c r="U8" s="141">
        <v>41.462000000000003</v>
      </c>
      <c r="V8" s="141">
        <v>41.491999999999997</v>
      </c>
      <c r="W8" s="141">
        <v>42.485999999999997</v>
      </c>
      <c r="X8" s="141">
        <v>41.914999999999999</v>
      </c>
      <c r="Y8" s="141">
        <v>40.770000000000003</v>
      </c>
      <c r="Z8" s="141">
        <v>41.902000000000001</v>
      </c>
      <c r="AA8" s="141">
        <v>43.066000000000003</v>
      </c>
      <c r="AB8" s="141">
        <v>41.298000000000002</v>
      </c>
      <c r="AC8" s="141">
        <v>41.301000000000002</v>
      </c>
      <c r="AD8" s="141">
        <v>40.616</v>
      </c>
      <c r="AE8" s="141">
        <v>41.999000000000002</v>
      </c>
      <c r="AF8" s="141">
        <v>41.127000000000002</v>
      </c>
      <c r="AG8" s="141">
        <v>40.579000000000001</v>
      </c>
      <c r="AH8" s="141">
        <v>41.293999999999997</v>
      </c>
      <c r="AI8" s="141">
        <v>41.959000000000003</v>
      </c>
      <c r="AJ8" s="141">
        <v>41.831000000000003</v>
      </c>
      <c r="AK8" s="141">
        <v>40.222999999999999</v>
      </c>
      <c r="AL8" s="43"/>
      <c r="AM8" s="141">
        <v>40.564</v>
      </c>
      <c r="AN8" s="141">
        <v>42.621000000000002</v>
      </c>
      <c r="AO8" s="141">
        <v>42.121000000000002</v>
      </c>
      <c r="AP8" s="141">
        <v>41.366999999999997</v>
      </c>
      <c r="AQ8" s="141">
        <v>40.780999999999999</v>
      </c>
      <c r="AR8" s="141">
        <v>41.683999999999997</v>
      </c>
      <c r="AS8" s="141">
        <v>41.692999999999998</v>
      </c>
      <c r="AT8" s="141">
        <v>42.512</v>
      </c>
      <c r="AU8" s="141">
        <v>40.393999999999998</v>
      </c>
      <c r="AV8" s="141">
        <v>41.470999999999997</v>
      </c>
      <c r="AW8" s="142">
        <v>40.677999999999997</v>
      </c>
    </row>
    <row r="9" spans="1:49" s="2" customFormat="1" ht="24.9" customHeight="1">
      <c r="A9" s="53">
        <v>3</v>
      </c>
      <c r="B9" s="376" t="s">
        <v>255</v>
      </c>
      <c r="C9" s="290">
        <v>21</v>
      </c>
      <c r="D9" s="368">
        <f>COUNTIF(R5:R134,"&gt;00")+1</f>
        <v>65</v>
      </c>
      <c r="E9" s="369">
        <f>D9+E8</f>
        <v>197</v>
      </c>
      <c r="F9" s="373">
        <f>MIN(R5:R130)</f>
        <v>41.451999999999998</v>
      </c>
      <c r="G9" s="371">
        <f>AVERAGE(R5:R136)</f>
        <v>42.293578124999989</v>
      </c>
      <c r="H9" s="372">
        <f t="shared" ref="H9:H40" si="0">G9-F9</f>
        <v>0.84157812499999096</v>
      </c>
      <c r="I9" s="84">
        <v>9.7037037037037033E-2</v>
      </c>
      <c r="J9" s="86">
        <f t="shared" ref="J9:J39" si="1">I9-I8</f>
        <v>3.3067129629629627E-2</v>
      </c>
      <c r="K9" s="155">
        <f>J9</f>
        <v>3.3067129629629627E-2</v>
      </c>
      <c r="L9" s="159">
        <v>144.37700000000001</v>
      </c>
      <c r="M9" s="162"/>
      <c r="N9" s="44"/>
      <c r="P9" s="140">
        <v>40.845999999999997</v>
      </c>
      <c r="Q9" s="141">
        <v>41.167000000000002</v>
      </c>
      <c r="R9" s="141">
        <v>41.947000000000003</v>
      </c>
      <c r="S9" s="141">
        <v>41.22</v>
      </c>
      <c r="T9" s="141">
        <v>40.997999999999998</v>
      </c>
      <c r="U9" s="141">
        <v>41.448</v>
      </c>
      <c r="V9" s="141">
        <v>41.570999999999998</v>
      </c>
      <c r="W9" s="141">
        <v>41.991999999999997</v>
      </c>
      <c r="X9" s="141">
        <v>41.209000000000003</v>
      </c>
      <c r="Y9" s="141">
        <v>41.624000000000002</v>
      </c>
      <c r="Z9" s="141">
        <v>41.823</v>
      </c>
      <c r="AA9" s="141">
        <v>41.965000000000003</v>
      </c>
      <c r="AB9" s="141">
        <v>41.405000000000001</v>
      </c>
      <c r="AC9" s="141">
        <v>41.253</v>
      </c>
      <c r="AD9" s="141">
        <v>40.76</v>
      </c>
      <c r="AE9" s="141">
        <v>42.128</v>
      </c>
      <c r="AF9" s="141">
        <v>40.942</v>
      </c>
      <c r="AG9" s="141">
        <v>40.823</v>
      </c>
      <c r="AH9" s="141">
        <v>40.726999999999997</v>
      </c>
      <c r="AI9" s="141">
        <v>42.598999999999997</v>
      </c>
      <c r="AJ9" s="141">
        <v>42.064999999999998</v>
      </c>
      <c r="AK9" s="141">
        <v>39.918999999999997</v>
      </c>
      <c r="AL9" s="43"/>
      <c r="AM9" s="141">
        <v>40.453000000000003</v>
      </c>
      <c r="AN9" s="141">
        <v>43.566000000000003</v>
      </c>
      <c r="AO9" s="141">
        <v>41.792999999999999</v>
      </c>
      <c r="AP9" s="141">
        <v>40.908000000000001</v>
      </c>
      <c r="AQ9" s="141">
        <v>40.947000000000003</v>
      </c>
      <c r="AR9" s="141">
        <v>42.298000000000002</v>
      </c>
      <c r="AS9" s="141">
        <v>41.396999999999998</v>
      </c>
      <c r="AT9" s="141">
        <v>41.661999999999999</v>
      </c>
      <c r="AU9" s="141">
        <v>40.518000000000001</v>
      </c>
      <c r="AV9" s="141">
        <v>41.482999999999997</v>
      </c>
      <c r="AW9" s="142">
        <v>40.744999999999997</v>
      </c>
    </row>
    <row r="10" spans="1:49" s="2" customFormat="1" ht="24.9" customHeight="1">
      <c r="A10" s="53">
        <v>4</v>
      </c>
      <c r="B10" s="376" t="s">
        <v>256</v>
      </c>
      <c r="C10" s="290">
        <v>7</v>
      </c>
      <c r="D10" s="368">
        <f>COUNTIF(S5:S134,"&gt;00")+1</f>
        <v>63</v>
      </c>
      <c r="E10" s="369">
        <f t="shared" ref="E10:E40" si="2">D10+E9</f>
        <v>260</v>
      </c>
      <c r="F10" s="373">
        <f>MIN(S5:S130)</f>
        <v>41.076999999999998</v>
      </c>
      <c r="G10" s="371">
        <f>AVERAGE(S5:S136)</f>
        <v>41.61824193548388</v>
      </c>
      <c r="H10" s="372">
        <f t="shared" si="0"/>
        <v>0.54124193548388178</v>
      </c>
      <c r="I10" s="84">
        <v>0.12856481481481483</v>
      </c>
      <c r="J10" s="86">
        <f t="shared" si="1"/>
        <v>3.1527777777777793E-2</v>
      </c>
      <c r="K10" s="155">
        <f>J10</f>
        <v>3.1527777777777793E-2</v>
      </c>
      <c r="L10" s="159">
        <v>145.09100000000001</v>
      </c>
      <c r="M10" s="162"/>
      <c r="N10" s="44"/>
      <c r="P10" s="140">
        <v>41.417999999999999</v>
      </c>
      <c r="Q10" s="141">
        <v>41.35</v>
      </c>
      <c r="R10" s="141">
        <v>42.040999999999997</v>
      </c>
      <c r="S10" s="141">
        <v>41.348999999999997</v>
      </c>
      <c r="T10" s="141">
        <v>40.590000000000003</v>
      </c>
      <c r="U10" s="141">
        <v>40.738</v>
      </c>
      <c r="V10" s="141">
        <v>42.439</v>
      </c>
      <c r="W10" s="141">
        <v>42.07</v>
      </c>
      <c r="X10" s="141">
        <v>41.54</v>
      </c>
      <c r="Y10" s="141">
        <v>41.493000000000002</v>
      </c>
      <c r="Z10" s="141">
        <v>41.648000000000003</v>
      </c>
      <c r="AA10" s="141">
        <v>42.552</v>
      </c>
      <c r="AB10" s="141">
        <v>43.156999999999996</v>
      </c>
      <c r="AC10" s="141">
        <v>41.61</v>
      </c>
      <c r="AD10" s="141">
        <v>40.905999999999999</v>
      </c>
      <c r="AE10" s="141">
        <v>41.878999999999998</v>
      </c>
      <c r="AF10" s="141">
        <v>41.063000000000002</v>
      </c>
      <c r="AG10" s="141">
        <v>40.389000000000003</v>
      </c>
      <c r="AH10" s="141">
        <v>40.662999999999997</v>
      </c>
      <c r="AI10" s="141">
        <v>41.585999999999999</v>
      </c>
      <c r="AJ10" s="141">
        <v>41.999000000000002</v>
      </c>
      <c r="AK10" s="141">
        <v>40.075000000000003</v>
      </c>
      <c r="AL10" s="43"/>
      <c r="AM10" s="141">
        <v>40.466000000000001</v>
      </c>
      <c r="AN10" s="141">
        <v>44.250999999999998</v>
      </c>
      <c r="AO10" s="141">
        <v>42.720999999999997</v>
      </c>
      <c r="AP10" s="141">
        <v>40.951000000000001</v>
      </c>
      <c r="AQ10" s="141">
        <v>40.457000000000001</v>
      </c>
      <c r="AR10" s="141">
        <v>43.648000000000003</v>
      </c>
      <c r="AS10" s="141">
        <v>40.878</v>
      </c>
      <c r="AT10" s="141">
        <v>42.06</v>
      </c>
      <c r="AU10" s="141">
        <v>40.741999999999997</v>
      </c>
      <c r="AV10" s="141">
        <v>41.158000000000001</v>
      </c>
      <c r="AW10" s="142">
        <v>40.375</v>
      </c>
    </row>
    <row r="11" spans="1:49" s="2" customFormat="1" ht="24.9" customHeight="1">
      <c r="A11" s="53">
        <v>5</v>
      </c>
      <c r="B11" s="376" t="s">
        <v>200</v>
      </c>
      <c r="C11" s="290">
        <v>4</v>
      </c>
      <c r="D11" s="368">
        <f>COUNTIF(T5:T134,"&gt;00")+1</f>
        <v>66</v>
      </c>
      <c r="E11" s="369">
        <f t="shared" si="2"/>
        <v>326</v>
      </c>
      <c r="F11" s="271">
        <f>MIN(T5:T130)</f>
        <v>40.35</v>
      </c>
      <c r="G11" s="371">
        <f>AVERAGE(T5:T136)</f>
        <v>40.718723076923084</v>
      </c>
      <c r="H11" s="372">
        <f t="shared" si="0"/>
        <v>0.36872307692308226</v>
      </c>
      <c r="I11" s="84">
        <v>0.16087962962962962</v>
      </c>
      <c r="J11" s="86">
        <f t="shared" si="1"/>
        <v>3.2314814814814796E-2</v>
      </c>
      <c r="K11" s="155">
        <f>J11+K7</f>
        <v>6.3680555555555546E-2</v>
      </c>
      <c r="L11" s="159">
        <v>153.27600000000001</v>
      </c>
      <c r="M11" s="162"/>
      <c r="N11" s="44"/>
      <c r="P11" s="140">
        <v>40.732999999999997</v>
      </c>
      <c r="Q11" s="141">
        <v>41.406999999999996</v>
      </c>
      <c r="R11" s="141">
        <v>42.393000000000001</v>
      </c>
      <c r="S11" s="141">
        <v>41.140999999999998</v>
      </c>
      <c r="T11" s="141">
        <v>40.383000000000003</v>
      </c>
      <c r="U11" s="141">
        <v>40.832000000000001</v>
      </c>
      <c r="V11" s="141">
        <v>41.701000000000001</v>
      </c>
      <c r="W11" s="141">
        <v>42.042000000000002</v>
      </c>
      <c r="X11" s="141">
        <v>41.429000000000002</v>
      </c>
      <c r="Y11" s="141">
        <v>41.542000000000002</v>
      </c>
      <c r="Z11" s="141">
        <v>41.716999999999999</v>
      </c>
      <c r="AA11" s="141">
        <v>42.247999999999998</v>
      </c>
      <c r="AB11" s="141">
        <v>40.753999999999998</v>
      </c>
      <c r="AC11" s="141">
        <v>41.322000000000003</v>
      </c>
      <c r="AD11" s="141">
        <v>40.789000000000001</v>
      </c>
      <c r="AE11" s="141">
        <v>41.704000000000001</v>
      </c>
      <c r="AF11" s="141">
        <v>40.764000000000003</v>
      </c>
      <c r="AG11" s="141">
        <v>40.496000000000002</v>
      </c>
      <c r="AH11" s="141">
        <v>40.655999999999999</v>
      </c>
      <c r="AI11" s="141">
        <v>42.628</v>
      </c>
      <c r="AJ11" s="141">
        <v>41.645000000000003</v>
      </c>
      <c r="AK11" s="141">
        <v>40.131</v>
      </c>
      <c r="AL11" s="43"/>
      <c r="AM11" s="141">
        <v>40.451000000000001</v>
      </c>
      <c r="AN11" s="141">
        <v>43.529000000000003</v>
      </c>
      <c r="AO11" s="141">
        <v>42.725000000000001</v>
      </c>
      <c r="AP11" s="141">
        <v>41.174999999999997</v>
      </c>
      <c r="AQ11" s="141">
        <v>40.881</v>
      </c>
      <c r="AR11" s="141">
        <v>42.142000000000003</v>
      </c>
      <c r="AS11" s="141">
        <v>41.593000000000004</v>
      </c>
      <c r="AT11" s="141">
        <v>41.917999999999999</v>
      </c>
      <c r="AU11" s="141">
        <v>40.344999999999999</v>
      </c>
      <c r="AV11" s="141">
        <v>41.33</v>
      </c>
      <c r="AW11" s="142">
        <v>40.945999999999998</v>
      </c>
    </row>
    <row r="12" spans="1:49" s="2" customFormat="1" ht="24.9" customHeight="1">
      <c r="A12" s="53">
        <v>6</v>
      </c>
      <c r="B12" s="376" t="s">
        <v>254</v>
      </c>
      <c r="C12" s="290">
        <v>6</v>
      </c>
      <c r="D12" s="368">
        <f>COUNTIF(U5:U134,"&gt;00")+1</f>
        <v>66</v>
      </c>
      <c r="E12" s="369">
        <f t="shared" si="2"/>
        <v>392</v>
      </c>
      <c r="F12" s="373">
        <f>MIN(U5:U130)</f>
        <v>40.551000000000002</v>
      </c>
      <c r="G12" s="371">
        <f>AVERAGE(U5:U136)</f>
        <v>40.977707692307689</v>
      </c>
      <c r="H12" s="372">
        <f t="shared" si="0"/>
        <v>0.42670769230768713</v>
      </c>
      <c r="I12" s="84">
        <v>0.19348379629629631</v>
      </c>
      <c r="J12" s="86">
        <f t="shared" si="1"/>
        <v>3.2604166666666684E-2</v>
      </c>
      <c r="K12" s="155">
        <f>J12+K8</f>
        <v>6.520833333333334E-2</v>
      </c>
      <c r="L12" s="159">
        <v>145.495</v>
      </c>
      <c r="M12" s="162"/>
      <c r="N12" s="44"/>
      <c r="P12" s="140">
        <v>40.915999999999997</v>
      </c>
      <c r="Q12" s="141">
        <v>41.045999999999999</v>
      </c>
      <c r="R12" s="141">
        <v>41.786999999999999</v>
      </c>
      <c r="S12" s="141">
        <v>41.478999999999999</v>
      </c>
      <c r="T12" s="141">
        <v>40.542999999999999</v>
      </c>
      <c r="U12" s="141">
        <v>40.880000000000003</v>
      </c>
      <c r="V12" s="141">
        <v>43.637</v>
      </c>
      <c r="W12" s="141">
        <v>41.895000000000003</v>
      </c>
      <c r="X12" s="141">
        <v>41.344999999999999</v>
      </c>
      <c r="Y12" s="141">
        <v>40.704000000000001</v>
      </c>
      <c r="Z12" s="141">
        <v>41.576999999999998</v>
      </c>
      <c r="AA12" s="141">
        <v>42.176000000000002</v>
      </c>
      <c r="AB12" s="141">
        <v>40.686999999999998</v>
      </c>
      <c r="AC12" s="141">
        <v>41.673999999999999</v>
      </c>
      <c r="AD12" s="141">
        <v>41.011000000000003</v>
      </c>
      <c r="AE12" s="141">
        <v>41.281999999999996</v>
      </c>
      <c r="AF12" s="141">
        <v>40.920999999999999</v>
      </c>
      <c r="AG12" s="141">
        <v>40.314999999999998</v>
      </c>
      <c r="AH12" s="141">
        <v>40.340000000000003</v>
      </c>
      <c r="AI12" s="141">
        <v>41.670999999999999</v>
      </c>
      <c r="AJ12" s="141">
        <v>42.030999999999999</v>
      </c>
      <c r="AK12" s="141">
        <v>39.837000000000003</v>
      </c>
      <c r="AL12" s="43"/>
      <c r="AM12" s="141">
        <v>40.447000000000003</v>
      </c>
      <c r="AN12" s="141">
        <v>41.883000000000003</v>
      </c>
      <c r="AO12" s="141">
        <v>41.829000000000001</v>
      </c>
      <c r="AP12" s="141">
        <v>41.680999999999997</v>
      </c>
      <c r="AQ12" s="141">
        <v>40.314999999999998</v>
      </c>
      <c r="AR12" s="141">
        <v>42.265999999999998</v>
      </c>
      <c r="AS12" s="141">
        <v>40.834000000000003</v>
      </c>
      <c r="AT12" s="141">
        <v>41.015000000000001</v>
      </c>
      <c r="AU12" s="141">
        <v>41.128999999999998</v>
      </c>
      <c r="AV12" s="141">
        <v>41.055999999999997</v>
      </c>
      <c r="AW12" s="142">
        <v>40.231000000000002</v>
      </c>
    </row>
    <row r="13" spans="1:49" s="2" customFormat="1" ht="24.9" customHeight="1">
      <c r="A13" s="53">
        <v>7</v>
      </c>
      <c r="B13" s="376" t="s">
        <v>255</v>
      </c>
      <c r="C13" s="290">
        <v>2</v>
      </c>
      <c r="D13" s="368">
        <f>COUNTIF(V5:V134,"&gt;00")+1</f>
        <v>62</v>
      </c>
      <c r="E13" s="369">
        <f t="shared" si="2"/>
        <v>454</v>
      </c>
      <c r="F13" s="373">
        <f>MIN(V5:V136)</f>
        <v>41.247999999999998</v>
      </c>
      <c r="G13" s="371">
        <f>AVERAGE(V5:V136)</f>
        <v>42.132573770491803</v>
      </c>
      <c r="H13" s="372">
        <f t="shared" si="0"/>
        <v>0.88457377049180508</v>
      </c>
      <c r="I13" s="84">
        <v>0.22491898148148148</v>
      </c>
      <c r="J13" s="86">
        <f t="shared" si="1"/>
        <v>3.1435185185185177E-2</v>
      </c>
      <c r="K13" s="155">
        <f>J13+K9</f>
        <v>6.4502314814814804E-2</v>
      </c>
      <c r="L13" s="159">
        <v>148.26599999999999</v>
      </c>
      <c r="M13" s="162"/>
      <c r="N13" s="44"/>
      <c r="P13" s="140">
        <v>40.813000000000002</v>
      </c>
      <c r="Q13" s="141">
        <v>41.296999999999997</v>
      </c>
      <c r="R13" s="141">
        <v>41.993000000000002</v>
      </c>
      <c r="S13" s="141">
        <v>42.058</v>
      </c>
      <c r="T13" s="141">
        <v>40.393000000000001</v>
      </c>
      <c r="U13" s="141">
        <v>40.625999999999998</v>
      </c>
      <c r="V13" s="141">
        <v>42.037999999999997</v>
      </c>
      <c r="W13" s="141">
        <v>41.536000000000001</v>
      </c>
      <c r="X13" s="141">
        <v>41.841000000000001</v>
      </c>
      <c r="Y13" s="141">
        <v>40.566000000000003</v>
      </c>
      <c r="Z13" s="141">
        <v>42.921999999999997</v>
      </c>
      <c r="AA13" s="141">
        <v>41.988</v>
      </c>
      <c r="AB13" s="141">
        <v>41.32</v>
      </c>
      <c r="AC13" s="141">
        <v>41.234000000000002</v>
      </c>
      <c r="AD13" s="141">
        <v>41.015000000000001</v>
      </c>
      <c r="AE13" s="141">
        <v>41.89</v>
      </c>
      <c r="AF13" s="141">
        <v>40.741</v>
      </c>
      <c r="AG13" s="141">
        <v>40.372</v>
      </c>
      <c r="AH13" s="141">
        <v>40.933999999999997</v>
      </c>
      <c r="AI13" s="141">
        <v>41.463999999999999</v>
      </c>
      <c r="AJ13" s="141">
        <v>41.954999999999998</v>
      </c>
      <c r="AK13" s="141">
        <v>40.302999999999997</v>
      </c>
      <c r="AL13" s="43"/>
      <c r="AM13" s="141">
        <v>40.253</v>
      </c>
      <c r="AN13" s="141">
        <v>42.188000000000002</v>
      </c>
      <c r="AO13" s="141">
        <v>41.643999999999998</v>
      </c>
      <c r="AP13" s="141">
        <v>40.761000000000003</v>
      </c>
      <c r="AQ13" s="141">
        <v>40.456000000000003</v>
      </c>
      <c r="AR13" s="141">
        <v>41.582999999999998</v>
      </c>
      <c r="AS13" s="141">
        <v>40.808999999999997</v>
      </c>
      <c r="AT13" s="141">
        <v>41.683999999999997</v>
      </c>
      <c r="AU13" s="141">
        <v>40.293999999999997</v>
      </c>
      <c r="AV13" s="141">
        <v>42.503999999999998</v>
      </c>
      <c r="AW13" s="142">
        <v>40.527000000000001</v>
      </c>
    </row>
    <row r="14" spans="1:49" s="2" customFormat="1" ht="24.9" customHeight="1">
      <c r="A14" s="53">
        <v>8</v>
      </c>
      <c r="B14" s="376" t="s">
        <v>256</v>
      </c>
      <c r="C14" s="290">
        <v>3</v>
      </c>
      <c r="D14" s="368">
        <f>COUNTIF(W5:W134,"&gt;00")+1</f>
        <v>61</v>
      </c>
      <c r="E14" s="369">
        <f t="shared" si="2"/>
        <v>515</v>
      </c>
      <c r="F14" s="373">
        <f>MIN(W5:W136)</f>
        <v>41.466000000000001</v>
      </c>
      <c r="G14" s="371">
        <f>AVERAGE(W5:W136)</f>
        <v>42.027483333333322</v>
      </c>
      <c r="H14" s="372">
        <f t="shared" si="0"/>
        <v>0.5614833333333209</v>
      </c>
      <c r="I14" s="84">
        <v>0.25581018518518517</v>
      </c>
      <c r="J14" s="86">
        <f t="shared" si="1"/>
        <v>3.0891203703703685E-2</v>
      </c>
      <c r="K14" s="155">
        <f>J14+K10</f>
        <v>6.2418981481481478E-2</v>
      </c>
      <c r="L14" s="159">
        <v>152.745</v>
      </c>
      <c r="M14" s="162"/>
      <c r="N14" s="44"/>
      <c r="P14" s="140">
        <v>40.752000000000002</v>
      </c>
      <c r="Q14" s="141">
        <v>40.720999999999997</v>
      </c>
      <c r="R14" s="141">
        <v>42.701999999999998</v>
      </c>
      <c r="S14" s="141">
        <v>41.326000000000001</v>
      </c>
      <c r="T14" s="141">
        <v>40.554000000000002</v>
      </c>
      <c r="U14" s="141">
        <v>40.877000000000002</v>
      </c>
      <c r="V14" s="141">
        <v>42.405000000000001</v>
      </c>
      <c r="W14" s="141">
        <v>42.087000000000003</v>
      </c>
      <c r="X14" s="141">
        <v>41.68</v>
      </c>
      <c r="Y14" s="141">
        <v>40.950000000000003</v>
      </c>
      <c r="Z14" s="141">
        <v>42.497</v>
      </c>
      <c r="AA14" s="141">
        <v>41.9</v>
      </c>
      <c r="AB14" s="141">
        <v>40.823</v>
      </c>
      <c r="AC14" s="141">
        <v>41.283999999999999</v>
      </c>
      <c r="AD14" s="141">
        <v>40.557000000000002</v>
      </c>
      <c r="AE14" s="141">
        <v>41.255000000000003</v>
      </c>
      <c r="AF14" s="141">
        <v>40.911000000000001</v>
      </c>
      <c r="AG14" s="141">
        <v>41.078000000000003</v>
      </c>
      <c r="AH14" s="141">
        <v>42.051000000000002</v>
      </c>
      <c r="AI14" s="141">
        <v>41.37</v>
      </c>
      <c r="AJ14" s="141">
        <v>42.131</v>
      </c>
      <c r="AK14" s="141">
        <v>40.491</v>
      </c>
      <c r="AL14" s="43"/>
      <c r="AM14" s="141">
        <v>41.014000000000003</v>
      </c>
      <c r="AN14" s="141">
        <v>44.292000000000002</v>
      </c>
      <c r="AO14" s="141">
        <v>42.591999999999999</v>
      </c>
      <c r="AP14" s="141">
        <v>40.774999999999999</v>
      </c>
      <c r="AQ14" s="141">
        <v>40.799999999999997</v>
      </c>
      <c r="AR14" s="141">
        <v>41.914999999999999</v>
      </c>
      <c r="AS14" s="141">
        <v>40.978999999999999</v>
      </c>
      <c r="AT14" s="141">
        <v>40.917000000000002</v>
      </c>
      <c r="AU14" s="141">
        <v>40.104999999999997</v>
      </c>
      <c r="AV14" s="141">
        <v>41.816000000000003</v>
      </c>
      <c r="AW14" s="142">
        <v>40.499000000000002</v>
      </c>
    </row>
    <row r="15" spans="1:49" s="2" customFormat="1" ht="24.9" customHeight="1">
      <c r="A15" s="53">
        <v>9</v>
      </c>
      <c r="B15" s="376" t="s">
        <v>206</v>
      </c>
      <c r="C15" s="290">
        <v>69</v>
      </c>
      <c r="D15" s="368">
        <f>COUNTIF(X5:X134,"&gt;00")+1</f>
        <v>65</v>
      </c>
      <c r="E15" s="369">
        <f t="shared" si="2"/>
        <v>580</v>
      </c>
      <c r="F15" s="373">
        <f>MIN(X5:X136)</f>
        <v>41.023000000000003</v>
      </c>
      <c r="G15" s="371">
        <f>AVERAGE(X5:X136)</f>
        <v>41.617703124999991</v>
      </c>
      <c r="H15" s="372">
        <f t="shared" si="0"/>
        <v>0.59470312499998812</v>
      </c>
      <c r="I15" s="84">
        <v>0.28841435185185188</v>
      </c>
      <c r="J15" s="86">
        <f t="shared" si="1"/>
        <v>3.2604166666666712E-2</v>
      </c>
      <c r="K15" s="155">
        <f>J15</f>
        <v>3.2604166666666712E-2</v>
      </c>
      <c r="L15" s="159">
        <v>149.88399999999999</v>
      </c>
      <c r="M15" s="162"/>
      <c r="N15" s="44"/>
      <c r="P15" s="140">
        <v>40.828000000000003</v>
      </c>
      <c r="Q15" s="141">
        <v>41.253999999999998</v>
      </c>
      <c r="R15" s="141">
        <v>42.091999999999999</v>
      </c>
      <c r="S15" s="141">
        <v>41.121000000000002</v>
      </c>
      <c r="T15" s="141">
        <v>40.6</v>
      </c>
      <c r="U15" s="141">
        <v>40.863</v>
      </c>
      <c r="V15" s="141">
        <v>42.213999999999999</v>
      </c>
      <c r="W15" s="141">
        <v>42.252000000000002</v>
      </c>
      <c r="X15" s="141">
        <v>41.468000000000004</v>
      </c>
      <c r="Y15" s="141">
        <v>40.972999999999999</v>
      </c>
      <c r="Z15" s="141">
        <v>41.558999999999997</v>
      </c>
      <c r="AA15" s="141">
        <v>42.146999999999998</v>
      </c>
      <c r="AB15" s="141">
        <v>40.923999999999999</v>
      </c>
      <c r="AC15" s="141">
        <v>41.569000000000003</v>
      </c>
      <c r="AD15" s="141">
        <v>41.18</v>
      </c>
      <c r="AE15" s="141">
        <v>41.183</v>
      </c>
      <c r="AF15" s="141">
        <v>40.566000000000003</v>
      </c>
      <c r="AG15" s="141">
        <v>40.274000000000001</v>
      </c>
      <c r="AH15" s="141">
        <v>42.273000000000003</v>
      </c>
      <c r="AI15" s="141">
        <v>41.741999999999997</v>
      </c>
      <c r="AJ15" s="141">
        <v>41.9</v>
      </c>
      <c r="AK15" s="141">
        <v>39.697000000000003</v>
      </c>
      <c r="AL15" s="43"/>
      <c r="AM15" s="141">
        <v>40.415999999999997</v>
      </c>
      <c r="AN15" s="141">
        <v>42.231999999999999</v>
      </c>
      <c r="AO15" s="141">
        <v>41.856999999999999</v>
      </c>
      <c r="AP15" s="141">
        <v>40.47</v>
      </c>
      <c r="AQ15" s="141">
        <v>40.137999999999998</v>
      </c>
      <c r="AR15" s="141">
        <v>41.481999999999999</v>
      </c>
      <c r="AS15" s="141">
        <v>40.881999999999998</v>
      </c>
      <c r="AT15" s="141">
        <v>40.904000000000003</v>
      </c>
      <c r="AU15" s="141">
        <v>41.305</v>
      </c>
      <c r="AV15" s="141">
        <v>41.231000000000002</v>
      </c>
      <c r="AW15" s="142">
        <v>40.378</v>
      </c>
    </row>
    <row r="16" spans="1:49" s="2" customFormat="1" ht="24.9" customHeight="1">
      <c r="A16" s="53">
        <v>10</v>
      </c>
      <c r="B16" s="376" t="s">
        <v>209</v>
      </c>
      <c r="C16" s="290">
        <v>1</v>
      </c>
      <c r="D16" s="368">
        <f>COUNTIF(Y5:Y134,"&gt;00")+1</f>
        <v>65</v>
      </c>
      <c r="E16" s="369">
        <f t="shared" si="2"/>
        <v>645</v>
      </c>
      <c r="F16" s="373">
        <f>MIN(Y5:Y136)</f>
        <v>40.49</v>
      </c>
      <c r="G16" s="371">
        <f>AVERAGE(Y5:Y136)</f>
        <v>40.978937499999994</v>
      </c>
      <c r="H16" s="372">
        <f t="shared" si="0"/>
        <v>0.48893749999999159</v>
      </c>
      <c r="I16" s="84">
        <v>0.32050925925925927</v>
      </c>
      <c r="J16" s="86">
        <f t="shared" si="1"/>
        <v>3.2094907407407391E-2</v>
      </c>
      <c r="K16" s="155">
        <f>J16</f>
        <v>3.2094907407407391E-2</v>
      </c>
      <c r="L16" s="159">
        <v>149.09299999999999</v>
      </c>
      <c r="M16" s="162"/>
      <c r="N16" s="44"/>
      <c r="P16" s="140">
        <v>40.712000000000003</v>
      </c>
      <c r="Q16" s="141">
        <v>40.802999999999997</v>
      </c>
      <c r="R16" s="141">
        <v>41.857999999999997</v>
      </c>
      <c r="S16" s="141">
        <v>41.756</v>
      </c>
      <c r="T16" s="141">
        <v>40.512999999999998</v>
      </c>
      <c r="U16" s="141">
        <v>40.822000000000003</v>
      </c>
      <c r="V16" s="141">
        <v>42.59</v>
      </c>
      <c r="W16" s="141">
        <v>42.493000000000002</v>
      </c>
      <c r="X16" s="141">
        <v>41.213000000000001</v>
      </c>
      <c r="Y16" s="141">
        <v>40.869999999999997</v>
      </c>
      <c r="Z16" s="141">
        <v>41.484000000000002</v>
      </c>
      <c r="AA16" s="141">
        <v>43.287999999999997</v>
      </c>
      <c r="AB16" s="141">
        <v>40.558</v>
      </c>
      <c r="AC16" s="141">
        <v>41.566000000000003</v>
      </c>
      <c r="AD16" s="141">
        <v>40.540999999999997</v>
      </c>
      <c r="AE16" s="141">
        <v>41.13</v>
      </c>
      <c r="AF16" s="141">
        <v>41.341999999999999</v>
      </c>
      <c r="AG16" s="141">
        <v>39.963999999999999</v>
      </c>
      <c r="AH16" s="141">
        <v>40.606000000000002</v>
      </c>
      <c r="AI16" s="141">
        <v>41.579000000000001</v>
      </c>
      <c r="AJ16" s="141">
        <v>41.625999999999998</v>
      </c>
      <c r="AK16" s="141">
        <v>39.637999999999998</v>
      </c>
      <c r="AL16" s="43"/>
      <c r="AM16" s="141">
        <v>40.526000000000003</v>
      </c>
      <c r="AN16" s="141">
        <v>43.238</v>
      </c>
      <c r="AO16" s="141">
        <v>41.945</v>
      </c>
      <c r="AP16" s="141">
        <v>41.081000000000003</v>
      </c>
      <c r="AQ16" s="141">
        <v>40.26</v>
      </c>
      <c r="AR16" s="141">
        <v>41.100999999999999</v>
      </c>
      <c r="AS16" s="141">
        <v>40.999000000000002</v>
      </c>
      <c r="AT16" s="141">
        <v>41.363</v>
      </c>
      <c r="AU16" s="141">
        <v>40.631999999999998</v>
      </c>
      <c r="AV16" s="141">
        <v>40.917999999999999</v>
      </c>
      <c r="AW16" s="142">
        <v>41.24</v>
      </c>
    </row>
    <row r="17" spans="1:49" s="2" customFormat="1" ht="24.9" customHeight="1">
      <c r="A17" s="530">
        <v>11</v>
      </c>
      <c r="B17" s="512" t="s">
        <v>257</v>
      </c>
      <c r="C17" s="549">
        <v>3</v>
      </c>
      <c r="D17" s="368">
        <f>COUNTIF(Z5:Z134,"&gt;00")+1</f>
        <v>23</v>
      </c>
      <c r="E17" s="369">
        <f t="shared" si="2"/>
        <v>668</v>
      </c>
      <c r="F17" s="373">
        <f>MIN(Z5:Z136)</f>
        <v>41.325000000000003</v>
      </c>
      <c r="G17" s="371">
        <f>AVERAGE(Z5:Z136)</f>
        <v>42.110772727272725</v>
      </c>
      <c r="H17" s="372">
        <f t="shared" si="0"/>
        <v>0.78577272727272174</v>
      </c>
      <c r="I17" s="508">
        <v>0.35789351851851853</v>
      </c>
      <c r="J17" s="504">
        <f t="shared" si="1"/>
        <v>3.7384259259259256E-2</v>
      </c>
      <c r="K17" s="502">
        <f>J17</f>
        <v>3.7384259259259256E-2</v>
      </c>
      <c r="L17" s="158">
        <v>513.77800000000002</v>
      </c>
      <c r="M17" s="162" t="s">
        <v>232</v>
      </c>
      <c r="N17" s="44" t="s">
        <v>233</v>
      </c>
      <c r="P17" s="140">
        <v>40.716999999999999</v>
      </c>
      <c r="Q17" s="141">
        <v>41.030999999999999</v>
      </c>
      <c r="R17" s="141">
        <v>41.826000000000001</v>
      </c>
      <c r="S17" s="141">
        <v>41.164000000000001</v>
      </c>
      <c r="T17" s="141">
        <v>40.524000000000001</v>
      </c>
      <c r="U17" s="141">
        <v>40.906999999999996</v>
      </c>
      <c r="V17" s="141">
        <v>41.58</v>
      </c>
      <c r="W17" s="141">
        <v>41.768000000000001</v>
      </c>
      <c r="X17" s="141">
        <v>41.023000000000003</v>
      </c>
      <c r="Y17" s="141">
        <v>40.838999999999999</v>
      </c>
      <c r="Z17" s="141">
        <v>41.325000000000003</v>
      </c>
      <c r="AA17" s="141">
        <v>41.414999999999999</v>
      </c>
      <c r="AB17" s="141">
        <v>41.055</v>
      </c>
      <c r="AC17" s="141">
        <v>41.176000000000002</v>
      </c>
      <c r="AD17" s="141">
        <v>41.084000000000003</v>
      </c>
      <c r="AE17" s="141">
        <v>41.743000000000002</v>
      </c>
      <c r="AF17" s="141">
        <v>40.914999999999999</v>
      </c>
      <c r="AG17" s="141">
        <v>40.058999999999997</v>
      </c>
      <c r="AH17" s="141">
        <v>42.195</v>
      </c>
      <c r="AI17" s="141">
        <v>42.078000000000003</v>
      </c>
      <c r="AJ17" s="141">
        <v>41.75</v>
      </c>
      <c r="AK17" s="141">
        <v>39.825000000000003</v>
      </c>
      <c r="AL17" s="43"/>
      <c r="AM17" s="141">
        <v>40.244999999999997</v>
      </c>
      <c r="AN17" s="141">
        <v>42.597999999999999</v>
      </c>
      <c r="AO17" s="141">
        <v>42.651000000000003</v>
      </c>
      <c r="AP17" s="141">
        <v>40.718000000000004</v>
      </c>
      <c r="AQ17" s="141">
        <v>40.792000000000002</v>
      </c>
      <c r="AR17" s="141">
        <v>41.939</v>
      </c>
      <c r="AS17" s="141">
        <v>40.798000000000002</v>
      </c>
      <c r="AT17" s="141">
        <v>41.41</v>
      </c>
      <c r="AU17" s="141">
        <v>41.19</v>
      </c>
      <c r="AV17" s="141">
        <v>40.908999999999999</v>
      </c>
      <c r="AW17" s="142">
        <v>40.481999999999999</v>
      </c>
    </row>
    <row r="18" spans="1:49" s="2" customFormat="1" ht="24.9" customHeight="1">
      <c r="A18" s="531"/>
      <c r="B18" s="513"/>
      <c r="C18" s="550"/>
      <c r="D18" s="368">
        <f>COUNTIF(AA5:AA134,"&gt;00")+1</f>
        <v>40</v>
      </c>
      <c r="E18" s="369">
        <f t="shared" si="2"/>
        <v>708</v>
      </c>
      <c r="F18" s="373">
        <f>MIN(AA5:AA136)</f>
        <v>41.326000000000001</v>
      </c>
      <c r="G18" s="371">
        <f>AVERAGE(AA5:AA136)</f>
        <v>42.091538461538462</v>
      </c>
      <c r="H18" s="372">
        <f t="shared" si="0"/>
        <v>0.76553846153846195</v>
      </c>
      <c r="I18" s="509"/>
      <c r="J18" s="505"/>
      <c r="K18" s="503"/>
      <c r="L18" s="159">
        <v>146.624</v>
      </c>
      <c r="M18" s="162"/>
      <c r="N18" s="44"/>
      <c r="P18" s="140">
        <v>40.781999999999996</v>
      </c>
      <c r="Q18" s="141">
        <v>40.886000000000003</v>
      </c>
      <c r="R18" s="141">
        <v>41.835999999999999</v>
      </c>
      <c r="S18" s="141">
        <v>41.613999999999997</v>
      </c>
      <c r="T18" s="141">
        <v>40.582000000000001</v>
      </c>
      <c r="U18" s="141">
        <v>41.103999999999999</v>
      </c>
      <c r="V18" s="141">
        <v>41.319000000000003</v>
      </c>
      <c r="W18" s="141">
        <v>43.276000000000003</v>
      </c>
      <c r="X18" s="141">
        <v>41.805</v>
      </c>
      <c r="Y18" s="141">
        <v>40.817</v>
      </c>
      <c r="Z18" s="141">
        <v>41.563000000000002</v>
      </c>
      <c r="AA18" s="141">
        <v>41.616999999999997</v>
      </c>
      <c r="AB18" s="141">
        <v>41.006</v>
      </c>
      <c r="AC18" s="141">
        <v>41.976999999999997</v>
      </c>
      <c r="AD18" s="141">
        <v>41.625999999999998</v>
      </c>
      <c r="AE18" s="141">
        <v>42.631</v>
      </c>
      <c r="AF18" s="141">
        <v>40.439</v>
      </c>
      <c r="AG18" s="141">
        <v>40.061</v>
      </c>
      <c r="AH18" s="141">
        <v>40.941000000000003</v>
      </c>
      <c r="AI18" s="141">
        <v>41.679000000000002</v>
      </c>
      <c r="AJ18" s="141">
        <v>42.154000000000003</v>
      </c>
      <c r="AK18" s="141">
        <v>39.683</v>
      </c>
      <c r="AL18" s="43"/>
      <c r="AM18" s="141">
        <v>39.959000000000003</v>
      </c>
      <c r="AN18" s="141">
        <v>42.747999999999998</v>
      </c>
      <c r="AO18" s="141">
        <v>42.201999999999998</v>
      </c>
      <c r="AP18" s="141">
        <v>40.755000000000003</v>
      </c>
      <c r="AQ18" s="141">
        <v>40.515999999999998</v>
      </c>
      <c r="AR18" s="141">
        <v>41.313000000000002</v>
      </c>
      <c r="AS18" s="141">
        <v>41.363</v>
      </c>
      <c r="AT18" s="141">
        <v>41.454999999999998</v>
      </c>
      <c r="AU18" s="141">
        <v>40.417000000000002</v>
      </c>
      <c r="AV18" s="141">
        <v>40.959000000000003</v>
      </c>
      <c r="AW18" s="142">
        <v>40.686</v>
      </c>
    </row>
    <row r="19" spans="1:49" s="2" customFormat="1" ht="24.9" customHeight="1">
      <c r="A19" s="205">
        <v>12</v>
      </c>
      <c r="B19" s="380" t="s">
        <v>258</v>
      </c>
      <c r="C19" s="291">
        <v>2</v>
      </c>
      <c r="D19" s="368">
        <f>COUNTIF(AB5:AB134,"&gt;00")+1</f>
        <v>67</v>
      </c>
      <c r="E19" s="369">
        <f t="shared" si="2"/>
        <v>775</v>
      </c>
      <c r="F19" s="128">
        <f>MIN(AB5:AB136)</f>
        <v>40.558</v>
      </c>
      <c r="G19" s="371">
        <f>AVERAGE(AB5:AB136)</f>
        <v>41.163484848484842</v>
      </c>
      <c r="H19" s="372">
        <f t="shared" si="0"/>
        <v>0.60548484848484208</v>
      </c>
      <c r="I19" s="85">
        <v>0.39106481481481481</v>
      </c>
      <c r="J19" s="89">
        <f>I19-I17</f>
        <v>3.3171296296296282E-2</v>
      </c>
      <c r="K19" s="90">
        <f>J19</f>
        <v>3.3171296296296282E-2</v>
      </c>
      <c r="L19" s="159">
        <v>147.15</v>
      </c>
      <c r="M19" s="162"/>
      <c r="N19" s="44"/>
      <c r="P19" s="140">
        <v>40.735999999999997</v>
      </c>
      <c r="Q19" s="141">
        <v>41.018000000000001</v>
      </c>
      <c r="R19" s="141">
        <v>43.347000000000001</v>
      </c>
      <c r="S19" s="141">
        <v>41.328000000000003</v>
      </c>
      <c r="T19" s="141">
        <v>40.433</v>
      </c>
      <c r="U19" s="141">
        <v>40.956000000000003</v>
      </c>
      <c r="V19" s="141">
        <v>41.79</v>
      </c>
      <c r="W19" s="141">
        <v>42.430999999999997</v>
      </c>
      <c r="X19" s="141">
        <v>41.48</v>
      </c>
      <c r="Y19" s="141">
        <v>40.819000000000003</v>
      </c>
      <c r="Z19" s="141">
        <v>42.334000000000003</v>
      </c>
      <c r="AA19" s="141">
        <v>41.662999999999997</v>
      </c>
      <c r="AB19" s="141">
        <v>41.073</v>
      </c>
      <c r="AC19" s="141">
        <v>41.055999999999997</v>
      </c>
      <c r="AD19" s="141">
        <v>40.94</v>
      </c>
      <c r="AE19" s="141">
        <v>41.259</v>
      </c>
      <c r="AF19" s="141">
        <v>41.037999999999997</v>
      </c>
      <c r="AG19" s="141">
        <v>40.012</v>
      </c>
      <c r="AH19" s="141">
        <v>40.371000000000002</v>
      </c>
      <c r="AI19" s="141">
        <v>41.457999999999998</v>
      </c>
      <c r="AJ19" s="141">
        <v>41.777999999999999</v>
      </c>
      <c r="AK19" s="141">
        <v>39.880000000000003</v>
      </c>
      <c r="AL19" s="43"/>
      <c r="AM19" s="141">
        <v>40.337000000000003</v>
      </c>
      <c r="AN19" s="141">
        <v>42.107999999999997</v>
      </c>
      <c r="AO19" s="141">
        <v>42.13</v>
      </c>
      <c r="AP19" s="141">
        <v>40.302999999999997</v>
      </c>
      <c r="AQ19" s="141">
        <v>40.246000000000002</v>
      </c>
      <c r="AR19" s="141">
        <v>41.146000000000001</v>
      </c>
      <c r="AS19" s="141">
        <v>40.604999999999997</v>
      </c>
      <c r="AT19" s="141">
        <v>41.808999999999997</v>
      </c>
      <c r="AU19" s="141">
        <v>40.29</v>
      </c>
      <c r="AV19" s="141">
        <v>41.566000000000003</v>
      </c>
      <c r="AW19" s="142">
        <v>40.597999999999999</v>
      </c>
    </row>
    <row r="20" spans="1:49" s="2" customFormat="1" ht="24.9" customHeight="1">
      <c r="A20" s="205">
        <v>13</v>
      </c>
      <c r="B20" s="380" t="s">
        <v>206</v>
      </c>
      <c r="C20" s="292">
        <v>7</v>
      </c>
      <c r="D20" s="368">
        <f>COUNTIF(AC5:AC134,"&gt;00")+1</f>
        <v>60</v>
      </c>
      <c r="E20" s="369">
        <f t="shared" si="2"/>
        <v>835</v>
      </c>
      <c r="F20" s="373">
        <f>MIN(AC5:AC136)</f>
        <v>40.862000000000002</v>
      </c>
      <c r="G20" s="371">
        <f>AVERAGE(AC5:AC136)</f>
        <v>41.452525423728829</v>
      </c>
      <c r="H20" s="372">
        <f t="shared" si="0"/>
        <v>0.59052542372882755</v>
      </c>
      <c r="I20" s="130">
        <v>0.42105324074074074</v>
      </c>
      <c r="J20" s="131">
        <f t="shared" si="1"/>
        <v>2.9988425925925932E-2</v>
      </c>
      <c r="K20" s="90">
        <f>J20+K15</f>
        <v>6.2592592592592644E-2</v>
      </c>
      <c r="L20" s="159">
        <v>145.56899999999999</v>
      </c>
      <c r="M20" s="162"/>
      <c r="N20" s="44"/>
      <c r="P20" s="140">
        <v>40.713000000000001</v>
      </c>
      <c r="Q20" s="141">
        <v>40.926000000000002</v>
      </c>
      <c r="R20" s="141">
        <v>41.734999999999999</v>
      </c>
      <c r="S20" s="141">
        <v>41.256999999999998</v>
      </c>
      <c r="T20" s="141">
        <v>40.591999999999999</v>
      </c>
      <c r="U20" s="141">
        <v>40.575000000000003</v>
      </c>
      <c r="V20" s="141">
        <v>43.622999999999998</v>
      </c>
      <c r="W20" s="141">
        <v>42.058999999999997</v>
      </c>
      <c r="X20" s="141">
        <v>41.725999999999999</v>
      </c>
      <c r="Y20" s="141">
        <v>40.844999999999999</v>
      </c>
      <c r="Z20" s="141">
        <v>41.853999999999999</v>
      </c>
      <c r="AA20" s="141">
        <v>42.795999999999999</v>
      </c>
      <c r="AB20" s="141">
        <v>41.134</v>
      </c>
      <c r="AC20" s="141">
        <v>41.594999999999999</v>
      </c>
      <c r="AD20" s="141">
        <v>40.749000000000002</v>
      </c>
      <c r="AE20" s="141">
        <v>41.353999999999999</v>
      </c>
      <c r="AF20" s="141">
        <v>40.237000000000002</v>
      </c>
      <c r="AG20" s="141">
        <v>39.959000000000003</v>
      </c>
      <c r="AH20" s="141">
        <v>40.369999999999997</v>
      </c>
      <c r="AI20" s="141">
        <v>41.140999999999998</v>
      </c>
      <c r="AJ20" s="141">
        <v>41.386000000000003</v>
      </c>
      <c r="AK20" s="141">
        <v>39.970999999999997</v>
      </c>
      <c r="AL20" s="43"/>
      <c r="AM20" s="141">
        <v>40.683</v>
      </c>
      <c r="AN20" s="141">
        <v>44.031999999999996</v>
      </c>
      <c r="AO20" s="141">
        <v>42.265000000000001</v>
      </c>
      <c r="AP20" s="141">
        <v>40.802999999999997</v>
      </c>
      <c r="AQ20" s="141">
        <v>40.752000000000002</v>
      </c>
      <c r="AR20" s="141">
        <v>43.779000000000003</v>
      </c>
      <c r="AS20" s="141">
        <v>40.942999999999998</v>
      </c>
      <c r="AT20" s="141">
        <v>41.65</v>
      </c>
      <c r="AU20" s="141">
        <v>40.229999999999997</v>
      </c>
      <c r="AV20" s="141">
        <v>40.838999999999999</v>
      </c>
      <c r="AW20" s="142">
        <v>40.487000000000002</v>
      </c>
    </row>
    <row r="21" spans="1:49" s="2" customFormat="1" ht="24.9" customHeight="1">
      <c r="A21" s="53">
        <v>14</v>
      </c>
      <c r="B21" s="376" t="s">
        <v>209</v>
      </c>
      <c r="C21" s="293">
        <v>3</v>
      </c>
      <c r="D21" s="201">
        <f>COUNTIF(AD5:AD134,"&gt;00")+1</f>
        <v>63</v>
      </c>
      <c r="E21" s="206">
        <f t="shared" si="2"/>
        <v>898</v>
      </c>
      <c r="F21" s="373">
        <f>MIN(AD5:AD136)</f>
        <v>40.246000000000002</v>
      </c>
      <c r="G21" s="204">
        <f>AVERAGE(AD5:AD136)</f>
        <v>40.772500000000001</v>
      </c>
      <c r="H21" s="203">
        <f t="shared" si="0"/>
        <v>0.52649999999999864</v>
      </c>
      <c r="I21" s="167">
        <v>0.45199074074074069</v>
      </c>
      <c r="J21" s="87">
        <f t="shared" si="1"/>
        <v>3.0937499999999951E-2</v>
      </c>
      <c r="K21" s="155">
        <f>J21+K16</f>
        <v>6.3032407407407343E-2</v>
      </c>
      <c r="L21" s="159">
        <v>141.80699999999999</v>
      </c>
      <c r="M21" s="162"/>
      <c r="N21" s="44"/>
      <c r="P21" s="140">
        <v>40.692999999999998</v>
      </c>
      <c r="Q21" s="141">
        <v>41.176000000000002</v>
      </c>
      <c r="R21" s="141">
        <v>43.235999999999997</v>
      </c>
      <c r="S21" s="141">
        <v>41.389000000000003</v>
      </c>
      <c r="T21" s="141">
        <v>40.564999999999998</v>
      </c>
      <c r="U21" s="141">
        <v>41.21</v>
      </c>
      <c r="V21" s="141">
        <v>41.575000000000003</v>
      </c>
      <c r="W21" s="141">
        <v>41.905999999999999</v>
      </c>
      <c r="X21" s="141">
        <v>42.201000000000001</v>
      </c>
      <c r="Y21" s="141">
        <v>40.796999999999997</v>
      </c>
      <c r="Z21" s="141">
        <v>42.561</v>
      </c>
      <c r="AA21" s="141">
        <v>41.655999999999999</v>
      </c>
      <c r="AB21" s="141">
        <v>40.74</v>
      </c>
      <c r="AC21" s="141">
        <v>41.645000000000003</v>
      </c>
      <c r="AD21" s="141">
        <v>40.811999999999998</v>
      </c>
      <c r="AE21" s="141">
        <v>41.698999999999998</v>
      </c>
      <c r="AF21" s="141">
        <v>40.442</v>
      </c>
      <c r="AG21" s="141">
        <v>41.529000000000003</v>
      </c>
      <c r="AH21" s="141">
        <v>40.411000000000001</v>
      </c>
      <c r="AI21" s="141">
        <v>40.874000000000002</v>
      </c>
      <c r="AJ21" s="141">
        <v>41.432000000000002</v>
      </c>
      <c r="AK21" s="141">
        <v>39.78</v>
      </c>
      <c r="AL21" s="43"/>
      <c r="AM21" s="141">
        <v>40.270000000000003</v>
      </c>
      <c r="AN21" s="141">
        <v>41.780999999999999</v>
      </c>
      <c r="AO21" s="141">
        <v>41.375999999999998</v>
      </c>
      <c r="AP21" s="141">
        <v>40.680999999999997</v>
      </c>
      <c r="AQ21" s="141">
        <v>40.469000000000001</v>
      </c>
      <c r="AR21" s="141">
        <v>42.686</v>
      </c>
      <c r="AS21" s="141">
        <v>42.920999999999999</v>
      </c>
      <c r="AT21" s="141">
        <v>41.637999999999998</v>
      </c>
      <c r="AU21" s="141">
        <v>40.082000000000001</v>
      </c>
      <c r="AV21" s="141">
        <v>42.103000000000002</v>
      </c>
      <c r="AW21" s="142">
        <v>40.603999999999999</v>
      </c>
    </row>
    <row r="22" spans="1:49" s="2" customFormat="1" ht="24.9" customHeight="1">
      <c r="A22" s="53">
        <v>15</v>
      </c>
      <c r="B22" s="376" t="s">
        <v>257</v>
      </c>
      <c r="C22" s="290">
        <v>44</v>
      </c>
      <c r="D22" s="368">
        <f>COUNTIF(AE5:AE134,"&gt;00")+1</f>
        <v>62</v>
      </c>
      <c r="E22" s="369">
        <f t="shared" si="2"/>
        <v>960</v>
      </c>
      <c r="F22" s="373">
        <f>MIN(AE5:AE136)</f>
        <v>40.613</v>
      </c>
      <c r="G22" s="371">
        <f>AVERAGE(AE5:AE136)</f>
        <v>41.655180327868862</v>
      </c>
      <c r="H22" s="372">
        <f t="shared" si="0"/>
        <v>1.0421803278688628</v>
      </c>
      <c r="I22" s="84">
        <v>0.48304398148148148</v>
      </c>
      <c r="J22" s="86">
        <f t="shared" si="1"/>
        <v>3.1053240740740784E-2</v>
      </c>
      <c r="K22" s="155">
        <f>J22+K17</f>
        <v>6.843750000000004E-2</v>
      </c>
      <c r="L22" s="159">
        <v>144.58199999999999</v>
      </c>
      <c r="M22" s="162"/>
      <c r="N22" s="44"/>
      <c r="P22" s="140">
        <v>40.825000000000003</v>
      </c>
      <c r="Q22" s="141">
        <v>40.962000000000003</v>
      </c>
      <c r="R22" s="141">
        <v>41.984999999999999</v>
      </c>
      <c r="S22" s="141">
        <v>41.408000000000001</v>
      </c>
      <c r="T22" s="141">
        <v>40.630000000000003</v>
      </c>
      <c r="U22" s="141">
        <v>40.884999999999998</v>
      </c>
      <c r="V22" s="141">
        <v>41.929000000000002</v>
      </c>
      <c r="W22" s="141">
        <v>42.347000000000001</v>
      </c>
      <c r="X22" s="141">
        <v>41.029000000000003</v>
      </c>
      <c r="Y22" s="141">
        <v>40.889000000000003</v>
      </c>
      <c r="Z22" s="141">
        <v>41.377000000000002</v>
      </c>
      <c r="AA22" s="141">
        <v>41.326000000000001</v>
      </c>
      <c r="AB22" s="141">
        <v>41.771000000000001</v>
      </c>
      <c r="AC22" s="141">
        <v>41.137</v>
      </c>
      <c r="AD22" s="141">
        <v>40.713000000000001</v>
      </c>
      <c r="AE22" s="141">
        <v>41.225000000000001</v>
      </c>
      <c r="AF22" s="141">
        <v>41.289000000000001</v>
      </c>
      <c r="AG22" s="141">
        <v>40.460999999999999</v>
      </c>
      <c r="AH22" s="141">
        <v>40.527000000000001</v>
      </c>
      <c r="AI22" s="141">
        <v>42.198</v>
      </c>
      <c r="AJ22" s="141">
        <v>42.054000000000002</v>
      </c>
      <c r="AK22" s="141">
        <v>39.738999999999997</v>
      </c>
      <c r="AL22" s="43"/>
      <c r="AM22" s="141">
        <v>40.323</v>
      </c>
      <c r="AN22" s="141">
        <v>42.475000000000001</v>
      </c>
      <c r="AO22" s="141">
        <v>41.838999999999999</v>
      </c>
      <c r="AP22" s="141">
        <v>40.799999999999997</v>
      </c>
      <c r="AQ22" s="141">
        <v>40.232999999999997</v>
      </c>
      <c r="AR22" s="141">
        <v>41.277000000000001</v>
      </c>
      <c r="AS22" s="141">
        <v>40.878999999999998</v>
      </c>
      <c r="AT22" s="141">
        <v>41.601999999999997</v>
      </c>
      <c r="AU22" s="141">
        <v>40.195999999999998</v>
      </c>
      <c r="AV22" s="141">
        <v>41.155999999999999</v>
      </c>
      <c r="AW22" s="142">
        <v>40.682000000000002</v>
      </c>
    </row>
    <row r="23" spans="1:49" s="2" customFormat="1" ht="24.9" customHeight="1">
      <c r="A23" s="53">
        <v>16</v>
      </c>
      <c r="B23" s="376" t="s">
        <v>258</v>
      </c>
      <c r="C23" s="290">
        <v>10</v>
      </c>
      <c r="D23" s="368">
        <f>COUNTIF(AF5:AF134,"&gt;00")+1</f>
        <v>67</v>
      </c>
      <c r="E23" s="369">
        <f t="shared" si="2"/>
        <v>1027</v>
      </c>
      <c r="F23" s="373">
        <f>MIN(AF5:AF136)</f>
        <v>40.237000000000002</v>
      </c>
      <c r="G23" s="371">
        <f>AVERAGE(AF5:AF136)</f>
        <v>41.00245454545454</v>
      </c>
      <c r="H23" s="372">
        <f t="shared" si="0"/>
        <v>0.7654545454545385</v>
      </c>
      <c r="I23" s="84">
        <v>0.51604166666666662</v>
      </c>
      <c r="J23" s="86">
        <f t="shared" si="1"/>
        <v>3.2997685185185144E-2</v>
      </c>
      <c r="K23" s="155">
        <f>J23+K19</f>
        <v>6.6168981481481426E-2</v>
      </c>
      <c r="L23" s="161">
        <v>140.49299999999999</v>
      </c>
      <c r="M23" s="162"/>
      <c r="N23" s="44"/>
      <c r="P23" s="140">
        <v>40.820999999999998</v>
      </c>
      <c r="Q23" s="141">
        <v>41.018999999999998</v>
      </c>
      <c r="R23" s="141">
        <v>42.658000000000001</v>
      </c>
      <c r="S23" s="141">
        <v>41.88</v>
      </c>
      <c r="T23" s="141">
        <v>40.521000000000001</v>
      </c>
      <c r="U23" s="141">
        <v>40.808999999999997</v>
      </c>
      <c r="V23" s="141">
        <v>41.737000000000002</v>
      </c>
      <c r="W23" s="141">
        <v>41.753</v>
      </c>
      <c r="X23" s="141">
        <v>41.59</v>
      </c>
      <c r="Y23" s="141">
        <v>40.874000000000002</v>
      </c>
      <c r="Z23" s="141">
        <v>43.338000000000001</v>
      </c>
      <c r="AA23" s="141">
        <v>41.517000000000003</v>
      </c>
      <c r="AB23" s="141">
        <v>40.795999999999999</v>
      </c>
      <c r="AC23" s="141">
        <v>41.764000000000003</v>
      </c>
      <c r="AD23" s="141">
        <v>40.939</v>
      </c>
      <c r="AE23" s="141">
        <v>42.816000000000003</v>
      </c>
      <c r="AF23" s="141">
        <v>40.33</v>
      </c>
      <c r="AG23" s="141">
        <v>40.197000000000003</v>
      </c>
      <c r="AH23" s="141">
        <v>40.347999999999999</v>
      </c>
      <c r="AI23" s="141">
        <v>42.927999999999997</v>
      </c>
      <c r="AJ23" s="141">
        <v>41.350999999999999</v>
      </c>
      <c r="AK23" s="141">
        <v>39.78</v>
      </c>
      <c r="AL23" s="43"/>
      <c r="AM23" s="141">
        <v>40.311999999999998</v>
      </c>
      <c r="AN23" s="141">
        <v>42.673000000000002</v>
      </c>
      <c r="AO23" s="141">
        <v>42.917999999999999</v>
      </c>
      <c r="AP23" s="141">
        <v>41.378999999999998</v>
      </c>
      <c r="AQ23" s="141">
        <v>40.630000000000003</v>
      </c>
      <c r="AR23" s="141">
        <v>41.954000000000001</v>
      </c>
      <c r="AS23" s="141">
        <v>40.624000000000002</v>
      </c>
      <c r="AT23" s="141">
        <v>42.094999999999999</v>
      </c>
      <c r="AU23" s="141">
        <v>40.323</v>
      </c>
      <c r="AV23" s="141">
        <v>40.828000000000003</v>
      </c>
      <c r="AW23" s="142">
        <v>40.851999999999997</v>
      </c>
    </row>
    <row r="24" spans="1:49" s="2" customFormat="1" ht="24.9" customHeight="1">
      <c r="A24" s="53">
        <v>17</v>
      </c>
      <c r="B24" s="376" t="s">
        <v>200</v>
      </c>
      <c r="C24" s="290">
        <v>3</v>
      </c>
      <c r="D24" s="368">
        <f>COUNTIF(AG5:AG134,"&gt;00")+1</f>
        <v>66</v>
      </c>
      <c r="E24" s="369">
        <f t="shared" si="2"/>
        <v>1093</v>
      </c>
      <c r="F24" s="373">
        <f>MIN(AG5:AG136)</f>
        <v>39.893000000000001</v>
      </c>
      <c r="G24" s="371">
        <f>AVERAGE(AG5:AG136)</f>
        <v>40.342553846153855</v>
      </c>
      <c r="H24" s="372">
        <f t="shared" si="0"/>
        <v>0.44955384615385441</v>
      </c>
      <c r="I24" s="84">
        <v>0.54800925925925925</v>
      </c>
      <c r="J24" s="86">
        <f t="shared" si="1"/>
        <v>3.1967592592592631E-2</v>
      </c>
      <c r="K24" s="155">
        <f>J24+K11</f>
        <v>9.5648148148148177E-2</v>
      </c>
      <c r="L24" s="157">
        <v>136.10400000000001</v>
      </c>
      <c r="M24" s="162"/>
      <c r="N24" s="44"/>
      <c r="P24" s="140">
        <v>40.799999999999997</v>
      </c>
      <c r="Q24" s="141">
        <v>41.116</v>
      </c>
      <c r="R24" s="141">
        <v>42.423999999999999</v>
      </c>
      <c r="S24" s="141">
        <v>41.488</v>
      </c>
      <c r="T24" s="141">
        <v>40.487000000000002</v>
      </c>
      <c r="U24" s="141">
        <v>40.662999999999997</v>
      </c>
      <c r="V24" s="141">
        <v>41.859000000000002</v>
      </c>
      <c r="W24" s="141">
        <v>42.371000000000002</v>
      </c>
      <c r="X24" s="141">
        <v>41.735999999999997</v>
      </c>
      <c r="Y24" s="141">
        <v>40.991999999999997</v>
      </c>
      <c r="Z24" s="141">
        <v>42.463999999999999</v>
      </c>
      <c r="AA24" s="141">
        <v>44.896000000000001</v>
      </c>
      <c r="AB24" s="141">
        <v>40.831000000000003</v>
      </c>
      <c r="AC24" s="141">
        <v>41.898000000000003</v>
      </c>
      <c r="AD24" s="141">
        <v>40.981999999999999</v>
      </c>
      <c r="AE24" s="141">
        <v>41.976999999999997</v>
      </c>
      <c r="AF24" s="141">
        <v>40.381999999999998</v>
      </c>
      <c r="AG24" s="141">
        <v>40.113999999999997</v>
      </c>
      <c r="AH24" s="141">
        <v>39.969000000000001</v>
      </c>
      <c r="AI24" s="141">
        <v>42.915999999999997</v>
      </c>
      <c r="AJ24" s="141">
        <v>41.987000000000002</v>
      </c>
      <c r="AK24" s="141">
        <v>39.896000000000001</v>
      </c>
      <c r="AL24" s="43"/>
      <c r="AM24" s="141">
        <v>40.621000000000002</v>
      </c>
      <c r="AN24" s="141">
        <v>41.99</v>
      </c>
      <c r="AO24" s="141">
        <v>41.344000000000001</v>
      </c>
      <c r="AP24" s="141">
        <v>42.465000000000003</v>
      </c>
      <c r="AQ24" s="141">
        <v>40.225999999999999</v>
      </c>
      <c r="AR24" s="141">
        <v>41.203000000000003</v>
      </c>
      <c r="AS24" s="141">
        <v>40.840000000000003</v>
      </c>
      <c r="AT24" s="141">
        <v>41.326000000000001</v>
      </c>
      <c r="AU24" s="141">
        <v>40.475999999999999</v>
      </c>
      <c r="AV24" s="141">
        <v>40.866</v>
      </c>
      <c r="AW24" s="142">
        <v>40.762</v>
      </c>
    </row>
    <row r="25" spans="1:49" s="2" customFormat="1" ht="24.9" customHeight="1">
      <c r="A25" s="53">
        <v>18</v>
      </c>
      <c r="B25" s="376" t="s">
        <v>254</v>
      </c>
      <c r="C25" s="290">
        <v>8</v>
      </c>
      <c r="D25" s="368">
        <f>COUNTIF(AH5:AH134,"&gt;00")+1</f>
        <v>61</v>
      </c>
      <c r="E25" s="369">
        <f t="shared" si="2"/>
        <v>1154</v>
      </c>
      <c r="F25" s="373">
        <f>MIN(AH5:AH136)</f>
        <v>39.926000000000002</v>
      </c>
      <c r="G25" s="371">
        <f>AVERAGE(AH5:AH136)</f>
        <v>40.517666666666649</v>
      </c>
      <c r="H25" s="372">
        <f t="shared" si="0"/>
        <v>0.59166666666664725</v>
      </c>
      <c r="I25" s="84">
        <v>0.57773148148148146</v>
      </c>
      <c r="J25" s="86">
        <f t="shared" si="1"/>
        <v>2.9722222222222205E-2</v>
      </c>
      <c r="K25" s="155">
        <f>J25+K12</f>
        <v>9.4930555555555546E-2</v>
      </c>
      <c r="L25" s="159">
        <v>148.00800000000001</v>
      </c>
      <c r="M25" s="162"/>
      <c r="N25" s="44"/>
      <c r="P25" s="140">
        <v>41.064</v>
      </c>
      <c r="Q25" s="141">
        <v>41.47</v>
      </c>
      <c r="R25" s="141">
        <v>42.075000000000003</v>
      </c>
      <c r="S25" s="141">
        <v>41.914000000000001</v>
      </c>
      <c r="T25" s="141">
        <v>40.902999999999999</v>
      </c>
      <c r="U25" s="141">
        <v>41.069000000000003</v>
      </c>
      <c r="V25" s="141">
        <v>41.756999999999998</v>
      </c>
      <c r="W25" s="141">
        <v>41.734999999999999</v>
      </c>
      <c r="X25" s="141">
        <v>41.390999999999998</v>
      </c>
      <c r="Y25" s="141">
        <v>40.840000000000003</v>
      </c>
      <c r="Z25" s="141">
        <v>41.64</v>
      </c>
      <c r="AA25" s="141">
        <v>41.49</v>
      </c>
      <c r="AB25" s="141">
        <v>40.959000000000003</v>
      </c>
      <c r="AC25" s="141">
        <v>41.262</v>
      </c>
      <c r="AD25" s="141">
        <v>40.682000000000002</v>
      </c>
      <c r="AE25" s="141">
        <v>41.326999999999998</v>
      </c>
      <c r="AF25" s="141">
        <v>40.387</v>
      </c>
      <c r="AG25" s="141">
        <v>39.970999999999997</v>
      </c>
      <c r="AH25" s="141">
        <v>40.405999999999999</v>
      </c>
      <c r="AI25" s="141">
        <v>41.890999999999998</v>
      </c>
      <c r="AJ25" s="141">
        <v>41.719000000000001</v>
      </c>
      <c r="AK25" s="141">
        <v>39.725000000000001</v>
      </c>
      <c r="AL25" s="43"/>
      <c r="AM25" s="141">
        <v>40.539000000000001</v>
      </c>
      <c r="AN25" s="141">
        <v>41.930999999999997</v>
      </c>
      <c r="AO25" s="141">
        <v>42.21</v>
      </c>
      <c r="AP25" s="141">
        <v>40.741</v>
      </c>
      <c r="AQ25" s="141">
        <v>40.630000000000003</v>
      </c>
      <c r="AR25" s="141">
        <v>42.061999999999998</v>
      </c>
      <c r="AS25" s="141">
        <v>41.463000000000001</v>
      </c>
      <c r="AT25" s="141">
        <v>41.003</v>
      </c>
      <c r="AU25" s="141">
        <v>40.256</v>
      </c>
      <c r="AV25" s="141">
        <v>48.372999999999998</v>
      </c>
      <c r="AW25" s="142">
        <v>42.250999999999998</v>
      </c>
    </row>
    <row r="26" spans="1:49" s="2" customFormat="1" ht="24.9" customHeight="1">
      <c r="A26" s="53">
        <v>19</v>
      </c>
      <c r="B26" s="376" t="s">
        <v>255</v>
      </c>
      <c r="C26" s="290">
        <v>2</v>
      </c>
      <c r="D26" s="368">
        <f>COUNTIF(AI5:AI134,"&gt;00")+1</f>
        <v>61</v>
      </c>
      <c r="E26" s="369">
        <f t="shared" si="2"/>
        <v>1215</v>
      </c>
      <c r="F26" s="373">
        <f>MIN(AI5:AI136)</f>
        <v>40.874000000000002</v>
      </c>
      <c r="G26" s="371">
        <f>AVERAGE(AI5:AI136)</f>
        <v>42.499099999999984</v>
      </c>
      <c r="H26" s="372">
        <f t="shared" si="0"/>
        <v>1.625099999999982</v>
      </c>
      <c r="I26" s="84">
        <v>0.60895833333333338</v>
      </c>
      <c r="J26" s="86">
        <f t="shared" si="1"/>
        <v>3.1226851851851922E-2</v>
      </c>
      <c r="K26" s="155">
        <f>J26+K13</f>
        <v>9.5729166666666726E-2</v>
      </c>
      <c r="L26" s="159">
        <v>145.94499999999999</v>
      </c>
      <c r="M26" s="162"/>
      <c r="N26" s="44"/>
      <c r="P26" s="140">
        <v>40.661000000000001</v>
      </c>
      <c r="Q26" s="141">
        <v>41.204999999999998</v>
      </c>
      <c r="R26" s="141">
        <v>42.442999999999998</v>
      </c>
      <c r="S26" s="141">
        <v>41.494999999999997</v>
      </c>
      <c r="T26" s="141">
        <v>40.664999999999999</v>
      </c>
      <c r="U26" s="141">
        <v>40.92</v>
      </c>
      <c r="V26" s="141">
        <v>41.682000000000002</v>
      </c>
      <c r="W26" s="141">
        <v>41.764000000000003</v>
      </c>
      <c r="X26" s="141">
        <v>41.439</v>
      </c>
      <c r="Y26" s="141">
        <v>40.622999999999998</v>
      </c>
      <c r="Z26" s="141">
        <v>42.712000000000003</v>
      </c>
      <c r="AA26" s="141">
        <v>41.726999999999997</v>
      </c>
      <c r="AB26" s="141">
        <v>41.088000000000001</v>
      </c>
      <c r="AC26" s="141">
        <v>41.289000000000001</v>
      </c>
      <c r="AD26" s="141">
        <v>40.832999999999998</v>
      </c>
      <c r="AE26" s="141">
        <v>42.140999999999998</v>
      </c>
      <c r="AF26" s="141">
        <v>40.677999999999997</v>
      </c>
      <c r="AG26" s="141">
        <v>40.161999999999999</v>
      </c>
      <c r="AH26" s="141">
        <v>40.688000000000002</v>
      </c>
      <c r="AI26" s="141">
        <v>42.738</v>
      </c>
      <c r="AJ26" s="141">
        <v>41.564</v>
      </c>
      <c r="AK26" s="141">
        <v>40.087000000000003</v>
      </c>
      <c r="AL26" s="43"/>
      <c r="AM26" s="141">
        <v>40.792000000000002</v>
      </c>
      <c r="AN26" s="141">
        <v>42.256999999999998</v>
      </c>
      <c r="AO26" s="141">
        <v>42.003</v>
      </c>
      <c r="AP26" s="141">
        <v>40.704000000000001</v>
      </c>
      <c r="AQ26" s="141">
        <v>40.246000000000002</v>
      </c>
      <c r="AR26" s="141">
        <v>41.744999999999997</v>
      </c>
      <c r="AS26" s="141">
        <v>42.372</v>
      </c>
      <c r="AT26" s="141">
        <v>41.338999999999999</v>
      </c>
      <c r="AU26" s="141">
        <v>40.311999999999998</v>
      </c>
      <c r="AV26" s="141">
        <v>40.746000000000002</v>
      </c>
      <c r="AW26" s="142">
        <v>40.488999999999997</v>
      </c>
    </row>
    <row r="27" spans="1:49" s="2" customFormat="1" ht="24.9" customHeight="1">
      <c r="A27" s="53">
        <v>20</v>
      </c>
      <c r="B27" s="376" t="s">
        <v>256</v>
      </c>
      <c r="C27" s="290">
        <v>3</v>
      </c>
      <c r="D27" s="368">
        <f>COUNTIF(AJ5:AJ134,"&gt;00")+1</f>
        <v>64</v>
      </c>
      <c r="E27" s="369">
        <f t="shared" si="2"/>
        <v>1279</v>
      </c>
      <c r="F27" s="373">
        <f>MIN(AJ5:AJ136)</f>
        <v>41.033999999999999</v>
      </c>
      <c r="G27" s="371">
        <f>AVERAGE(AJ5:AJ136)</f>
        <v>41.732460317460315</v>
      </c>
      <c r="H27" s="372">
        <f t="shared" si="0"/>
        <v>0.69846031746031656</v>
      </c>
      <c r="I27" s="84">
        <v>0.64107638888888896</v>
      </c>
      <c r="J27" s="86">
        <f t="shared" si="1"/>
        <v>3.211805555555558E-2</v>
      </c>
      <c r="K27" s="155">
        <f>J27+K14</f>
        <v>9.4537037037037058E-2</v>
      </c>
      <c r="L27" s="159">
        <v>142.465</v>
      </c>
      <c r="M27" s="162"/>
      <c r="N27" s="44"/>
      <c r="P27" s="140">
        <v>42.076000000000001</v>
      </c>
      <c r="Q27" s="141">
        <v>40.738999999999997</v>
      </c>
      <c r="R27" s="141">
        <v>42.228999999999999</v>
      </c>
      <c r="S27" s="141">
        <v>41.402999999999999</v>
      </c>
      <c r="T27" s="141">
        <v>40.572000000000003</v>
      </c>
      <c r="U27" s="141">
        <v>40.793999999999997</v>
      </c>
      <c r="V27" s="141">
        <v>42.354999999999997</v>
      </c>
      <c r="W27" s="141">
        <v>41.862000000000002</v>
      </c>
      <c r="X27" s="141">
        <v>41.74</v>
      </c>
      <c r="Y27" s="141">
        <v>41.064</v>
      </c>
      <c r="Z27" s="144"/>
      <c r="AA27" s="141">
        <v>41.886000000000003</v>
      </c>
      <c r="AB27" s="141">
        <v>40.682000000000002</v>
      </c>
      <c r="AC27" s="141">
        <v>41.581000000000003</v>
      </c>
      <c r="AD27" s="141">
        <v>40.438000000000002</v>
      </c>
      <c r="AE27" s="141">
        <v>41.406999999999996</v>
      </c>
      <c r="AF27" s="141">
        <v>40.881</v>
      </c>
      <c r="AG27" s="141">
        <v>40.325000000000003</v>
      </c>
      <c r="AH27" s="141">
        <v>40.985999999999997</v>
      </c>
      <c r="AI27" s="141">
        <v>43.470999999999997</v>
      </c>
      <c r="AJ27" s="141">
        <v>41.454999999999998</v>
      </c>
      <c r="AK27" s="141">
        <v>39.744</v>
      </c>
      <c r="AL27" s="43"/>
      <c r="AM27" s="141">
        <v>40.573</v>
      </c>
      <c r="AN27" s="141">
        <v>42.436999999999998</v>
      </c>
      <c r="AO27" s="141">
        <v>41.851999999999997</v>
      </c>
      <c r="AP27" s="141">
        <v>41.317999999999998</v>
      </c>
      <c r="AQ27" s="141">
        <v>40.036999999999999</v>
      </c>
      <c r="AR27" s="141">
        <v>41.41</v>
      </c>
      <c r="AS27" s="141">
        <v>41.912999999999997</v>
      </c>
      <c r="AT27" s="141">
        <v>42.42</v>
      </c>
      <c r="AU27" s="141">
        <v>40.270000000000003</v>
      </c>
      <c r="AV27" s="141">
        <v>41.802999999999997</v>
      </c>
      <c r="AW27" s="142">
        <v>40.695999999999998</v>
      </c>
    </row>
    <row r="28" spans="1:49" s="2" customFormat="1" ht="24.9" customHeight="1">
      <c r="A28" s="547">
        <v>21</v>
      </c>
      <c r="B28" s="512" t="s">
        <v>200</v>
      </c>
      <c r="C28" s="549">
        <v>11</v>
      </c>
      <c r="D28" s="368">
        <f>COUNTIF(AK5:AK134,"&gt;00")+1</f>
        <v>53</v>
      </c>
      <c r="E28" s="369">
        <f t="shared" si="2"/>
        <v>1332</v>
      </c>
      <c r="F28" s="388">
        <f>MIN(AK5:AK136)</f>
        <v>39.637999999999998</v>
      </c>
      <c r="G28" s="371">
        <f>AVERAGE(AK5:AK136)</f>
        <v>40.109826923076938</v>
      </c>
      <c r="H28" s="372">
        <f t="shared" si="0"/>
        <v>0.47182692307693941</v>
      </c>
      <c r="I28" s="553">
        <v>0.671875</v>
      </c>
      <c r="J28" s="504">
        <f t="shared" si="1"/>
        <v>3.0798611111111041E-2</v>
      </c>
      <c r="K28" s="551">
        <f>J28+K24</f>
        <v>0.12644675925925922</v>
      </c>
      <c r="L28" s="158">
        <v>307.44</v>
      </c>
      <c r="M28" s="162"/>
      <c r="N28" s="44"/>
      <c r="P28" s="140">
        <v>41.145000000000003</v>
      </c>
      <c r="Q28" s="141">
        <v>40.756</v>
      </c>
      <c r="R28" s="141">
        <v>43.832000000000001</v>
      </c>
      <c r="S28" s="141">
        <v>41.485999999999997</v>
      </c>
      <c r="T28" s="141">
        <v>41.103000000000002</v>
      </c>
      <c r="U28" s="141">
        <v>41.481999999999999</v>
      </c>
      <c r="V28" s="141">
        <v>41.665999999999997</v>
      </c>
      <c r="W28" s="141">
        <v>41.718000000000004</v>
      </c>
      <c r="X28" s="141">
        <v>41.573999999999998</v>
      </c>
      <c r="Y28" s="141">
        <v>41.029000000000003</v>
      </c>
      <c r="Z28" s="144"/>
      <c r="AA28" s="141">
        <v>42.524999999999999</v>
      </c>
      <c r="AB28" s="141">
        <v>40.86</v>
      </c>
      <c r="AC28" s="141">
        <v>41.219000000000001</v>
      </c>
      <c r="AD28" s="141">
        <v>40.555</v>
      </c>
      <c r="AE28" s="141">
        <v>42.091000000000001</v>
      </c>
      <c r="AF28" s="141">
        <v>40.445</v>
      </c>
      <c r="AG28" s="141">
        <v>40.192999999999998</v>
      </c>
      <c r="AH28" s="141">
        <v>40.494999999999997</v>
      </c>
      <c r="AI28" s="141">
        <v>42.305</v>
      </c>
      <c r="AJ28" s="141">
        <v>41.902000000000001</v>
      </c>
      <c r="AK28" s="141">
        <v>39.712000000000003</v>
      </c>
      <c r="AL28" s="43"/>
      <c r="AM28" s="141">
        <v>40.996000000000002</v>
      </c>
      <c r="AN28" s="141">
        <v>42.430999999999997</v>
      </c>
      <c r="AO28" s="141">
        <v>41.776000000000003</v>
      </c>
      <c r="AP28" s="141">
        <v>40.719000000000001</v>
      </c>
      <c r="AQ28" s="141">
        <v>40.74</v>
      </c>
      <c r="AR28" s="141">
        <v>41.588000000000001</v>
      </c>
      <c r="AS28" s="141">
        <v>40.869</v>
      </c>
      <c r="AT28" s="141">
        <v>40.655999999999999</v>
      </c>
      <c r="AU28" s="141">
        <v>40.438000000000002</v>
      </c>
      <c r="AV28" s="141">
        <v>41.570999999999998</v>
      </c>
      <c r="AW28" s="142">
        <v>40.555</v>
      </c>
    </row>
    <row r="29" spans="1:49" s="2" customFormat="1" ht="24.9" customHeight="1">
      <c r="A29" s="548"/>
      <c r="B29" s="513"/>
      <c r="C29" s="550"/>
      <c r="D29" s="368">
        <f>COUNTIF(AL5:AL134,"&gt;00")+1</f>
        <v>4</v>
      </c>
      <c r="E29" s="369">
        <f t="shared" si="2"/>
        <v>1336</v>
      </c>
      <c r="F29" s="373">
        <f>MIN(AL5:AL136)</f>
        <v>41.2</v>
      </c>
      <c r="G29" s="371">
        <f>AVERAGE(AL5:AL136)</f>
        <v>42.121666666666663</v>
      </c>
      <c r="H29" s="372">
        <f t="shared" si="0"/>
        <v>0.92166666666665975</v>
      </c>
      <c r="I29" s="554"/>
      <c r="J29" s="505"/>
      <c r="K29" s="552"/>
      <c r="L29" s="157">
        <v>137.65199999999999</v>
      </c>
      <c r="M29" s="162"/>
      <c r="N29" s="44"/>
      <c r="P29" s="140">
        <v>40.843000000000004</v>
      </c>
      <c r="Q29" s="141">
        <v>40.866999999999997</v>
      </c>
      <c r="R29" s="141">
        <v>41.777999999999999</v>
      </c>
      <c r="S29" s="141">
        <v>41.076999999999998</v>
      </c>
      <c r="T29" s="141">
        <v>40.478999999999999</v>
      </c>
      <c r="U29" s="141">
        <v>40.96</v>
      </c>
      <c r="V29" s="141">
        <v>41.627000000000002</v>
      </c>
      <c r="W29" s="141">
        <v>42.033000000000001</v>
      </c>
      <c r="X29" s="141">
        <v>41.241</v>
      </c>
      <c r="Y29" s="141">
        <v>40.993000000000002</v>
      </c>
      <c r="Z29" s="144"/>
      <c r="AA29" s="141">
        <v>41.543999999999997</v>
      </c>
      <c r="AB29" s="141">
        <v>41.07</v>
      </c>
      <c r="AC29" s="141">
        <v>41.308999999999997</v>
      </c>
      <c r="AD29" s="141">
        <v>40.463999999999999</v>
      </c>
      <c r="AE29" s="141">
        <v>41.055</v>
      </c>
      <c r="AF29" s="141">
        <v>41.112000000000002</v>
      </c>
      <c r="AG29" s="141">
        <v>40.396999999999998</v>
      </c>
      <c r="AH29" s="141">
        <v>40.594999999999999</v>
      </c>
      <c r="AI29" s="141">
        <v>42.436999999999998</v>
      </c>
      <c r="AJ29" s="141">
        <v>41.725999999999999</v>
      </c>
      <c r="AK29" s="141">
        <v>40.003</v>
      </c>
      <c r="AL29" s="43"/>
      <c r="AM29" s="141">
        <v>40.533000000000001</v>
      </c>
      <c r="AN29" s="141">
        <v>43.588999999999999</v>
      </c>
      <c r="AO29" s="141">
        <v>41.505000000000003</v>
      </c>
      <c r="AP29" s="141">
        <v>40.723999999999997</v>
      </c>
      <c r="AQ29" s="141">
        <v>40.668999999999997</v>
      </c>
      <c r="AR29" s="141">
        <v>41.344999999999999</v>
      </c>
      <c r="AS29" s="141">
        <v>40.627000000000002</v>
      </c>
      <c r="AT29" s="141">
        <v>41.186</v>
      </c>
      <c r="AU29" s="141">
        <v>40.420999999999999</v>
      </c>
      <c r="AV29" s="141">
        <v>41.036000000000001</v>
      </c>
      <c r="AW29" s="142">
        <v>41.18</v>
      </c>
    </row>
    <row r="30" spans="1:49" s="2" customFormat="1" ht="24.9" customHeight="1">
      <c r="A30" s="205">
        <v>22</v>
      </c>
      <c r="B30" s="380" t="s">
        <v>254</v>
      </c>
      <c r="C30" s="292">
        <v>4</v>
      </c>
      <c r="D30" s="201">
        <f>COUNTIF(AM5:AM134,"&gt;00")+1</f>
        <v>66</v>
      </c>
      <c r="E30" s="206">
        <f t="shared" si="2"/>
        <v>1402</v>
      </c>
      <c r="F30" s="271">
        <f>MIN(AM5:AM136)</f>
        <v>39.959000000000003</v>
      </c>
      <c r="G30" s="204">
        <f>AVERAGE(AM5:AM136)</f>
        <v>40.618138461538479</v>
      </c>
      <c r="H30" s="203">
        <f t="shared" si="0"/>
        <v>0.65913846153847544</v>
      </c>
      <c r="I30" s="130">
        <v>0.70406250000000004</v>
      </c>
      <c r="J30" s="131">
        <f>I30-I28</f>
        <v>3.2187500000000036E-2</v>
      </c>
      <c r="K30" s="266">
        <f>K25+J30</f>
        <v>0.12711805555555558</v>
      </c>
      <c r="L30" s="209">
        <v>150.28899999999999</v>
      </c>
      <c r="M30" s="162"/>
      <c r="N30" s="44"/>
      <c r="P30" s="140">
        <v>41.023000000000003</v>
      </c>
      <c r="Q30" s="141">
        <v>40.707000000000001</v>
      </c>
      <c r="R30" s="141">
        <v>42.18</v>
      </c>
      <c r="S30" s="141">
        <v>41.601999999999997</v>
      </c>
      <c r="T30" s="141">
        <v>40.646999999999998</v>
      </c>
      <c r="U30" s="141">
        <v>40.887</v>
      </c>
      <c r="V30" s="141">
        <v>41.914000000000001</v>
      </c>
      <c r="W30" s="141">
        <v>41.68</v>
      </c>
      <c r="X30" s="141">
        <v>42.777000000000001</v>
      </c>
      <c r="Y30" s="141">
        <v>41.030999999999999</v>
      </c>
      <c r="Z30" s="144"/>
      <c r="AA30" s="141">
        <v>42.125999999999998</v>
      </c>
      <c r="AB30" s="141">
        <v>40.725999999999999</v>
      </c>
      <c r="AC30" s="141">
        <v>41.337000000000003</v>
      </c>
      <c r="AD30" s="141">
        <v>40.692</v>
      </c>
      <c r="AE30" s="141">
        <v>41.515000000000001</v>
      </c>
      <c r="AF30" s="141">
        <v>40.625</v>
      </c>
      <c r="AG30" s="141">
        <v>40.212000000000003</v>
      </c>
      <c r="AH30" s="141">
        <v>40.078000000000003</v>
      </c>
      <c r="AI30" s="141">
        <v>43.360999999999997</v>
      </c>
      <c r="AJ30" s="141">
        <v>41.55</v>
      </c>
      <c r="AK30" s="141">
        <v>40.106000000000002</v>
      </c>
      <c r="AL30" s="43"/>
      <c r="AM30" s="141">
        <v>41.691000000000003</v>
      </c>
      <c r="AN30" s="141">
        <v>41.981999999999999</v>
      </c>
      <c r="AO30" s="141">
        <v>42.960999999999999</v>
      </c>
      <c r="AP30" s="141">
        <v>40.533999999999999</v>
      </c>
      <c r="AQ30" s="141">
        <v>40.326999999999998</v>
      </c>
      <c r="AR30" s="141">
        <v>41.539000000000001</v>
      </c>
      <c r="AS30" s="141">
        <v>40.776000000000003</v>
      </c>
      <c r="AT30" s="141">
        <v>41.2</v>
      </c>
      <c r="AU30" s="141">
        <v>40.198999999999998</v>
      </c>
      <c r="AV30" s="141">
        <v>41.058</v>
      </c>
      <c r="AW30" s="142">
        <v>40.667000000000002</v>
      </c>
    </row>
    <row r="31" spans="1:49" s="2" customFormat="1" ht="24.9" customHeight="1">
      <c r="A31" s="53">
        <v>23</v>
      </c>
      <c r="B31" s="376" t="s">
        <v>255</v>
      </c>
      <c r="C31" s="293">
        <v>69</v>
      </c>
      <c r="D31" s="368">
        <f>COUNTIF(AN5:AN134,"&gt;00")+1</f>
        <v>62</v>
      </c>
      <c r="E31" s="369">
        <f t="shared" si="2"/>
        <v>1464</v>
      </c>
      <c r="F31" s="373">
        <f>MIN(AN5:AN136)</f>
        <v>41.604999999999997</v>
      </c>
      <c r="G31" s="371">
        <f>AVERAGE(AN5:AN136)</f>
        <v>43.151327868852448</v>
      </c>
      <c r="H31" s="372">
        <f t="shared" si="0"/>
        <v>1.5463278688524511</v>
      </c>
      <c r="I31" s="167">
        <v>0.73623842592592592</v>
      </c>
      <c r="J31" s="87">
        <f>I31-I30</f>
        <v>3.2175925925925886E-2</v>
      </c>
      <c r="K31" s="265">
        <f>J31+K26</f>
        <v>0.12790509259259261</v>
      </c>
      <c r="L31" s="159">
        <v>148.84800000000001</v>
      </c>
      <c r="M31" s="162"/>
      <c r="N31" s="44"/>
      <c r="P31" s="140">
        <v>40.826999999999998</v>
      </c>
      <c r="Q31" s="141">
        <v>40.820999999999998</v>
      </c>
      <c r="R31" s="141">
        <v>41.774000000000001</v>
      </c>
      <c r="S31" s="141">
        <v>41.32</v>
      </c>
      <c r="T31" s="141">
        <v>40.655999999999999</v>
      </c>
      <c r="U31" s="141">
        <v>41.71</v>
      </c>
      <c r="V31" s="141">
        <v>41.475000000000001</v>
      </c>
      <c r="W31" s="141">
        <v>41.594000000000001</v>
      </c>
      <c r="X31" s="141">
        <v>41.761000000000003</v>
      </c>
      <c r="Y31" s="141">
        <v>41.118000000000002</v>
      </c>
      <c r="Z31" s="144"/>
      <c r="AA31" s="141">
        <v>41.469000000000001</v>
      </c>
      <c r="AB31" s="141">
        <v>40.838999999999999</v>
      </c>
      <c r="AC31" s="141">
        <v>41.183</v>
      </c>
      <c r="AD31" s="141">
        <v>40.840000000000003</v>
      </c>
      <c r="AE31" s="141">
        <v>41.372</v>
      </c>
      <c r="AF31" s="141">
        <v>40.781999999999996</v>
      </c>
      <c r="AG31" s="141">
        <v>40.072000000000003</v>
      </c>
      <c r="AH31" s="141">
        <v>40.491999999999997</v>
      </c>
      <c r="AI31" s="141">
        <v>42.41</v>
      </c>
      <c r="AJ31" s="141">
        <v>42.755000000000003</v>
      </c>
      <c r="AK31" s="141">
        <v>40.003999999999998</v>
      </c>
      <c r="AL31" s="43"/>
      <c r="AM31" s="141">
        <v>40.984999999999999</v>
      </c>
      <c r="AN31" s="141">
        <v>41.753999999999998</v>
      </c>
      <c r="AO31" s="141">
        <v>41.984000000000002</v>
      </c>
      <c r="AP31" s="141">
        <v>40.393999999999998</v>
      </c>
      <c r="AQ31" s="141">
        <v>40.387</v>
      </c>
      <c r="AR31" s="141">
        <v>41.883000000000003</v>
      </c>
      <c r="AS31" s="141">
        <v>41.13</v>
      </c>
      <c r="AT31" s="141">
        <v>41.113999999999997</v>
      </c>
      <c r="AU31" s="141">
        <v>40.213999999999999</v>
      </c>
      <c r="AV31" s="141">
        <v>41.122</v>
      </c>
      <c r="AW31" s="142">
        <v>41.02</v>
      </c>
    </row>
    <row r="32" spans="1:49" s="2" customFormat="1" ht="24.9" customHeight="1">
      <c r="A32" s="53">
        <v>24</v>
      </c>
      <c r="B32" s="380" t="s">
        <v>256</v>
      </c>
      <c r="C32" s="291">
        <v>3</v>
      </c>
      <c r="D32" s="368">
        <f>COUNTIF(AO5:AO134,"&gt;00")+1</f>
        <v>64</v>
      </c>
      <c r="E32" s="369">
        <f t="shared" si="2"/>
        <v>1528</v>
      </c>
      <c r="F32" s="128">
        <f>MIN(AO5:AO136)</f>
        <v>41.161000000000001</v>
      </c>
      <c r="G32" s="371">
        <f>AVERAGE(AO5:AO136)</f>
        <v>41.967793650793645</v>
      </c>
      <c r="H32" s="372">
        <f t="shared" si="0"/>
        <v>0.80679365079364374</v>
      </c>
      <c r="I32" s="85">
        <v>0.76856481481481476</v>
      </c>
      <c r="J32" s="89">
        <f>I32-I31</f>
        <v>3.2326388888888835E-2</v>
      </c>
      <c r="K32" s="288">
        <f>J32+K27</f>
        <v>0.12686342592592589</v>
      </c>
      <c r="L32" s="156">
        <v>144.108</v>
      </c>
      <c r="M32" s="162"/>
      <c r="N32" s="44"/>
      <c r="P32" s="140">
        <v>40.869999999999997</v>
      </c>
      <c r="Q32" s="141">
        <v>40.691000000000003</v>
      </c>
      <c r="R32" s="141">
        <v>42.322000000000003</v>
      </c>
      <c r="S32" s="141">
        <v>42.551000000000002</v>
      </c>
      <c r="T32" s="141">
        <v>41.018000000000001</v>
      </c>
      <c r="U32" s="141">
        <v>40.825000000000003</v>
      </c>
      <c r="V32" s="141">
        <v>41.405999999999999</v>
      </c>
      <c r="W32" s="141">
        <v>43.04</v>
      </c>
      <c r="X32" s="141">
        <v>41.554000000000002</v>
      </c>
      <c r="Y32" s="141">
        <v>41.066000000000003</v>
      </c>
      <c r="Z32" s="144"/>
      <c r="AA32" s="141">
        <v>41.728999999999999</v>
      </c>
      <c r="AB32" s="141">
        <v>40.561999999999998</v>
      </c>
      <c r="AC32" s="141">
        <v>41.268999999999998</v>
      </c>
      <c r="AD32" s="141">
        <v>40.703000000000003</v>
      </c>
      <c r="AE32" s="141">
        <v>42.292999999999999</v>
      </c>
      <c r="AF32" s="141">
        <v>40.753999999999998</v>
      </c>
      <c r="AG32" s="141">
        <v>40.170999999999999</v>
      </c>
      <c r="AH32" s="141">
        <v>40.511000000000003</v>
      </c>
      <c r="AI32" s="141">
        <v>42.764000000000003</v>
      </c>
      <c r="AJ32" s="141">
        <v>41.68</v>
      </c>
      <c r="AK32" s="141">
        <v>40.121000000000002</v>
      </c>
      <c r="AL32" s="43"/>
      <c r="AM32" s="141">
        <v>40.305</v>
      </c>
      <c r="AN32" s="141">
        <v>41.604999999999997</v>
      </c>
      <c r="AO32" s="141">
        <v>42.073999999999998</v>
      </c>
      <c r="AP32" s="141">
        <v>41.066000000000003</v>
      </c>
      <c r="AQ32" s="141">
        <v>40.191000000000003</v>
      </c>
      <c r="AR32" s="141">
        <v>41.859000000000002</v>
      </c>
      <c r="AS32" s="141">
        <v>40.881999999999998</v>
      </c>
      <c r="AT32" s="141">
        <v>41.965000000000003</v>
      </c>
      <c r="AU32" s="141">
        <v>40.307000000000002</v>
      </c>
      <c r="AV32" s="141">
        <v>40.831000000000003</v>
      </c>
      <c r="AW32" s="142">
        <v>40.43</v>
      </c>
    </row>
    <row r="33" spans="1:49" s="2" customFormat="1" ht="24.9" customHeight="1">
      <c r="A33" s="205">
        <v>25</v>
      </c>
      <c r="B33" s="380" t="s">
        <v>206</v>
      </c>
      <c r="C33" s="292">
        <v>44</v>
      </c>
      <c r="D33" s="368">
        <f>COUNTIF(AP5:AP134,"&gt;00")+1</f>
        <v>60</v>
      </c>
      <c r="E33" s="369">
        <f t="shared" si="2"/>
        <v>1588</v>
      </c>
      <c r="F33" s="373">
        <f>MIN(AP5:AP136)</f>
        <v>40.302999999999997</v>
      </c>
      <c r="G33" s="371">
        <f>AVERAGE(AP5:AP136)</f>
        <v>41.031169491525432</v>
      </c>
      <c r="H33" s="372">
        <f t="shared" si="0"/>
        <v>0.72816949152543486</v>
      </c>
      <c r="I33" s="130">
        <v>0.79826388888888899</v>
      </c>
      <c r="J33" s="131">
        <f>I33-I32</f>
        <v>2.9699074074074239E-2</v>
      </c>
      <c r="K33" s="88">
        <f>J33+K20</f>
        <v>9.2291666666666883E-2</v>
      </c>
      <c r="L33" s="156">
        <v>141.345</v>
      </c>
      <c r="M33" s="162"/>
      <c r="N33" s="44"/>
      <c r="P33" s="140">
        <v>40.707999999999998</v>
      </c>
      <c r="Q33" s="141">
        <v>40.67</v>
      </c>
      <c r="R33" s="141">
        <v>41.807000000000002</v>
      </c>
      <c r="S33" s="141">
        <v>41.512999999999998</v>
      </c>
      <c r="T33" s="141">
        <v>41.244999999999997</v>
      </c>
      <c r="U33" s="141">
        <v>40.988999999999997</v>
      </c>
      <c r="V33" s="141">
        <v>41.280999999999999</v>
      </c>
      <c r="W33" s="141">
        <v>41.557000000000002</v>
      </c>
      <c r="X33" s="141">
        <v>41.537999999999997</v>
      </c>
      <c r="Y33" s="141">
        <v>41.475999999999999</v>
      </c>
      <c r="Z33" s="144"/>
      <c r="AA33" s="141">
        <v>41.777000000000001</v>
      </c>
      <c r="AB33" s="141">
        <v>41.012</v>
      </c>
      <c r="AC33" s="141">
        <v>40.862000000000002</v>
      </c>
      <c r="AD33" s="141">
        <v>40.488</v>
      </c>
      <c r="AE33" s="141">
        <v>42.027000000000001</v>
      </c>
      <c r="AF33" s="141">
        <v>40.584000000000003</v>
      </c>
      <c r="AG33" s="141">
        <v>40.475999999999999</v>
      </c>
      <c r="AH33" s="141">
        <v>40.280999999999999</v>
      </c>
      <c r="AI33" s="141">
        <v>43.118000000000002</v>
      </c>
      <c r="AJ33" s="141">
        <v>41.837000000000003</v>
      </c>
      <c r="AK33" s="141">
        <v>40.073</v>
      </c>
      <c r="AL33" s="43"/>
      <c r="AM33" s="141">
        <v>40.235999999999997</v>
      </c>
      <c r="AN33" s="141">
        <v>44.213999999999999</v>
      </c>
      <c r="AO33" s="141">
        <v>41.695999999999998</v>
      </c>
      <c r="AP33" s="141">
        <v>41.173999999999999</v>
      </c>
      <c r="AQ33" s="141">
        <v>40.348999999999997</v>
      </c>
      <c r="AR33" s="141">
        <v>41.088999999999999</v>
      </c>
      <c r="AS33" s="141">
        <v>41.302</v>
      </c>
      <c r="AT33" s="141">
        <v>40.594999999999999</v>
      </c>
      <c r="AU33" s="141">
        <v>40.075000000000003</v>
      </c>
      <c r="AV33" s="141">
        <v>41.701000000000001</v>
      </c>
      <c r="AW33" s="142">
        <v>40.228000000000002</v>
      </c>
    </row>
    <row r="34" spans="1:49" s="2" customFormat="1" ht="24.9" customHeight="1">
      <c r="A34" s="53">
        <v>26</v>
      </c>
      <c r="B34" s="376" t="s">
        <v>209</v>
      </c>
      <c r="C34" s="293">
        <v>13</v>
      </c>
      <c r="D34" s="201">
        <f>COUNTIF(AQ5:AQ134,"&gt;00")+1</f>
        <v>63</v>
      </c>
      <c r="E34" s="206">
        <f t="shared" si="2"/>
        <v>1651</v>
      </c>
      <c r="F34" s="373">
        <f>MIN(AQ5:AQ136)</f>
        <v>40.036999999999999</v>
      </c>
      <c r="G34" s="204">
        <f>AVERAGE(AQ5:AQ136)</f>
        <v>40.536290322580662</v>
      </c>
      <c r="H34" s="203">
        <f t="shared" si="0"/>
        <v>0.49929032258066286</v>
      </c>
      <c r="I34" s="167">
        <v>0.82896990740740739</v>
      </c>
      <c r="J34" s="131">
        <f>I34-I33</f>
        <v>3.0706018518518396E-2</v>
      </c>
      <c r="K34" s="88">
        <f>J34+K21</f>
        <v>9.3738425925925739E-2</v>
      </c>
      <c r="L34" s="209">
        <v>141.24700000000001</v>
      </c>
      <c r="M34" s="287" t="s">
        <v>154</v>
      </c>
      <c r="N34" s="44" t="s">
        <v>231</v>
      </c>
      <c r="P34" s="140">
        <v>40.911999999999999</v>
      </c>
      <c r="Q34" s="141">
        <v>40.613</v>
      </c>
      <c r="R34" s="141">
        <v>42.018000000000001</v>
      </c>
      <c r="S34" s="141">
        <v>41.295000000000002</v>
      </c>
      <c r="T34" s="141">
        <v>42.121000000000002</v>
      </c>
      <c r="U34" s="141">
        <v>40.726999999999997</v>
      </c>
      <c r="V34" s="141">
        <v>43.01</v>
      </c>
      <c r="W34" s="141">
        <v>41.908000000000001</v>
      </c>
      <c r="X34" s="141">
        <v>41.046999999999997</v>
      </c>
      <c r="Y34" s="141">
        <v>40.96</v>
      </c>
      <c r="Z34" s="144"/>
      <c r="AA34" s="141">
        <v>42.167000000000002</v>
      </c>
      <c r="AB34" s="141">
        <v>40.738999999999997</v>
      </c>
      <c r="AC34" s="141">
        <v>41.918999999999997</v>
      </c>
      <c r="AD34" s="141">
        <v>40.591999999999999</v>
      </c>
      <c r="AE34" s="141">
        <v>41.082999999999998</v>
      </c>
      <c r="AF34" s="141">
        <v>40.920999999999999</v>
      </c>
      <c r="AG34" s="141">
        <v>40.125</v>
      </c>
      <c r="AH34" s="141">
        <v>40.280999999999999</v>
      </c>
      <c r="AI34" s="141">
        <v>41.929000000000002</v>
      </c>
      <c r="AJ34" s="141">
        <v>42.097999999999999</v>
      </c>
      <c r="AK34" s="141">
        <v>39.988999999999997</v>
      </c>
      <c r="AL34" s="43"/>
      <c r="AM34" s="141">
        <v>40.4</v>
      </c>
      <c r="AN34" s="141">
        <v>44.01</v>
      </c>
      <c r="AO34" s="141">
        <v>42.53</v>
      </c>
      <c r="AP34" s="141">
        <v>40.642000000000003</v>
      </c>
      <c r="AQ34" s="141">
        <v>40.344000000000001</v>
      </c>
      <c r="AR34" s="141">
        <v>41.564999999999998</v>
      </c>
      <c r="AS34" s="141">
        <v>40.401000000000003</v>
      </c>
      <c r="AT34" s="141">
        <v>40.917999999999999</v>
      </c>
      <c r="AU34" s="141">
        <v>40.450000000000003</v>
      </c>
      <c r="AV34" s="141">
        <v>41.232999999999997</v>
      </c>
      <c r="AW34" s="142">
        <v>41.868000000000002</v>
      </c>
    </row>
    <row r="35" spans="1:49" s="2" customFormat="1" ht="24.9" customHeight="1">
      <c r="A35" s="53">
        <v>27</v>
      </c>
      <c r="B35" s="380" t="s">
        <v>257</v>
      </c>
      <c r="C35" s="291">
        <v>9</v>
      </c>
      <c r="D35" s="368">
        <f>COUNTIF(AR5:AR134,"&gt;00")+1</f>
        <v>62</v>
      </c>
      <c r="E35" s="369">
        <f t="shared" si="2"/>
        <v>1713</v>
      </c>
      <c r="F35" s="373">
        <f>MIN(AR5:AR136)</f>
        <v>40.67</v>
      </c>
      <c r="G35" s="371">
        <f>AVERAGE(AR4:AR135)</f>
        <v>41.502677419354839</v>
      </c>
      <c r="H35" s="372">
        <f t="shared" si="0"/>
        <v>0.83267741935483741</v>
      </c>
      <c r="I35" s="85">
        <v>0.86009259259259263</v>
      </c>
      <c r="J35" s="89">
        <f t="shared" si="1"/>
        <v>3.1122685185185239E-2</v>
      </c>
      <c r="K35" s="152">
        <f>J35+K22</f>
        <v>9.9560185185185279E-2</v>
      </c>
      <c r="L35" s="159">
        <v>170.01300000000001</v>
      </c>
      <c r="M35" s="162" t="s">
        <v>259</v>
      </c>
      <c r="N35" s="44" t="s">
        <v>165</v>
      </c>
      <c r="P35" s="140">
        <v>40.854999999999997</v>
      </c>
      <c r="Q35" s="141">
        <v>40.768000000000001</v>
      </c>
      <c r="R35" s="141">
        <v>41.923000000000002</v>
      </c>
      <c r="S35" s="141">
        <v>41.457999999999998</v>
      </c>
      <c r="T35" s="141">
        <v>40.847999999999999</v>
      </c>
      <c r="U35" s="141">
        <v>40.67</v>
      </c>
      <c r="V35" s="141">
        <v>41.418999999999997</v>
      </c>
      <c r="W35" s="141">
        <v>42.387</v>
      </c>
      <c r="X35" s="141">
        <v>41.064</v>
      </c>
      <c r="Y35" s="141">
        <v>41.216000000000001</v>
      </c>
      <c r="Z35" s="144"/>
      <c r="AA35" s="141">
        <v>41.503999999999998</v>
      </c>
      <c r="AB35" s="141">
        <v>40.741999999999997</v>
      </c>
      <c r="AC35" s="141">
        <v>43.655999999999999</v>
      </c>
      <c r="AD35" s="141">
        <v>40.527999999999999</v>
      </c>
      <c r="AE35" s="141">
        <v>41.81</v>
      </c>
      <c r="AF35" s="141">
        <v>40.69</v>
      </c>
      <c r="AG35" s="141">
        <v>40.448999999999998</v>
      </c>
      <c r="AH35" s="141">
        <v>40.201000000000001</v>
      </c>
      <c r="AI35" s="141">
        <v>42.963999999999999</v>
      </c>
      <c r="AJ35" s="141">
        <v>41.259</v>
      </c>
      <c r="AK35" s="141">
        <v>40.235999999999997</v>
      </c>
      <c r="AL35" s="43"/>
      <c r="AM35" s="141">
        <v>40.292000000000002</v>
      </c>
      <c r="AN35" s="141">
        <v>45.741999999999997</v>
      </c>
      <c r="AO35" s="141">
        <v>41.49</v>
      </c>
      <c r="AP35" s="141">
        <v>40.476999999999997</v>
      </c>
      <c r="AQ35" s="141">
        <v>40.323</v>
      </c>
      <c r="AR35" s="141">
        <v>41.27</v>
      </c>
      <c r="AS35" s="141">
        <v>40.435000000000002</v>
      </c>
      <c r="AT35" s="141">
        <v>41.564999999999998</v>
      </c>
      <c r="AU35" s="141">
        <v>40.106000000000002</v>
      </c>
      <c r="AV35" s="141">
        <v>42.460999999999999</v>
      </c>
      <c r="AW35" s="142">
        <v>40.658000000000001</v>
      </c>
    </row>
    <row r="36" spans="1:49" s="2" customFormat="1" ht="24.9" customHeight="1">
      <c r="A36" s="53">
        <v>28</v>
      </c>
      <c r="B36" s="380" t="s">
        <v>258</v>
      </c>
      <c r="C36" s="291">
        <v>3</v>
      </c>
      <c r="D36" s="368">
        <f>COUNTIF(AS5:AS134,"&gt;00")+1</f>
        <v>43</v>
      </c>
      <c r="E36" s="369">
        <f t="shared" si="2"/>
        <v>1756</v>
      </c>
      <c r="F36" s="373">
        <f>MIN(AS5:AS136)</f>
        <v>40.401000000000003</v>
      </c>
      <c r="G36" s="371">
        <f>AVERAGE(AS5:AS136)</f>
        <v>41.07802380952382</v>
      </c>
      <c r="H36" s="372">
        <f t="shared" si="0"/>
        <v>0.67702380952381702</v>
      </c>
      <c r="I36" s="85">
        <v>0.88201388888888888</v>
      </c>
      <c r="J36" s="89">
        <f t="shared" si="1"/>
        <v>2.1921296296296244E-2</v>
      </c>
      <c r="K36" s="152">
        <f>J36+K23</f>
        <v>8.809027777777767E-2</v>
      </c>
      <c r="L36" s="159">
        <v>141.04900000000001</v>
      </c>
      <c r="M36" s="162"/>
      <c r="N36" s="44"/>
      <c r="P36" s="140">
        <v>40.954000000000001</v>
      </c>
      <c r="Q36" s="141">
        <v>40.875999999999998</v>
      </c>
      <c r="R36" s="141">
        <v>42.27</v>
      </c>
      <c r="S36" s="141">
        <v>41.58</v>
      </c>
      <c r="T36" s="141">
        <v>40.600999999999999</v>
      </c>
      <c r="U36" s="141">
        <v>40.862000000000002</v>
      </c>
      <c r="V36" s="141">
        <v>42.787999999999997</v>
      </c>
      <c r="W36" s="141">
        <v>41.872</v>
      </c>
      <c r="X36" s="141">
        <v>41.125</v>
      </c>
      <c r="Y36" s="141">
        <v>41.061999999999998</v>
      </c>
      <c r="Z36" s="144"/>
      <c r="AA36" s="141">
        <v>41.594000000000001</v>
      </c>
      <c r="AB36" s="141">
        <v>41.831000000000003</v>
      </c>
      <c r="AC36" s="141">
        <v>41.496000000000002</v>
      </c>
      <c r="AD36" s="141">
        <v>40.75</v>
      </c>
      <c r="AE36" s="141">
        <v>41.738999999999997</v>
      </c>
      <c r="AF36" s="141">
        <v>40.628999999999998</v>
      </c>
      <c r="AG36" s="141">
        <v>40.073</v>
      </c>
      <c r="AH36" s="141">
        <v>40.177</v>
      </c>
      <c r="AI36" s="141">
        <v>42.225000000000001</v>
      </c>
      <c r="AJ36" s="141">
        <v>41.470999999999997</v>
      </c>
      <c r="AK36" s="141">
        <v>39.826999999999998</v>
      </c>
      <c r="AL36" s="43"/>
      <c r="AM36" s="141">
        <v>40.363999999999997</v>
      </c>
      <c r="AN36" s="141">
        <v>44.515000000000001</v>
      </c>
      <c r="AO36" s="141">
        <v>41.929000000000002</v>
      </c>
      <c r="AP36" s="141">
        <v>40.454999999999998</v>
      </c>
      <c r="AQ36" s="141">
        <v>40.424999999999997</v>
      </c>
      <c r="AR36" s="141">
        <v>40.822000000000003</v>
      </c>
      <c r="AS36" s="141">
        <v>40.731000000000002</v>
      </c>
      <c r="AT36" s="141">
        <v>42.55</v>
      </c>
      <c r="AU36" s="141">
        <v>40.747</v>
      </c>
      <c r="AV36" s="141">
        <v>42.597999999999999</v>
      </c>
      <c r="AW36" s="142">
        <v>40.984000000000002</v>
      </c>
    </row>
    <row r="37" spans="1:49" s="2" customFormat="1" ht="24.9" customHeight="1">
      <c r="A37" s="53">
        <v>29</v>
      </c>
      <c r="B37" s="380" t="s">
        <v>257</v>
      </c>
      <c r="C37" s="291">
        <v>13</v>
      </c>
      <c r="D37" s="368">
        <f>COUNTIF(AT5:AT134,"&gt;00")+1</f>
        <v>33</v>
      </c>
      <c r="E37" s="369">
        <f t="shared" si="2"/>
        <v>1789</v>
      </c>
      <c r="F37" s="373">
        <f>MIN(AT5:AT136)</f>
        <v>40.594999999999999</v>
      </c>
      <c r="G37" s="371">
        <f>AVERAGE(AT5:AT136)</f>
        <v>41.5666875</v>
      </c>
      <c r="H37" s="372">
        <f t="shared" si="0"/>
        <v>0.97168750000000159</v>
      </c>
      <c r="I37" s="85">
        <v>0.8990393518518518</v>
      </c>
      <c r="J37" s="89">
        <f t="shared" si="1"/>
        <v>1.7025462962962923E-2</v>
      </c>
      <c r="K37" s="268">
        <f>J37+K35</f>
        <v>0.1165856481481482</v>
      </c>
      <c r="L37" s="159">
        <v>143.102</v>
      </c>
      <c r="M37" s="162"/>
      <c r="N37" s="44"/>
      <c r="P37" s="140">
        <v>40.634</v>
      </c>
      <c r="Q37" s="141">
        <v>40.881</v>
      </c>
      <c r="R37" s="141">
        <v>43.097999999999999</v>
      </c>
      <c r="S37" s="141">
        <v>41.756</v>
      </c>
      <c r="T37" s="141">
        <v>40.555999999999997</v>
      </c>
      <c r="U37" s="141">
        <v>40.811999999999998</v>
      </c>
      <c r="V37" s="141">
        <v>41.904000000000003</v>
      </c>
      <c r="W37" s="141">
        <v>41.720999999999997</v>
      </c>
      <c r="X37" s="141">
        <v>41.04</v>
      </c>
      <c r="Y37" s="141">
        <v>41.426000000000002</v>
      </c>
      <c r="Z37" s="144"/>
      <c r="AA37" s="141">
        <v>41.42</v>
      </c>
      <c r="AB37" s="141">
        <v>40.735999999999997</v>
      </c>
      <c r="AC37" s="141">
        <v>40.918999999999997</v>
      </c>
      <c r="AD37" s="141">
        <v>40.488999999999997</v>
      </c>
      <c r="AE37" s="141">
        <v>41.698</v>
      </c>
      <c r="AF37" s="141">
        <v>41.878</v>
      </c>
      <c r="AG37" s="141">
        <v>41.462000000000003</v>
      </c>
      <c r="AH37" s="141">
        <v>40.223999999999997</v>
      </c>
      <c r="AI37" s="141">
        <v>42.835999999999999</v>
      </c>
      <c r="AJ37" s="141">
        <v>41.555</v>
      </c>
      <c r="AK37" s="141">
        <v>39.793999999999997</v>
      </c>
      <c r="AL37" s="43"/>
      <c r="AM37" s="141">
        <v>40.372999999999998</v>
      </c>
      <c r="AN37" s="141">
        <v>48.271000000000001</v>
      </c>
      <c r="AO37" s="141">
        <v>42.787999999999997</v>
      </c>
      <c r="AP37" s="141">
        <v>40.811999999999998</v>
      </c>
      <c r="AQ37" s="141">
        <v>40.231000000000002</v>
      </c>
      <c r="AR37" s="141">
        <v>41.424999999999997</v>
      </c>
      <c r="AS37" s="141">
        <v>40.409999999999997</v>
      </c>
      <c r="AT37" s="43"/>
      <c r="AU37" s="141">
        <v>41.570999999999998</v>
      </c>
      <c r="AV37" s="141">
        <v>41.685000000000002</v>
      </c>
      <c r="AW37" s="142">
        <v>40.902999999999999</v>
      </c>
    </row>
    <row r="38" spans="1:49" s="2" customFormat="1" ht="24.9" customHeight="1">
      <c r="A38" s="53">
        <v>30</v>
      </c>
      <c r="B38" s="380" t="s">
        <v>209</v>
      </c>
      <c r="C38" s="291">
        <v>21</v>
      </c>
      <c r="D38" s="368">
        <f>COUNTIF(AU5:AU134,"&gt;00")+1</f>
        <v>72</v>
      </c>
      <c r="E38" s="369">
        <f t="shared" si="2"/>
        <v>1861</v>
      </c>
      <c r="F38" s="373">
        <f>MIN(AU5:AU136)</f>
        <v>40.000999999999998</v>
      </c>
      <c r="G38" s="371">
        <f>AVERAGE(AU5:AU136)</f>
        <v>40.536056338028168</v>
      </c>
      <c r="H38" s="372">
        <f t="shared" si="0"/>
        <v>0.53505633802816988</v>
      </c>
      <c r="I38" s="85">
        <v>0.93401620370370375</v>
      </c>
      <c r="J38" s="89">
        <f t="shared" si="1"/>
        <v>3.4976851851851953E-2</v>
      </c>
      <c r="K38" s="264">
        <f>J38+K34</f>
        <v>0.12871527777777769</v>
      </c>
      <c r="L38" s="159">
        <v>142.172</v>
      </c>
      <c r="M38" s="162"/>
      <c r="N38" s="44"/>
      <c r="P38" s="140">
        <v>41.094999999999999</v>
      </c>
      <c r="Q38" s="141">
        <v>40.884999999999998</v>
      </c>
      <c r="R38" s="141">
        <v>41.841000000000001</v>
      </c>
      <c r="S38" s="141">
        <v>41.558999999999997</v>
      </c>
      <c r="T38" s="141">
        <v>40.451000000000001</v>
      </c>
      <c r="U38" s="141">
        <v>41.247999999999998</v>
      </c>
      <c r="V38" s="141">
        <v>41.701999999999998</v>
      </c>
      <c r="W38" s="141">
        <v>42.27</v>
      </c>
      <c r="X38" s="141">
        <v>41.8</v>
      </c>
      <c r="Y38" s="141">
        <v>40.725000000000001</v>
      </c>
      <c r="Z38" s="144"/>
      <c r="AA38" s="141">
        <v>41.475999999999999</v>
      </c>
      <c r="AB38" s="141">
        <v>40.813000000000002</v>
      </c>
      <c r="AC38" s="141">
        <v>41.47</v>
      </c>
      <c r="AD38" s="141">
        <v>40.322000000000003</v>
      </c>
      <c r="AE38" s="141">
        <v>41.789000000000001</v>
      </c>
      <c r="AF38" s="141">
        <v>40.887999999999998</v>
      </c>
      <c r="AG38" s="141">
        <v>40.533999999999999</v>
      </c>
      <c r="AH38" s="141">
        <v>40.017000000000003</v>
      </c>
      <c r="AI38" s="141">
        <v>43.057000000000002</v>
      </c>
      <c r="AJ38" s="141">
        <v>41.779000000000003</v>
      </c>
      <c r="AK38" s="141">
        <v>39.999000000000002</v>
      </c>
      <c r="AL38" s="43"/>
      <c r="AM38" s="141">
        <v>40.386000000000003</v>
      </c>
      <c r="AN38" s="141">
        <v>43.805</v>
      </c>
      <c r="AO38" s="141">
        <v>41.670999999999999</v>
      </c>
      <c r="AP38" s="141">
        <v>40.801000000000002</v>
      </c>
      <c r="AQ38" s="141">
        <v>41.497999999999998</v>
      </c>
      <c r="AR38" s="141">
        <v>40.67</v>
      </c>
      <c r="AS38" s="141">
        <v>41.158999999999999</v>
      </c>
      <c r="AT38" s="43"/>
      <c r="AU38" s="141">
        <v>40.450000000000003</v>
      </c>
      <c r="AV38" s="141">
        <v>41.165999999999997</v>
      </c>
      <c r="AW38" s="142">
        <v>40.567</v>
      </c>
    </row>
    <row r="39" spans="1:49" s="2" customFormat="1" ht="24.9" customHeight="1">
      <c r="A39" s="53">
        <v>31</v>
      </c>
      <c r="B39" s="380" t="s">
        <v>206</v>
      </c>
      <c r="C39" s="291">
        <v>13</v>
      </c>
      <c r="D39" s="368">
        <f>COUNTIF(AV5:AV134,"&gt;00")+1</f>
        <v>72</v>
      </c>
      <c r="E39" s="369">
        <f t="shared" si="2"/>
        <v>1933</v>
      </c>
      <c r="F39" s="373">
        <f>MIN(AV5:AV136)</f>
        <v>40.668999999999997</v>
      </c>
      <c r="G39" s="371">
        <f>AVERAGE(AV5:AV136)</f>
        <v>41.678323943661979</v>
      </c>
      <c r="H39" s="372">
        <f t="shared" si="0"/>
        <v>1.0093239436619825</v>
      </c>
      <c r="I39" s="85">
        <v>0.96991898148148159</v>
      </c>
      <c r="J39" s="89">
        <f t="shared" si="1"/>
        <v>3.5902777777777839E-2</v>
      </c>
      <c r="K39" s="265">
        <f>J39+K33</f>
        <v>0.12819444444444472</v>
      </c>
      <c r="L39" s="159">
        <v>143.15100000000001</v>
      </c>
      <c r="M39" s="162"/>
      <c r="N39" s="44"/>
      <c r="P39" s="140">
        <v>40.896999999999998</v>
      </c>
      <c r="Q39" s="141">
        <v>40.671999999999997</v>
      </c>
      <c r="R39" s="141">
        <v>42.357999999999997</v>
      </c>
      <c r="S39" s="141">
        <v>41.451999999999998</v>
      </c>
      <c r="T39" s="141">
        <v>40.582000000000001</v>
      </c>
      <c r="U39" s="141">
        <v>40.841000000000001</v>
      </c>
      <c r="V39" s="141">
        <v>43.033000000000001</v>
      </c>
      <c r="W39" s="141">
        <v>43.002000000000002</v>
      </c>
      <c r="X39" s="141">
        <v>41.658000000000001</v>
      </c>
      <c r="Y39" s="141">
        <v>40.999000000000002</v>
      </c>
      <c r="Z39" s="144"/>
      <c r="AA39" s="141">
        <v>42.555999999999997</v>
      </c>
      <c r="AB39" s="141">
        <v>40.927999999999997</v>
      </c>
      <c r="AC39" s="141">
        <v>41.536000000000001</v>
      </c>
      <c r="AD39" s="141">
        <v>40.54</v>
      </c>
      <c r="AE39" s="141">
        <v>42.95</v>
      </c>
      <c r="AF39" s="141">
        <v>40.433</v>
      </c>
      <c r="AG39" s="141">
        <v>40.32</v>
      </c>
      <c r="AH39" s="141">
        <v>40.012999999999998</v>
      </c>
      <c r="AI39" s="141">
        <v>42.076999999999998</v>
      </c>
      <c r="AJ39" s="141">
        <v>42.097000000000001</v>
      </c>
      <c r="AK39" s="141">
        <v>39.822000000000003</v>
      </c>
      <c r="AL39" s="43"/>
      <c r="AM39" s="141">
        <v>40.47</v>
      </c>
      <c r="AN39" s="141">
        <v>44.121000000000002</v>
      </c>
      <c r="AO39" s="141">
        <v>41.939</v>
      </c>
      <c r="AP39" s="141">
        <v>44.976999999999997</v>
      </c>
      <c r="AQ39" s="141">
        <v>40.521000000000001</v>
      </c>
      <c r="AR39" s="141">
        <v>41.033000000000001</v>
      </c>
      <c r="AS39" s="141">
        <v>40.603999999999999</v>
      </c>
      <c r="AT39" s="43"/>
      <c r="AU39" s="141">
        <v>40.351999999999997</v>
      </c>
      <c r="AV39" s="141">
        <v>41.23</v>
      </c>
      <c r="AW39" s="142">
        <v>40.539000000000001</v>
      </c>
    </row>
    <row r="40" spans="1:49" s="2" customFormat="1" ht="24.9" customHeight="1" thickBot="1">
      <c r="A40" s="172" t="s">
        <v>103</v>
      </c>
      <c r="B40" s="387" t="s">
        <v>258</v>
      </c>
      <c r="C40" s="294">
        <v>5</v>
      </c>
      <c r="D40" s="278">
        <f>COUNTIF(AW5:AW134,"&gt;00")+1</f>
        <v>64</v>
      </c>
      <c r="E40" s="232">
        <f t="shared" si="2"/>
        <v>1997</v>
      </c>
      <c r="F40" s="239">
        <f>MIN(AW5:AW136)</f>
        <v>40.156999999999996</v>
      </c>
      <c r="G40" s="125">
        <f>AVERAGE(AW5:AW136)</f>
        <v>40.658126984126987</v>
      </c>
      <c r="H40" s="126">
        <f t="shared" si="0"/>
        <v>0.50112698412699075</v>
      </c>
      <c r="I40" s="106">
        <v>1.0007060185185186</v>
      </c>
      <c r="J40" s="107">
        <f>I40-I39</f>
        <v>3.0787037037037002E-2</v>
      </c>
      <c r="K40" s="277">
        <f>J40+K36</f>
        <v>0.11887731481481467</v>
      </c>
      <c r="L40" s="153"/>
      <c r="M40" s="196" t="s">
        <v>260</v>
      </c>
      <c r="N40" s="44" t="s">
        <v>234</v>
      </c>
      <c r="P40" s="140">
        <v>40.722000000000001</v>
      </c>
      <c r="Q40" s="141">
        <v>42.244</v>
      </c>
      <c r="R40" s="141">
        <v>41.491</v>
      </c>
      <c r="S40" s="141">
        <v>41.927999999999997</v>
      </c>
      <c r="T40" s="141">
        <v>40.616</v>
      </c>
      <c r="U40" s="141">
        <v>42.427999999999997</v>
      </c>
      <c r="V40" s="141">
        <v>41.63</v>
      </c>
      <c r="W40" s="141">
        <v>41.662999999999997</v>
      </c>
      <c r="X40" s="141">
        <v>42.228000000000002</v>
      </c>
      <c r="Y40" s="141">
        <v>40.859000000000002</v>
      </c>
      <c r="Z40" s="144"/>
      <c r="AA40" s="141">
        <v>42.296999999999997</v>
      </c>
      <c r="AB40" s="141">
        <v>41.02</v>
      </c>
      <c r="AC40" s="141">
        <v>41.497999999999998</v>
      </c>
      <c r="AD40" s="141">
        <v>40.57</v>
      </c>
      <c r="AE40" s="141">
        <v>41.601999999999997</v>
      </c>
      <c r="AF40" s="141">
        <v>41.311</v>
      </c>
      <c r="AG40" s="141">
        <v>40.314</v>
      </c>
      <c r="AH40" s="141">
        <v>40.298999999999999</v>
      </c>
      <c r="AI40" s="141">
        <v>42.192999999999998</v>
      </c>
      <c r="AJ40" s="141">
        <v>41.402999999999999</v>
      </c>
      <c r="AK40" s="141">
        <v>40.140999999999998</v>
      </c>
      <c r="AL40" s="43"/>
      <c r="AM40" s="141">
        <v>40.203000000000003</v>
      </c>
      <c r="AN40" s="141">
        <v>43.143999999999998</v>
      </c>
      <c r="AO40" s="141">
        <v>41.567</v>
      </c>
      <c r="AP40" s="141">
        <v>40.804000000000002</v>
      </c>
      <c r="AQ40" s="141">
        <v>40.564999999999998</v>
      </c>
      <c r="AR40" s="141">
        <v>42.185000000000002</v>
      </c>
      <c r="AS40" s="141">
        <v>40.926000000000002</v>
      </c>
      <c r="AT40" s="43"/>
      <c r="AU40" s="141">
        <v>40.395000000000003</v>
      </c>
      <c r="AV40" s="141">
        <v>41.161000000000001</v>
      </c>
      <c r="AW40" s="142">
        <v>40.554000000000002</v>
      </c>
    </row>
    <row r="41" spans="1:49" ht="24.75" customHeight="1" thickBot="1">
      <c r="E41" s="108" t="s">
        <v>102</v>
      </c>
      <c r="F41" s="109">
        <f>AVERAGE(F8:F40)</f>
        <v>40.65009090909092</v>
      </c>
      <c r="G41" s="109">
        <f>AVERAGE(P5:AW136)</f>
        <v>41.317043788187377</v>
      </c>
      <c r="H41" s="110">
        <f>AVERAGE(H8:H40)</f>
        <v>0.72259355789670199</v>
      </c>
      <c r="N41" s="95"/>
      <c r="P41" s="140">
        <v>40.853000000000002</v>
      </c>
      <c r="Q41" s="141">
        <v>41.252000000000002</v>
      </c>
      <c r="R41" s="141">
        <v>41.872999999999998</v>
      </c>
      <c r="S41" s="141">
        <v>41.405999999999999</v>
      </c>
      <c r="T41" s="141">
        <v>40.567999999999998</v>
      </c>
      <c r="U41" s="141">
        <v>40.648000000000003</v>
      </c>
      <c r="V41" s="141">
        <v>42.429000000000002</v>
      </c>
      <c r="W41" s="141">
        <v>41.661000000000001</v>
      </c>
      <c r="X41" s="141">
        <v>41.295000000000002</v>
      </c>
      <c r="Y41" s="141">
        <v>40.832000000000001</v>
      </c>
      <c r="Z41" s="144"/>
      <c r="AA41" s="141">
        <v>41.47</v>
      </c>
      <c r="AB41" s="141">
        <v>40.932000000000002</v>
      </c>
      <c r="AC41" s="141">
        <v>41.116</v>
      </c>
      <c r="AD41" s="141">
        <v>40.723999999999997</v>
      </c>
      <c r="AE41" s="141">
        <v>42.045999999999999</v>
      </c>
      <c r="AF41" s="141">
        <v>41.063000000000002</v>
      </c>
      <c r="AG41" s="141">
        <v>40.152999999999999</v>
      </c>
      <c r="AH41" s="141">
        <v>39.926000000000002</v>
      </c>
      <c r="AI41" s="141">
        <v>42.395000000000003</v>
      </c>
      <c r="AJ41" s="141">
        <v>41.71</v>
      </c>
      <c r="AK41" s="141">
        <v>40.174999999999997</v>
      </c>
      <c r="AL41" s="43"/>
      <c r="AM41" s="141">
        <v>40.616</v>
      </c>
      <c r="AN41" s="141">
        <v>44.070999999999998</v>
      </c>
      <c r="AO41" s="141">
        <v>42.241</v>
      </c>
      <c r="AP41" s="141">
        <v>40.947000000000003</v>
      </c>
      <c r="AQ41" s="141">
        <v>40.287999999999997</v>
      </c>
      <c r="AR41" s="141">
        <v>42.218000000000004</v>
      </c>
      <c r="AS41" s="141">
        <v>40.744999999999997</v>
      </c>
      <c r="AT41" s="43"/>
      <c r="AU41" s="141">
        <v>40.411000000000001</v>
      </c>
      <c r="AV41" s="141">
        <v>41.709000000000003</v>
      </c>
      <c r="AW41" s="142">
        <v>40.398000000000003</v>
      </c>
    </row>
    <row r="42" spans="1:49" ht="22.95" customHeight="1">
      <c r="P42" s="140">
        <v>40.848999999999997</v>
      </c>
      <c r="Q42" s="141">
        <v>41.813000000000002</v>
      </c>
      <c r="R42" s="141">
        <v>42.122</v>
      </c>
      <c r="S42" s="141">
        <v>41.634999999999998</v>
      </c>
      <c r="T42" s="141">
        <v>40.972999999999999</v>
      </c>
      <c r="U42" s="141">
        <v>40.738</v>
      </c>
      <c r="V42" s="141">
        <v>42.686</v>
      </c>
      <c r="W42" s="141">
        <v>41.65</v>
      </c>
      <c r="X42" s="141">
        <v>42.052999999999997</v>
      </c>
      <c r="Y42" s="141">
        <v>40.799999999999997</v>
      </c>
      <c r="Z42" s="144"/>
      <c r="AA42" s="141">
        <v>41.548999999999999</v>
      </c>
      <c r="AB42" s="141">
        <v>41.146000000000001</v>
      </c>
      <c r="AC42" s="141">
        <v>41.232999999999997</v>
      </c>
      <c r="AD42" s="141">
        <v>40.496000000000002</v>
      </c>
      <c r="AE42" s="141">
        <v>41.152000000000001</v>
      </c>
      <c r="AF42" s="141">
        <v>40.591000000000001</v>
      </c>
      <c r="AG42" s="141">
        <v>40.377000000000002</v>
      </c>
      <c r="AH42" s="141">
        <v>39.984000000000002</v>
      </c>
      <c r="AI42" s="141">
        <v>42.609000000000002</v>
      </c>
      <c r="AJ42" s="141">
        <v>41.591999999999999</v>
      </c>
      <c r="AK42" s="141">
        <v>40.140999999999998</v>
      </c>
      <c r="AL42" s="43"/>
      <c r="AM42" s="141">
        <v>40.624000000000002</v>
      </c>
      <c r="AN42" s="141">
        <v>43.526000000000003</v>
      </c>
      <c r="AO42" s="141">
        <v>42.509</v>
      </c>
      <c r="AP42" s="141">
        <v>42.314</v>
      </c>
      <c r="AQ42" s="141">
        <v>40.654000000000003</v>
      </c>
      <c r="AR42" s="141">
        <v>41.762</v>
      </c>
      <c r="AS42" s="141">
        <v>40.439</v>
      </c>
      <c r="AT42" s="43"/>
      <c r="AU42" s="141">
        <v>40.515000000000001</v>
      </c>
      <c r="AV42" s="141">
        <v>41.206000000000003</v>
      </c>
      <c r="AW42" s="142">
        <v>40.86</v>
      </c>
    </row>
    <row r="43" spans="1:49" ht="22.95" customHeight="1">
      <c r="P43" s="140">
        <v>41.075000000000003</v>
      </c>
      <c r="Q43" s="141">
        <v>40.944000000000003</v>
      </c>
      <c r="R43" s="141">
        <v>43.107999999999997</v>
      </c>
      <c r="S43" s="141">
        <v>42.406999999999996</v>
      </c>
      <c r="T43" s="141">
        <v>40.804000000000002</v>
      </c>
      <c r="U43" s="141">
        <v>40.744999999999997</v>
      </c>
      <c r="V43" s="141">
        <v>41.436999999999998</v>
      </c>
      <c r="W43" s="141">
        <v>41.466000000000001</v>
      </c>
      <c r="X43" s="141">
        <v>41.984999999999999</v>
      </c>
      <c r="Y43" s="141">
        <v>40.981000000000002</v>
      </c>
      <c r="Z43" s="144"/>
      <c r="AA43" s="141">
        <v>43.014000000000003</v>
      </c>
      <c r="AB43" s="141">
        <v>41.156999999999996</v>
      </c>
      <c r="AC43" s="141">
        <v>41.457000000000001</v>
      </c>
      <c r="AD43" s="141">
        <v>40.491999999999997</v>
      </c>
      <c r="AE43" s="141">
        <v>41.720999999999997</v>
      </c>
      <c r="AF43" s="141">
        <v>40.552</v>
      </c>
      <c r="AG43" s="141">
        <v>40.076000000000001</v>
      </c>
      <c r="AH43" s="141">
        <v>40.354999999999997</v>
      </c>
      <c r="AI43" s="141">
        <v>42.81</v>
      </c>
      <c r="AJ43" s="141">
        <v>41.386000000000003</v>
      </c>
      <c r="AK43" s="141">
        <v>40.152999999999999</v>
      </c>
      <c r="AL43" s="43"/>
      <c r="AM43" s="141">
        <v>40.354999999999997</v>
      </c>
      <c r="AN43" s="141">
        <v>42.850999999999999</v>
      </c>
      <c r="AO43" s="141">
        <v>42.463999999999999</v>
      </c>
      <c r="AP43" s="141">
        <v>40.356000000000002</v>
      </c>
      <c r="AQ43" s="141">
        <v>40.332000000000001</v>
      </c>
      <c r="AR43" s="141">
        <v>42.194000000000003</v>
      </c>
      <c r="AS43" s="141">
        <v>40.555999999999997</v>
      </c>
      <c r="AT43" s="43"/>
      <c r="AU43" s="141">
        <v>40.832000000000001</v>
      </c>
      <c r="AV43" s="141">
        <v>40.938000000000002</v>
      </c>
      <c r="AW43" s="142">
        <v>40.473999999999997</v>
      </c>
    </row>
    <row r="44" spans="1:49" ht="22.95" customHeight="1">
      <c r="P44" s="140">
        <v>40.744</v>
      </c>
      <c r="Q44" s="141">
        <v>40.841999999999999</v>
      </c>
      <c r="R44" s="141">
        <v>41.734000000000002</v>
      </c>
      <c r="S44" s="141">
        <v>41.781999999999996</v>
      </c>
      <c r="T44" s="141">
        <v>40.604999999999997</v>
      </c>
      <c r="U44" s="141">
        <v>40.929000000000002</v>
      </c>
      <c r="V44" s="141">
        <v>41.695999999999998</v>
      </c>
      <c r="W44" s="141">
        <v>41.781999999999996</v>
      </c>
      <c r="X44" s="141">
        <v>41.298999999999999</v>
      </c>
      <c r="Y44" s="141">
        <v>41.271000000000001</v>
      </c>
      <c r="Z44" s="144"/>
      <c r="AA44" s="144"/>
      <c r="AB44" s="141">
        <v>41.155999999999999</v>
      </c>
      <c r="AC44" s="141">
        <v>41.231999999999999</v>
      </c>
      <c r="AD44" s="141">
        <v>40.246000000000002</v>
      </c>
      <c r="AE44" s="141">
        <v>41.838999999999999</v>
      </c>
      <c r="AF44" s="141">
        <v>40.744</v>
      </c>
      <c r="AG44" s="141">
        <v>40.128999999999998</v>
      </c>
      <c r="AH44" s="141">
        <v>40.250999999999998</v>
      </c>
      <c r="AI44" s="141">
        <v>42.152000000000001</v>
      </c>
      <c r="AJ44" s="141">
        <v>41.609000000000002</v>
      </c>
      <c r="AK44" s="141">
        <v>40.081000000000003</v>
      </c>
      <c r="AL44" s="43"/>
      <c r="AM44" s="141">
        <v>40.630000000000003</v>
      </c>
      <c r="AN44" s="141">
        <v>43.384</v>
      </c>
      <c r="AO44" s="141">
        <v>41.954000000000001</v>
      </c>
      <c r="AP44" s="141">
        <v>40.738999999999997</v>
      </c>
      <c r="AQ44" s="141">
        <v>40.271999999999998</v>
      </c>
      <c r="AR44" s="141">
        <v>41.314999999999998</v>
      </c>
      <c r="AS44" s="141">
        <v>40.533999999999999</v>
      </c>
      <c r="AT44" s="43"/>
      <c r="AU44" s="141">
        <v>40.670999999999999</v>
      </c>
      <c r="AV44" s="141">
        <v>42.146000000000001</v>
      </c>
      <c r="AW44" s="142">
        <v>40.765999999999998</v>
      </c>
    </row>
    <row r="45" spans="1:49" ht="22.95" customHeight="1">
      <c r="P45" s="140">
        <v>40.915999999999997</v>
      </c>
      <c r="Q45" s="141">
        <v>40.683999999999997</v>
      </c>
      <c r="R45" s="141">
        <v>42.057000000000002</v>
      </c>
      <c r="S45" s="141">
        <v>41.655999999999999</v>
      </c>
      <c r="T45" s="141">
        <v>40.530999999999999</v>
      </c>
      <c r="U45" s="141">
        <v>40.551000000000002</v>
      </c>
      <c r="V45" s="141">
        <v>42.283999999999999</v>
      </c>
      <c r="W45" s="141">
        <v>41.667000000000002</v>
      </c>
      <c r="X45" s="141">
        <v>42.956000000000003</v>
      </c>
      <c r="Y45" s="141">
        <v>40.765999999999998</v>
      </c>
      <c r="Z45" s="144"/>
      <c r="AA45" s="144"/>
      <c r="AB45" s="141">
        <v>40.944000000000003</v>
      </c>
      <c r="AC45" s="141">
        <v>42.351999999999997</v>
      </c>
      <c r="AD45" s="141">
        <v>40.9</v>
      </c>
      <c r="AE45" s="141">
        <v>41.067999999999998</v>
      </c>
      <c r="AF45" s="141">
        <v>40.613</v>
      </c>
      <c r="AG45" s="141">
        <v>40.155000000000001</v>
      </c>
      <c r="AH45" s="141">
        <v>40.439</v>
      </c>
      <c r="AI45" s="141">
        <v>43.104999999999997</v>
      </c>
      <c r="AJ45" s="141">
        <v>41.588000000000001</v>
      </c>
      <c r="AK45" s="141">
        <v>40.073</v>
      </c>
      <c r="AL45" s="43"/>
      <c r="AM45" s="141">
        <v>40.978999999999999</v>
      </c>
      <c r="AN45" s="141">
        <v>42.465000000000003</v>
      </c>
      <c r="AO45" s="141">
        <v>41.798000000000002</v>
      </c>
      <c r="AP45" s="141">
        <v>40.93</v>
      </c>
      <c r="AQ45" s="141">
        <v>40.072000000000003</v>
      </c>
      <c r="AR45" s="141">
        <v>41.722000000000001</v>
      </c>
      <c r="AS45" s="141">
        <v>41.155999999999999</v>
      </c>
      <c r="AT45" s="43"/>
      <c r="AU45" s="141">
        <v>40.515000000000001</v>
      </c>
      <c r="AV45" s="141">
        <v>40.905000000000001</v>
      </c>
      <c r="AW45" s="142">
        <v>40.503999999999998</v>
      </c>
    </row>
    <row r="46" spans="1:49" ht="22.95" customHeight="1">
      <c r="P46" s="140">
        <v>40.816000000000003</v>
      </c>
      <c r="Q46" s="141">
        <v>40.856999999999999</v>
      </c>
      <c r="R46" s="141">
        <v>42.908999999999999</v>
      </c>
      <c r="S46" s="141">
        <v>41.277999999999999</v>
      </c>
      <c r="T46" s="141">
        <v>40.962000000000003</v>
      </c>
      <c r="U46" s="141">
        <v>40.783999999999999</v>
      </c>
      <c r="V46" s="141">
        <v>41.35</v>
      </c>
      <c r="W46" s="141">
        <v>41.854999999999997</v>
      </c>
      <c r="X46" s="141">
        <v>41.38</v>
      </c>
      <c r="Y46" s="141">
        <v>41.38</v>
      </c>
      <c r="Z46" s="144"/>
      <c r="AA46" s="144"/>
      <c r="AB46" s="141">
        <v>41.281999999999996</v>
      </c>
      <c r="AC46" s="141">
        <v>40.911000000000001</v>
      </c>
      <c r="AD46" s="141">
        <v>40.463999999999999</v>
      </c>
      <c r="AE46" s="141">
        <v>40.613</v>
      </c>
      <c r="AF46" s="141">
        <v>41.533000000000001</v>
      </c>
      <c r="AG46" s="141">
        <v>40.341999999999999</v>
      </c>
      <c r="AH46" s="141">
        <v>40.679000000000002</v>
      </c>
      <c r="AI46" s="141">
        <v>43.328000000000003</v>
      </c>
      <c r="AJ46" s="141">
        <v>41.5</v>
      </c>
      <c r="AK46" s="141">
        <v>39.872999999999998</v>
      </c>
      <c r="AL46" s="43"/>
      <c r="AM46" s="141">
        <v>40.674999999999997</v>
      </c>
      <c r="AN46" s="141">
        <v>42.054000000000002</v>
      </c>
      <c r="AO46" s="141">
        <v>41.723999999999997</v>
      </c>
      <c r="AP46" s="141">
        <v>41.194000000000003</v>
      </c>
      <c r="AQ46" s="141">
        <v>40.176000000000002</v>
      </c>
      <c r="AR46" s="141">
        <v>41.892000000000003</v>
      </c>
      <c r="AS46" s="141">
        <v>41.462000000000003</v>
      </c>
      <c r="AT46" s="43"/>
      <c r="AU46" s="141">
        <v>40.758000000000003</v>
      </c>
      <c r="AV46" s="141">
        <v>40.668999999999997</v>
      </c>
      <c r="AW46" s="142">
        <v>40.695</v>
      </c>
    </row>
    <row r="47" spans="1:49" ht="22.95" customHeight="1">
      <c r="P47" s="140">
        <v>40.774000000000001</v>
      </c>
      <c r="Q47" s="141">
        <v>40.877000000000002</v>
      </c>
      <c r="R47" s="141">
        <v>42.088999999999999</v>
      </c>
      <c r="S47" s="141">
        <v>41.543999999999997</v>
      </c>
      <c r="T47" s="141">
        <v>40.573999999999998</v>
      </c>
      <c r="U47" s="141">
        <v>40.656999999999996</v>
      </c>
      <c r="V47" s="141">
        <v>43.774000000000001</v>
      </c>
      <c r="W47" s="141">
        <v>42.472000000000001</v>
      </c>
      <c r="X47" s="141">
        <v>41.054000000000002</v>
      </c>
      <c r="Y47" s="141">
        <v>41.280999999999999</v>
      </c>
      <c r="Z47" s="144"/>
      <c r="AA47" s="144"/>
      <c r="AB47" s="141">
        <v>42.079000000000001</v>
      </c>
      <c r="AC47" s="141">
        <v>41.557000000000002</v>
      </c>
      <c r="AD47" s="141">
        <v>40.421999999999997</v>
      </c>
      <c r="AE47" s="141">
        <v>40.753999999999998</v>
      </c>
      <c r="AF47" s="141">
        <v>40.728999999999999</v>
      </c>
      <c r="AG47" s="141">
        <v>40.411999999999999</v>
      </c>
      <c r="AH47" s="141">
        <v>40.286000000000001</v>
      </c>
      <c r="AI47" s="141">
        <v>42.195</v>
      </c>
      <c r="AJ47" s="141">
        <v>41.478000000000002</v>
      </c>
      <c r="AK47" s="141">
        <v>42.798999999999999</v>
      </c>
      <c r="AL47" s="43"/>
      <c r="AM47" s="141">
        <v>41.014000000000003</v>
      </c>
      <c r="AN47" s="141">
        <v>43.261000000000003</v>
      </c>
      <c r="AO47" s="141">
        <v>41.838000000000001</v>
      </c>
      <c r="AP47" s="141">
        <v>42.75</v>
      </c>
      <c r="AQ47" s="141">
        <v>40.326000000000001</v>
      </c>
      <c r="AR47" s="141">
        <v>41.859000000000002</v>
      </c>
      <c r="AS47" s="43"/>
      <c r="AT47" s="43"/>
      <c r="AU47" s="141">
        <v>40.456000000000003</v>
      </c>
      <c r="AV47" s="141">
        <v>41.146000000000001</v>
      </c>
      <c r="AW47" s="142">
        <v>40.497999999999998</v>
      </c>
    </row>
    <row r="48" spans="1:49" ht="22.95" customHeight="1">
      <c r="P48" s="140">
        <v>41.064999999999998</v>
      </c>
      <c r="Q48" s="141">
        <v>40.710999999999999</v>
      </c>
      <c r="R48" s="141">
        <v>41.911000000000001</v>
      </c>
      <c r="S48" s="141">
        <v>41.902999999999999</v>
      </c>
      <c r="T48" s="141">
        <v>40.665999999999997</v>
      </c>
      <c r="U48" s="141">
        <v>40.615000000000002</v>
      </c>
      <c r="V48" s="141">
        <v>41.896000000000001</v>
      </c>
      <c r="W48" s="141">
        <v>41.665999999999997</v>
      </c>
      <c r="X48" s="141">
        <v>41.271999999999998</v>
      </c>
      <c r="Y48" s="141">
        <v>40.575000000000003</v>
      </c>
      <c r="Z48" s="144"/>
      <c r="AA48" s="144"/>
      <c r="AB48" s="141">
        <v>41.039000000000001</v>
      </c>
      <c r="AC48" s="141">
        <v>41.628999999999998</v>
      </c>
      <c r="AD48" s="141">
        <v>40.552</v>
      </c>
      <c r="AE48" s="141">
        <v>41.262</v>
      </c>
      <c r="AF48" s="141">
        <v>41.220999999999997</v>
      </c>
      <c r="AG48" s="141">
        <v>40.366</v>
      </c>
      <c r="AH48" s="141">
        <v>40.268999999999998</v>
      </c>
      <c r="AI48" s="141">
        <v>43.29</v>
      </c>
      <c r="AJ48" s="141">
        <v>42.566000000000003</v>
      </c>
      <c r="AK48" s="141">
        <v>40.396999999999998</v>
      </c>
      <c r="AL48" s="43"/>
      <c r="AM48" s="141">
        <v>40.417999999999999</v>
      </c>
      <c r="AN48" s="141">
        <v>43.048000000000002</v>
      </c>
      <c r="AO48" s="141">
        <v>42.069000000000003</v>
      </c>
      <c r="AP48" s="141">
        <v>40.795999999999999</v>
      </c>
      <c r="AQ48" s="141">
        <v>40.643999999999998</v>
      </c>
      <c r="AR48" s="141">
        <v>41.372999999999998</v>
      </c>
      <c r="AS48" s="43"/>
      <c r="AT48" s="43"/>
      <c r="AU48" s="141">
        <v>40.319000000000003</v>
      </c>
      <c r="AV48" s="141">
        <v>40.777999999999999</v>
      </c>
      <c r="AW48" s="142">
        <v>40.402999999999999</v>
      </c>
    </row>
    <row r="49" spans="16:49">
      <c r="P49" s="140">
        <v>40.996000000000002</v>
      </c>
      <c r="Q49" s="141">
        <v>41.225000000000001</v>
      </c>
      <c r="R49" s="141">
        <v>41.780999999999999</v>
      </c>
      <c r="S49" s="141">
        <v>41.417999999999999</v>
      </c>
      <c r="T49" s="141">
        <v>40.451999999999998</v>
      </c>
      <c r="U49" s="141">
        <v>40.878999999999998</v>
      </c>
      <c r="V49" s="141">
        <v>41.594000000000001</v>
      </c>
      <c r="W49" s="141">
        <v>42.320999999999998</v>
      </c>
      <c r="X49" s="141">
        <v>41.551000000000002</v>
      </c>
      <c r="Y49" s="141">
        <v>40.49</v>
      </c>
      <c r="Z49" s="144"/>
      <c r="AA49" s="144"/>
      <c r="AB49" s="141">
        <v>41.061</v>
      </c>
      <c r="AC49" s="141">
        <v>41.22</v>
      </c>
      <c r="AD49" s="141">
        <v>40.445</v>
      </c>
      <c r="AE49" s="141">
        <v>41.381</v>
      </c>
      <c r="AF49" s="141">
        <v>40.805</v>
      </c>
      <c r="AG49" s="141">
        <v>40.354999999999997</v>
      </c>
      <c r="AH49" s="141">
        <v>40.390999999999998</v>
      </c>
      <c r="AI49" s="141">
        <v>42.296999999999997</v>
      </c>
      <c r="AJ49" s="141">
        <v>41.304000000000002</v>
      </c>
      <c r="AK49" s="141">
        <v>40.204000000000001</v>
      </c>
      <c r="AL49" s="43"/>
      <c r="AM49" s="141">
        <v>40.377000000000002</v>
      </c>
      <c r="AN49" s="141">
        <v>44.091999999999999</v>
      </c>
      <c r="AO49" s="141">
        <v>41.365000000000002</v>
      </c>
      <c r="AP49" s="141">
        <v>40.676000000000002</v>
      </c>
      <c r="AQ49" s="141">
        <v>40.398000000000003</v>
      </c>
      <c r="AR49" s="141">
        <v>41.597999999999999</v>
      </c>
      <c r="AS49" s="43"/>
      <c r="AT49" s="43"/>
      <c r="AU49" s="141">
        <v>40.569000000000003</v>
      </c>
      <c r="AV49" s="141">
        <v>44.911999999999999</v>
      </c>
      <c r="AW49" s="142">
        <v>40.262</v>
      </c>
    </row>
    <row r="50" spans="16:49">
      <c r="P50" s="140">
        <v>40.658999999999999</v>
      </c>
      <c r="Q50" s="141">
        <v>41.56</v>
      </c>
      <c r="R50" s="141">
        <v>41.722000000000001</v>
      </c>
      <c r="S50" s="141">
        <v>41.265999999999998</v>
      </c>
      <c r="T50" s="141">
        <v>40.770000000000003</v>
      </c>
      <c r="U50" s="141">
        <v>40.889000000000003</v>
      </c>
      <c r="V50" s="141">
        <v>41.604999999999997</v>
      </c>
      <c r="W50" s="141">
        <v>41.569000000000003</v>
      </c>
      <c r="X50" s="141">
        <v>41.290999999999997</v>
      </c>
      <c r="Y50" s="141">
        <v>40.777999999999999</v>
      </c>
      <c r="Z50" s="144"/>
      <c r="AA50" s="144"/>
      <c r="AB50" s="141">
        <v>41.405000000000001</v>
      </c>
      <c r="AC50" s="141">
        <v>41.271999999999998</v>
      </c>
      <c r="AD50" s="141">
        <v>41.158999999999999</v>
      </c>
      <c r="AE50" s="141">
        <v>42.649000000000001</v>
      </c>
      <c r="AF50" s="141">
        <v>43.216999999999999</v>
      </c>
      <c r="AG50" s="141">
        <v>40.07</v>
      </c>
      <c r="AH50" s="141">
        <v>40.308999999999997</v>
      </c>
      <c r="AI50" s="141">
        <v>42.701000000000001</v>
      </c>
      <c r="AJ50" s="141">
        <v>41.311</v>
      </c>
      <c r="AK50" s="141">
        <v>40.304000000000002</v>
      </c>
      <c r="AL50" s="43"/>
      <c r="AM50" s="141">
        <v>40.46</v>
      </c>
      <c r="AN50" s="141">
        <v>43.082000000000001</v>
      </c>
      <c r="AO50" s="141">
        <v>41.728000000000002</v>
      </c>
      <c r="AP50" s="141">
        <v>40.783000000000001</v>
      </c>
      <c r="AQ50" s="141">
        <v>40.642000000000003</v>
      </c>
      <c r="AR50" s="141">
        <v>41.344999999999999</v>
      </c>
      <c r="AS50" s="43"/>
      <c r="AT50" s="43"/>
      <c r="AU50" s="141">
        <v>40.734999999999999</v>
      </c>
      <c r="AV50" s="141">
        <v>43.087000000000003</v>
      </c>
      <c r="AW50" s="142">
        <v>40.5</v>
      </c>
    </row>
    <row r="51" spans="16:49">
      <c r="P51" s="140">
        <v>41.012</v>
      </c>
      <c r="Q51" s="141">
        <v>41.048000000000002</v>
      </c>
      <c r="R51" s="141">
        <v>41.796999999999997</v>
      </c>
      <c r="S51" s="141">
        <v>43.201000000000001</v>
      </c>
      <c r="T51" s="141">
        <v>40.561</v>
      </c>
      <c r="U51" s="141">
        <v>41.006</v>
      </c>
      <c r="V51" s="141">
        <v>42.823</v>
      </c>
      <c r="W51" s="141">
        <v>41.98</v>
      </c>
      <c r="X51" s="141">
        <v>41.530999999999999</v>
      </c>
      <c r="Y51" s="141">
        <v>41.393000000000001</v>
      </c>
      <c r="Z51" s="144"/>
      <c r="AA51" s="144"/>
      <c r="AB51" s="141">
        <v>40.962000000000003</v>
      </c>
      <c r="AC51" s="141">
        <v>41.16</v>
      </c>
      <c r="AD51" s="141">
        <v>40.439</v>
      </c>
      <c r="AE51" s="141">
        <v>41.314</v>
      </c>
      <c r="AF51" s="141">
        <v>41.286999999999999</v>
      </c>
      <c r="AG51" s="141">
        <v>40.045000000000002</v>
      </c>
      <c r="AH51" s="141">
        <v>40.378</v>
      </c>
      <c r="AI51" s="141">
        <v>43.109000000000002</v>
      </c>
      <c r="AJ51" s="141">
        <v>41.606000000000002</v>
      </c>
      <c r="AK51" s="141">
        <v>39.985999999999997</v>
      </c>
      <c r="AL51" s="43"/>
      <c r="AM51" s="141">
        <v>40.307000000000002</v>
      </c>
      <c r="AN51" s="141">
        <v>41.972999999999999</v>
      </c>
      <c r="AO51" s="141">
        <v>43.460999999999999</v>
      </c>
      <c r="AP51" s="141">
        <v>41.106999999999999</v>
      </c>
      <c r="AQ51" s="141">
        <v>40.472000000000001</v>
      </c>
      <c r="AR51" s="141">
        <v>41.304000000000002</v>
      </c>
      <c r="AS51" s="43"/>
      <c r="AT51" s="43"/>
      <c r="AU51" s="141">
        <v>40.899000000000001</v>
      </c>
      <c r="AV51" s="141">
        <v>41.293999999999997</v>
      </c>
      <c r="AW51" s="142">
        <v>40.872999999999998</v>
      </c>
    </row>
    <row r="52" spans="16:49">
      <c r="P52" s="140">
        <v>40.741999999999997</v>
      </c>
      <c r="Q52" s="141">
        <v>40.692</v>
      </c>
      <c r="R52" s="141">
        <v>41.451999999999998</v>
      </c>
      <c r="S52" s="141">
        <v>41.281999999999996</v>
      </c>
      <c r="T52" s="141">
        <v>40.795999999999999</v>
      </c>
      <c r="U52" s="141">
        <v>41.097000000000001</v>
      </c>
      <c r="V52" s="141">
        <v>41.76</v>
      </c>
      <c r="W52" s="141">
        <v>42.043999999999997</v>
      </c>
      <c r="X52" s="141">
        <v>42.139000000000003</v>
      </c>
      <c r="Y52" s="141">
        <v>41.045999999999999</v>
      </c>
      <c r="Z52" s="144"/>
      <c r="AA52" s="144"/>
      <c r="AB52" s="141">
        <v>41.491</v>
      </c>
      <c r="AC52" s="141">
        <v>41.06</v>
      </c>
      <c r="AD52" s="141">
        <v>40.851999999999997</v>
      </c>
      <c r="AE52" s="141">
        <v>41.034999999999997</v>
      </c>
      <c r="AF52" s="141">
        <v>40.93</v>
      </c>
      <c r="AG52" s="141">
        <v>40.023000000000003</v>
      </c>
      <c r="AH52" s="141">
        <v>40.220999999999997</v>
      </c>
      <c r="AI52" s="141">
        <v>42.774000000000001</v>
      </c>
      <c r="AJ52" s="141">
        <v>41.514000000000003</v>
      </c>
      <c r="AK52" s="141">
        <v>40.017000000000003</v>
      </c>
      <c r="AL52" s="43"/>
      <c r="AM52" s="141">
        <v>40.564999999999998</v>
      </c>
      <c r="AN52" s="141">
        <v>43.988999999999997</v>
      </c>
      <c r="AO52" s="141">
        <v>41.640999999999998</v>
      </c>
      <c r="AP52" s="141">
        <v>40.709000000000003</v>
      </c>
      <c r="AQ52" s="141">
        <v>40.363999999999997</v>
      </c>
      <c r="AR52" s="141">
        <v>41.747</v>
      </c>
      <c r="AS52" s="43"/>
      <c r="AT52" s="43"/>
      <c r="AU52" s="141">
        <v>40.835000000000001</v>
      </c>
      <c r="AV52" s="141">
        <v>41.63</v>
      </c>
      <c r="AW52" s="142">
        <v>40.326999999999998</v>
      </c>
    </row>
    <row r="53" spans="16:49">
      <c r="P53" s="140">
        <v>40.807000000000002</v>
      </c>
      <c r="Q53" s="141">
        <v>40.81</v>
      </c>
      <c r="R53" s="141">
        <v>41.872999999999998</v>
      </c>
      <c r="S53" s="141">
        <v>42.277000000000001</v>
      </c>
      <c r="T53" s="141">
        <v>40.563000000000002</v>
      </c>
      <c r="U53" s="141">
        <v>40.695</v>
      </c>
      <c r="V53" s="141">
        <v>42.359000000000002</v>
      </c>
      <c r="W53" s="141">
        <v>42.496000000000002</v>
      </c>
      <c r="X53" s="141">
        <v>41.518000000000001</v>
      </c>
      <c r="Y53" s="141">
        <v>40.965000000000003</v>
      </c>
      <c r="Z53" s="144"/>
      <c r="AA53" s="144"/>
      <c r="AB53" s="141">
        <v>41.095999999999997</v>
      </c>
      <c r="AC53" s="141">
        <v>41.451999999999998</v>
      </c>
      <c r="AD53" s="141">
        <v>40.921999999999997</v>
      </c>
      <c r="AE53" s="141">
        <v>42.037999999999997</v>
      </c>
      <c r="AF53" s="141">
        <v>41.92</v>
      </c>
      <c r="AG53" s="141">
        <v>40.179000000000002</v>
      </c>
      <c r="AH53" s="141">
        <v>40.195999999999998</v>
      </c>
      <c r="AI53" s="141">
        <v>43.658000000000001</v>
      </c>
      <c r="AJ53" s="141">
        <v>41.033999999999999</v>
      </c>
      <c r="AK53" s="141">
        <v>40.051000000000002</v>
      </c>
      <c r="AL53" s="43"/>
      <c r="AM53" s="141">
        <v>40.58</v>
      </c>
      <c r="AN53" s="141">
        <v>42.134999999999998</v>
      </c>
      <c r="AO53" s="141">
        <v>42.118000000000002</v>
      </c>
      <c r="AP53" s="141">
        <v>41.505000000000003</v>
      </c>
      <c r="AQ53" s="141">
        <v>40.363</v>
      </c>
      <c r="AR53" s="141">
        <v>41.917999999999999</v>
      </c>
      <c r="AS53" s="43"/>
      <c r="AT53" s="43"/>
      <c r="AU53" s="141">
        <v>40.000999999999998</v>
      </c>
      <c r="AV53" s="141">
        <v>40.9</v>
      </c>
      <c r="AW53" s="142">
        <v>40.576000000000001</v>
      </c>
    </row>
    <row r="54" spans="16:49">
      <c r="P54" s="140">
        <v>41.860999999999997</v>
      </c>
      <c r="Q54" s="141">
        <v>40.506</v>
      </c>
      <c r="R54" s="141">
        <v>42.267000000000003</v>
      </c>
      <c r="S54" s="141">
        <v>41.4</v>
      </c>
      <c r="T54" s="141">
        <v>40.520000000000003</v>
      </c>
      <c r="U54" s="141">
        <v>40.758000000000003</v>
      </c>
      <c r="V54" s="141">
        <v>42.402000000000001</v>
      </c>
      <c r="W54" s="141">
        <v>41.83</v>
      </c>
      <c r="X54" s="141">
        <v>41.706000000000003</v>
      </c>
      <c r="Y54" s="141">
        <v>41.011000000000003</v>
      </c>
      <c r="Z54" s="144"/>
      <c r="AA54" s="144"/>
      <c r="AB54" s="141">
        <v>41.08</v>
      </c>
      <c r="AC54" s="141">
        <v>41.375999999999998</v>
      </c>
      <c r="AD54" s="141">
        <v>40.871000000000002</v>
      </c>
      <c r="AE54" s="141">
        <v>41.548999999999999</v>
      </c>
      <c r="AF54" s="141">
        <v>41.329000000000001</v>
      </c>
      <c r="AG54" s="141">
        <v>40.33</v>
      </c>
      <c r="AH54" s="141">
        <v>40.271999999999998</v>
      </c>
      <c r="AI54" s="141">
        <v>42.973999999999997</v>
      </c>
      <c r="AJ54" s="141">
        <v>41.383000000000003</v>
      </c>
      <c r="AK54" s="141">
        <v>40.021000000000001</v>
      </c>
      <c r="AL54" s="43"/>
      <c r="AM54" s="141">
        <v>40.479999999999997</v>
      </c>
      <c r="AN54" s="141">
        <v>42.418999999999997</v>
      </c>
      <c r="AO54" s="141">
        <v>41.963999999999999</v>
      </c>
      <c r="AP54" s="141">
        <v>40.494</v>
      </c>
      <c r="AQ54" s="141">
        <v>40.332999999999998</v>
      </c>
      <c r="AR54" s="141">
        <v>41.856999999999999</v>
      </c>
      <c r="AS54" s="43"/>
      <c r="AT54" s="43"/>
      <c r="AU54" s="141">
        <v>40.613</v>
      </c>
      <c r="AV54" s="141">
        <v>41.439</v>
      </c>
      <c r="AW54" s="142">
        <v>40.366</v>
      </c>
    </row>
    <row r="55" spans="16:49">
      <c r="P55" s="140">
        <v>41.610999999999997</v>
      </c>
      <c r="Q55" s="141">
        <v>40.844999999999999</v>
      </c>
      <c r="R55" s="141">
        <v>41.472999999999999</v>
      </c>
      <c r="S55" s="141">
        <v>41.796999999999997</v>
      </c>
      <c r="T55" s="141">
        <v>40.404000000000003</v>
      </c>
      <c r="U55" s="141">
        <v>41.283000000000001</v>
      </c>
      <c r="V55" s="141">
        <v>42.136000000000003</v>
      </c>
      <c r="W55" s="141">
        <v>42.353999999999999</v>
      </c>
      <c r="X55" s="141">
        <v>41.374000000000002</v>
      </c>
      <c r="Y55" s="141">
        <v>40.847999999999999</v>
      </c>
      <c r="Z55" s="144"/>
      <c r="AA55" s="144"/>
      <c r="AB55" s="141">
        <v>41.357999999999997</v>
      </c>
      <c r="AC55" s="141">
        <v>41.170999999999999</v>
      </c>
      <c r="AD55" s="141">
        <v>40.594000000000001</v>
      </c>
      <c r="AE55" s="141">
        <v>41.332999999999998</v>
      </c>
      <c r="AF55" s="141">
        <v>41.292000000000002</v>
      </c>
      <c r="AG55" s="141">
        <v>40.165999999999997</v>
      </c>
      <c r="AH55" s="141">
        <v>40.307000000000002</v>
      </c>
      <c r="AI55" s="141">
        <v>42.014000000000003</v>
      </c>
      <c r="AJ55" s="141">
        <v>41.503999999999998</v>
      </c>
      <c r="AK55" s="141">
        <v>40.064999999999998</v>
      </c>
      <c r="AL55" s="43"/>
      <c r="AM55" s="141">
        <v>40.290999999999997</v>
      </c>
      <c r="AN55" s="141">
        <v>43.064</v>
      </c>
      <c r="AO55" s="141">
        <v>41.899000000000001</v>
      </c>
      <c r="AP55" s="141">
        <v>40.475999999999999</v>
      </c>
      <c r="AQ55" s="141">
        <v>40.1</v>
      </c>
      <c r="AR55" s="141">
        <v>41.540999999999997</v>
      </c>
      <c r="AS55" s="43"/>
      <c r="AT55" s="43"/>
      <c r="AU55" s="141">
        <v>41.155999999999999</v>
      </c>
      <c r="AV55" s="141">
        <v>41.167000000000002</v>
      </c>
      <c r="AW55" s="142">
        <v>40.265999999999998</v>
      </c>
    </row>
    <row r="56" spans="16:49">
      <c r="P56" s="140">
        <v>40.771000000000001</v>
      </c>
      <c r="Q56" s="141">
        <v>41.015999999999998</v>
      </c>
      <c r="R56" s="141">
        <v>41.658000000000001</v>
      </c>
      <c r="S56" s="141">
        <v>41.8</v>
      </c>
      <c r="T56" s="141">
        <v>40.872999999999998</v>
      </c>
      <c r="U56" s="141">
        <v>41.113</v>
      </c>
      <c r="V56" s="141">
        <v>41.637999999999998</v>
      </c>
      <c r="W56" s="141">
        <v>41.88</v>
      </c>
      <c r="X56" s="141">
        <v>41.41</v>
      </c>
      <c r="Y56" s="141">
        <v>40.646999999999998</v>
      </c>
      <c r="Z56" s="144"/>
      <c r="AA56" s="144"/>
      <c r="AB56" s="141">
        <v>41.548000000000002</v>
      </c>
      <c r="AC56" s="141">
        <v>41.100999999999999</v>
      </c>
      <c r="AD56" s="141">
        <v>40.460999999999999</v>
      </c>
      <c r="AE56" s="141">
        <v>41.643000000000001</v>
      </c>
      <c r="AF56" s="141">
        <v>41.411999999999999</v>
      </c>
      <c r="AG56" s="141">
        <v>40.548000000000002</v>
      </c>
      <c r="AH56" s="141">
        <v>40.756999999999998</v>
      </c>
      <c r="AI56" s="141">
        <v>42.588999999999999</v>
      </c>
      <c r="AJ56" s="141">
        <v>41.478999999999999</v>
      </c>
      <c r="AK56" s="141">
        <v>39.994</v>
      </c>
      <c r="AL56" s="43"/>
      <c r="AM56" s="141">
        <v>40.524999999999999</v>
      </c>
      <c r="AN56" s="141">
        <v>42.826000000000001</v>
      </c>
      <c r="AO56" s="141">
        <v>41.545999999999999</v>
      </c>
      <c r="AP56" s="141">
        <v>40.521000000000001</v>
      </c>
      <c r="AQ56" s="141">
        <v>41.07</v>
      </c>
      <c r="AR56" s="141">
        <v>42.027000000000001</v>
      </c>
      <c r="AS56" s="43"/>
      <c r="AT56" s="43"/>
      <c r="AU56" s="141">
        <v>40.390999999999998</v>
      </c>
      <c r="AV56" s="141">
        <v>41.359000000000002</v>
      </c>
      <c r="AW56" s="142">
        <v>41.470999999999997</v>
      </c>
    </row>
    <row r="57" spans="16:49">
      <c r="P57" s="140">
        <v>40.859000000000002</v>
      </c>
      <c r="Q57" s="141">
        <v>40.543999999999997</v>
      </c>
      <c r="R57" s="141">
        <v>45.161999999999999</v>
      </c>
      <c r="S57" s="141">
        <v>41.271999999999998</v>
      </c>
      <c r="T57" s="141">
        <v>40.61</v>
      </c>
      <c r="U57" s="141">
        <v>40.780999999999999</v>
      </c>
      <c r="V57" s="141">
        <v>43.375</v>
      </c>
      <c r="W57" s="141">
        <v>42.210999999999999</v>
      </c>
      <c r="X57" s="141">
        <v>41.317999999999998</v>
      </c>
      <c r="Y57" s="141">
        <v>40.734000000000002</v>
      </c>
      <c r="Z57" s="144"/>
      <c r="AA57" s="144"/>
      <c r="AB57" s="141">
        <v>41.411000000000001</v>
      </c>
      <c r="AC57" s="141">
        <v>41.896999999999998</v>
      </c>
      <c r="AD57" s="141">
        <v>41.289000000000001</v>
      </c>
      <c r="AE57" s="141">
        <v>41.47</v>
      </c>
      <c r="AF57" s="141">
        <v>40.664000000000001</v>
      </c>
      <c r="AG57" s="141">
        <v>40.052</v>
      </c>
      <c r="AH57" s="141">
        <v>40.566000000000003</v>
      </c>
      <c r="AI57" s="141">
        <v>41.603999999999999</v>
      </c>
      <c r="AJ57" s="141">
        <v>41.212000000000003</v>
      </c>
      <c r="AK57" s="43"/>
      <c r="AL57" s="43"/>
      <c r="AM57" s="141">
        <v>40.313000000000002</v>
      </c>
      <c r="AN57" s="141">
        <v>43.13</v>
      </c>
      <c r="AO57" s="141">
        <v>41.793999999999997</v>
      </c>
      <c r="AP57" s="141">
        <v>40.902999999999999</v>
      </c>
      <c r="AQ57" s="141">
        <v>40.158999999999999</v>
      </c>
      <c r="AR57" s="141">
        <v>41.15</v>
      </c>
      <c r="AS57" s="43"/>
      <c r="AT57" s="43"/>
      <c r="AU57" s="141">
        <v>40.595999999999997</v>
      </c>
      <c r="AV57" s="141">
        <v>41.573</v>
      </c>
      <c r="AW57" s="142">
        <v>40.411999999999999</v>
      </c>
    </row>
    <row r="58" spans="16:49">
      <c r="P58" s="140">
        <v>41.662999999999997</v>
      </c>
      <c r="Q58" s="141">
        <v>41.055</v>
      </c>
      <c r="R58" s="141">
        <v>43.508000000000003</v>
      </c>
      <c r="S58" s="141">
        <v>42.19</v>
      </c>
      <c r="T58" s="141">
        <v>40.777000000000001</v>
      </c>
      <c r="U58" s="141">
        <v>40.859000000000002</v>
      </c>
      <c r="V58" s="141">
        <v>41.247999999999998</v>
      </c>
      <c r="W58" s="141">
        <v>41.677999999999997</v>
      </c>
      <c r="X58" s="141">
        <v>41.497999999999998</v>
      </c>
      <c r="Y58" s="141">
        <v>40.917000000000002</v>
      </c>
      <c r="Z58" s="144"/>
      <c r="AA58" s="144"/>
      <c r="AB58" s="141">
        <v>41.19</v>
      </c>
      <c r="AC58" s="141">
        <v>41.171999999999997</v>
      </c>
      <c r="AD58" s="141">
        <v>40.843000000000004</v>
      </c>
      <c r="AE58" s="141">
        <v>41.738999999999997</v>
      </c>
      <c r="AF58" s="141">
        <v>40.493000000000002</v>
      </c>
      <c r="AG58" s="141">
        <v>40.186</v>
      </c>
      <c r="AH58" s="141">
        <v>40.584000000000003</v>
      </c>
      <c r="AI58" s="141">
        <v>42.418999999999997</v>
      </c>
      <c r="AJ58" s="141">
        <v>41.508000000000003</v>
      </c>
      <c r="AK58" s="43"/>
      <c r="AL58" s="43"/>
      <c r="AM58" s="141">
        <v>40.436</v>
      </c>
      <c r="AN58" s="141">
        <v>42.170999999999999</v>
      </c>
      <c r="AO58" s="141">
        <v>41.328000000000003</v>
      </c>
      <c r="AP58" s="141">
        <v>40.506999999999998</v>
      </c>
      <c r="AQ58" s="141">
        <v>40.923999999999999</v>
      </c>
      <c r="AR58" s="141">
        <v>41.744</v>
      </c>
      <c r="AS58" s="43"/>
      <c r="AT58" s="43"/>
      <c r="AU58" s="141">
        <v>40.496000000000002</v>
      </c>
      <c r="AV58" s="141">
        <v>42.802</v>
      </c>
      <c r="AW58" s="142">
        <v>40.61</v>
      </c>
    </row>
    <row r="59" spans="16:49">
      <c r="P59" s="140">
        <v>40.561</v>
      </c>
      <c r="Q59" s="141">
        <v>40.904000000000003</v>
      </c>
      <c r="R59" s="141">
        <v>42.427</v>
      </c>
      <c r="S59" s="141">
        <v>41.636000000000003</v>
      </c>
      <c r="T59" s="141">
        <v>40.35</v>
      </c>
      <c r="U59" s="141">
        <v>40.863999999999997</v>
      </c>
      <c r="V59" s="141">
        <v>43.320999999999998</v>
      </c>
      <c r="W59" s="141">
        <v>41.871000000000002</v>
      </c>
      <c r="X59" s="141">
        <v>41.802999999999997</v>
      </c>
      <c r="Y59" s="141">
        <v>40.722999999999999</v>
      </c>
      <c r="Z59" s="144"/>
      <c r="AA59" s="144"/>
      <c r="AB59" s="141">
        <v>41.188000000000002</v>
      </c>
      <c r="AC59" s="141">
        <v>41.045999999999999</v>
      </c>
      <c r="AD59" s="141">
        <v>40.61</v>
      </c>
      <c r="AE59" s="141">
        <v>41.786999999999999</v>
      </c>
      <c r="AF59" s="141">
        <v>40.725999999999999</v>
      </c>
      <c r="AG59" s="141">
        <v>40.344999999999999</v>
      </c>
      <c r="AH59" s="141">
        <v>40.328000000000003</v>
      </c>
      <c r="AI59" s="141">
        <v>42.042000000000002</v>
      </c>
      <c r="AJ59" s="141">
        <v>41.261000000000003</v>
      </c>
      <c r="AK59" s="43"/>
      <c r="AL59" s="43"/>
      <c r="AM59" s="141">
        <v>40.768000000000001</v>
      </c>
      <c r="AN59" s="141">
        <v>43.279000000000003</v>
      </c>
      <c r="AO59" s="141">
        <v>41.662999999999997</v>
      </c>
      <c r="AP59" s="141">
        <v>40.847000000000001</v>
      </c>
      <c r="AQ59" s="141">
        <v>40.587000000000003</v>
      </c>
      <c r="AR59" s="141">
        <v>41.618000000000002</v>
      </c>
      <c r="AS59" s="43"/>
      <c r="AT59" s="43"/>
      <c r="AU59" s="141">
        <v>40.351999999999997</v>
      </c>
      <c r="AV59" s="141">
        <v>43.098999999999997</v>
      </c>
      <c r="AW59" s="142">
        <v>40.484000000000002</v>
      </c>
    </row>
    <row r="60" spans="16:49">
      <c r="P60" s="140">
        <v>40.619</v>
      </c>
      <c r="Q60" s="141">
        <v>40.582000000000001</v>
      </c>
      <c r="R60" s="141">
        <v>42.642000000000003</v>
      </c>
      <c r="S60" s="141">
        <v>41.887</v>
      </c>
      <c r="T60" s="141">
        <v>40.53</v>
      </c>
      <c r="U60" s="141">
        <v>40.98</v>
      </c>
      <c r="V60" s="141">
        <v>42.155000000000001</v>
      </c>
      <c r="W60" s="141">
        <v>41.773000000000003</v>
      </c>
      <c r="X60" s="141">
        <v>41.576000000000001</v>
      </c>
      <c r="Y60" s="141">
        <v>40.753</v>
      </c>
      <c r="Z60" s="144"/>
      <c r="AA60" s="144"/>
      <c r="AB60" s="141">
        <v>41.171999999999997</v>
      </c>
      <c r="AC60" s="141">
        <v>41.319000000000003</v>
      </c>
      <c r="AD60" s="141">
        <v>40.395000000000003</v>
      </c>
      <c r="AE60" s="141">
        <v>41.350999999999999</v>
      </c>
      <c r="AF60" s="141">
        <v>41.482999999999997</v>
      </c>
      <c r="AG60" s="141">
        <v>40.212000000000003</v>
      </c>
      <c r="AH60" s="141">
        <v>40.113</v>
      </c>
      <c r="AI60" s="141">
        <v>42.692</v>
      </c>
      <c r="AJ60" s="141">
        <v>41.338000000000001</v>
      </c>
      <c r="AK60" s="43"/>
      <c r="AL60" s="43"/>
      <c r="AM60" s="141">
        <v>40.845999999999997</v>
      </c>
      <c r="AN60" s="141">
        <v>44.435000000000002</v>
      </c>
      <c r="AO60" s="141">
        <v>41.161000000000001</v>
      </c>
      <c r="AP60" s="141">
        <v>40.906999999999996</v>
      </c>
      <c r="AQ60" s="141">
        <v>40.412999999999997</v>
      </c>
      <c r="AR60" s="141">
        <v>41.997999999999998</v>
      </c>
      <c r="AS60" s="43"/>
      <c r="AT60" s="43"/>
      <c r="AU60" s="141">
        <v>40.476999999999997</v>
      </c>
      <c r="AV60" s="141">
        <v>41.597000000000001</v>
      </c>
      <c r="AW60" s="142">
        <v>40.273000000000003</v>
      </c>
    </row>
    <row r="61" spans="16:49">
      <c r="P61" s="140">
        <v>40.887999999999998</v>
      </c>
      <c r="Q61" s="141">
        <v>40.859000000000002</v>
      </c>
      <c r="R61" s="141">
        <v>43.305</v>
      </c>
      <c r="S61" s="141">
        <v>41.329000000000001</v>
      </c>
      <c r="T61" s="141">
        <v>40.688000000000002</v>
      </c>
      <c r="U61" s="141">
        <v>41.173000000000002</v>
      </c>
      <c r="V61" s="141">
        <v>41.673999999999999</v>
      </c>
      <c r="W61" s="141">
        <v>41.646000000000001</v>
      </c>
      <c r="X61" s="141">
        <v>41.981000000000002</v>
      </c>
      <c r="Y61" s="141">
        <v>40.939</v>
      </c>
      <c r="Z61" s="144"/>
      <c r="AA61" s="144"/>
      <c r="AB61" s="141">
        <v>41.156999999999996</v>
      </c>
      <c r="AC61" s="141">
        <v>40.905000000000001</v>
      </c>
      <c r="AD61" s="141">
        <v>40.372999999999998</v>
      </c>
      <c r="AE61" s="141">
        <v>41.8</v>
      </c>
      <c r="AF61" s="141">
        <v>41.688000000000002</v>
      </c>
      <c r="AG61" s="141">
        <v>40.622</v>
      </c>
      <c r="AH61" s="141">
        <v>40.177999999999997</v>
      </c>
      <c r="AI61" s="141">
        <v>43.664999999999999</v>
      </c>
      <c r="AJ61" s="141">
        <v>43.698</v>
      </c>
      <c r="AK61" s="43"/>
      <c r="AL61" s="43"/>
      <c r="AM61" s="141">
        <v>40.369999999999997</v>
      </c>
      <c r="AN61" s="141">
        <v>43.256999999999998</v>
      </c>
      <c r="AO61" s="141">
        <v>41.62</v>
      </c>
      <c r="AP61" s="141">
        <v>40.997</v>
      </c>
      <c r="AQ61" s="141">
        <v>40.377000000000002</v>
      </c>
      <c r="AR61" s="141">
        <v>42.465000000000003</v>
      </c>
      <c r="AS61" s="43"/>
      <c r="AT61" s="43"/>
      <c r="AU61" s="141">
        <v>41.935000000000002</v>
      </c>
      <c r="AV61" s="141">
        <v>42.658999999999999</v>
      </c>
      <c r="AW61" s="142">
        <v>40.436</v>
      </c>
    </row>
    <row r="62" spans="16:49">
      <c r="P62" s="140">
        <v>40.463000000000001</v>
      </c>
      <c r="Q62" s="141">
        <v>40.731000000000002</v>
      </c>
      <c r="R62" s="141">
        <v>42.261000000000003</v>
      </c>
      <c r="S62" s="141">
        <v>41.756999999999998</v>
      </c>
      <c r="T62" s="141">
        <v>40.576999999999998</v>
      </c>
      <c r="U62" s="141">
        <v>40.854999999999997</v>
      </c>
      <c r="V62" s="141">
        <v>44.081000000000003</v>
      </c>
      <c r="W62" s="141">
        <v>42.427</v>
      </c>
      <c r="X62" s="141">
        <v>41.689</v>
      </c>
      <c r="Y62" s="141">
        <v>40.651000000000003</v>
      </c>
      <c r="Z62" s="144"/>
      <c r="AA62" s="144"/>
      <c r="AB62" s="141">
        <v>41.581000000000003</v>
      </c>
      <c r="AC62" s="141">
        <v>41.929000000000002</v>
      </c>
      <c r="AD62" s="141">
        <v>40.393999999999998</v>
      </c>
      <c r="AE62" s="141">
        <v>40.823999999999998</v>
      </c>
      <c r="AF62" s="141">
        <v>40.780999999999999</v>
      </c>
      <c r="AG62" s="141">
        <v>40.47</v>
      </c>
      <c r="AH62" s="141">
        <v>40.344000000000001</v>
      </c>
      <c r="AI62" s="141">
        <v>43.392000000000003</v>
      </c>
      <c r="AJ62" s="141">
        <v>41.3</v>
      </c>
      <c r="AK62" s="43"/>
      <c r="AL62" s="43"/>
      <c r="AM62" s="141">
        <v>41.84</v>
      </c>
      <c r="AN62" s="141">
        <v>43.075000000000003</v>
      </c>
      <c r="AO62" s="141">
        <v>41.704000000000001</v>
      </c>
      <c r="AP62" s="141">
        <v>40.947000000000003</v>
      </c>
      <c r="AQ62" s="141">
        <v>40.491999999999997</v>
      </c>
      <c r="AR62" s="141">
        <v>41.399000000000001</v>
      </c>
      <c r="AS62" s="43"/>
      <c r="AT62" s="43"/>
      <c r="AU62" s="141">
        <v>41.034999999999997</v>
      </c>
      <c r="AV62" s="141">
        <v>41.381999999999998</v>
      </c>
      <c r="AW62" s="142">
        <v>40.661000000000001</v>
      </c>
    </row>
    <row r="63" spans="16:49">
      <c r="P63" s="140">
        <v>41.008000000000003</v>
      </c>
      <c r="Q63" s="141">
        <v>40.847000000000001</v>
      </c>
      <c r="R63" s="141">
        <v>42.43</v>
      </c>
      <c r="S63" s="141">
        <v>41.651000000000003</v>
      </c>
      <c r="T63" s="141">
        <v>40.968000000000004</v>
      </c>
      <c r="U63" s="141">
        <v>40.911000000000001</v>
      </c>
      <c r="V63" s="141">
        <v>42.811</v>
      </c>
      <c r="W63" s="141">
        <v>42.1</v>
      </c>
      <c r="X63" s="141">
        <v>41.856000000000002</v>
      </c>
      <c r="Y63" s="141">
        <v>41.152999999999999</v>
      </c>
      <c r="Z63" s="144"/>
      <c r="AA63" s="144"/>
      <c r="AB63" s="141">
        <v>41.051000000000002</v>
      </c>
      <c r="AC63" s="141">
        <v>42.32</v>
      </c>
      <c r="AD63" s="141">
        <v>40.761000000000003</v>
      </c>
      <c r="AE63" s="141">
        <v>40.956000000000003</v>
      </c>
      <c r="AF63" s="141">
        <v>41.11</v>
      </c>
      <c r="AG63" s="141">
        <v>40.319000000000003</v>
      </c>
      <c r="AH63" s="141">
        <v>40.091000000000001</v>
      </c>
      <c r="AI63" s="141">
        <v>44.021000000000001</v>
      </c>
      <c r="AJ63" s="141">
        <v>42.011000000000003</v>
      </c>
      <c r="AK63" s="43"/>
      <c r="AL63" s="43"/>
      <c r="AM63" s="141">
        <v>41.225999999999999</v>
      </c>
      <c r="AN63" s="141">
        <v>42.027000000000001</v>
      </c>
      <c r="AO63" s="141">
        <v>41.506</v>
      </c>
      <c r="AP63" s="141">
        <v>41.307000000000002</v>
      </c>
      <c r="AQ63" s="141">
        <v>40.228999999999999</v>
      </c>
      <c r="AR63" s="141">
        <v>42.058</v>
      </c>
      <c r="AS63" s="43"/>
      <c r="AT63" s="43"/>
      <c r="AU63" s="141">
        <v>41.323999999999998</v>
      </c>
      <c r="AV63" s="141">
        <v>41.593000000000004</v>
      </c>
      <c r="AW63" s="142">
        <v>40.375999999999998</v>
      </c>
    </row>
    <row r="64" spans="16:49">
      <c r="P64" s="140">
        <v>40.718000000000004</v>
      </c>
      <c r="Q64" s="141">
        <v>40.853000000000002</v>
      </c>
      <c r="R64" s="141">
        <v>42.585000000000001</v>
      </c>
      <c r="S64" s="141">
        <v>41.542999999999999</v>
      </c>
      <c r="T64" s="141">
        <v>40.613</v>
      </c>
      <c r="U64" s="141">
        <v>41.011000000000003</v>
      </c>
      <c r="V64" s="141">
        <v>43.195999999999998</v>
      </c>
      <c r="W64" s="141">
        <v>42.67</v>
      </c>
      <c r="X64" s="141">
        <v>41.567</v>
      </c>
      <c r="Y64" s="141">
        <v>40.972000000000001</v>
      </c>
      <c r="Z64" s="144"/>
      <c r="AA64" s="144"/>
      <c r="AB64" s="141">
        <v>42.155999999999999</v>
      </c>
      <c r="AC64" s="144"/>
      <c r="AD64" s="141">
        <v>40.944000000000003</v>
      </c>
      <c r="AE64" s="141">
        <v>41.54</v>
      </c>
      <c r="AF64" s="141">
        <v>41.174999999999997</v>
      </c>
      <c r="AG64" s="141">
        <v>40.298000000000002</v>
      </c>
      <c r="AH64" s="141">
        <v>40.622999999999998</v>
      </c>
      <c r="AI64" s="141">
        <v>44.08</v>
      </c>
      <c r="AJ64" s="141">
        <v>41.845999999999997</v>
      </c>
      <c r="AK64" s="43"/>
      <c r="AL64" s="43"/>
      <c r="AM64" s="141">
        <v>41.308999999999997</v>
      </c>
      <c r="AN64" s="141">
        <v>44.043999999999997</v>
      </c>
      <c r="AO64" s="141">
        <v>41.3</v>
      </c>
      <c r="AP64" s="43"/>
      <c r="AQ64" s="141">
        <v>40.701999999999998</v>
      </c>
      <c r="AR64" s="141">
        <v>41.057000000000002</v>
      </c>
      <c r="AS64" s="43"/>
      <c r="AT64" s="43"/>
      <c r="AU64" s="141">
        <v>40.5</v>
      </c>
      <c r="AV64" s="141">
        <v>43.662999999999997</v>
      </c>
      <c r="AW64" s="142">
        <v>40.156999999999996</v>
      </c>
    </row>
    <row r="65" spans="16:49">
      <c r="P65" s="140">
        <v>41.841000000000001</v>
      </c>
      <c r="Q65" s="141">
        <v>41.110999999999997</v>
      </c>
      <c r="R65" s="141">
        <v>42.206000000000003</v>
      </c>
      <c r="S65" s="141">
        <v>41.433</v>
      </c>
      <c r="T65" s="141">
        <v>40.527000000000001</v>
      </c>
      <c r="U65" s="141">
        <v>40.863</v>
      </c>
      <c r="V65" s="141">
        <v>43.110999999999997</v>
      </c>
      <c r="W65" s="43"/>
      <c r="X65" s="141">
        <v>41.615000000000002</v>
      </c>
      <c r="Y65" s="141">
        <v>40.902000000000001</v>
      </c>
      <c r="Z65" s="144"/>
      <c r="AA65" s="144"/>
      <c r="AB65" s="141">
        <v>41.131</v>
      </c>
      <c r="AC65" s="144"/>
      <c r="AD65" s="141">
        <v>40.756</v>
      </c>
      <c r="AE65" s="141">
        <v>42.369</v>
      </c>
      <c r="AF65" s="141">
        <v>41.140999999999998</v>
      </c>
      <c r="AG65" s="141">
        <v>40.286999999999999</v>
      </c>
      <c r="AH65" s="43"/>
      <c r="AI65" s="43"/>
      <c r="AJ65" s="141">
        <v>41.456000000000003</v>
      </c>
      <c r="AK65" s="43"/>
      <c r="AL65" s="43"/>
      <c r="AM65" s="141">
        <v>40.457999999999998</v>
      </c>
      <c r="AN65" s="141">
        <v>42.448999999999998</v>
      </c>
      <c r="AO65" s="141">
        <v>41.588999999999999</v>
      </c>
      <c r="AP65" s="43"/>
      <c r="AQ65" s="141">
        <v>40.563000000000002</v>
      </c>
      <c r="AR65" s="141">
        <v>41.621000000000002</v>
      </c>
      <c r="AS65" s="43"/>
      <c r="AT65" s="43"/>
      <c r="AU65" s="141">
        <v>40.226999999999997</v>
      </c>
      <c r="AV65" s="141">
        <v>42.512</v>
      </c>
      <c r="AW65" s="142">
        <v>40.308</v>
      </c>
    </row>
    <row r="66" spans="16:49">
      <c r="P66" s="140">
        <v>40.942</v>
      </c>
      <c r="Q66" s="141">
        <v>40.738999999999997</v>
      </c>
      <c r="R66" s="141">
        <v>41.935000000000002</v>
      </c>
      <c r="S66" s="141">
        <v>41.817999999999998</v>
      </c>
      <c r="T66" s="141">
        <v>40.454999999999998</v>
      </c>
      <c r="U66" s="141">
        <v>41.331000000000003</v>
      </c>
      <c r="V66" s="144"/>
      <c r="W66" s="43"/>
      <c r="X66" s="141">
        <v>41.493000000000002</v>
      </c>
      <c r="Y66" s="141">
        <v>40.966999999999999</v>
      </c>
      <c r="Z66" s="144"/>
      <c r="AA66" s="144"/>
      <c r="AB66" s="141">
        <v>41.213000000000001</v>
      </c>
      <c r="AC66" s="144"/>
      <c r="AD66" s="141">
        <v>41.94</v>
      </c>
      <c r="AE66" s="144"/>
      <c r="AF66" s="141">
        <v>40.667000000000002</v>
      </c>
      <c r="AG66" s="141">
        <v>40.284999999999997</v>
      </c>
      <c r="AH66" s="43"/>
      <c r="AI66" s="43"/>
      <c r="AJ66" s="141">
        <v>41.49</v>
      </c>
      <c r="AK66" s="43"/>
      <c r="AL66" s="43"/>
      <c r="AM66" s="141">
        <v>40.655000000000001</v>
      </c>
      <c r="AN66" s="43"/>
      <c r="AO66" s="141">
        <v>41.485999999999997</v>
      </c>
      <c r="AP66" s="43"/>
      <c r="AQ66" s="141">
        <v>41.46</v>
      </c>
      <c r="AR66" s="43"/>
      <c r="AS66" s="43"/>
      <c r="AT66" s="43"/>
      <c r="AU66" s="141">
        <v>40.438000000000002</v>
      </c>
      <c r="AV66" s="141">
        <v>42.162999999999997</v>
      </c>
      <c r="AW66" s="142">
        <v>40.427999999999997</v>
      </c>
    </row>
    <row r="67" spans="16:49">
      <c r="P67" s="140">
        <v>40.941000000000003</v>
      </c>
      <c r="Q67" s="141">
        <v>41.171999999999997</v>
      </c>
      <c r="R67" s="141">
        <v>42.893000000000001</v>
      </c>
      <c r="S67" s="144"/>
      <c r="T67" s="141">
        <v>40.618000000000002</v>
      </c>
      <c r="U67" s="141">
        <v>41.643000000000001</v>
      </c>
      <c r="V67" s="144"/>
      <c r="W67" s="43"/>
      <c r="X67" s="141">
        <v>41.56</v>
      </c>
      <c r="Y67" s="141">
        <v>40.82</v>
      </c>
      <c r="Z67" s="144"/>
      <c r="AA67" s="144"/>
      <c r="AB67" s="141">
        <v>41.207000000000001</v>
      </c>
      <c r="AC67" s="79"/>
      <c r="AD67" s="79"/>
      <c r="AE67" s="144"/>
      <c r="AF67" s="141">
        <v>42.066000000000003</v>
      </c>
      <c r="AG67" s="141">
        <v>40.273000000000003</v>
      </c>
      <c r="AH67" s="43"/>
      <c r="AI67" s="43"/>
      <c r="AJ67" s="141">
        <v>42.106000000000002</v>
      </c>
      <c r="AK67" s="43"/>
      <c r="AL67" s="43"/>
      <c r="AM67" s="141">
        <v>40.606999999999999</v>
      </c>
      <c r="AN67" s="43"/>
      <c r="AO67" s="141">
        <v>41.274000000000001</v>
      </c>
      <c r="AP67" s="43"/>
      <c r="AQ67" s="43"/>
      <c r="AR67" s="43"/>
      <c r="AS67" s="43"/>
      <c r="AT67" s="43"/>
      <c r="AU67" s="141">
        <v>40.271000000000001</v>
      </c>
      <c r="AV67" s="141">
        <v>41.182000000000002</v>
      </c>
      <c r="AW67" s="142">
        <v>40.786000000000001</v>
      </c>
    </row>
    <row r="68" spans="16:49">
      <c r="P68" s="140">
        <v>40.857999999999997</v>
      </c>
      <c r="Q68" s="141">
        <v>40.936999999999998</v>
      </c>
      <c r="R68" s="141">
        <v>43.537999999999997</v>
      </c>
      <c r="S68" s="144"/>
      <c r="T68" s="141">
        <v>41.408999999999999</v>
      </c>
      <c r="U68" s="141">
        <v>40.926000000000002</v>
      </c>
      <c r="V68" s="144"/>
      <c r="W68" s="43"/>
      <c r="X68" s="141">
        <v>42.396999999999998</v>
      </c>
      <c r="Y68" s="141">
        <v>40.976999999999997</v>
      </c>
      <c r="Z68" s="144"/>
      <c r="AA68" s="144"/>
      <c r="AB68" s="141">
        <v>41.070999999999998</v>
      </c>
      <c r="AC68" s="79"/>
      <c r="AD68" s="79"/>
      <c r="AE68" s="144"/>
      <c r="AF68" s="141">
        <v>40.826999999999998</v>
      </c>
      <c r="AG68" s="141">
        <v>39.893000000000001</v>
      </c>
      <c r="AH68" s="43"/>
      <c r="AI68" s="43"/>
      <c r="AJ68" s="43"/>
      <c r="AK68" s="43"/>
      <c r="AL68" s="43"/>
      <c r="AM68" s="141">
        <v>40.634</v>
      </c>
      <c r="AN68" s="43"/>
      <c r="AO68" s="43"/>
      <c r="AP68" s="43"/>
      <c r="AQ68" s="43"/>
      <c r="AR68" s="43"/>
      <c r="AS68" s="43"/>
      <c r="AT68" s="43"/>
      <c r="AU68" s="141">
        <v>40.378999999999998</v>
      </c>
      <c r="AV68" s="141">
        <v>41.911000000000001</v>
      </c>
      <c r="AW68" s="78"/>
    </row>
    <row r="69" spans="16:49">
      <c r="P69" s="140">
        <v>41.127000000000002</v>
      </c>
      <c r="Q69" s="141">
        <v>40.594999999999999</v>
      </c>
      <c r="R69" s="43"/>
      <c r="S69" s="43"/>
      <c r="T69" s="141">
        <v>41.039000000000001</v>
      </c>
      <c r="U69" s="141">
        <v>41.055999999999997</v>
      </c>
      <c r="V69" s="144"/>
      <c r="W69" s="43"/>
      <c r="X69" s="43"/>
      <c r="Y69" s="43"/>
      <c r="Z69" s="144"/>
      <c r="AA69" s="144"/>
      <c r="AB69" s="141">
        <v>40.969000000000001</v>
      </c>
      <c r="AC69" s="79"/>
      <c r="AD69" s="79"/>
      <c r="AE69" s="144"/>
      <c r="AF69" s="141">
        <v>40.472000000000001</v>
      </c>
      <c r="AG69" s="141">
        <v>40.649000000000001</v>
      </c>
      <c r="AH69" s="43"/>
      <c r="AI69" s="43"/>
      <c r="AJ69" s="43"/>
      <c r="AK69" s="43"/>
      <c r="AL69" s="43"/>
      <c r="AM69" s="141">
        <v>40.771000000000001</v>
      </c>
      <c r="AN69" s="43"/>
      <c r="AO69" s="43"/>
      <c r="AP69" s="43"/>
      <c r="AQ69" s="43"/>
      <c r="AR69" s="43"/>
      <c r="AS69" s="43"/>
      <c r="AT69" s="43"/>
      <c r="AU69" s="141">
        <v>40.201000000000001</v>
      </c>
      <c r="AV69" s="141">
        <v>41.375999999999998</v>
      </c>
      <c r="AW69" s="78"/>
    </row>
    <row r="70" spans="16:49">
      <c r="P70" s="140">
        <v>41.375</v>
      </c>
      <c r="Q70" s="43"/>
      <c r="R70" s="43"/>
      <c r="S70" s="43"/>
      <c r="T70" s="43"/>
      <c r="U70" s="43"/>
      <c r="V70" s="144"/>
      <c r="W70" s="43"/>
      <c r="X70" s="43"/>
      <c r="Y70" s="43"/>
      <c r="Z70" s="144"/>
      <c r="AA70" s="144"/>
      <c r="AB70" s="141">
        <v>41.613999999999997</v>
      </c>
      <c r="AC70" s="79"/>
      <c r="AD70" s="79"/>
      <c r="AE70" s="144"/>
      <c r="AF70" s="141">
        <v>42.293999999999997</v>
      </c>
      <c r="AG70" s="144"/>
      <c r="AH70" s="43"/>
      <c r="AI70" s="144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141">
        <v>40.796999999999997</v>
      </c>
      <c r="AV70" s="141">
        <v>41.046999999999997</v>
      </c>
      <c r="AW70" s="78"/>
    </row>
    <row r="71" spans="16:49">
      <c r="P71" s="145"/>
      <c r="Q71" s="43"/>
      <c r="R71" s="43"/>
      <c r="S71" s="43"/>
      <c r="T71" s="43"/>
      <c r="U71" s="43"/>
      <c r="V71" s="144"/>
      <c r="W71" s="43"/>
      <c r="X71" s="43"/>
      <c r="Y71" s="43"/>
      <c r="Z71" s="144"/>
      <c r="AA71" s="144"/>
      <c r="AB71" s="144"/>
      <c r="AC71" s="144"/>
      <c r="AD71" s="43"/>
      <c r="AE71" s="144"/>
      <c r="AF71" s="144"/>
      <c r="AG71" s="43"/>
      <c r="AH71" s="43"/>
      <c r="AI71" s="144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141">
        <v>41.241999999999997</v>
      </c>
      <c r="AV71" s="141">
        <v>42.399000000000001</v>
      </c>
      <c r="AW71" s="78"/>
    </row>
    <row r="72" spans="16:49">
      <c r="P72" s="145"/>
      <c r="Q72" s="43"/>
      <c r="R72" s="43"/>
      <c r="S72" s="43"/>
      <c r="T72" s="43"/>
      <c r="U72" s="43"/>
      <c r="V72" s="144"/>
      <c r="W72" s="43"/>
      <c r="X72" s="43"/>
      <c r="Y72" s="43"/>
      <c r="Z72" s="144"/>
      <c r="AA72" s="144"/>
      <c r="AB72" s="144"/>
      <c r="AC72" s="144"/>
      <c r="AD72" s="43"/>
      <c r="AE72" s="144"/>
      <c r="AF72" s="144"/>
      <c r="AG72" s="43"/>
      <c r="AH72" s="43"/>
      <c r="AI72" s="144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141">
        <v>40.027999999999999</v>
      </c>
      <c r="AV72" s="141">
        <v>41.162999999999997</v>
      </c>
      <c r="AW72" s="78"/>
    </row>
    <row r="73" spans="16:49">
      <c r="P73" s="145"/>
      <c r="Q73" s="43"/>
      <c r="R73" s="43"/>
      <c r="S73" s="43"/>
      <c r="T73" s="43"/>
      <c r="U73" s="43"/>
      <c r="V73" s="144"/>
      <c r="W73" s="43"/>
      <c r="X73" s="43"/>
      <c r="Y73" s="43"/>
      <c r="Z73" s="144"/>
      <c r="AA73" s="144"/>
      <c r="AB73" s="144"/>
      <c r="AC73" s="144"/>
      <c r="AD73" s="43"/>
      <c r="AE73" s="144"/>
      <c r="AF73" s="144"/>
      <c r="AG73" s="43"/>
      <c r="AH73" s="43"/>
      <c r="AI73" s="144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141">
        <v>40.220999999999997</v>
      </c>
      <c r="AV73" s="141">
        <v>42.003999999999998</v>
      </c>
      <c r="AW73" s="78"/>
    </row>
    <row r="74" spans="16:49">
      <c r="P74" s="145"/>
      <c r="Q74" s="43"/>
      <c r="R74" s="43"/>
      <c r="S74" s="43"/>
      <c r="T74" s="43"/>
      <c r="U74" s="43"/>
      <c r="V74" s="144"/>
      <c r="W74" s="43"/>
      <c r="X74" s="43"/>
      <c r="Y74" s="43"/>
      <c r="Z74" s="144"/>
      <c r="AA74" s="144"/>
      <c r="AB74" s="144"/>
      <c r="AC74" s="144"/>
      <c r="AD74" s="43"/>
      <c r="AE74" s="144"/>
      <c r="AF74" s="144"/>
      <c r="AG74" s="43"/>
      <c r="AH74" s="43"/>
      <c r="AI74" s="144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141">
        <v>40.229999999999997</v>
      </c>
      <c r="AV74" s="141">
        <v>41.302999999999997</v>
      </c>
      <c r="AW74" s="78"/>
    </row>
    <row r="75" spans="16:49" ht="15" thickBot="1">
      <c r="P75" s="147"/>
      <c r="Q75" s="212"/>
      <c r="R75" s="212"/>
      <c r="S75" s="212"/>
      <c r="T75" s="212"/>
      <c r="U75" s="212"/>
      <c r="V75" s="148"/>
      <c r="W75" s="212"/>
      <c r="X75" s="212"/>
      <c r="Y75" s="212"/>
      <c r="Z75" s="148"/>
      <c r="AA75" s="148"/>
      <c r="AB75" s="148"/>
      <c r="AC75" s="148"/>
      <c r="AD75" s="212"/>
      <c r="AE75" s="148"/>
      <c r="AF75" s="148"/>
      <c r="AG75" s="212"/>
      <c r="AH75" s="212"/>
      <c r="AI75" s="148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149">
        <v>40.476999999999997</v>
      </c>
      <c r="AV75" s="149">
        <v>42.167999999999999</v>
      </c>
      <c r="AW75" s="211"/>
    </row>
    <row r="76" spans="16:49">
      <c r="Q76" s="43"/>
      <c r="R76" s="43"/>
      <c r="S76" s="43"/>
      <c r="T76" s="43"/>
      <c r="U76" s="43"/>
      <c r="W76" s="43"/>
      <c r="X76" s="43"/>
      <c r="Y76" s="43"/>
      <c r="AD76" s="43"/>
      <c r="AG76" s="43"/>
      <c r="AH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</row>
    <row r="77" spans="16:49">
      <c r="Q77" s="43"/>
      <c r="R77" s="43"/>
      <c r="S77" s="43"/>
      <c r="T77" s="43"/>
      <c r="U77" s="43"/>
      <c r="W77" s="43"/>
      <c r="X77" s="43"/>
      <c r="Y77" s="43"/>
      <c r="AD77" s="43"/>
      <c r="AG77" s="43"/>
      <c r="AH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</row>
    <row r="78" spans="16:49">
      <c r="Q78" s="43"/>
      <c r="R78" s="43"/>
      <c r="S78" s="43"/>
      <c r="T78" s="43"/>
      <c r="U78" s="43"/>
      <c r="W78" s="43"/>
      <c r="X78" s="43"/>
      <c r="Y78" s="43"/>
      <c r="AD78" s="43"/>
      <c r="AG78" s="43"/>
      <c r="AH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</row>
    <row r="79" spans="16:49">
      <c r="Q79" s="43"/>
      <c r="R79" s="43"/>
      <c r="S79" s="43"/>
      <c r="T79" s="43"/>
      <c r="U79" s="43"/>
      <c r="W79" s="43"/>
      <c r="X79" s="43"/>
      <c r="Y79" s="43"/>
      <c r="AD79" s="43"/>
      <c r="AG79" s="43"/>
      <c r="AH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</row>
    <row r="80" spans="16:49">
      <c r="Q80" s="43"/>
      <c r="R80" s="43"/>
      <c r="S80" s="43"/>
      <c r="T80" s="43"/>
      <c r="U80" s="43"/>
      <c r="W80" s="43"/>
      <c r="X80" s="43"/>
      <c r="Y80" s="43"/>
      <c r="AD80" s="43"/>
      <c r="AG80" s="43"/>
      <c r="AH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</row>
    <row r="81" spans="17:49">
      <c r="Q81" s="43"/>
      <c r="R81" s="43"/>
      <c r="S81" s="43"/>
      <c r="T81" s="43"/>
      <c r="U81" s="43"/>
      <c r="W81" s="43"/>
      <c r="X81" s="43"/>
      <c r="Y81" s="43"/>
      <c r="AD81" s="43"/>
      <c r="AG81" s="43"/>
      <c r="AH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</row>
    <row r="82" spans="17:49">
      <c r="Q82" s="43"/>
      <c r="R82" s="43"/>
      <c r="S82" s="43"/>
      <c r="T82" s="43"/>
      <c r="U82" s="43"/>
      <c r="W82" s="43"/>
      <c r="X82" s="43"/>
      <c r="Y82" s="43"/>
      <c r="AD82" s="43"/>
      <c r="AG82" s="43"/>
      <c r="AH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</row>
    <row r="83" spans="17:49">
      <c r="Q83" s="43"/>
      <c r="R83" s="43"/>
      <c r="S83" s="43"/>
      <c r="T83" s="43"/>
      <c r="U83" s="43"/>
      <c r="W83" s="43"/>
      <c r="X83" s="43"/>
      <c r="Y83" s="43"/>
      <c r="AD83" s="43"/>
      <c r="AG83" s="43"/>
      <c r="AH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</row>
    <row r="84" spans="17:49">
      <c r="Q84" s="43"/>
      <c r="R84" s="43"/>
      <c r="S84" s="43"/>
      <c r="T84" s="43"/>
      <c r="U84" s="43"/>
      <c r="W84" s="43"/>
      <c r="X84" s="43"/>
      <c r="Y84" s="43"/>
      <c r="AD84" s="43"/>
      <c r="AG84" s="43"/>
      <c r="AH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</row>
    <row r="85" spans="17:49">
      <c r="Q85" s="43"/>
      <c r="R85" s="43"/>
      <c r="S85" s="43"/>
      <c r="T85" s="43"/>
      <c r="U85" s="43"/>
      <c r="W85" s="43"/>
      <c r="X85" s="43"/>
      <c r="Y85" s="43"/>
      <c r="AD85" s="43"/>
      <c r="AG85" s="43"/>
      <c r="AH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</row>
    <row r="86" spans="17:49">
      <c r="Q86" s="43"/>
      <c r="R86" s="43"/>
      <c r="S86" s="43"/>
      <c r="T86" s="43"/>
      <c r="U86" s="43"/>
      <c r="W86" s="43"/>
      <c r="X86" s="43"/>
      <c r="Y86" s="43"/>
      <c r="AD86" s="43"/>
      <c r="AG86" s="43"/>
      <c r="AH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</row>
    <row r="87" spans="17:49">
      <c r="Q87" s="43"/>
      <c r="R87" s="43"/>
      <c r="S87" s="43"/>
      <c r="T87" s="43"/>
      <c r="U87" s="43"/>
      <c r="W87" s="43"/>
      <c r="X87" s="43"/>
      <c r="Y87" s="43"/>
      <c r="AD87" s="43"/>
      <c r="AG87" s="43"/>
      <c r="AH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</row>
    <row r="88" spans="17:49">
      <c r="Q88" s="43"/>
      <c r="R88" s="43"/>
      <c r="S88" s="43"/>
      <c r="T88" s="43"/>
      <c r="U88" s="43"/>
      <c r="W88" s="43"/>
      <c r="X88" s="43"/>
      <c r="Y88" s="43"/>
      <c r="AD88" s="43"/>
      <c r="AG88" s="43"/>
      <c r="AH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</row>
    <row r="89" spans="17:49">
      <c r="Q89" s="43"/>
      <c r="R89" s="43"/>
      <c r="S89" s="43"/>
      <c r="T89" s="43"/>
      <c r="U89" s="43"/>
      <c r="W89" s="43"/>
      <c r="X89" s="43"/>
      <c r="Y89" s="43"/>
      <c r="AD89" s="43"/>
      <c r="AG89" s="43"/>
      <c r="AH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</row>
    <row r="90" spans="17:49">
      <c r="Q90" s="43"/>
      <c r="R90" s="43"/>
      <c r="S90" s="43"/>
      <c r="T90" s="43"/>
      <c r="U90" s="43"/>
      <c r="W90" s="43"/>
      <c r="X90" s="43"/>
      <c r="Y90" s="43"/>
      <c r="AD90" s="43"/>
      <c r="AG90" s="43"/>
      <c r="AH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</row>
    <row r="91" spans="17:49">
      <c r="Q91" s="43"/>
      <c r="R91" s="43"/>
      <c r="S91" s="43"/>
      <c r="T91" s="43"/>
      <c r="U91" s="43"/>
      <c r="W91" s="43"/>
      <c r="X91" s="43"/>
      <c r="Y91" s="43"/>
      <c r="AD91" s="43"/>
      <c r="AG91" s="43"/>
      <c r="AH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</row>
    <row r="92" spans="17:49">
      <c r="Q92" s="43"/>
      <c r="R92" s="43"/>
      <c r="S92" s="43"/>
      <c r="T92" s="43"/>
      <c r="U92" s="43"/>
      <c r="W92" s="43"/>
      <c r="X92" s="43"/>
      <c r="Y92" s="43"/>
      <c r="AD92" s="43"/>
      <c r="AG92" s="43"/>
      <c r="AH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</row>
    <row r="93" spans="17:49">
      <c r="Q93" s="43"/>
      <c r="R93" s="43"/>
      <c r="S93" s="43"/>
      <c r="T93" s="43"/>
      <c r="U93" s="43"/>
      <c r="W93" s="43"/>
      <c r="X93" s="43"/>
      <c r="Y93" s="43"/>
      <c r="AD93" s="43"/>
      <c r="AG93" s="43"/>
      <c r="AH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</row>
    <row r="94" spans="17:49">
      <c r="Q94" s="43"/>
      <c r="R94" s="43"/>
      <c r="S94" s="43"/>
      <c r="T94" s="43"/>
      <c r="U94" s="43"/>
      <c r="W94" s="43"/>
      <c r="X94" s="43"/>
      <c r="Y94" s="43"/>
      <c r="AD94" s="43"/>
      <c r="AG94" s="43"/>
      <c r="AH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</row>
    <row r="95" spans="17:49">
      <c r="Q95" s="43"/>
      <c r="R95" s="43"/>
      <c r="S95" s="43"/>
      <c r="T95" s="43"/>
      <c r="U95" s="43"/>
      <c r="W95" s="43"/>
      <c r="X95" s="43"/>
      <c r="Y95" s="43"/>
      <c r="AD95" s="43"/>
      <c r="AG95" s="43"/>
      <c r="AH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</row>
    <row r="96" spans="17:49">
      <c r="Q96" s="43"/>
      <c r="R96" s="43"/>
      <c r="S96" s="43"/>
      <c r="T96" s="43"/>
      <c r="U96" s="43"/>
      <c r="W96" s="43"/>
      <c r="X96" s="43"/>
      <c r="Y96" s="43"/>
      <c r="AD96" s="43"/>
      <c r="AG96" s="43"/>
      <c r="AH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</row>
    <row r="97" spans="17:49">
      <c r="Q97" s="79"/>
      <c r="R97" s="79"/>
      <c r="S97" s="79"/>
      <c r="T97" s="79"/>
      <c r="U97" s="79"/>
      <c r="W97" s="79"/>
      <c r="X97" s="79"/>
      <c r="Y97" s="79"/>
      <c r="AD97" s="79"/>
      <c r="AG97" s="79"/>
      <c r="AH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</row>
    <row r="98" spans="17:49">
      <c r="Q98" s="79"/>
      <c r="R98" s="79"/>
      <c r="S98" s="79"/>
      <c r="T98" s="79"/>
      <c r="U98" s="79"/>
      <c r="W98" s="79"/>
      <c r="X98" s="79"/>
      <c r="Y98" s="79"/>
      <c r="AD98" s="79"/>
      <c r="AG98" s="79"/>
      <c r="AH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</row>
    <row r="99" spans="17:49">
      <c r="Q99" s="79"/>
      <c r="R99" s="79"/>
      <c r="S99" s="79"/>
      <c r="T99" s="79"/>
      <c r="U99" s="79"/>
      <c r="W99" s="79"/>
      <c r="X99" s="79"/>
      <c r="Y99" s="79"/>
      <c r="AD99" s="79"/>
      <c r="AG99" s="79"/>
      <c r="AH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</row>
    <row r="100" spans="17:49">
      <c r="Q100" s="79"/>
      <c r="R100" s="79"/>
      <c r="S100" s="79"/>
      <c r="T100" s="79"/>
      <c r="U100" s="79"/>
      <c r="W100" s="79"/>
      <c r="X100" s="79"/>
      <c r="Y100" s="79"/>
      <c r="AD100" s="79"/>
      <c r="AG100" s="79"/>
      <c r="AH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</row>
    <row r="101" spans="17:49">
      <c r="Q101" s="79"/>
      <c r="R101" s="79"/>
      <c r="S101" s="79"/>
      <c r="T101" s="79"/>
      <c r="U101" s="79"/>
      <c r="W101" s="79"/>
      <c r="X101" s="79"/>
      <c r="Y101" s="79"/>
      <c r="AD101" s="79"/>
      <c r="AG101" s="79"/>
      <c r="AH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</row>
    <row r="102" spans="17:49">
      <c r="Q102" s="79"/>
      <c r="R102" s="79"/>
      <c r="S102" s="79"/>
      <c r="T102" s="79"/>
      <c r="U102" s="79"/>
      <c r="W102" s="79"/>
      <c r="X102" s="79"/>
      <c r="Y102" s="79"/>
      <c r="AD102" s="79"/>
      <c r="AG102" s="79"/>
      <c r="AH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</row>
    <row r="103" spans="17:49">
      <c r="Q103" s="79"/>
      <c r="R103" s="79"/>
      <c r="S103" s="79"/>
      <c r="T103" s="79"/>
      <c r="U103" s="79"/>
      <c r="W103" s="79"/>
      <c r="X103" s="79"/>
      <c r="Y103" s="79"/>
      <c r="AD103" s="79"/>
      <c r="AG103" s="79"/>
      <c r="AH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</row>
    <row r="104" spans="17:49">
      <c r="Q104" s="79"/>
      <c r="R104" s="79"/>
      <c r="S104" s="79"/>
      <c r="T104" s="79"/>
      <c r="U104" s="79"/>
      <c r="W104" s="79"/>
      <c r="X104" s="79"/>
      <c r="Y104" s="79"/>
      <c r="AD104" s="79"/>
      <c r="AG104" s="79"/>
      <c r="AH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</row>
    <row r="105" spans="17:49">
      <c r="Q105" s="79"/>
      <c r="R105" s="79"/>
      <c r="S105" s="79"/>
      <c r="T105" s="79"/>
      <c r="U105" s="79"/>
      <c r="W105" s="79"/>
      <c r="X105" s="79"/>
      <c r="Y105" s="79"/>
      <c r="AD105" s="79"/>
      <c r="AG105" s="79"/>
      <c r="AH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</row>
    <row r="106" spans="17:49">
      <c r="Q106" s="79"/>
      <c r="R106" s="79"/>
      <c r="S106" s="79"/>
      <c r="T106" s="79"/>
      <c r="U106" s="79"/>
      <c r="W106" s="79"/>
      <c r="X106" s="79"/>
      <c r="Y106" s="79"/>
      <c r="AD106" s="79"/>
      <c r="AG106" s="79"/>
      <c r="AH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</row>
    <row r="107" spans="17:49">
      <c r="Q107" s="79"/>
      <c r="R107" s="79"/>
      <c r="S107" s="79"/>
      <c r="T107" s="79"/>
      <c r="U107" s="79"/>
      <c r="W107" s="79"/>
      <c r="X107" s="79"/>
      <c r="Y107" s="79"/>
      <c r="AD107" s="79"/>
      <c r="AG107" s="79"/>
      <c r="AH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</row>
    <row r="108" spans="17:49">
      <c r="Q108" s="79"/>
      <c r="R108" s="79"/>
      <c r="S108" s="79"/>
      <c r="T108" s="79"/>
      <c r="U108" s="79"/>
      <c r="W108" s="79"/>
      <c r="X108" s="79"/>
      <c r="Y108" s="79"/>
      <c r="AD108" s="79"/>
      <c r="AG108" s="79"/>
      <c r="AH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</row>
    <row r="109" spans="17:49">
      <c r="Q109" s="79"/>
      <c r="R109" s="79"/>
      <c r="S109" s="79"/>
      <c r="T109" s="79"/>
      <c r="U109" s="79"/>
      <c r="W109" s="79"/>
      <c r="X109" s="79"/>
      <c r="Y109" s="79"/>
      <c r="AD109" s="79"/>
      <c r="AG109" s="79"/>
      <c r="AH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</row>
    <row r="110" spans="17:49">
      <c r="Q110" s="79"/>
      <c r="R110" s="79"/>
      <c r="S110" s="79"/>
      <c r="T110" s="79"/>
      <c r="U110" s="79"/>
      <c r="W110" s="79"/>
      <c r="X110" s="79"/>
      <c r="Y110" s="79"/>
      <c r="AD110" s="79"/>
      <c r="AG110" s="79"/>
      <c r="AH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</row>
    <row r="111" spans="17:49">
      <c r="Q111" s="79"/>
      <c r="R111" s="79"/>
      <c r="S111" s="79"/>
      <c r="T111" s="79"/>
      <c r="U111" s="79"/>
      <c r="W111" s="79"/>
      <c r="X111" s="79"/>
      <c r="Y111" s="79"/>
      <c r="AB111" s="79"/>
      <c r="AC111" s="79"/>
      <c r="AD111" s="79"/>
      <c r="AG111" s="79"/>
      <c r="AH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</row>
    <row r="112" spans="17:49">
      <c r="Q112" s="79"/>
      <c r="R112" s="79"/>
      <c r="S112" s="79"/>
      <c r="T112" s="79"/>
      <c r="U112" s="79"/>
      <c r="W112" s="79"/>
      <c r="X112" s="79"/>
      <c r="Y112" s="79"/>
      <c r="AC112" s="79"/>
      <c r="AD112" s="79"/>
      <c r="AG112" s="79"/>
      <c r="AH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</row>
    <row r="113" spans="17:49">
      <c r="Q113" s="79"/>
      <c r="R113" s="79"/>
      <c r="S113" s="79"/>
      <c r="T113" s="79"/>
      <c r="U113" s="79"/>
      <c r="W113" s="79"/>
      <c r="X113" s="79"/>
      <c r="Y113" s="79"/>
      <c r="AC113" s="79"/>
      <c r="AD113" s="79"/>
      <c r="AG113" s="79"/>
      <c r="AH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</row>
    <row r="114" spans="17:49">
      <c r="Q114" s="79"/>
      <c r="R114" s="79"/>
      <c r="S114" s="79"/>
      <c r="T114" s="79"/>
      <c r="U114" s="79"/>
      <c r="W114" s="79"/>
      <c r="X114" s="79"/>
      <c r="Y114" s="79"/>
      <c r="AC114" s="79"/>
      <c r="AD114" s="79"/>
      <c r="AG114" s="79"/>
      <c r="AH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</row>
    <row r="115" spans="17:49">
      <c r="Q115" s="79"/>
      <c r="R115" s="79"/>
      <c r="S115" s="79"/>
      <c r="T115" s="79"/>
      <c r="U115" s="79"/>
      <c r="W115" s="79"/>
      <c r="X115" s="79"/>
      <c r="Y115" s="79"/>
      <c r="AC115" s="79"/>
      <c r="AD115" s="79"/>
      <c r="AG115" s="79"/>
      <c r="AH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</row>
    <row r="116" spans="17:49">
      <c r="Q116" s="79"/>
      <c r="R116" s="79"/>
      <c r="S116" s="79"/>
      <c r="T116" s="79"/>
      <c r="U116" s="79"/>
      <c r="W116" s="79"/>
      <c r="X116" s="79"/>
      <c r="Y116" s="79"/>
      <c r="AC116" s="79"/>
      <c r="AD116" s="79"/>
      <c r="AG116" s="79"/>
      <c r="AH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</row>
    <row r="117" spans="17:49">
      <c r="Q117" s="79"/>
      <c r="R117" s="79"/>
      <c r="S117" s="79"/>
      <c r="T117" s="79"/>
      <c r="U117" s="79"/>
      <c r="W117" s="79"/>
      <c r="X117" s="79"/>
      <c r="Y117" s="79"/>
      <c r="AC117" s="79"/>
      <c r="AD117" s="79"/>
      <c r="AG117" s="79"/>
      <c r="AH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</row>
    <row r="118" spans="17:49" ht="15" thickBot="1">
      <c r="Q118" s="41"/>
      <c r="R118" s="41"/>
      <c r="S118" s="41"/>
      <c r="T118" s="41"/>
      <c r="U118" s="41"/>
      <c r="W118" s="41"/>
      <c r="X118" s="41"/>
      <c r="Y118" s="41"/>
      <c r="AC118" s="41"/>
      <c r="AD118" s="41"/>
      <c r="AG118" s="41"/>
      <c r="AH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</row>
    <row r="2002" spans="16:16">
      <c r="P2002" s="120"/>
    </row>
    <row r="2003" spans="16:16">
      <c r="P2003" s="120"/>
    </row>
    <row r="2004" spans="16:16">
      <c r="P2004" s="120"/>
    </row>
    <row r="2005" spans="16:16">
      <c r="P2005" s="120"/>
    </row>
    <row r="2006" spans="16:16">
      <c r="P2006" s="120"/>
    </row>
    <row r="2007" spans="16:16">
      <c r="P2007" s="120"/>
    </row>
    <row r="2008" spans="16:16">
      <c r="P2008" s="120"/>
    </row>
    <row r="2009" spans="16:16">
      <c r="P2009" s="120"/>
    </row>
    <row r="2010" spans="16:16">
      <c r="P2010" s="120"/>
    </row>
    <row r="2011" spans="16:16">
      <c r="P2011" s="120"/>
    </row>
    <row r="2012" spans="16:16">
      <c r="P2012" s="120"/>
    </row>
    <row r="2013" spans="16:16">
      <c r="P2013" s="120"/>
    </row>
    <row r="2014" spans="16:16">
      <c r="P2014" s="120"/>
    </row>
    <row r="2015" spans="16:16">
      <c r="P2015" s="120"/>
    </row>
    <row r="2016" spans="16:16">
      <c r="P2016" s="120"/>
    </row>
    <row r="2017" spans="16:16">
      <c r="P2017" s="120"/>
    </row>
    <row r="2018" spans="16:16">
      <c r="P2018" s="120"/>
    </row>
    <row r="2019" spans="16:16">
      <c r="P2019" s="120"/>
    </row>
    <row r="2020" spans="16:16">
      <c r="P2020" s="120"/>
    </row>
    <row r="2021" spans="16:16">
      <c r="P2021" s="120"/>
    </row>
    <row r="2022" spans="16:16">
      <c r="P2022" s="120"/>
    </row>
    <row r="2023" spans="16:16">
      <c r="P2023" s="120"/>
    </row>
    <row r="2024" spans="16:16">
      <c r="P2024" s="120"/>
    </row>
    <row r="2025" spans="16:16">
      <c r="P2025" s="120"/>
    </row>
    <row r="2026" spans="16:16">
      <c r="P2026" s="120"/>
    </row>
    <row r="2027" spans="16:16">
      <c r="P2027" s="120"/>
    </row>
    <row r="2028" spans="16:16">
      <c r="P2028" s="120"/>
    </row>
    <row r="2029" spans="16:16">
      <c r="P2029" s="120"/>
    </row>
    <row r="2030" spans="16:16">
      <c r="P2030" s="120"/>
    </row>
    <row r="2031" spans="16:16">
      <c r="P2031" s="120"/>
    </row>
    <row r="2032" spans="16:16">
      <c r="P2032" s="120"/>
    </row>
    <row r="2033" spans="16:16">
      <c r="P2033" s="120"/>
    </row>
    <row r="2034" spans="16:16">
      <c r="P2034" s="120"/>
    </row>
    <row r="2035" spans="16:16">
      <c r="P2035" s="120"/>
    </row>
    <row r="2036" spans="16:16">
      <c r="P2036" s="120"/>
    </row>
    <row r="2037" spans="16:16">
      <c r="P2037" s="120"/>
    </row>
    <row r="2038" spans="16:16">
      <c r="P2038" s="120"/>
    </row>
    <row r="2039" spans="16:16">
      <c r="P2039" s="120"/>
    </row>
    <row r="2040" spans="16:16">
      <c r="P2040" s="120"/>
    </row>
    <row r="2041" spans="16:16">
      <c r="P2041" s="120"/>
    </row>
    <row r="2042" spans="16:16">
      <c r="P2042" s="120"/>
    </row>
    <row r="2043" spans="16:16">
      <c r="P2043" s="120"/>
    </row>
    <row r="2044" spans="16:16">
      <c r="P2044" s="120"/>
    </row>
    <row r="2045" spans="16:16">
      <c r="P2045" s="120"/>
    </row>
    <row r="2046" spans="16:16">
      <c r="P2046" s="120"/>
    </row>
    <row r="2047" spans="16:16">
      <c r="P2047" s="120"/>
    </row>
    <row r="2048" spans="16:16">
      <c r="P2048" s="120"/>
    </row>
    <row r="2049" spans="16:16">
      <c r="P2049" s="120"/>
    </row>
    <row r="2050" spans="16:16">
      <c r="P2050" s="120"/>
    </row>
    <row r="2051" spans="16:16">
      <c r="P2051" s="120"/>
    </row>
    <row r="2052" spans="16:16">
      <c r="P2052" s="120"/>
    </row>
    <row r="2053" spans="16:16">
      <c r="P2053" s="120"/>
    </row>
    <row r="2054" spans="16:16">
      <c r="P2054" s="120"/>
    </row>
    <row r="2055" spans="16:16">
      <c r="P2055" s="120"/>
    </row>
    <row r="2056" spans="16:16">
      <c r="P2056" s="120"/>
    </row>
    <row r="2057" spans="16:16">
      <c r="P2057" s="120"/>
    </row>
    <row r="2058" spans="16:16">
      <c r="P2058" s="120"/>
    </row>
    <row r="2059" spans="16:16">
      <c r="P2059" s="120"/>
    </row>
    <row r="2060" spans="16:16">
      <c r="P2060" s="120"/>
    </row>
    <row r="2061" spans="16:16">
      <c r="P2061" s="120"/>
    </row>
    <row r="2062" spans="16:16">
      <c r="P2062" s="120"/>
    </row>
    <row r="2063" spans="16:16">
      <c r="P2063" s="120"/>
    </row>
    <row r="2064" spans="16:16">
      <c r="P2064" s="120"/>
    </row>
    <row r="2065" spans="16:16">
      <c r="P2065" s="120"/>
    </row>
    <row r="2066" spans="16:16">
      <c r="P2066" s="120"/>
    </row>
    <row r="2067" spans="16:16">
      <c r="P2067" s="120"/>
    </row>
  </sheetData>
  <mergeCells count="25"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  <mergeCell ref="J5:K5"/>
    <mergeCell ref="L5:L6"/>
    <mergeCell ref="M5:M6"/>
    <mergeCell ref="A17:A18"/>
    <mergeCell ref="A28:A29"/>
    <mergeCell ref="K17:K18"/>
    <mergeCell ref="J17:J18"/>
    <mergeCell ref="I17:I18"/>
    <mergeCell ref="C17:C18"/>
    <mergeCell ref="B17:B18"/>
    <mergeCell ref="K28:K29"/>
    <mergeCell ref="J28:J29"/>
    <mergeCell ref="I28:I29"/>
    <mergeCell ref="C28:C29"/>
    <mergeCell ref="B28:B29"/>
  </mergeCells>
  <pageMargins left="0.31496062992125984" right="0.31496062992125984" top="0.55118110236220474" bottom="0.11811023622047245" header="0.31496062992125984" footer="0.31496062992125984"/>
  <pageSetup paperSize="9" scale="94" orientation="portrait" verticalDpi="300" r:id="rId1"/>
  <ignoredErrors>
    <ignoredError sqref="D7:G40 D41:F4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70"/>
  <sheetViews>
    <sheetView zoomScale="80" zoomScaleNormal="80" workbookViewId="0">
      <selection activeCell="R2" sqref="R2:R2052"/>
    </sheetView>
  </sheetViews>
  <sheetFormatPr defaultRowHeight="14.4"/>
  <cols>
    <col min="1" max="1" width="5.109375" customWidth="1"/>
    <col min="3" max="3" width="8.33203125" customWidth="1"/>
    <col min="4" max="4" width="8.44140625" customWidth="1"/>
    <col min="5" max="5" width="8" customWidth="1"/>
    <col min="6" max="6" width="8.44140625" customWidth="1"/>
    <col min="7" max="9" width="7.6640625" customWidth="1"/>
    <col min="10" max="10" width="8.44140625" customWidth="1"/>
    <col min="11" max="11" width="7.33203125" customWidth="1"/>
    <col min="12" max="12" width="8" customWidth="1"/>
    <col min="13" max="13" width="8.109375" customWidth="1"/>
    <col min="14" max="14" width="9.33203125" customWidth="1"/>
    <col min="15" max="15" width="8.44140625" customWidth="1"/>
    <col min="16" max="16" width="7.88671875" customWidth="1"/>
    <col min="17" max="17" width="8.6640625" customWidth="1"/>
    <col min="18" max="18" width="8.33203125" customWidth="1"/>
    <col min="19" max="52" width="4.6640625" customWidth="1"/>
  </cols>
  <sheetData>
    <row r="1" spans="1:18">
      <c r="I1">
        <v>1</v>
      </c>
      <c r="J1">
        <v>2</v>
      </c>
      <c r="K1">
        <v>3</v>
      </c>
      <c r="L1">
        <v>4</v>
      </c>
      <c r="M1">
        <v>5</v>
      </c>
      <c r="N1">
        <v>6</v>
      </c>
      <c r="O1">
        <v>7</v>
      </c>
      <c r="P1">
        <v>8</v>
      </c>
      <c r="Q1">
        <v>9</v>
      </c>
      <c r="R1">
        <v>10</v>
      </c>
    </row>
    <row r="2" spans="1:18">
      <c r="B2" t="s">
        <v>86</v>
      </c>
      <c r="C2" t="s">
        <v>85</v>
      </c>
      <c r="D2" t="s">
        <v>100</v>
      </c>
      <c r="E2" t="s">
        <v>87</v>
      </c>
      <c r="F2" t="s">
        <v>104</v>
      </c>
      <c r="G2" t="s">
        <v>88</v>
      </c>
      <c r="H2" t="s">
        <v>105</v>
      </c>
      <c r="I2" s="302">
        <v>41.584000000000003</v>
      </c>
      <c r="J2" s="302">
        <v>41.921999999999997</v>
      </c>
      <c r="K2" s="302">
        <v>40.959000000000003</v>
      </c>
      <c r="L2" s="302">
        <v>41.595999999999997</v>
      </c>
      <c r="M2" s="302">
        <v>41.232999999999997</v>
      </c>
      <c r="N2" s="302">
        <v>41.31</v>
      </c>
      <c r="O2" s="302">
        <v>42.307000000000002</v>
      </c>
      <c r="P2" s="302">
        <v>41.445999999999998</v>
      </c>
      <c r="Q2" s="302">
        <v>41.073999999999998</v>
      </c>
      <c r="R2" s="302">
        <v>41.412999999999997</v>
      </c>
    </row>
    <row r="3" spans="1:18">
      <c r="A3">
        <v>1</v>
      </c>
      <c r="B3">
        <v>49.64</v>
      </c>
      <c r="C3">
        <v>49.691000000000003</v>
      </c>
      <c r="D3">
        <v>49.793999999999997</v>
      </c>
      <c r="E3">
        <v>50.668999999999997</v>
      </c>
      <c r="F3">
        <v>51.674999999999997</v>
      </c>
      <c r="G3">
        <v>49.945999999999998</v>
      </c>
      <c r="H3">
        <v>52.052999999999997</v>
      </c>
      <c r="I3" s="302">
        <v>42.804000000000002</v>
      </c>
      <c r="J3" s="302">
        <v>41.252000000000002</v>
      </c>
      <c r="K3" s="302">
        <v>40.957000000000001</v>
      </c>
      <c r="L3" s="302">
        <v>41.820999999999998</v>
      </c>
      <c r="M3" s="302">
        <v>45.192999999999998</v>
      </c>
      <c r="N3" s="302">
        <v>41.499000000000002</v>
      </c>
      <c r="O3" s="302">
        <v>41.45</v>
      </c>
      <c r="P3" s="302">
        <v>42.219000000000001</v>
      </c>
      <c r="Q3" s="302">
        <v>40.957999999999998</v>
      </c>
      <c r="R3" s="302">
        <v>41.273000000000003</v>
      </c>
    </row>
    <row r="4" spans="1:18">
      <c r="A4">
        <v>2</v>
      </c>
      <c r="B4">
        <v>49.027000000000001</v>
      </c>
      <c r="C4">
        <v>48.944000000000003</v>
      </c>
      <c r="D4">
        <v>48.311</v>
      </c>
      <c r="E4">
        <v>48.573</v>
      </c>
      <c r="F4">
        <v>48.901000000000003</v>
      </c>
      <c r="G4">
        <v>48.956000000000003</v>
      </c>
      <c r="H4">
        <v>52.747999999999998</v>
      </c>
      <c r="I4" s="302">
        <v>41.009</v>
      </c>
      <c r="J4" s="302">
        <v>41.414999999999999</v>
      </c>
      <c r="K4" s="302">
        <v>40.725999999999999</v>
      </c>
      <c r="L4" s="302">
        <v>41.149000000000001</v>
      </c>
      <c r="M4" s="302">
        <v>41.277999999999999</v>
      </c>
      <c r="N4" s="302">
        <v>41.087000000000003</v>
      </c>
      <c r="O4" s="302">
        <v>41.142000000000003</v>
      </c>
      <c r="P4" s="302">
        <v>41.185000000000002</v>
      </c>
      <c r="Q4" s="302">
        <v>41.143000000000001</v>
      </c>
      <c r="R4" s="302">
        <v>42.146000000000001</v>
      </c>
    </row>
    <row r="5" spans="1:18">
      <c r="A5">
        <v>3</v>
      </c>
      <c r="B5">
        <v>47.298999999999999</v>
      </c>
      <c r="C5">
        <v>48.13</v>
      </c>
      <c r="D5">
        <v>47.68</v>
      </c>
      <c r="E5">
        <v>47.79</v>
      </c>
      <c r="F5">
        <v>47.848999999999997</v>
      </c>
      <c r="G5">
        <v>47.475999999999999</v>
      </c>
      <c r="H5">
        <v>49.823999999999998</v>
      </c>
      <c r="I5" s="302">
        <v>40.76</v>
      </c>
      <c r="J5" s="302">
        <v>40.716999999999999</v>
      </c>
      <c r="K5" s="302">
        <v>40.295000000000002</v>
      </c>
      <c r="L5" s="302">
        <v>40.828000000000003</v>
      </c>
      <c r="M5" s="302">
        <v>40.829000000000001</v>
      </c>
      <c r="N5" s="302">
        <v>40.734999999999999</v>
      </c>
      <c r="O5" s="302">
        <v>41.012</v>
      </c>
      <c r="P5" s="302">
        <v>40.770000000000003</v>
      </c>
      <c r="Q5" s="302">
        <v>40.543999999999997</v>
      </c>
      <c r="R5" s="302">
        <v>40.469000000000001</v>
      </c>
    </row>
    <row r="6" spans="1:18">
      <c r="A6">
        <v>4</v>
      </c>
      <c r="B6">
        <v>47.286999999999999</v>
      </c>
      <c r="C6">
        <v>47.218000000000004</v>
      </c>
      <c r="D6">
        <v>46.926000000000002</v>
      </c>
      <c r="E6">
        <v>47.482999999999997</v>
      </c>
      <c r="F6">
        <v>47.521000000000001</v>
      </c>
      <c r="G6">
        <v>47.59</v>
      </c>
      <c r="H6">
        <v>50.668999999999997</v>
      </c>
      <c r="I6" s="302">
        <v>40.341999999999999</v>
      </c>
      <c r="J6" s="302">
        <v>40.488999999999997</v>
      </c>
      <c r="K6" s="302">
        <v>40.265999999999998</v>
      </c>
      <c r="L6" s="302">
        <v>40.845999999999997</v>
      </c>
      <c r="M6" s="302">
        <v>40.654000000000003</v>
      </c>
      <c r="N6" s="302">
        <v>40.22</v>
      </c>
      <c r="O6" s="302">
        <v>40.781999999999996</v>
      </c>
      <c r="P6" s="302">
        <v>40.340000000000003</v>
      </c>
      <c r="Q6" s="302">
        <v>40.405000000000001</v>
      </c>
      <c r="R6" s="302">
        <v>40.622999999999998</v>
      </c>
    </row>
    <row r="7" spans="1:18">
      <c r="A7">
        <v>5</v>
      </c>
      <c r="B7">
        <v>46.917999999999999</v>
      </c>
      <c r="C7">
        <v>46.622999999999998</v>
      </c>
      <c r="D7">
        <v>46.747</v>
      </c>
      <c r="E7">
        <v>46.908999999999999</v>
      </c>
      <c r="F7">
        <v>47.110999999999997</v>
      </c>
      <c r="G7">
        <v>46.994999999999997</v>
      </c>
      <c r="H7">
        <v>47.798000000000002</v>
      </c>
      <c r="I7" s="302">
        <v>40.29</v>
      </c>
      <c r="J7" s="302">
        <v>40.463000000000001</v>
      </c>
      <c r="K7" s="302">
        <v>40.228000000000002</v>
      </c>
      <c r="L7" s="302">
        <v>41.417999999999999</v>
      </c>
      <c r="M7" s="302">
        <v>40.698</v>
      </c>
      <c r="N7" s="302">
        <v>40.110999999999997</v>
      </c>
      <c r="O7" s="302">
        <v>40.652999999999999</v>
      </c>
      <c r="P7" s="302">
        <v>40.290999999999997</v>
      </c>
      <c r="Q7" s="302">
        <v>40.283999999999999</v>
      </c>
      <c r="R7" s="302">
        <v>40.514000000000003</v>
      </c>
    </row>
    <row r="8" spans="1:18">
      <c r="A8">
        <v>6</v>
      </c>
      <c r="B8">
        <v>46.155999999999999</v>
      </c>
      <c r="C8">
        <v>45.981000000000002</v>
      </c>
      <c r="D8">
        <v>45.670999999999999</v>
      </c>
      <c r="E8">
        <v>47.732999999999997</v>
      </c>
      <c r="F8">
        <v>46.238</v>
      </c>
      <c r="G8">
        <v>47.981999999999999</v>
      </c>
      <c r="H8">
        <v>47.273000000000003</v>
      </c>
      <c r="I8" s="302">
        <v>40.313000000000002</v>
      </c>
      <c r="J8" s="302">
        <v>40.323</v>
      </c>
      <c r="K8" s="302">
        <v>40.164999999999999</v>
      </c>
      <c r="L8" s="302">
        <v>40.732999999999997</v>
      </c>
      <c r="M8" s="302">
        <v>40.372999999999998</v>
      </c>
      <c r="N8" s="302">
        <v>40.024000000000001</v>
      </c>
      <c r="O8" s="302">
        <v>40.543999999999997</v>
      </c>
      <c r="P8" s="302">
        <v>41.043999999999997</v>
      </c>
      <c r="Q8" s="302">
        <v>40.28</v>
      </c>
      <c r="R8" s="302">
        <v>40.317</v>
      </c>
    </row>
    <row r="9" spans="1:18">
      <c r="A9">
        <v>7</v>
      </c>
      <c r="B9">
        <v>45.82</v>
      </c>
      <c r="C9">
        <v>45.58</v>
      </c>
      <c r="D9">
        <v>45.470999999999997</v>
      </c>
      <c r="E9">
        <v>46.518000000000001</v>
      </c>
      <c r="F9">
        <v>46.155999999999999</v>
      </c>
      <c r="G9">
        <v>46.481999999999999</v>
      </c>
      <c r="H9">
        <v>47.225000000000001</v>
      </c>
      <c r="I9" s="302">
        <v>40.029000000000003</v>
      </c>
      <c r="J9" s="302">
        <v>40.32</v>
      </c>
      <c r="K9" s="302">
        <v>40.134</v>
      </c>
      <c r="L9" s="302">
        <v>40.915999999999997</v>
      </c>
      <c r="M9" s="302">
        <v>40.359000000000002</v>
      </c>
      <c r="N9" s="302">
        <v>40.545999999999999</v>
      </c>
      <c r="O9" s="302">
        <v>40.78</v>
      </c>
      <c r="P9" s="302">
        <v>40.216000000000001</v>
      </c>
      <c r="Q9" s="302">
        <v>40.131999999999998</v>
      </c>
      <c r="R9" s="302">
        <v>41.295000000000002</v>
      </c>
    </row>
    <row r="10" spans="1:18">
      <c r="A10">
        <v>8</v>
      </c>
      <c r="B10">
        <v>45.417000000000002</v>
      </c>
      <c r="C10">
        <v>45.326999999999998</v>
      </c>
      <c r="D10">
        <v>44.84</v>
      </c>
      <c r="E10">
        <v>46.463999999999999</v>
      </c>
      <c r="F10">
        <v>45.933</v>
      </c>
      <c r="G10">
        <v>46.322000000000003</v>
      </c>
      <c r="H10">
        <v>46.619</v>
      </c>
      <c r="I10" s="302">
        <v>40.615000000000002</v>
      </c>
      <c r="J10" s="302">
        <v>40.246000000000002</v>
      </c>
      <c r="K10" s="302">
        <v>40.052999999999997</v>
      </c>
      <c r="L10" s="302">
        <v>40.813000000000002</v>
      </c>
      <c r="M10" s="302">
        <v>40.246000000000002</v>
      </c>
      <c r="N10" s="302">
        <v>39.951000000000001</v>
      </c>
      <c r="O10" s="302">
        <v>40.75</v>
      </c>
      <c r="P10" s="302">
        <v>40.381999999999998</v>
      </c>
      <c r="Q10" s="302">
        <v>40.229999999999997</v>
      </c>
      <c r="R10" s="302">
        <v>41.088000000000001</v>
      </c>
    </row>
    <row r="11" spans="1:18">
      <c r="A11">
        <v>9</v>
      </c>
      <c r="B11">
        <v>46.104999999999997</v>
      </c>
      <c r="C11">
        <v>46.046999999999997</v>
      </c>
      <c r="D11">
        <v>44.511000000000003</v>
      </c>
      <c r="E11">
        <v>45.305999999999997</v>
      </c>
      <c r="F11">
        <v>45.545000000000002</v>
      </c>
      <c r="G11">
        <v>45.396999999999998</v>
      </c>
      <c r="H11">
        <v>45.595999999999997</v>
      </c>
      <c r="I11" s="302">
        <v>39.994999999999997</v>
      </c>
      <c r="J11" s="302">
        <v>40.307000000000002</v>
      </c>
      <c r="K11" s="302">
        <v>39.951999999999998</v>
      </c>
      <c r="L11" s="302">
        <v>40.752000000000002</v>
      </c>
      <c r="M11" s="302">
        <v>40.887</v>
      </c>
      <c r="N11" s="302">
        <v>39.811</v>
      </c>
      <c r="O11" s="302">
        <v>41.429000000000002</v>
      </c>
      <c r="P11" s="302">
        <v>40.326000000000001</v>
      </c>
      <c r="Q11" s="302">
        <v>40.116</v>
      </c>
      <c r="R11" s="302">
        <v>41.000999999999998</v>
      </c>
    </row>
    <row r="12" spans="1:18">
      <c r="A12">
        <v>10</v>
      </c>
      <c r="B12">
        <v>44.665999999999997</v>
      </c>
      <c r="C12">
        <v>44.99</v>
      </c>
      <c r="D12">
        <v>44.244</v>
      </c>
      <c r="E12">
        <v>44.984999999999999</v>
      </c>
      <c r="F12">
        <v>44.55</v>
      </c>
      <c r="G12">
        <v>45.048999999999999</v>
      </c>
      <c r="H12">
        <v>44.826000000000001</v>
      </c>
      <c r="I12" s="302">
        <v>41.121000000000002</v>
      </c>
      <c r="J12" s="302">
        <v>42.765999999999998</v>
      </c>
      <c r="K12" s="302">
        <v>39.982999999999997</v>
      </c>
      <c r="L12" s="302">
        <v>40.828000000000003</v>
      </c>
      <c r="M12" s="302">
        <v>40.283999999999999</v>
      </c>
      <c r="N12" s="302">
        <v>42.399000000000001</v>
      </c>
      <c r="O12" s="302">
        <v>40.484999999999999</v>
      </c>
      <c r="P12" s="302">
        <v>40.445</v>
      </c>
      <c r="Q12" s="302">
        <v>40.271000000000001</v>
      </c>
      <c r="R12" s="302">
        <v>40.423000000000002</v>
      </c>
    </row>
    <row r="13" spans="1:18">
      <c r="A13">
        <v>11</v>
      </c>
      <c r="B13">
        <v>44.085999999999999</v>
      </c>
      <c r="C13">
        <v>43.847999999999999</v>
      </c>
      <c r="D13">
        <v>43.59</v>
      </c>
      <c r="E13">
        <v>44.487000000000002</v>
      </c>
      <c r="F13">
        <v>44.360999999999997</v>
      </c>
      <c r="G13">
        <v>44.283999999999999</v>
      </c>
      <c r="H13">
        <v>44.323</v>
      </c>
      <c r="I13" s="302">
        <v>41.075000000000003</v>
      </c>
      <c r="J13" s="302">
        <v>42.45</v>
      </c>
      <c r="K13" s="302">
        <v>39.97</v>
      </c>
      <c r="L13" s="302">
        <v>40.712000000000003</v>
      </c>
      <c r="M13" s="302">
        <v>40.212000000000003</v>
      </c>
      <c r="N13" s="302">
        <v>40.770000000000003</v>
      </c>
      <c r="O13" s="302">
        <v>40.360999999999997</v>
      </c>
      <c r="P13" s="302">
        <v>41.753999999999998</v>
      </c>
      <c r="Q13" s="302">
        <v>40.280999999999999</v>
      </c>
      <c r="R13" s="302">
        <v>42.042000000000002</v>
      </c>
    </row>
    <row r="14" spans="1:18">
      <c r="A14">
        <v>12</v>
      </c>
      <c r="B14">
        <v>44.387999999999998</v>
      </c>
      <c r="C14">
        <v>44.402999999999999</v>
      </c>
      <c r="D14">
        <v>43.145000000000003</v>
      </c>
      <c r="E14">
        <v>44.16</v>
      </c>
      <c r="F14">
        <v>43.97</v>
      </c>
      <c r="G14">
        <v>44.274000000000001</v>
      </c>
      <c r="H14">
        <v>43.854999999999997</v>
      </c>
      <c r="I14" s="302">
        <v>39.994</v>
      </c>
      <c r="J14" s="302">
        <v>40.305</v>
      </c>
      <c r="K14" s="302">
        <v>40.103000000000002</v>
      </c>
      <c r="L14" s="302">
        <v>40.716999999999999</v>
      </c>
      <c r="M14" s="302">
        <v>40.328000000000003</v>
      </c>
      <c r="N14" s="302">
        <v>40.128999999999998</v>
      </c>
      <c r="O14" s="302">
        <v>40.466000000000001</v>
      </c>
      <c r="P14" s="302">
        <v>40.148000000000003</v>
      </c>
      <c r="Q14" s="302">
        <v>40.473999999999997</v>
      </c>
      <c r="R14" s="302">
        <v>40.491</v>
      </c>
    </row>
    <row r="15" spans="1:18">
      <c r="A15">
        <v>13</v>
      </c>
      <c r="B15">
        <v>43.512999999999998</v>
      </c>
      <c r="C15">
        <v>43.561</v>
      </c>
      <c r="D15">
        <v>42.953000000000003</v>
      </c>
      <c r="E15">
        <v>43.686999999999998</v>
      </c>
      <c r="F15">
        <v>44.594999999999999</v>
      </c>
      <c r="G15">
        <v>43.750999999999998</v>
      </c>
      <c r="H15">
        <v>44.066000000000003</v>
      </c>
      <c r="I15" s="302">
        <v>40.030999999999999</v>
      </c>
      <c r="J15" s="302">
        <v>40.250999999999998</v>
      </c>
      <c r="K15" s="302">
        <v>39.981999999999999</v>
      </c>
      <c r="L15" s="302">
        <v>40.781999999999996</v>
      </c>
      <c r="M15" s="302">
        <v>40.43</v>
      </c>
      <c r="N15" s="302">
        <v>40.042000000000002</v>
      </c>
      <c r="O15" s="302">
        <v>40.561</v>
      </c>
      <c r="P15" s="302">
        <v>40.308</v>
      </c>
      <c r="Q15" s="302">
        <v>40.213999999999999</v>
      </c>
      <c r="R15" s="302">
        <v>40.448999999999998</v>
      </c>
    </row>
    <row r="16" spans="1:18">
      <c r="A16">
        <v>14</v>
      </c>
      <c r="B16">
        <v>42.932000000000002</v>
      </c>
      <c r="C16">
        <v>42.887999999999998</v>
      </c>
      <c r="D16">
        <v>42.68</v>
      </c>
      <c r="E16">
        <v>44.274000000000001</v>
      </c>
      <c r="F16">
        <v>43.432000000000002</v>
      </c>
      <c r="G16">
        <v>43.661000000000001</v>
      </c>
      <c r="H16">
        <v>43.232999999999997</v>
      </c>
      <c r="I16" s="302">
        <v>40.085000000000001</v>
      </c>
      <c r="J16" s="302">
        <v>40.454999999999998</v>
      </c>
      <c r="K16" s="302">
        <v>39.973999999999997</v>
      </c>
      <c r="L16" s="302">
        <v>40.735999999999997</v>
      </c>
      <c r="M16" s="302">
        <v>41.076000000000001</v>
      </c>
      <c r="N16" s="302">
        <v>40.118000000000002</v>
      </c>
      <c r="O16" s="302">
        <v>41.048999999999999</v>
      </c>
      <c r="P16" s="302">
        <v>40.296999999999997</v>
      </c>
      <c r="Q16" s="302">
        <v>40.223999999999997</v>
      </c>
      <c r="R16" s="302">
        <v>41.79</v>
      </c>
    </row>
    <row r="17" spans="1:18">
      <c r="A17">
        <v>15</v>
      </c>
      <c r="B17">
        <v>43.33</v>
      </c>
      <c r="C17">
        <v>43.134</v>
      </c>
      <c r="D17">
        <v>42.718000000000004</v>
      </c>
      <c r="E17">
        <v>43.055999999999997</v>
      </c>
      <c r="F17">
        <v>43.290999999999997</v>
      </c>
      <c r="G17">
        <v>42.715000000000003</v>
      </c>
      <c r="H17">
        <v>42.472999999999999</v>
      </c>
      <c r="I17" s="302">
        <v>39.981999999999999</v>
      </c>
      <c r="J17" s="302">
        <v>40.311</v>
      </c>
      <c r="K17" s="302">
        <v>40.040999999999997</v>
      </c>
      <c r="L17" s="302">
        <v>40.713000000000001</v>
      </c>
      <c r="M17" s="302">
        <v>40.229999999999997</v>
      </c>
      <c r="N17" s="302">
        <v>39.908000000000001</v>
      </c>
      <c r="O17" s="302">
        <v>40.414999999999999</v>
      </c>
      <c r="P17" s="302">
        <v>40.103000000000002</v>
      </c>
      <c r="Q17" s="302">
        <v>40.276000000000003</v>
      </c>
      <c r="R17" s="302">
        <v>40.401000000000003</v>
      </c>
    </row>
    <row r="18" spans="1:18">
      <c r="A18">
        <v>16</v>
      </c>
      <c r="B18">
        <v>44.915999999999997</v>
      </c>
      <c r="C18">
        <v>42.994999999999997</v>
      </c>
      <c r="D18">
        <v>42.084000000000003</v>
      </c>
      <c r="E18">
        <v>43.621000000000002</v>
      </c>
      <c r="F18">
        <v>43.497</v>
      </c>
      <c r="G18">
        <v>42.417999999999999</v>
      </c>
      <c r="H18">
        <v>42.79</v>
      </c>
      <c r="I18" s="302">
        <v>39.939</v>
      </c>
      <c r="J18" s="302">
        <v>40.109000000000002</v>
      </c>
      <c r="K18" s="302">
        <v>40.020000000000003</v>
      </c>
      <c r="L18" s="302">
        <v>40.692999999999998</v>
      </c>
      <c r="M18" s="302">
        <v>40.204999999999998</v>
      </c>
      <c r="N18" s="302">
        <v>39.865000000000002</v>
      </c>
      <c r="O18" s="302">
        <v>40.624000000000002</v>
      </c>
      <c r="P18" s="302">
        <v>40.168999999999997</v>
      </c>
      <c r="Q18" s="302">
        <v>40.414000000000001</v>
      </c>
      <c r="R18" s="302">
        <v>40.28</v>
      </c>
    </row>
    <row r="19" spans="1:18">
      <c r="A19">
        <v>17</v>
      </c>
      <c r="B19">
        <v>42.192999999999998</v>
      </c>
      <c r="C19">
        <v>42.173999999999999</v>
      </c>
      <c r="D19">
        <v>41.777999999999999</v>
      </c>
      <c r="E19">
        <v>42.648000000000003</v>
      </c>
      <c r="F19">
        <v>42.731000000000002</v>
      </c>
      <c r="G19">
        <v>42.256</v>
      </c>
      <c r="H19">
        <v>41.732999999999997</v>
      </c>
      <c r="I19" s="302">
        <v>39.994999999999997</v>
      </c>
      <c r="J19" s="302">
        <v>40.512</v>
      </c>
      <c r="K19" s="302">
        <v>40.067</v>
      </c>
      <c r="L19" s="302">
        <v>40.825000000000003</v>
      </c>
      <c r="M19" s="302">
        <v>40.143000000000001</v>
      </c>
      <c r="N19" s="302">
        <v>40.01</v>
      </c>
      <c r="O19" s="302">
        <v>40.576000000000001</v>
      </c>
      <c r="P19" s="302">
        <v>40.286999999999999</v>
      </c>
      <c r="Q19" s="302">
        <v>40.241</v>
      </c>
      <c r="R19" s="302">
        <v>40.284999999999997</v>
      </c>
    </row>
    <row r="20" spans="1:18">
      <c r="A20">
        <v>18</v>
      </c>
      <c r="B20">
        <v>41.865000000000002</v>
      </c>
      <c r="C20">
        <v>41.649000000000001</v>
      </c>
      <c r="D20">
        <v>41.566000000000003</v>
      </c>
      <c r="E20">
        <v>42.097000000000001</v>
      </c>
      <c r="F20">
        <v>41.927999999999997</v>
      </c>
      <c r="G20">
        <v>41.857999999999997</v>
      </c>
      <c r="H20">
        <v>41.581000000000003</v>
      </c>
      <c r="I20" s="302">
        <v>39.94</v>
      </c>
      <c r="J20" s="302">
        <v>40.408000000000001</v>
      </c>
      <c r="K20" s="302">
        <v>39.889000000000003</v>
      </c>
      <c r="L20" s="302">
        <v>40.820999999999998</v>
      </c>
      <c r="M20" s="302">
        <v>40.052</v>
      </c>
      <c r="N20" s="302">
        <v>39.890999999999998</v>
      </c>
      <c r="O20" s="302">
        <v>40.515000000000001</v>
      </c>
      <c r="P20" s="302">
        <v>40.131</v>
      </c>
      <c r="Q20" s="302">
        <v>40.29</v>
      </c>
      <c r="R20" s="302">
        <v>40.127000000000002</v>
      </c>
    </row>
    <row r="21" spans="1:18">
      <c r="A21">
        <v>19</v>
      </c>
      <c r="B21">
        <v>41.844999999999999</v>
      </c>
      <c r="C21">
        <v>41.838000000000001</v>
      </c>
      <c r="D21">
        <v>41.692</v>
      </c>
      <c r="E21">
        <v>41.707000000000001</v>
      </c>
      <c r="F21">
        <v>42.25</v>
      </c>
      <c r="G21">
        <v>41.744999999999997</v>
      </c>
      <c r="H21">
        <v>41.776000000000003</v>
      </c>
      <c r="I21" s="302">
        <v>40.064999999999998</v>
      </c>
      <c r="J21" s="302">
        <v>40.311</v>
      </c>
      <c r="K21" s="302">
        <v>40.012999999999998</v>
      </c>
      <c r="L21" s="302">
        <v>40.799999999999997</v>
      </c>
      <c r="M21" s="302">
        <v>40.064</v>
      </c>
      <c r="N21" s="302">
        <v>39.914999999999999</v>
      </c>
      <c r="O21" s="302">
        <v>40.58</v>
      </c>
      <c r="P21" s="302">
        <v>40.246000000000002</v>
      </c>
      <c r="Q21" s="302">
        <v>40.270000000000003</v>
      </c>
      <c r="R21" s="302">
        <v>40.270000000000003</v>
      </c>
    </row>
    <row r="22" spans="1:18">
      <c r="A22">
        <v>20</v>
      </c>
      <c r="B22">
        <v>41.646000000000001</v>
      </c>
      <c r="C22">
        <v>41.524999999999999</v>
      </c>
      <c r="D22">
        <v>41.399000000000001</v>
      </c>
      <c r="E22">
        <v>41.621000000000002</v>
      </c>
      <c r="F22">
        <v>41.652999999999999</v>
      </c>
      <c r="G22">
        <v>41.576999999999998</v>
      </c>
      <c r="H22">
        <v>41.433</v>
      </c>
      <c r="I22" s="302">
        <v>40.023000000000003</v>
      </c>
      <c r="J22" s="302">
        <v>40.222999999999999</v>
      </c>
      <c r="K22" s="302">
        <v>40.177</v>
      </c>
      <c r="L22" s="302">
        <v>41.064</v>
      </c>
      <c r="M22" s="302">
        <v>39.966999999999999</v>
      </c>
      <c r="N22" s="302">
        <v>39.905000000000001</v>
      </c>
      <c r="O22" s="302">
        <v>40.606999999999999</v>
      </c>
      <c r="P22" s="302">
        <v>40.258000000000003</v>
      </c>
      <c r="Q22" s="302">
        <v>40.265999999999998</v>
      </c>
      <c r="R22" s="302">
        <v>40.088000000000001</v>
      </c>
    </row>
    <row r="23" spans="1:18">
      <c r="A23">
        <v>21</v>
      </c>
      <c r="B23">
        <v>41.633000000000003</v>
      </c>
      <c r="C23">
        <v>41.674999999999997</v>
      </c>
      <c r="D23">
        <v>41.308999999999997</v>
      </c>
      <c r="E23">
        <v>43.502000000000002</v>
      </c>
      <c r="F23">
        <v>42.231000000000002</v>
      </c>
      <c r="G23">
        <v>41.918999999999997</v>
      </c>
      <c r="H23">
        <v>41.801000000000002</v>
      </c>
      <c r="I23" s="302">
        <v>40.158999999999999</v>
      </c>
      <c r="J23" s="302">
        <v>40.262999999999998</v>
      </c>
      <c r="K23" s="302">
        <v>40.051000000000002</v>
      </c>
      <c r="L23" s="302">
        <v>40.661000000000001</v>
      </c>
      <c r="M23" s="302">
        <v>40.204999999999998</v>
      </c>
      <c r="N23" s="302">
        <v>40.027000000000001</v>
      </c>
      <c r="O23" s="302">
        <v>40.826000000000001</v>
      </c>
      <c r="P23" s="302">
        <v>40.448999999999998</v>
      </c>
      <c r="Q23" s="302">
        <v>40.298000000000002</v>
      </c>
      <c r="R23" s="302">
        <v>40.256999999999998</v>
      </c>
    </row>
    <row r="24" spans="1:18">
      <c r="A24">
        <v>22</v>
      </c>
      <c r="B24">
        <v>42.512</v>
      </c>
      <c r="C24">
        <v>41.390999999999998</v>
      </c>
      <c r="D24">
        <v>41.034999999999997</v>
      </c>
      <c r="E24">
        <v>42.085999999999999</v>
      </c>
      <c r="F24">
        <v>41.555</v>
      </c>
      <c r="G24">
        <v>41.44</v>
      </c>
      <c r="H24">
        <v>41.432000000000002</v>
      </c>
      <c r="I24" s="302">
        <v>40.061999999999998</v>
      </c>
      <c r="J24" s="302">
        <v>41.118000000000002</v>
      </c>
      <c r="K24" s="302">
        <v>39.963999999999999</v>
      </c>
      <c r="L24" s="302">
        <v>42.076000000000001</v>
      </c>
      <c r="M24" s="302">
        <v>49.720999999999997</v>
      </c>
      <c r="N24" s="302">
        <v>39.932000000000002</v>
      </c>
      <c r="O24" s="302">
        <v>40.863999999999997</v>
      </c>
      <c r="P24" s="302">
        <v>40.292000000000002</v>
      </c>
      <c r="Q24" s="302">
        <v>40.444000000000003</v>
      </c>
      <c r="R24" s="302">
        <v>40.994</v>
      </c>
    </row>
    <row r="25" spans="1:18">
      <c r="A25">
        <v>23</v>
      </c>
      <c r="B25">
        <v>41.308999999999997</v>
      </c>
      <c r="C25">
        <v>41.478000000000002</v>
      </c>
      <c r="D25">
        <v>40.923000000000002</v>
      </c>
      <c r="E25">
        <v>41.216000000000001</v>
      </c>
      <c r="F25">
        <v>41.338999999999999</v>
      </c>
      <c r="G25">
        <v>41.058</v>
      </c>
      <c r="H25">
        <v>41.331000000000003</v>
      </c>
      <c r="I25" s="302">
        <v>40.075000000000003</v>
      </c>
      <c r="J25" s="302">
        <v>40.5</v>
      </c>
      <c r="K25" s="302">
        <v>40.125999999999998</v>
      </c>
      <c r="L25" s="302">
        <v>41.145000000000003</v>
      </c>
      <c r="M25" s="302">
        <v>40.945999999999998</v>
      </c>
      <c r="N25" s="302">
        <v>39.93</v>
      </c>
      <c r="O25" s="302">
        <v>40.741</v>
      </c>
      <c r="P25" s="302">
        <v>40.164000000000001</v>
      </c>
      <c r="Q25" s="302">
        <v>40.439</v>
      </c>
      <c r="R25" s="302">
        <v>40.284999999999997</v>
      </c>
    </row>
    <row r="26" spans="1:18">
      <c r="A26">
        <v>24</v>
      </c>
      <c r="B26">
        <v>41.209000000000003</v>
      </c>
      <c r="C26">
        <v>41.247999999999998</v>
      </c>
      <c r="D26">
        <v>41.027999999999999</v>
      </c>
      <c r="E26">
        <v>41.362000000000002</v>
      </c>
      <c r="F26">
        <v>41.027999999999999</v>
      </c>
      <c r="G26">
        <v>41.25</v>
      </c>
      <c r="H26">
        <v>41.127000000000002</v>
      </c>
      <c r="I26" s="302">
        <v>39.987000000000002</v>
      </c>
      <c r="J26" s="302">
        <v>40.204999999999998</v>
      </c>
      <c r="K26" s="302">
        <v>40.100999999999999</v>
      </c>
      <c r="L26" s="302">
        <v>40.843000000000004</v>
      </c>
      <c r="M26" s="302">
        <v>40.395000000000003</v>
      </c>
      <c r="N26" s="302">
        <v>39.909999999999997</v>
      </c>
      <c r="O26" s="302">
        <v>40.658999999999999</v>
      </c>
      <c r="P26" s="302">
        <v>40.238999999999997</v>
      </c>
      <c r="Q26" s="302">
        <v>40.438000000000002</v>
      </c>
      <c r="R26" s="302">
        <v>40.286000000000001</v>
      </c>
    </row>
    <row r="27" spans="1:18">
      <c r="A27">
        <v>25</v>
      </c>
      <c r="B27">
        <v>41</v>
      </c>
      <c r="C27">
        <v>40.808</v>
      </c>
      <c r="D27">
        <v>40.981999999999999</v>
      </c>
      <c r="E27">
        <v>41.033999999999999</v>
      </c>
      <c r="F27">
        <v>40.982999999999997</v>
      </c>
      <c r="G27">
        <v>41.362000000000002</v>
      </c>
      <c r="H27">
        <v>41.076999999999998</v>
      </c>
      <c r="I27" s="302">
        <v>39.997999999999998</v>
      </c>
      <c r="J27" s="302">
        <v>40.222999999999999</v>
      </c>
      <c r="K27" s="302">
        <v>39.984000000000002</v>
      </c>
      <c r="L27" s="302">
        <v>41.023000000000003</v>
      </c>
      <c r="M27" s="302">
        <v>40.322000000000003</v>
      </c>
      <c r="N27" s="302">
        <v>39.795000000000002</v>
      </c>
      <c r="O27" s="302">
        <v>40.503999999999998</v>
      </c>
      <c r="P27" s="302">
        <v>40.31</v>
      </c>
      <c r="Q27" s="302">
        <v>40.54</v>
      </c>
      <c r="R27" s="302">
        <v>40.265999999999998</v>
      </c>
    </row>
    <row r="28" spans="1:18">
      <c r="A28">
        <v>26</v>
      </c>
      <c r="B28">
        <v>40.966000000000001</v>
      </c>
      <c r="C28">
        <v>41.627000000000002</v>
      </c>
      <c r="D28">
        <v>40.912999999999997</v>
      </c>
      <c r="E28">
        <v>41.161000000000001</v>
      </c>
      <c r="F28">
        <v>40.880000000000003</v>
      </c>
      <c r="G28">
        <v>40.874000000000002</v>
      </c>
      <c r="H28">
        <v>41.432000000000002</v>
      </c>
      <c r="I28" s="302">
        <v>40.188000000000002</v>
      </c>
      <c r="J28" s="302">
        <v>40.402999999999999</v>
      </c>
      <c r="K28" s="302">
        <v>39.963999999999999</v>
      </c>
      <c r="L28" s="302">
        <v>40.826999999999998</v>
      </c>
      <c r="M28" s="302">
        <v>40.203000000000003</v>
      </c>
      <c r="N28" s="302">
        <v>40.021000000000001</v>
      </c>
      <c r="O28" s="302">
        <v>40.57</v>
      </c>
      <c r="P28" s="302">
        <v>40.332999999999998</v>
      </c>
      <c r="Q28" s="302">
        <v>40.454000000000001</v>
      </c>
      <c r="R28" s="302">
        <v>40.195</v>
      </c>
    </row>
    <row r="29" spans="1:18">
      <c r="A29">
        <v>27</v>
      </c>
      <c r="B29">
        <v>40.945</v>
      </c>
      <c r="C29">
        <v>40.783999999999999</v>
      </c>
      <c r="D29">
        <v>40.860999999999997</v>
      </c>
      <c r="E29">
        <v>41.023000000000003</v>
      </c>
      <c r="F29">
        <v>41.235999999999997</v>
      </c>
      <c r="G29">
        <v>41.268000000000001</v>
      </c>
      <c r="H29">
        <v>41.143999999999998</v>
      </c>
      <c r="I29" s="302">
        <v>40.098999999999997</v>
      </c>
      <c r="J29" s="302">
        <v>40.32</v>
      </c>
      <c r="K29" s="302">
        <v>39.96</v>
      </c>
      <c r="L29" s="302">
        <v>40.869999999999997</v>
      </c>
      <c r="M29" s="302">
        <v>40.412999999999997</v>
      </c>
      <c r="N29" s="302">
        <v>40.533999999999999</v>
      </c>
      <c r="O29" s="302">
        <v>40.723999999999997</v>
      </c>
      <c r="P29" s="302">
        <v>40.378999999999998</v>
      </c>
      <c r="Q29" s="302">
        <v>41.198999999999998</v>
      </c>
      <c r="R29" s="302">
        <v>40.183999999999997</v>
      </c>
    </row>
    <row r="30" spans="1:18">
      <c r="A30">
        <v>28</v>
      </c>
      <c r="B30">
        <v>41.67</v>
      </c>
      <c r="C30">
        <v>40.850999999999999</v>
      </c>
      <c r="D30">
        <v>40.654000000000003</v>
      </c>
      <c r="E30">
        <v>41.442999999999998</v>
      </c>
      <c r="F30">
        <v>40.917000000000002</v>
      </c>
      <c r="G30">
        <v>41.052999999999997</v>
      </c>
      <c r="H30">
        <v>41.098999999999997</v>
      </c>
      <c r="I30" s="302">
        <v>39.914999999999999</v>
      </c>
      <c r="J30" s="302">
        <v>40.174999999999997</v>
      </c>
      <c r="K30" s="302">
        <v>39.962000000000003</v>
      </c>
      <c r="L30" s="302">
        <v>40.707999999999998</v>
      </c>
      <c r="M30" s="302">
        <v>40.198</v>
      </c>
      <c r="N30" s="302">
        <v>39.945</v>
      </c>
      <c r="O30" s="302">
        <v>40.515999999999998</v>
      </c>
      <c r="P30" s="302">
        <v>40.256</v>
      </c>
      <c r="Q30" s="302">
        <v>40.06</v>
      </c>
      <c r="R30" s="302">
        <v>40.188000000000002</v>
      </c>
    </row>
    <row r="31" spans="1:18">
      <c r="A31">
        <v>29</v>
      </c>
      <c r="B31">
        <v>41.713000000000001</v>
      </c>
      <c r="C31">
        <v>40.845999999999997</v>
      </c>
      <c r="D31">
        <v>40.567</v>
      </c>
      <c r="E31">
        <v>42.469000000000001</v>
      </c>
      <c r="F31">
        <v>40.441000000000003</v>
      </c>
      <c r="G31">
        <v>41.161999999999999</v>
      </c>
      <c r="H31">
        <v>40.848999999999997</v>
      </c>
      <c r="I31" s="302">
        <v>39.884</v>
      </c>
      <c r="J31" s="302">
        <v>40.378999999999998</v>
      </c>
      <c r="K31" s="302">
        <v>39.99</v>
      </c>
      <c r="L31" s="302">
        <v>40.911999999999999</v>
      </c>
      <c r="M31" s="302">
        <v>40.383000000000003</v>
      </c>
      <c r="N31" s="302">
        <v>39.951999999999998</v>
      </c>
      <c r="O31" s="302">
        <v>40.747999999999998</v>
      </c>
      <c r="P31" s="302">
        <v>40.212000000000003</v>
      </c>
      <c r="Q31" s="302">
        <v>40.277000000000001</v>
      </c>
      <c r="R31" s="302">
        <v>40.581000000000003</v>
      </c>
    </row>
    <row r="32" spans="1:18">
      <c r="A32">
        <v>30</v>
      </c>
      <c r="B32">
        <v>41.075000000000003</v>
      </c>
      <c r="C32">
        <v>40.837000000000003</v>
      </c>
      <c r="D32">
        <v>40.698</v>
      </c>
      <c r="E32">
        <v>45.47</v>
      </c>
      <c r="F32">
        <v>40.725000000000001</v>
      </c>
      <c r="G32">
        <v>41.848999999999997</v>
      </c>
      <c r="H32">
        <v>41.27</v>
      </c>
      <c r="I32" s="302">
        <v>40.328000000000003</v>
      </c>
      <c r="J32" s="302">
        <v>40.198</v>
      </c>
      <c r="K32" s="302">
        <v>39.962000000000003</v>
      </c>
      <c r="L32" s="302">
        <v>40.854999999999997</v>
      </c>
      <c r="M32" s="302">
        <v>40.18</v>
      </c>
      <c r="N32" s="302">
        <v>39.997</v>
      </c>
      <c r="O32" s="302">
        <v>40.817</v>
      </c>
      <c r="P32" s="302">
        <v>40.078000000000003</v>
      </c>
      <c r="Q32" s="302">
        <v>40.945</v>
      </c>
      <c r="R32" s="302">
        <v>40.25</v>
      </c>
    </row>
    <row r="33" spans="1:18">
      <c r="A33">
        <v>31</v>
      </c>
      <c r="B33">
        <v>41.058</v>
      </c>
      <c r="C33">
        <v>40.79</v>
      </c>
      <c r="D33">
        <v>40.588000000000001</v>
      </c>
      <c r="E33">
        <v>40.848999999999997</v>
      </c>
      <c r="F33">
        <v>40.646000000000001</v>
      </c>
      <c r="G33">
        <v>41.298000000000002</v>
      </c>
      <c r="H33">
        <v>41.335000000000001</v>
      </c>
      <c r="I33" s="302">
        <v>39.933999999999997</v>
      </c>
      <c r="J33" s="302">
        <v>40.299999999999997</v>
      </c>
      <c r="K33" s="302">
        <v>40.058999999999997</v>
      </c>
      <c r="L33" s="302">
        <v>40.954000000000001</v>
      </c>
      <c r="M33" s="302">
        <v>40.113</v>
      </c>
      <c r="N33" s="302">
        <v>39.972999999999999</v>
      </c>
      <c r="O33" s="302">
        <v>40.722000000000001</v>
      </c>
      <c r="P33" s="302">
        <v>40.164000000000001</v>
      </c>
      <c r="Q33" s="302">
        <v>40.161000000000001</v>
      </c>
      <c r="R33" s="302">
        <v>40.238</v>
      </c>
    </row>
    <row r="34" spans="1:18">
      <c r="A34">
        <v>32</v>
      </c>
      <c r="B34">
        <v>43.32</v>
      </c>
      <c r="C34">
        <v>40.774999999999999</v>
      </c>
      <c r="D34">
        <v>40.758000000000003</v>
      </c>
      <c r="E34">
        <v>41.064999999999998</v>
      </c>
      <c r="F34">
        <v>40.807000000000002</v>
      </c>
      <c r="G34">
        <v>41.290999999999997</v>
      </c>
      <c r="H34">
        <v>41.54</v>
      </c>
      <c r="I34" s="302">
        <v>40.122</v>
      </c>
      <c r="J34" s="302">
        <v>40.414000000000001</v>
      </c>
      <c r="K34" s="302">
        <v>39.927999999999997</v>
      </c>
      <c r="L34" s="302">
        <v>40.634</v>
      </c>
      <c r="M34" s="302">
        <v>40.256999999999998</v>
      </c>
      <c r="N34" s="302">
        <v>39.965000000000003</v>
      </c>
      <c r="O34" s="302">
        <v>40.627000000000002</v>
      </c>
      <c r="P34" s="302">
        <v>39.994999999999997</v>
      </c>
      <c r="Q34" s="302">
        <v>40.420999999999999</v>
      </c>
      <c r="R34" s="302">
        <v>40.225999999999999</v>
      </c>
    </row>
    <row r="35" spans="1:18">
      <c r="A35">
        <v>33</v>
      </c>
      <c r="B35">
        <v>41.421999999999997</v>
      </c>
      <c r="C35">
        <v>40.707000000000001</v>
      </c>
      <c r="D35">
        <v>40.61</v>
      </c>
      <c r="E35">
        <v>40.884999999999998</v>
      </c>
      <c r="F35">
        <v>40.582999999999998</v>
      </c>
      <c r="G35">
        <v>40.987000000000002</v>
      </c>
      <c r="H35">
        <v>41.034999999999997</v>
      </c>
      <c r="I35" s="302">
        <v>40.076000000000001</v>
      </c>
      <c r="J35" s="302">
        <v>40.423999999999999</v>
      </c>
      <c r="K35" s="302">
        <v>39.975999999999999</v>
      </c>
      <c r="L35" s="302">
        <v>41.094999999999999</v>
      </c>
      <c r="M35" s="302">
        <v>40.219000000000001</v>
      </c>
      <c r="N35" s="302">
        <v>40.064999999999998</v>
      </c>
      <c r="O35" s="302">
        <v>40.54</v>
      </c>
      <c r="P35" s="302">
        <v>40.154000000000003</v>
      </c>
      <c r="Q35" s="302">
        <v>40.466000000000001</v>
      </c>
      <c r="R35" s="302">
        <v>40.253999999999998</v>
      </c>
    </row>
    <row r="36" spans="1:18">
      <c r="A36">
        <v>34</v>
      </c>
      <c r="B36">
        <v>40.831000000000003</v>
      </c>
      <c r="C36">
        <v>40.604999999999997</v>
      </c>
      <c r="D36">
        <v>40.731000000000002</v>
      </c>
      <c r="E36">
        <v>40.811</v>
      </c>
      <c r="F36">
        <v>40.906999999999996</v>
      </c>
      <c r="G36">
        <v>41.389000000000003</v>
      </c>
      <c r="H36">
        <v>41.061</v>
      </c>
      <c r="I36" s="302">
        <v>40.037999999999997</v>
      </c>
      <c r="J36" s="302">
        <v>40.472000000000001</v>
      </c>
      <c r="K36" s="302">
        <v>40.043999999999997</v>
      </c>
      <c r="L36" s="302">
        <v>40.896999999999998</v>
      </c>
      <c r="M36" s="302">
        <v>40.344000000000001</v>
      </c>
      <c r="N36" s="302">
        <v>40.055</v>
      </c>
      <c r="O36" s="302">
        <v>40.813000000000002</v>
      </c>
      <c r="P36" s="302">
        <v>40.185000000000002</v>
      </c>
      <c r="Q36" s="302">
        <v>40.302999999999997</v>
      </c>
      <c r="R36" s="302">
        <v>40.396000000000001</v>
      </c>
    </row>
    <row r="37" spans="1:18">
      <c r="A37">
        <v>35</v>
      </c>
      <c r="B37">
        <v>41.616999999999997</v>
      </c>
      <c r="C37">
        <v>41.048999999999999</v>
      </c>
      <c r="D37">
        <v>40.57</v>
      </c>
      <c r="E37">
        <v>40.634999999999998</v>
      </c>
      <c r="F37">
        <v>41.167999999999999</v>
      </c>
      <c r="G37">
        <v>42.732999999999997</v>
      </c>
      <c r="H37">
        <v>41.106000000000002</v>
      </c>
      <c r="I37" s="302">
        <v>40.073999999999998</v>
      </c>
      <c r="J37" s="302">
        <v>40.307000000000002</v>
      </c>
      <c r="K37" s="302">
        <v>40.103999999999999</v>
      </c>
      <c r="L37" s="302">
        <v>40.722000000000001</v>
      </c>
      <c r="M37" s="302">
        <v>40.423000000000002</v>
      </c>
      <c r="N37" s="302">
        <v>40.075000000000003</v>
      </c>
      <c r="O37" s="302">
        <v>40.594999999999999</v>
      </c>
      <c r="P37" s="302">
        <v>40.195999999999998</v>
      </c>
      <c r="Q37" s="302">
        <v>40.664000000000001</v>
      </c>
      <c r="R37" s="302">
        <v>40.201000000000001</v>
      </c>
    </row>
    <row r="38" spans="1:18">
      <c r="A38">
        <v>36</v>
      </c>
      <c r="B38">
        <v>40.762</v>
      </c>
      <c r="C38">
        <v>40.616</v>
      </c>
      <c r="D38">
        <v>40.54</v>
      </c>
      <c r="E38">
        <v>40.707999999999998</v>
      </c>
      <c r="F38">
        <v>41.728000000000002</v>
      </c>
      <c r="G38">
        <v>41.709000000000003</v>
      </c>
      <c r="H38">
        <v>41.293999999999997</v>
      </c>
      <c r="I38" s="302">
        <v>40.222000000000001</v>
      </c>
      <c r="J38" s="302">
        <v>40.262</v>
      </c>
      <c r="K38" s="302">
        <v>39.902000000000001</v>
      </c>
      <c r="L38" s="302">
        <v>40.853000000000002</v>
      </c>
      <c r="M38" s="302">
        <v>40.459000000000003</v>
      </c>
      <c r="N38" s="302">
        <v>39.935000000000002</v>
      </c>
      <c r="O38" s="302">
        <v>41.226999999999997</v>
      </c>
      <c r="P38" s="302">
        <v>40.249000000000002</v>
      </c>
      <c r="Q38" s="302">
        <v>40.366999999999997</v>
      </c>
      <c r="R38" s="302">
        <v>40.048999999999999</v>
      </c>
    </row>
    <row r="39" spans="1:18">
      <c r="A39">
        <v>37</v>
      </c>
      <c r="B39">
        <v>40.817</v>
      </c>
      <c r="C39">
        <v>40.555</v>
      </c>
      <c r="D39">
        <v>40.557000000000002</v>
      </c>
      <c r="E39">
        <v>42.662999999999997</v>
      </c>
      <c r="F39">
        <v>40.86</v>
      </c>
      <c r="G39">
        <v>41.524999999999999</v>
      </c>
      <c r="H39">
        <v>40.734999999999999</v>
      </c>
      <c r="I39" s="302">
        <v>40.101999999999997</v>
      </c>
      <c r="J39" s="302">
        <v>40.536000000000001</v>
      </c>
      <c r="K39" s="302">
        <v>39.942</v>
      </c>
      <c r="L39" s="302">
        <v>40.848999999999997</v>
      </c>
      <c r="M39" s="302">
        <v>40.360999999999997</v>
      </c>
      <c r="N39" s="302">
        <v>40.031999999999996</v>
      </c>
      <c r="O39" s="302">
        <v>40.762999999999998</v>
      </c>
      <c r="P39" s="302">
        <v>40.082999999999998</v>
      </c>
      <c r="Q39" s="302">
        <v>40.558999999999997</v>
      </c>
      <c r="R39" s="302">
        <v>40.726999999999997</v>
      </c>
    </row>
    <row r="40" spans="1:18">
      <c r="A40">
        <v>38</v>
      </c>
      <c r="B40">
        <v>40.734000000000002</v>
      </c>
      <c r="C40">
        <v>40.576000000000001</v>
      </c>
      <c r="D40">
        <v>40.465000000000003</v>
      </c>
      <c r="E40">
        <v>40.603000000000002</v>
      </c>
      <c r="F40">
        <v>40.411000000000001</v>
      </c>
      <c r="G40">
        <v>41.369</v>
      </c>
      <c r="H40">
        <v>40.780999999999999</v>
      </c>
      <c r="I40" s="302">
        <v>40.152999999999999</v>
      </c>
      <c r="J40" s="302">
        <v>40.335999999999999</v>
      </c>
      <c r="K40" s="302">
        <v>40.088999999999999</v>
      </c>
      <c r="L40" s="302">
        <v>41.075000000000003</v>
      </c>
      <c r="M40" s="302">
        <v>40.472000000000001</v>
      </c>
      <c r="N40" s="302">
        <v>39.938000000000002</v>
      </c>
      <c r="O40" s="302">
        <v>40.537999999999997</v>
      </c>
      <c r="P40" s="302">
        <v>40.106000000000002</v>
      </c>
      <c r="Q40" s="302">
        <v>40.503</v>
      </c>
      <c r="R40" s="302">
        <v>141.78200000000001</v>
      </c>
    </row>
    <row r="41" spans="1:18">
      <c r="A41">
        <v>39</v>
      </c>
      <c r="B41">
        <v>40.823999999999998</v>
      </c>
      <c r="C41">
        <v>40.518000000000001</v>
      </c>
      <c r="D41">
        <v>40.69</v>
      </c>
      <c r="E41">
        <v>40.475999999999999</v>
      </c>
      <c r="F41">
        <v>40.847000000000001</v>
      </c>
      <c r="G41">
        <v>41.722000000000001</v>
      </c>
      <c r="H41">
        <v>40.707000000000001</v>
      </c>
      <c r="I41" s="302">
        <v>40.134999999999998</v>
      </c>
      <c r="J41" s="302">
        <v>40.311999999999998</v>
      </c>
      <c r="K41" s="302">
        <v>40.031999999999996</v>
      </c>
      <c r="L41" s="302">
        <v>40.744</v>
      </c>
      <c r="M41" s="302">
        <v>40.445999999999998</v>
      </c>
      <c r="N41" s="302">
        <v>39.86</v>
      </c>
      <c r="O41" s="302">
        <v>40.682000000000002</v>
      </c>
      <c r="P41" s="302">
        <v>40.081000000000003</v>
      </c>
      <c r="Q41" s="302">
        <v>40.374000000000002</v>
      </c>
      <c r="R41" s="302">
        <v>41.006999999999998</v>
      </c>
    </row>
    <row r="42" spans="1:18">
      <c r="A42">
        <v>40</v>
      </c>
      <c r="B42">
        <v>40.698999999999998</v>
      </c>
      <c r="C42">
        <v>40.658999999999999</v>
      </c>
      <c r="D42">
        <v>40.792999999999999</v>
      </c>
      <c r="E42">
        <v>40.216999999999999</v>
      </c>
      <c r="F42">
        <v>40.503999999999998</v>
      </c>
      <c r="G42">
        <v>40.872999999999998</v>
      </c>
      <c r="H42">
        <v>40.902000000000001</v>
      </c>
      <c r="I42" s="302">
        <v>40.11</v>
      </c>
      <c r="J42" s="302">
        <v>40.695999999999998</v>
      </c>
      <c r="K42" s="302">
        <v>39.874000000000002</v>
      </c>
      <c r="L42" s="302">
        <v>40.915999999999997</v>
      </c>
      <c r="M42" s="302">
        <v>40.371000000000002</v>
      </c>
      <c r="N42" s="302">
        <v>39.945</v>
      </c>
      <c r="O42" s="302">
        <v>40.567</v>
      </c>
      <c r="P42" s="302">
        <v>40.082000000000001</v>
      </c>
      <c r="Q42" s="302">
        <v>40.545000000000002</v>
      </c>
      <c r="R42" s="302">
        <v>40.819000000000003</v>
      </c>
    </row>
    <row r="43" spans="1:18">
      <c r="A43">
        <v>41</v>
      </c>
      <c r="B43">
        <v>40.520000000000003</v>
      </c>
      <c r="C43">
        <v>40.505000000000003</v>
      </c>
      <c r="D43">
        <v>40.484999999999999</v>
      </c>
      <c r="E43">
        <v>40.35</v>
      </c>
      <c r="F43">
        <v>40.585999999999999</v>
      </c>
      <c r="G43">
        <v>42.103999999999999</v>
      </c>
      <c r="H43">
        <v>41.066000000000003</v>
      </c>
      <c r="I43" s="302">
        <v>40.148000000000003</v>
      </c>
      <c r="J43" s="302">
        <v>142.68</v>
      </c>
      <c r="K43" s="302">
        <v>40.030999999999999</v>
      </c>
      <c r="L43" s="302">
        <v>40.816000000000003</v>
      </c>
      <c r="M43" s="302">
        <v>40.326000000000001</v>
      </c>
      <c r="N43" s="302">
        <v>39.918999999999997</v>
      </c>
      <c r="O43" s="302">
        <v>40.701999999999998</v>
      </c>
      <c r="P43" s="302">
        <v>40.131999999999998</v>
      </c>
      <c r="Q43" s="302">
        <v>40.526000000000003</v>
      </c>
      <c r="R43" s="302">
        <v>40.709000000000003</v>
      </c>
    </row>
    <row r="44" spans="1:18">
      <c r="A44">
        <v>42</v>
      </c>
      <c r="B44">
        <v>40.661999999999999</v>
      </c>
      <c r="C44">
        <v>40.665999999999997</v>
      </c>
      <c r="D44">
        <v>40.622999999999998</v>
      </c>
      <c r="E44">
        <v>40.441000000000003</v>
      </c>
      <c r="F44">
        <v>40.801000000000002</v>
      </c>
      <c r="G44">
        <v>41.235999999999997</v>
      </c>
      <c r="H44">
        <v>40.908000000000001</v>
      </c>
      <c r="I44" s="302">
        <v>40.168999999999997</v>
      </c>
      <c r="J44" s="302">
        <v>41.271000000000001</v>
      </c>
      <c r="K44" s="302">
        <v>40.274000000000001</v>
      </c>
      <c r="L44" s="302">
        <v>40.774000000000001</v>
      </c>
      <c r="M44" s="302">
        <v>40.515000000000001</v>
      </c>
      <c r="N44" s="302">
        <v>40.011000000000003</v>
      </c>
      <c r="O44" s="302">
        <v>40.500999999999998</v>
      </c>
      <c r="P44" s="302">
        <v>40.018000000000001</v>
      </c>
      <c r="Q44" s="302">
        <v>142.83799999999999</v>
      </c>
      <c r="R44" s="302">
        <v>40.662999999999997</v>
      </c>
    </row>
    <row r="45" spans="1:18">
      <c r="A45">
        <v>43</v>
      </c>
      <c r="B45">
        <v>40.576000000000001</v>
      </c>
      <c r="C45">
        <v>40.595999999999997</v>
      </c>
      <c r="D45">
        <v>40.417999999999999</v>
      </c>
      <c r="E45">
        <v>41.383000000000003</v>
      </c>
      <c r="F45">
        <v>40.576000000000001</v>
      </c>
      <c r="G45">
        <v>40.805</v>
      </c>
      <c r="H45">
        <v>40.828000000000003</v>
      </c>
      <c r="I45" s="302">
        <v>40.036000000000001</v>
      </c>
      <c r="J45" s="302">
        <v>40.738999999999997</v>
      </c>
      <c r="K45" s="302">
        <v>142.851</v>
      </c>
      <c r="L45" s="302">
        <v>41.064999999999998</v>
      </c>
      <c r="M45" s="302">
        <v>40.616</v>
      </c>
      <c r="N45" s="302">
        <v>39.942</v>
      </c>
      <c r="O45" s="302">
        <v>40.636000000000003</v>
      </c>
      <c r="P45" s="302">
        <v>40.107999999999997</v>
      </c>
      <c r="Q45" s="302">
        <v>40.820999999999998</v>
      </c>
      <c r="R45" s="302">
        <v>40.671999999999997</v>
      </c>
    </row>
    <row r="46" spans="1:18">
      <c r="A46">
        <v>44</v>
      </c>
      <c r="B46">
        <v>40.4</v>
      </c>
      <c r="C46">
        <v>40.274999999999999</v>
      </c>
      <c r="D46">
        <v>40.331000000000003</v>
      </c>
      <c r="E46">
        <v>41.177</v>
      </c>
      <c r="F46">
        <v>40.896999999999998</v>
      </c>
      <c r="G46">
        <v>40.988999999999997</v>
      </c>
      <c r="H46">
        <v>41.204999999999998</v>
      </c>
      <c r="I46" s="302">
        <v>40.143000000000001</v>
      </c>
      <c r="J46" s="302">
        <v>40.542999999999999</v>
      </c>
      <c r="K46" s="302">
        <v>41.493000000000002</v>
      </c>
      <c r="L46" s="302">
        <v>40.996000000000002</v>
      </c>
      <c r="M46" s="302">
        <v>40.405999999999999</v>
      </c>
      <c r="N46" s="302">
        <v>39.835000000000001</v>
      </c>
      <c r="O46" s="302">
        <v>40.697000000000003</v>
      </c>
      <c r="P46" s="302">
        <v>40.008000000000003</v>
      </c>
      <c r="Q46" s="302">
        <v>40.375999999999998</v>
      </c>
      <c r="R46" s="302">
        <v>40.573999999999998</v>
      </c>
    </row>
    <row r="47" spans="1:18">
      <c r="A47">
        <v>45</v>
      </c>
      <c r="B47">
        <v>40.591999999999999</v>
      </c>
      <c r="C47">
        <v>40.26</v>
      </c>
      <c r="D47">
        <v>40.247999999999998</v>
      </c>
      <c r="E47">
        <v>41.243000000000002</v>
      </c>
      <c r="F47">
        <v>40.792000000000002</v>
      </c>
      <c r="G47">
        <v>40.908000000000001</v>
      </c>
      <c r="H47">
        <v>41.892000000000003</v>
      </c>
      <c r="I47" s="302">
        <v>40.130000000000003</v>
      </c>
      <c r="J47" s="302">
        <v>40.384</v>
      </c>
      <c r="K47" s="302">
        <v>41.048000000000002</v>
      </c>
      <c r="L47" s="302">
        <v>40.658999999999999</v>
      </c>
      <c r="M47" s="302">
        <v>40.354999999999997</v>
      </c>
      <c r="N47" s="302">
        <v>39.953000000000003</v>
      </c>
      <c r="O47" s="302">
        <v>40.552999999999997</v>
      </c>
      <c r="P47" s="302">
        <v>40.112000000000002</v>
      </c>
      <c r="Q47" s="302">
        <v>40.25</v>
      </c>
      <c r="R47" s="302">
        <v>41.366</v>
      </c>
    </row>
    <row r="48" spans="1:18">
      <c r="A48">
        <v>46</v>
      </c>
      <c r="B48">
        <v>41.518000000000001</v>
      </c>
      <c r="C48">
        <v>40.426000000000002</v>
      </c>
      <c r="D48">
        <v>41.011000000000003</v>
      </c>
      <c r="E48">
        <v>41.776000000000003</v>
      </c>
      <c r="F48">
        <v>40.351999999999997</v>
      </c>
      <c r="G48">
        <v>40.768000000000001</v>
      </c>
      <c r="H48">
        <v>41.014000000000003</v>
      </c>
      <c r="I48" s="302">
        <v>40.158000000000001</v>
      </c>
      <c r="J48" s="302">
        <v>40.893000000000001</v>
      </c>
      <c r="K48" s="302">
        <v>40.627000000000002</v>
      </c>
      <c r="L48" s="302">
        <v>41.012</v>
      </c>
      <c r="M48" s="302">
        <v>40.234999999999999</v>
      </c>
      <c r="N48" s="302">
        <v>39.813000000000002</v>
      </c>
      <c r="O48" s="302">
        <v>40.604999999999997</v>
      </c>
      <c r="P48" s="302">
        <v>40.084000000000003</v>
      </c>
      <c r="Q48" s="302">
        <v>40.261000000000003</v>
      </c>
      <c r="R48" s="302">
        <v>40.405999999999999</v>
      </c>
    </row>
    <row r="49" spans="1:18">
      <c r="A49">
        <v>47</v>
      </c>
      <c r="B49">
        <v>40.743000000000002</v>
      </c>
      <c r="C49">
        <v>40.442</v>
      </c>
      <c r="D49">
        <v>42.24</v>
      </c>
      <c r="E49">
        <v>40.569000000000003</v>
      </c>
      <c r="F49">
        <v>40.201000000000001</v>
      </c>
      <c r="G49">
        <v>40.706000000000003</v>
      </c>
      <c r="H49">
        <v>40.646999999999998</v>
      </c>
      <c r="I49" s="302">
        <v>40.177999999999997</v>
      </c>
      <c r="J49" s="302">
        <v>40.534999999999997</v>
      </c>
      <c r="K49" s="302">
        <v>40.655999999999999</v>
      </c>
      <c r="L49" s="302">
        <v>40.741999999999997</v>
      </c>
      <c r="M49" s="302">
        <v>40.414000000000001</v>
      </c>
      <c r="N49" s="302">
        <v>39.692999999999998</v>
      </c>
      <c r="O49" s="302">
        <v>40.64</v>
      </c>
      <c r="P49" s="302">
        <v>40.110999999999997</v>
      </c>
      <c r="Q49" s="302">
        <v>40.204999999999998</v>
      </c>
      <c r="R49" s="302">
        <v>40.323</v>
      </c>
    </row>
    <row r="50" spans="1:18">
      <c r="A50">
        <v>48</v>
      </c>
      <c r="B50">
        <v>40.323999999999998</v>
      </c>
      <c r="C50">
        <v>40.276000000000003</v>
      </c>
      <c r="D50">
        <v>41.072000000000003</v>
      </c>
      <c r="E50">
        <v>40.387</v>
      </c>
      <c r="F50">
        <v>40.506</v>
      </c>
      <c r="G50">
        <v>40.283999999999999</v>
      </c>
      <c r="H50">
        <v>41.097999999999999</v>
      </c>
      <c r="I50" s="302">
        <v>40.243000000000002</v>
      </c>
      <c r="J50" s="302">
        <v>40.292999999999999</v>
      </c>
      <c r="K50" s="302">
        <v>40.557000000000002</v>
      </c>
      <c r="L50" s="302">
        <v>40.807000000000002</v>
      </c>
      <c r="M50" s="302">
        <v>40.448999999999998</v>
      </c>
      <c r="N50" s="302">
        <v>39.832000000000001</v>
      </c>
      <c r="O50" s="302">
        <v>40.584000000000003</v>
      </c>
      <c r="P50" s="302">
        <v>40.033000000000001</v>
      </c>
      <c r="Q50" s="302">
        <v>40.142000000000003</v>
      </c>
      <c r="R50" s="302">
        <v>40.561</v>
      </c>
    </row>
    <row r="51" spans="1:18">
      <c r="A51">
        <v>49</v>
      </c>
      <c r="B51">
        <v>40.497999999999998</v>
      </c>
      <c r="C51">
        <v>40.177</v>
      </c>
      <c r="D51">
        <v>41.192</v>
      </c>
      <c r="E51">
        <v>40.847999999999999</v>
      </c>
      <c r="F51">
        <v>41.512</v>
      </c>
      <c r="G51">
        <v>40.731000000000002</v>
      </c>
      <c r="H51">
        <v>42.613</v>
      </c>
      <c r="I51" s="302">
        <v>40.140999999999998</v>
      </c>
      <c r="J51" s="302">
        <v>40.42</v>
      </c>
      <c r="K51" s="302">
        <v>40.610999999999997</v>
      </c>
      <c r="L51" s="302">
        <v>41.860999999999997</v>
      </c>
      <c r="M51" s="302">
        <v>40.432000000000002</v>
      </c>
      <c r="N51" s="302">
        <v>40.118000000000002</v>
      </c>
      <c r="O51" s="302">
        <v>40.808</v>
      </c>
      <c r="P51" s="302">
        <v>40.073</v>
      </c>
      <c r="Q51" s="302">
        <v>40.04</v>
      </c>
      <c r="R51" s="302">
        <v>40.479999999999997</v>
      </c>
    </row>
    <row r="52" spans="1:18">
      <c r="A52">
        <v>50</v>
      </c>
      <c r="B52">
        <v>40.570999999999998</v>
      </c>
      <c r="C52">
        <v>40.503999999999998</v>
      </c>
      <c r="D52">
        <v>41.039000000000001</v>
      </c>
      <c r="E52">
        <v>41.65</v>
      </c>
      <c r="F52">
        <v>40.802999999999997</v>
      </c>
      <c r="G52">
        <v>40.57</v>
      </c>
      <c r="H52">
        <v>40.768999999999998</v>
      </c>
      <c r="I52" s="302">
        <v>40.14</v>
      </c>
      <c r="J52" s="302">
        <v>40.421999999999997</v>
      </c>
      <c r="K52" s="302">
        <v>40.256999999999998</v>
      </c>
      <c r="L52" s="302">
        <v>41.610999999999997</v>
      </c>
      <c r="M52" s="302">
        <v>40.283999999999999</v>
      </c>
      <c r="N52" s="302">
        <v>40.112000000000002</v>
      </c>
      <c r="O52" s="302">
        <v>40.680999999999997</v>
      </c>
      <c r="P52" s="302">
        <v>40.264000000000003</v>
      </c>
      <c r="Q52" s="302">
        <v>40.021999999999998</v>
      </c>
      <c r="R52" s="302">
        <v>40.515999999999998</v>
      </c>
    </row>
    <row r="53" spans="1:18">
      <c r="A53">
        <v>51</v>
      </c>
      <c r="B53">
        <v>40.668999999999997</v>
      </c>
      <c r="C53">
        <v>40.158999999999999</v>
      </c>
      <c r="D53">
        <v>40.555</v>
      </c>
      <c r="E53">
        <v>40.481000000000002</v>
      </c>
      <c r="F53">
        <v>40.171999999999997</v>
      </c>
      <c r="G53">
        <v>40.637999999999998</v>
      </c>
      <c r="H53">
        <v>40.694000000000003</v>
      </c>
      <c r="I53" s="302">
        <v>40.173000000000002</v>
      </c>
      <c r="J53" s="302">
        <v>40.54</v>
      </c>
      <c r="K53" s="302">
        <v>40.280999999999999</v>
      </c>
      <c r="L53" s="302">
        <v>40.771000000000001</v>
      </c>
      <c r="M53" s="302">
        <v>40.460999999999999</v>
      </c>
      <c r="N53" s="302">
        <v>40.024999999999999</v>
      </c>
      <c r="O53" s="302">
        <v>40.579000000000001</v>
      </c>
      <c r="P53" s="302">
        <v>40.186999999999998</v>
      </c>
      <c r="Q53" s="302">
        <v>40.170999999999999</v>
      </c>
      <c r="R53" s="302">
        <v>40.28</v>
      </c>
    </row>
    <row r="54" spans="1:18">
      <c r="A54">
        <v>52</v>
      </c>
      <c r="B54">
        <v>40.706000000000003</v>
      </c>
      <c r="C54">
        <v>40.087000000000003</v>
      </c>
      <c r="D54">
        <v>40.307000000000002</v>
      </c>
      <c r="E54">
        <v>40.545000000000002</v>
      </c>
      <c r="F54">
        <v>40.570999999999998</v>
      </c>
      <c r="G54">
        <v>40.878999999999998</v>
      </c>
      <c r="H54">
        <v>42.677</v>
      </c>
      <c r="I54" s="302">
        <v>40.101999999999997</v>
      </c>
      <c r="J54" s="302">
        <v>40.238</v>
      </c>
      <c r="K54" s="302">
        <v>40.506999999999998</v>
      </c>
      <c r="L54" s="302">
        <v>40.859000000000002</v>
      </c>
      <c r="M54" s="302">
        <v>40.351999999999997</v>
      </c>
      <c r="N54" s="302">
        <v>40.034999999999997</v>
      </c>
      <c r="O54" s="302">
        <v>40.569000000000003</v>
      </c>
      <c r="P54" s="302">
        <v>40.156999999999996</v>
      </c>
      <c r="Q54" s="302">
        <v>40.223999999999997</v>
      </c>
      <c r="R54" s="302">
        <v>40.369</v>
      </c>
    </row>
    <row r="55" spans="1:18">
      <c r="A55">
        <v>53</v>
      </c>
      <c r="B55">
        <v>40.655999999999999</v>
      </c>
      <c r="C55">
        <v>40.241</v>
      </c>
      <c r="D55">
        <v>41.265000000000001</v>
      </c>
      <c r="E55">
        <v>40.476999999999997</v>
      </c>
      <c r="F55">
        <v>40.49</v>
      </c>
      <c r="G55">
        <v>40.686999999999998</v>
      </c>
      <c r="H55">
        <v>41.082999999999998</v>
      </c>
      <c r="I55" s="302">
        <v>40.097000000000001</v>
      </c>
      <c r="J55" s="302">
        <v>40.317</v>
      </c>
      <c r="K55" s="302">
        <v>40.250999999999998</v>
      </c>
      <c r="L55" s="302">
        <v>41.662999999999997</v>
      </c>
      <c r="M55" s="302">
        <v>40.18</v>
      </c>
      <c r="N55" s="302">
        <v>40.039000000000001</v>
      </c>
      <c r="O55" s="302">
        <v>40.564</v>
      </c>
      <c r="P55" s="302">
        <v>40.252000000000002</v>
      </c>
      <c r="Q55" s="302">
        <v>40.134999999999998</v>
      </c>
      <c r="R55" s="302">
        <v>40.551000000000002</v>
      </c>
    </row>
    <row r="56" spans="1:18">
      <c r="A56">
        <v>54</v>
      </c>
      <c r="B56">
        <v>40.805</v>
      </c>
      <c r="C56">
        <v>41.649000000000001</v>
      </c>
      <c r="D56">
        <v>41.405000000000001</v>
      </c>
      <c r="E56">
        <v>40.343000000000004</v>
      </c>
      <c r="F56">
        <v>41.177</v>
      </c>
      <c r="G56">
        <v>40.764000000000003</v>
      </c>
      <c r="H56">
        <v>40.98</v>
      </c>
      <c r="I56" s="302">
        <v>40.273000000000003</v>
      </c>
      <c r="J56" s="302">
        <v>40.328000000000003</v>
      </c>
      <c r="K56" s="302">
        <v>40.378</v>
      </c>
      <c r="L56" s="302">
        <v>40.561</v>
      </c>
      <c r="M56" s="302">
        <v>40.332999999999998</v>
      </c>
      <c r="N56" s="302">
        <v>39.892000000000003</v>
      </c>
      <c r="O56" s="302">
        <v>40.715000000000003</v>
      </c>
      <c r="P56" s="302">
        <v>40.134999999999998</v>
      </c>
      <c r="Q56" s="302">
        <v>40.197000000000003</v>
      </c>
      <c r="R56" s="302">
        <v>40.478999999999999</v>
      </c>
    </row>
    <row r="57" spans="1:18">
      <c r="A57">
        <v>55</v>
      </c>
      <c r="B57">
        <v>41.341000000000001</v>
      </c>
      <c r="C57">
        <v>40.192</v>
      </c>
      <c r="D57">
        <v>40.338000000000001</v>
      </c>
      <c r="E57">
        <v>40.92</v>
      </c>
      <c r="F57">
        <v>40.277000000000001</v>
      </c>
      <c r="G57">
        <v>40.750999999999998</v>
      </c>
      <c r="H57">
        <v>40.915999999999997</v>
      </c>
      <c r="I57" s="302">
        <v>40.146999999999998</v>
      </c>
      <c r="J57" s="302">
        <v>40.311999999999998</v>
      </c>
      <c r="K57" s="302">
        <v>40.517000000000003</v>
      </c>
      <c r="L57" s="302">
        <v>40.619</v>
      </c>
      <c r="M57" s="302">
        <v>40.271999999999998</v>
      </c>
      <c r="N57" s="302">
        <v>39.840000000000003</v>
      </c>
      <c r="O57" s="302">
        <v>41.057000000000002</v>
      </c>
      <c r="P57" s="302">
        <v>40.113</v>
      </c>
      <c r="Q57" s="302">
        <v>40.090000000000003</v>
      </c>
      <c r="R57" s="302">
        <v>40.356999999999999</v>
      </c>
    </row>
    <row r="58" spans="1:18">
      <c r="A58">
        <v>56</v>
      </c>
      <c r="B58">
        <v>40.277000000000001</v>
      </c>
      <c r="C58">
        <v>40.344000000000001</v>
      </c>
      <c r="D58">
        <v>40.595999999999997</v>
      </c>
      <c r="E58">
        <v>40.110999999999997</v>
      </c>
      <c r="F58">
        <v>40.529000000000003</v>
      </c>
      <c r="G58">
        <v>40.609000000000002</v>
      </c>
      <c r="H58">
        <v>41.006999999999998</v>
      </c>
      <c r="I58" s="302">
        <v>40.204999999999998</v>
      </c>
      <c r="J58" s="302">
        <v>40.213000000000001</v>
      </c>
      <c r="K58" s="302">
        <v>40.353000000000002</v>
      </c>
      <c r="L58" s="302">
        <v>40.887999999999998</v>
      </c>
      <c r="M58" s="302">
        <v>40.451999999999998</v>
      </c>
      <c r="N58" s="302">
        <v>39.746000000000002</v>
      </c>
      <c r="O58" s="302">
        <v>40.526000000000003</v>
      </c>
      <c r="P58" s="302">
        <v>40.167000000000002</v>
      </c>
      <c r="Q58" s="302">
        <v>39.975000000000001</v>
      </c>
      <c r="R58" s="302">
        <v>40.561999999999998</v>
      </c>
    </row>
    <row r="59" spans="1:18">
      <c r="A59">
        <v>57</v>
      </c>
      <c r="B59">
        <v>40.113</v>
      </c>
      <c r="C59">
        <v>40.093000000000004</v>
      </c>
      <c r="D59">
        <v>40.377000000000002</v>
      </c>
      <c r="E59">
        <v>40.213999999999999</v>
      </c>
      <c r="F59">
        <v>40.97</v>
      </c>
      <c r="G59">
        <v>40.686</v>
      </c>
      <c r="H59">
        <v>42.298999999999999</v>
      </c>
      <c r="I59" s="302">
        <v>39.954000000000001</v>
      </c>
      <c r="J59" s="302">
        <v>40.323999999999998</v>
      </c>
      <c r="K59" s="302">
        <v>40.325000000000003</v>
      </c>
      <c r="L59" s="302">
        <v>40.463000000000001</v>
      </c>
      <c r="M59" s="302">
        <v>40.287999999999997</v>
      </c>
      <c r="N59" s="302">
        <v>39.945</v>
      </c>
      <c r="O59" s="302">
        <v>40.488</v>
      </c>
      <c r="P59" s="302">
        <v>40.279000000000003</v>
      </c>
      <c r="Q59" s="302">
        <v>40.128</v>
      </c>
      <c r="R59" s="302">
        <v>41.121000000000002</v>
      </c>
    </row>
    <row r="60" spans="1:18">
      <c r="A60">
        <v>58</v>
      </c>
      <c r="B60">
        <v>40.1</v>
      </c>
      <c r="C60">
        <v>40.128999999999998</v>
      </c>
      <c r="D60">
        <v>40.750999999999998</v>
      </c>
      <c r="E60">
        <v>40.246000000000002</v>
      </c>
      <c r="F60">
        <v>40.630000000000003</v>
      </c>
      <c r="G60">
        <v>40.768000000000001</v>
      </c>
      <c r="H60">
        <v>41.625</v>
      </c>
      <c r="I60" s="302">
        <v>40.055</v>
      </c>
      <c r="J60" s="302">
        <v>40.314999999999998</v>
      </c>
      <c r="K60" s="302">
        <v>40.371000000000002</v>
      </c>
      <c r="L60" s="302">
        <v>41.008000000000003</v>
      </c>
      <c r="M60" s="302">
        <v>40.262999999999998</v>
      </c>
      <c r="N60" s="302">
        <v>40.033999999999999</v>
      </c>
      <c r="O60" s="302">
        <v>40.417000000000002</v>
      </c>
      <c r="P60" s="302">
        <v>39.979999999999997</v>
      </c>
      <c r="Q60" s="302">
        <v>39.984000000000002</v>
      </c>
      <c r="R60" s="302">
        <v>40.534999999999997</v>
      </c>
    </row>
    <row r="61" spans="1:18">
      <c r="A61">
        <v>59</v>
      </c>
      <c r="B61">
        <v>40.026000000000003</v>
      </c>
      <c r="C61">
        <v>40.302</v>
      </c>
      <c r="D61">
        <v>40.448</v>
      </c>
      <c r="E61">
        <v>40.084000000000003</v>
      </c>
      <c r="F61">
        <v>40.302</v>
      </c>
      <c r="G61">
        <v>41.097000000000001</v>
      </c>
      <c r="H61">
        <v>42.106999999999999</v>
      </c>
      <c r="I61" s="302">
        <v>39.988</v>
      </c>
      <c r="J61" s="302">
        <v>40.277999999999999</v>
      </c>
      <c r="K61" s="302">
        <v>40.354999999999997</v>
      </c>
      <c r="L61" s="302">
        <v>40.718000000000004</v>
      </c>
      <c r="M61" s="302">
        <v>40.588999999999999</v>
      </c>
      <c r="N61" s="302">
        <v>39.942999999999998</v>
      </c>
      <c r="O61" s="302">
        <v>40.578000000000003</v>
      </c>
      <c r="P61" s="302">
        <v>40.061999999999998</v>
      </c>
      <c r="Q61" s="302">
        <v>40.009</v>
      </c>
      <c r="R61" s="302">
        <v>40.381999999999998</v>
      </c>
    </row>
    <row r="62" spans="1:18">
      <c r="A62">
        <v>60</v>
      </c>
      <c r="B62">
        <v>40.542000000000002</v>
      </c>
      <c r="C62">
        <v>40.119</v>
      </c>
      <c r="D62">
        <v>40.238999999999997</v>
      </c>
      <c r="E62">
        <v>40.177</v>
      </c>
      <c r="F62">
        <v>40.113</v>
      </c>
      <c r="G62">
        <v>40.524999999999999</v>
      </c>
      <c r="H62">
        <v>43.404000000000003</v>
      </c>
      <c r="I62" s="302">
        <v>40.189</v>
      </c>
      <c r="J62" s="302">
        <v>40.448</v>
      </c>
      <c r="K62" s="302">
        <v>40.386000000000003</v>
      </c>
      <c r="L62" s="302">
        <v>41.841000000000001</v>
      </c>
      <c r="M62" s="302">
        <v>40.515999999999998</v>
      </c>
      <c r="N62" s="302">
        <v>39.935000000000002</v>
      </c>
      <c r="O62" s="302">
        <v>40.569000000000003</v>
      </c>
      <c r="P62" s="302">
        <v>39.957999999999998</v>
      </c>
      <c r="Q62" s="302">
        <v>39.875999999999998</v>
      </c>
      <c r="R62" s="302">
        <v>40.46</v>
      </c>
    </row>
    <row r="63" spans="1:18">
      <c r="A63">
        <v>61</v>
      </c>
      <c r="B63">
        <v>40.229999999999997</v>
      </c>
      <c r="C63">
        <v>40.002000000000002</v>
      </c>
      <c r="D63">
        <v>40.234999999999999</v>
      </c>
      <c r="E63">
        <v>40.732999999999997</v>
      </c>
      <c r="F63">
        <v>40.042000000000002</v>
      </c>
      <c r="G63">
        <v>40.68</v>
      </c>
      <c r="H63">
        <v>42.402000000000001</v>
      </c>
      <c r="I63" s="302">
        <v>40.198</v>
      </c>
      <c r="J63" s="302">
        <v>40.314999999999998</v>
      </c>
      <c r="K63" s="302">
        <v>40.167999999999999</v>
      </c>
      <c r="L63" s="302">
        <v>40.942</v>
      </c>
      <c r="M63" s="302">
        <v>40.402000000000001</v>
      </c>
      <c r="N63" s="302">
        <v>39.783000000000001</v>
      </c>
      <c r="O63" s="302">
        <v>40.636000000000003</v>
      </c>
      <c r="P63" s="302">
        <v>40.098999999999997</v>
      </c>
      <c r="Q63" s="302">
        <v>40.021999999999998</v>
      </c>
      <c r="R63" s="302">
        <v>40.484000000000002</v>
      </c>
    </row>
    <row r="64" spans="1:18">
      <c r="A64">
        <v>62</v>
      </c>
      <c r="B64">
        <v>40.627000000000002</v>
      </c>
      <c r="C64">
        <v>40.308999999999997</v>
      </c>
      <c r="D64">
        <v>40.100999999999999</v>
      </c>
      <c r="E64">
        <v>40.213000000000001</v>
      </c>
      <c r="F64">
        <v>40.133000000000003</v>
      </c>
      <c r="G64">
        <v>40.450000000000003</v>
      </c>
      <c r="H64">
        <v>41.963000000000001</v>
      </c>
      <c r="I64" s="302">
        <v>40.192</v>
      </c>
      <c r="J64" s="302">
        <v>40.442999999999998</v>
      </c>
      <c r="K64" s="302">
        <v>40.343000000000004</v>
      </c>
      <c r="L64" s="302">
        <v>40.941000000000003</v>
      </c>
      <c r="M64" s="302">
        <v>40.612000000000002</v>
      </c>
      <c r="N64" s="302">
        <v>39.857999999999997</v>
      </c>
      <c r="O64" s="302">
        <v>40.729999999999997</v>
      </c>
      <c r="P64" s="302">
        <v>40.094000000000001</v>
      </c>
      <c r="Q64" s="302">
        <v>39.942999999999998</v>
      </c>
      <c r="R64" s="302">
        <v>40.479999999999997</v>
      </c>
    </row>
    <row r="65" spans="1:18">
      <c r="A65">
        <v>63</v>
      </c>
      <c r="B65">
        <v>40.49</v>
      </c>
      <c r="C65">
        <v>40.229999999999997</v>
      </c>
      <c r="D65">
        <v>40.277999999999999</v>
      </c>
      <c r="E65">
        <v>40.298000000000002</v>
      </c>
      <c r="F65">
        <v>41.15</v>
      </c>
      <c r="G65">
        <v>40.582000000000001</v>
      </c>
      <c r="H65">
        <v>42.61</v>
      </c>
      <c r="I65" s="302">
        <v>40.125</v>
      </c>
      <c r="J65" s="302">
        <v>40.258000000000003</v>
      </c>
      <c r="K65" s="302">
        <v>40.262</v>
      </c>
      <c r="L65" s="302">
        <v>40.857999999999997</v>
      </c>
      <c r="M65" s="302">
        <v>40.195</v>
      </c>
      <c r="N65" s="302">
        <v>39.853000000000002</v>
      </c>
      <c r="O65" s="302">
        <v>40.651000000000003</v>
      </c>
      <c r="P65" s="302">
        <v>40.146999999999998</v>
      </c>
      <c r="Q65" s="302">
        <v>39.978000000000002</v>
      </c>
      <c r="R65" s="302">
        <v>40.347999999999999</v>
      </c>
    </row>
    <row r="66" spans="1:18">
      <c r="A66">
        <v>64</v>
      </c>
      <c r="B66">
        <v>40.685000000000002</v>
      </c>
      <c r="C66">
        <v>40.124000000000002</v>
      </c>
      <c r="D66">
        <v>40.273000000000003</v>
      </c>
      <c r="E66">
        <v>40.380000000000003</v>
      </c>
      <c r="F66">
        <v>41.156999999999996</v>
      </c>
      <c r="G66">
        <v>40.316000000000003</v>
      </c>
      <c r="H66">
        <v>41.58</v>
      </c>
      <c r="I66" s="302">
        <v>40.204999999999998</v>
      </c>
      <c r="J66" s="302">
        <v>40.319000000000003</v>
      </c>
      <c r="K66" s="302">
        <v>40.164999999999999</v>
      </c>
      <c r="L66" s="302">
        <v>41.127000000000002</v>
      </c>
      <c r="M66" s="302">
        <v>40.386000000000003</v>
      </c>
      <c r="N66" s="302">
        <v>39.945999999999998</v>
      </c>
      <c r="O66" s="302">
        <v>41.2</v>
      </c>
      <c r="P66" s="302">
        <v>40.179000000000002</v>
      </c>
      <c r="Q66" s="302">
        <v>39.972999999999999</v>
      </c>
      <c r="R66" s="302">
        <v>40.265000000000001</v>
      </c>
    </row>
    <row r="67" spans="1:18">
      <c r="A67">
        <v>65</v>
      </c>
      <c r="B67">
        <v>40.512999999999998</v>
      </c>
      <c r="C67">
        <v>40.045000000000002</v>
      </c>
      <c r="D67">
        <v>40.762999999999998</v>
      </c>
      <c r="E67">
        <v>40.338999999999999</v>
      </c>
      <c r="F67">
        <v>40.323</v>
      </c>
      <c r="G67">
        <v>40.610999999999997</v>
      </c>
      <c r="H67">
        <v>41.720999999999997</v>
      </c>
      <c r="I67" s="302">
        <v>40.24</v>
      </c>
      <c r="J67" s="302">
        <v>40.323999999999998</v>
      </c>
      <c r="K67" s="302">
        <v>40.234999999999999</v>
      </c>
      <c r="L67" s="302">
        <v>41.375</v>
      </c>
      <c r="M67" s="302">
        <v>40.253</v>
      </c>
      <c r="N67" s="302">
        <v>40.072000000000003</v>
      </c>
      <c r="O67" s="302">
        <v>40.430999999999997</v>
      </c>
      <c r="P67" s="302">
        <v>40.008000000000003</v>
      </c>
      <c r="Q67" s="302">
        <v>39.819000000000003</v>
      </c>
      <c r="R67" s="302">
        <v>40.213000000000001</v>
      </c>
    </row>
    <row r="68" spans="1:18">
      <c r="A68">
        <v>66</v>
      </c>
      <c r="B68">
        <v>40.353000000000002</v>
      </c>
      <c r="C68">
        <v>40.567999999999998</v>
      </c>
      <c r="D68">
        <v>40.19</v>
      </c>
      <c r="E68">
        <v>40.19</v>
      </c>
      <c r="F68">
        <v>40.368000000000002</v>
      </c>
      <c r="G68">
        <v>40.779000000000003</v>
      </c>
      <c r="H68">
        <v>41.322000000000003</v>
      </c>
      <c r="I68" s="302">
        <v>40.145000000000003</v>
      </c>
      <c r="J68" s="302">
        <v>40.186</v>
      </c>
      <c r="K68" s="302">
        <v>40.206000000000003</v>
      </c>
      <c r="L68" s="302">
        <v>150.17500000000001</v>
      </c>
      <c r="M68" s="302">
        <v>40.337000000000003</v>
      </c>
      <c r="N68" s="302">
        <v>40.055</v>
      </c>
      <c r="O68" s="302">
        <v>40.517000000000003</v>
      </c>
      <c r="P68" s="302">
        <v>40.292999999999999</v>
      </c>
      <c r="Q68" s="302">
        <v>40.124000000000002</v>
      </c>
      <c r="R68" s="302">
        <v>40.326000000000001</v>
      </c>
    </row>
    <row r="69" spans="1:18">
      <c r="A69">
        <v>67</v>
      </c>
      <c r="B69">
        <v>40.786999999999999</v>
      </c>
      <c r="C69">
        <v>39.976999999999997</v>
      </c>
      <c r="D69">
        <v>40.22</v>
      </c>
      <c r="E69">
        <v>40.348999999999997</v>
      </c>
      <c r="F69">
        <v>40.280999999999999</v>
      </c>
      <c r="G69">
        <v>40.899000000000001</v>
      </c>
      <c r="H69">
        <v>41.222999999999999</v>
      </c>
      <c r="I69" s="302">
        <v>40.116999999999997</v>
      </c>
      <c r="J69" s="302">
        <v>41.412999999999997</v>
      </c>
      <c r="K69" s="302">
        <v>40.189</v>
      </c>
      <c r="L69" s="302">
        <v>42.936999999999998</v>
      </c>
      <c r="M69" s="302">
        <v>40.222000000000001</v>
      </c>
      <c r="N69" s="302">
        <v>40.052999999999997</v>
      </c>
      <c r="O69" s="302">
        <v>40.511000000000003</v>
      </c>
      <c r="P69" s="302">
        <v>40.088000000000001</v>
      </c>
      <c r="Q69" s="302">
        <v>40.005000000000003</v>
      </c>
      <c r="R69" s="302">
        <v>40.362000000000002</v>
      </c>
    </row>
    <row r="70" spans="1:18">
      <c r="A70">
        <v>68</v>
      </c>
      <c r="B70">
        <v>40.533000000000001</v>
      </c>
      <c r="C70">
        <v>40.161999999999999</v>
      </c>
      <c r="D70">
        <v>40.258000000000003</v>
      </c>
      <c r="E70">
        <v>40.396000000000001</v>
      </c>
      <c r="F70">
        <v>41.997999999999998</v>
      </c>
      <c r="G70">
        <v>40.441000000000003</v>
      </c>
      <c r="H70">
        <v>41.963000000000001</v>
      </c>
      <c r="I70" s="302">
        <v>40.033000000000001</v>
      </c>
      <c r="J70" s="302">
        <v>40.591000000000001</v>
      </c>
      <c r="K70" s="302">
        <v>40.244</v>
      </c>
      <c r="L70" s="302">
        <v>43.140999999999998</v>
      </c>
      <c r="M70" s="302">
        <v>40.4</v>
      </c>
      <c r="N70" s="302">
        <v>39.906999999999996</v>
      </c>
      <c r="O70" s="302">
        <v>40.524999999999999</v>
      </c>
      <c r="P70" s="302">
        <v>40.222999999999999</v>
      </c>
      <c r="Q70" s="302">
        <v>40.246000000000002</v>
      </c>
      <c r="R70" s="302">
        <v>40.353999999999999</v>
      </c>
    </row>
    <row r="71" spans="1:18">
      <c r="A71">
        <v>69</v>
      </c>
      <c r="B71">
        <v>40.345999999999997</v>
      </c>
      <c r="C71">
        <v>40.103000000000002</v>
      </c>
      <c r="D71">
        <v>40.243000000000002</v>
      </c>
      <c r="E71">
        <v>40.335999999999999</v>
      </c>
      <c r="F71">
        <v>41.395000000000003</v>
      </c>
      <c r="G71">
        <v>40.530999999999999</v>
      </c>
      <c r="H71">
        <v>41.44</v>
      </c>
      <c r="I71" s="302">
        <v>40.118000000000002</v>
      </c>
      <c r="J71" s="302">
        <v>40.112000000000002</v>
      </c>
      <c r="K71" s="302">
        <v>40.090000000000003</v>
      </c>
      <c r="L71" s="302">
        <v>41.473999999999997</v>
      </c>
      <c r="M71" s="302">
        <v>40.834000000000003</v>
      </c>
      <c r="N71" s="302">
        <v>39.994999999999997</v>
      </c>
      <c r="O71" s="302">
        <v>40.582999999999998</v>
      </c>
      <c r="P71" s="302">
        <v>40.046999999999997</v>
      </c>
      <c r="Q71" s="302">
        <v>39.997</v>
      </c>
      <c r="R71" s="302">
        <v>40.701000000000001</v>
      </c>
    </row>
    <row r="72" spans="1:18">
      <c r="A72">
        <v>70</v>
      </c>
      <c r="B72">
        <v>40.475999999999999</v>
      </c>
      <c r="C72">
        <v>40.031999999999996</v>
      </c>
      <c r="D72">
        <v>40.427</v>
      </c>
      <c r="E72">
        <v>40.179000000000002</v>
      </c>
      <c r="F72">
        <v>41.21</v>
      </c>
      <c r="G72">
        <v>40.701000000000001</v>
      </c>
      <c r="H72">
        <v>43.094000000000001</v>
      </c>
      <c r="I72" s="302">
        <v>40.716999999999999</v>
      </c>
      <c r="J72" s="302">
        <v>40.323</v>
      </c>
      <c r="K72" s="302">
        <v>40.185000000000002</v>
      </c>
      <c r="L72" s="302">
        <v>41.216999999999999</v>
      </c>
      <c r="M72" s="302">
        <v>40.406999999999996</v>
      </c>
      <c r="N72" s="302">
        <v>40.073</v>
      </c>
      <c r="O72" s="302">
        <v>40.744</v>
      </c>
      <c r="P72" s="302">
        <v>40.119999999999997</v>
      </c>
      <c r="Q72" s="302">
        <v>40.296999999999997</v>
      </c>
      <c r="R72" s="302">
        <v>40.689</v>
      </c>
    </row>
    <row r="73" spans="1:18">
      <c r="A73">
        <v>71</v>
      </c>
      <c r="B73">
        <v>40.456000000000003</v>
      </c>
      <c r="C73">
        <v>40.283999999999999</v>
      </c>
      <c r="D73">
        <v>40.450000000000003</v>
      </c>
      <c r="E73">
        <v>40.405000000000001</v>
      </c>
      <c r="F73">
        <v>41.256999999999998</v>
      </c>
      <c r="G73">
        <v>40.646000000000001</v>
      </c>
      <c r="H73">
        <v>41.155999999999999</v>
      </c>
      <c r="I73" s="302">
        <v>40.496000000000002</v>
      </c>
      <c r="J73" s="302">
        <v>40.195999999999998</v>
      </c>
      <c r="K73" s="302">
        <v>40.195</v>
      </c>
      <c r="L73" s="302">
        <v>41.167000000000002</v>
      </c>
      <c r="M73" s="302">
        <v>40.31</v>
      </c>
      <c r="N73" s="302">
        <v>39.906999999999996</v>
      </c>
      <c r="O73" s="302">
        <v>40.646000000000001</v>
      </c>
      <c r="P73" s="302">
        <v>39.914000000000001</v>
      </c>
      <c r="Q73" s="302">
        <v>40.164999999999999</v>
      </c>
      <c r="R73" s="302">
        <v>41.436999999999998</v>
      </c>
    </row>
    <row r="74" spans="1:18">
      <c r="A74">
        <v>72</v>
      </c>
      <c r="B74">
        <v>40.68</v>
      </c>
      <c r="C74">
        <v>40.034999999999997</v>
      </c>
      <c r="D74">
        <v>40.14</v>
      </c>
      <c r="E74">
        <v>40.229999999999997</v>
      </c>
      <c r="F74">
        <v>41.982999999999997</v>
      </c>
      <c r="G74">
        <v>40.951999999999998</v>
      </c>
      <c r="H74">
        <v>42.71</v>
      </c>
      <c r="I74" s="302">
        <v>40.204000000000001</v>
      </c>
      <c r="J74" s="302">
        <v>40.320999999999998</v>
      </c>
      <c r="K74" s="302">
        <v>40.189</v>
      </c>
      <c r="L74" s="302">
        <v>41.35</v>
      </c>
      <c r="M74" s="302">
        <v>40.161000000000001</v>
      </c>
      <c r="N74" s="302">
        <v>40.08</v>
      </c>
      <c r="O74" s="302">
        <v>40.685000000000002</v>
      </c>
      <c r="P74" s="302">
        <v>40.414999999999999</v>
      </c>
      <c r="Q74" s="302">
        <v>40.017000000000003</v>
      </c>
      <c r="R74" s="302">
        <v>40.625999999999998</v>
      </c>
    </row>
    <row r="75" spans="1:18">
      <c r="A75">
        <v>73</v>
      </c>
      <c r="B75">
        <v>40.347000000000001</v>
      </c>
      <c r="C75">
        <v>40.286999999999999</v>
      </c>
      <c r="D75">
        <v>40.295000000000002</v>
      </c>
      <c r="E75">
        <v>40.691000000000003</v>
      </c>
      <c r="F75">
        <v>41.976999999999997</v>
      </c>
      <c r="G75">
        <v>40.694000000000003</v>
      </c>
      <c r="H75">
        <v>41.453000000000003</v>
      </c>
      <c r="I75" s="302">
        <v>40.32</v>
      </c>
      <c r="J75" s="302">
        <v>40.284999999999997</v>
      </c>
      <c r="K75" s="302">
        <v>40.26</v>
      </c>
      <c r="L75" s="302">
        <v>41.406999999999996</v>
      </c>
      <c r="M75" s="302">
        <v>40.377000000000002</v>
      </c>
      <c r="N75" s="302">
        <v>40.097999999999999</v>
      </c>
      <c r="O75" s="302">
        <v>40.703000000000003</v>
      </c>
      <c r="P75" s="302">
        <v>40.156999999999996</v>
      </c>
      <c r="Q75" s="302">
        <v>40.040999999999997</v>
      </c>
      <c r="R75" s="302">
        <v>40.75</v>
      </c>
    </row>
    <row r="76" spans="1:18">
      <c r="A76">
        <v>74</v>
      </c>
      <c r="B76">
        <v>40.651000000000003</v>
      </c>
      <c r="C76">
        <v>39.975999999999999</v>
      </c>
      <c r="D76">
        <v>40.43</v>
      </c>
      <c r="E76">
        <v>40.570999999999998</v>
      </c>
      <c r="F76">
        <v>42.515999999999998</v>
      </c>
      <c r="G76">
        <v>41.033000000000001</v>
      </c>
      <c r="H76">
        <v>41.436</v>
      </c>
      <c r="I76" s="302">
        <v>40.143999999999998</v>
      </c>
      <c r="J76" s="302">
        <v>40.204000000000001</v>
      </c>
      <c r="K76" s="302">
        <v>40.140999999999998</v>
      </c>
      <c r="L76" s="302">
        <v>41.045999999999999</v>
      </c>
      <c r="M76" s="302">
        <v>40.081000000000003</v>
      </c>
      <c r="N76" s="302">
        <v>40.000999999999998</v>
      </c>
      <c r="O76" s="302">
        <v>40.841000000000001</v>
      </c>
      <c r="P76" s="302">
        <v>40.472999999999999</v>
      </c>
      <c r="Q76" s="302">
        <v>40.08</v>
      </c>
      <c r="R76" s="302">
        <v>40.576999999999998</v>
      </c>
    </row>
    <row r="77" spans="1:18">
      <c r="A77">
        <v>75</v>
      </c>
      <c r="B77">
        <v>40.354999999999997</v>
      </c>
      <c r="C77">
        <v>39.968000000000004</v>
      </c>
      <c r="D77">
        <v>40.292999999999999</v>
      </c>
      <c r="E77">
        <v>40.506999999999998</v>
      </c>
      <c r="F77">
        <v>41.155999999999999</v>
      </c>
      <c r="G77">
        <v>41.679000000000002</v>
      </c>
      <c r="H77">
        <v>47.942</v>
      </c>
      <c r="I77" s="302">
        <v>40.200000000000003</v>
      </c>
      <c r="J77" s="302">
        <v>40.442</v>
      </c>
      <c r="K77" s="302">
        <v>40.295000000000002</v>
      </c>
      <c r="L77" s="302">
        <v>41.296999999999997</v>
      </c>
      <c r="M77" s="302">
        <v>40.308</v>
      </c>
      <c r="N77" s="302">
        <v>39.939</v>
      </c>
      <c r="O77" s="302">
        <v>40.765000000000001</v>
      </c>
      <c r="P77" s="302">
        <v>40.048999999999999</v>
      </c>
      <c r="Q77" s="302">
        <v>40.183999999999997</v>
      </c>
      <c r="R77" s="302">
        <v>40.433</v>
      </c>
    </row>
    <row r="78" spans="1:18">
      <c r="A78">
        <v>76</v>
      </c>
      <c r="B78">
        <v>40.262</v>
      </c>
      <c r="C78">
        <v>39.976999999999997</v>
      </c>
      <c r="D78">
        <v>40.375</v>
      </c>
      <c r="E78">
        <v>42.761000000000003</v>
      </c>
      <c r="F78">
        <v>41.027999999999999</v>
      </c>
      <c r="G78">
        <v>41.116</v>
      </c>
      <c r="H78">
        <v>41.207000000000001</v>
      </c>
      <c r="I78" s="302">
        <v>40.277999999999999</v>
      </c>
      <c r="J78" s="302">
        <v>40.398000000000003</v>
      </c>
      <c r="K78" s="302">
        <v>40.247999999999998</v>
      </c>
      <c r="L78" s="302">
        <v>40.720999999999997</v>
      </c>
      <c r="M78" s="302">
        <v>40.334000000000003</v>
      </c>
      <c r="N78" s="302">
        <v>39.862000000000002</v>
      </c>
      <c r="O78" s="302">
        <v>40.781999999999996</v>
      </c>
      <c r="P78" s="302">
        <v>40.156999999999996</v>
      </c>
      <c r="Q78" s="302">
        <v>40.15</v>
      </c>
      <c r="R78" s="302">
        <v>40.654000000000003</v>
      </c>
    </row>
    <row r="79" spans="1:18">
      <c r="A79">
        <v>77</v>
      </c>
      <c r="B79">
        <v>42.654000000000003</v>
      </c>
      <c r="C79">
        <v>40.31</v>
      </c>
      <c r="D79">
        <v>40.536999999999999</v>
      </c>
      <c r="E79">
        <v>40.322000000000003</v>
      </c>
      <c r="F79">
        <v>40.26</v>
      </c>
      <c r="G79">
        <v>40.598999999999997</v>
      </c>
      <c r="H79">
        <v>41.018999999999998</v>
      </c>
      <c r="I79" s="302">
        <v>40.262999999999998</v>
      </c>
      <c r="J79" s="302">
        <v>40.375</v>
      </c>
      <c r="K79" s="302">
        <v>40.338999999999999</v>
      </c>
      <c r="L79" s="302">
        <v>41.253999999999998</v>
      </c>
      <c r="M79" s="302">
        <v>40.322000000000003</v>
      </c>
      <c r="N79" s="302">
        <v>40.094000000000001</v>
      </c>
      <c r="O79" s="302">
        <v>40.752000000000002</v>
      </c>
      <c r="P79" s="302">
        <v>40.183999999999997</v>
      </c>
      <c r="Q79" s="302">
        <v>40.130000000000003</v>
      </c>
      <c r="R79" s="302">
        <v>40.457000000000001</v>
      </c>
    </row>
    <row r="80" spans="1:18">
      <c r="A80">
        <v>78</v>
      </c>
      <c r="B80">
        <v>40.247999999999998</v>
      </c>
      <c r="C80">
        <v>40.084000000000003</v>
      </c>
      <c r="D80">
        <v>40.396000000000001</v>
      </c>
      <c r="E80">
        <v>42.14</v>
      </c>
      <c r="F80">
        <v>40.703000000000003</v>
      </c>
      <c r="G80">
        <v>42.960999999999999</v>
      </c>
      <c r="H80">
        <v>41.728999999999999</v>
      </c>
      <c r="I80" s="302">
        <v>40.124000000000002</v>
      </c>
      <c r="J80" s="302">
        <v>40.307000000000002</v>
      </c>
      <c r="K80" s="302">
        <v>40.503999999999998</v>
      </c>
      <c r="L80" s="302">
        <v>40.802999999999997</v>
      </c>
      <c r="M80" s="302">
        <v>40.332000000000001</v>
      </c>
      <c r="N80" s="302">
        <v>39.985999999999997</v>
      </c>
      <c r="O80" s="302">
        <v>40.917000000000002</v>
      </c>
      <c r="P80" s="302">
        <v>40.277000000000001</v>
      </c>
      <c r="Q80" s="302">
        <v>40.133000000000003</v>
      </c>
      <c r="R80" s="302">
        <v>40.359000000000002</v>
      </c>
    </row>
    <row r="81" spans="1:18">
      <c r="A81">
        <v>79</v>
      </c>
      <c r="B81">
        <v>40.491</v>
      </c>
      <c r="C81">
        <v>40.770000000000003</v>
      </c>
      <c r="D81">
        <v>40.334000000000003</v>
      </c>
      <c r="E81">
        <v>40.049999999999997</v>
      </c>
      <c r="F81">
        <v>40.119999999999997</v>
      </c>
      <c r="G81">
        <v>42.103999999999999</v>
      </c>
      <c r="H81">
        <v>42.338999999999999</v>
      </c>
      <c r="I81" s="302">
        <v>40.139000000000003</v>
      </c>
      <c r="J81" s="302">
        <v>40.216999999999999</v>
      </c>
      <c r="K81" s="302">
        <v>40.338999999999999</v>
      </c>
      <c r="L81" s="302">
        <v>41.030999999999999</v>
      </c>
      <c r="M81" s="302">
        <v>40.549999999999997</v>
      </c>
      <c r="N81" s="302">
        <v>40.079000000000001</v>
      </c>
      <c r="O81" s="302">
        <v>40.758000000000003</v>
      </c>
      <c r="P81" s="302">
        <v>40.353000000000002</v>
      </c>
      <c r="Q81" s="302">
        <v>40.119999999999997</v>
      </c>
      <c r="R81" s="302">
        <v>40.834000000000003</v>
      </c>
    </row>
    <row r="82" spans="1:18">
      <c r="A82">
        <v>80</v>
      </c>
      <c r="B82">
        <v>40.685000000000002</v>
      </c>
      <c r="C82">
        <v>41.978999999999999</v>
      </c>
      <c r="D82">
        <v>41.18</v>
      </c>
      <c r="E82">
        <v>40.069000000000003</v>
      </c>
      <c r="F82">
        <v>40.347999999999999</v>
      </c>
      <c r="G82">
        <v>40.58</v>
      </c>
      <c r="H82">
        <v>40.860999999999997</v>
      </c>
      <c r="I82" s="302">
        <v>40.152000000000001</v>
      </c>
      <c r="J82" s="302">
        <v>40.244</v>
      </c>
      <c r="K82" s="302">
        <v>40.182000000000002</v>
      </c>
      <c r="L82" s="302">
        <v>40.886000000000003</v>
      </c>
      <c r="M82" s="302">
        <v>40.536999999999999</v>
      </c>
      <c r="N82" s="302">
        <v>40.058</v>
      </c>
      <c r="O82" s="302">
        <v>40.893000000000001</v>
      </c>
      <c r="P82" s="302">
        <v>40.325000000000003</v>
      </c>
      <c r="Q82" s="302">
        <v>40.313000000000002</v>
      </c>
      <c r="R82" s="302">
        <v>40.750999999999998</v>
      </c>
    </row>
    <row r="83" spans="1:18">
      <c r="A83">
        <v>81</v>
      </c>
      <c r="B83">
        <v>40.51</v>
      </c>
      <c r="C83">
        <v>40.209000000000003</v>
      </c>
      <c r="D83">
        <v>40.762</v>
      </c>
      <c r="E83">
        <v>40.097999999999999</v>
      </c>
      <c r="F83">
        <v>40.32</v>
      </c>
      <c r="G83">
        <v>40.470999999999997</v>
      </c>
      <c r="H83">
        <v>41.692999999999998</v>
      </c>
      <c r="I83" s="302">
        <v>40.183999999999997</v>
      </c>
      <c r="J83" s="302">
        <v>40.286000000000001</v>
      </c>
      <c r="K83" s="302">
        <v>40.415999999999997</v>
      </c>
      <c r="L83" s="302">
        <v>41.018000000000001</v>
      </c>
      <c r="M83" s="302">
        <v>40.874000000000002</v>
      </c>
      <c r="N83" s="302">
        <v>39.985999999999997</v>
      </c>
      <c r="O83" s="302">
        <v>41.256</v>
      </c>
      <c r="P83" s="302">
        <v>40.279000000000003</v>
      </c>
      <c r="Q83" s="302">
        <v>40.033000000000001</v>
      </c>
      <c r="R83" s="302">
        <v>40.710999999999999</v>
      </c>
    </row>
    <row r="84" spans="1:18">
      <c r="A84">
        <v>82</v>
      </c>
      <c r="B84">
        <v>40.256</v>
      </c>
      <c r="C84">
        <v>40.912999999999997</v>
      </c>
      <c r="D84">
        <v>40.305999999999997</v>
      </c>
      <c r="E84">
        <v>40.008000000000003</v>
      </c>
      <c r="F84">
        <v>40.271999999999998</v>
      </c>
      <c r="G84">
        <v>40.847999999999999</v>
      </c>
      <c r="H84">
        <v>40.9</v>
      </c>
      <c r="I84" s="302">
        <v>40.497999999999998</v>
      </c>
      <c r="J84" s="302">
        <v>40.566000000000003</v>
      </c>
      <c r="K84" s="302">
        <v>140.86600000000001</v>
      </c>
      <c r="L84" s="302">
        <v>40.926000000000002</v>
      </c>
      <c r="M84" s="302">
        <v>40.584000000000003</v>
      </c>
      <c r="N84" s="302">
        <v>39.981999999999999</v>
      </c>
      <c r="O84" s="302">
        <v>40.945</v>
      </c>
      <c r="P84" s="302">
        <v>40.177</v>
      </c>
      <c r="Q84" s="302">
        <v>40.118000000000002</v>
      </c>
      <c r="R84" s="302">
        <v>40.768000000000001</v>
      </c>
    </row>
    <row r="85" spans="1:18">
      <c r="A85">
        <v>83</v>
      </c>
      <c r="B85">
        <v>40.4</v>
      </c>
      <c r="C85">
        <v>39.975000000000001</v>
      </c>
      <c r="D85">
        <v>40.210999999999999</v>
      </c>
      <c r="E85">
        <v>40.113999999999997</v>
      </c>
      <c r="F85">
        <v>39.969000000000001</v>
      </c>
      <c r="G85">
        <v>40.536999999999999</v>
      </c>
      <c r="H85">
        <v>40.991999999999997</v>
      </c>
      <c r="I85" s="302">
        <v>40.238999999999997</v>
      </c>
      <c r="J85" s="302">
        <v>40.4</v>
      </c>
      <c r="K85" s="302">
        <v>40.662999999999997</v>
      </c>
      <c r="L85" s="302">
        <v>41.176000000000002</v>
      </c>
      <c r="M85" s="302">
        <v>41.034999999999997</v>
      </c>
      <c r="N85" s="302">
        <v>40.079000000000001</v>
      </c>
      <c r="O85" s="302">
        <v>142.72200000000001</v>
      </c>
      <c r="P85" s="302">
        <v>40.197000000000003</v>
      </c>
      <c r="Q85" s="302">
        <v>40.136000000000003</v>
      </c>
      <c r="R85" s="302">
        <v>40.423999999999999</v>
      </c>
    </row>
    <row r="86" spans="1:18">
      <c r="A86">
        <v>84</v>
      </c>
      <c r="B86">
        <v>40.243000000000002</v>
      </c>
      <c r="C86">
        <v>40.109000000000002</v>
      </c>
      <c r="D86">
        <v>40.542999999999999</v>
      </c>
      <c r="E86">
        <v>40.000999999999998</v>
      </c>
      <c r="F86">
        <v>40.517000000000003</v>
      </c>
      <c r="G86">
        <v>40.682000000000002</v>
      </c>
      <c r="H86">
        <v>40.968000000000004</v>
      </c>
      <c r="I86" s="302">
        <v>40.487000000000002</v>
      </c>
      <c r="J86" s="302">
        <v>40.533000000000001</v>
      </c>
      <c r="K86" s="302">
        <v>40.517000000000003</v>
      </c>
      <c r="L86" s="302">
        <v>40.962000000000003</v>
      </c>
      <c r="M86" s="302">
        <v>41.034999999999997</v>
      </c>
      <c r="N86" s="302">
        <v>40.298999999999999</v>
      </c>
      <c r="O86" s="302">
        <v>41.536000000000001</v>
      </c>
      <c r="P86" s="302">
        <v>40.555</v>
      </c>
      <c r="Q86" s="302">
        <v>40.162999999999997</v>
      </c>
      <c r="R86" s="302">
        <v>40.798999999999999</v>
      </c>
    </row>
    <row r="87" spans="1:18">
      <c r="A87">
        <v>85</v>
      </c>
      <c r="B87">
        <v>40.238</v>
      </c>
      <c r="C87">
        <v>40.130000000000003</v>
      </c>
      <c r="D87">
        <v>40.326000000000001</v>
      </c>
      <c r="E87">
        <v>40.118000000000002</v>
      </c>
      <c r="F87">
        <v>40.17</v>
      </c>
      <c r="G87">
        <v>40.283999999999999</v>
      </c>
      <c r="H87">
        <v>40.604999999999997</v>
      </c>
      <c r="I87" s="302">
        <v>147.215</v>
      </c>
      <c r="J87" s="302">
        <v>40.344000000000001</v>
      </c>
      <c r="K87" s="302">
        <v>40.204000000000001</v>
      </c>
      <c r="L87" s="302">
        <v>41.018999999999998</v>
      </c>
      <c r="M87" s="302">
        <v>40.853999999999999</v>
      </c>
      <c r="N87" s="302">
        <v>141.316</v>
      </c>
      <c r="O87" s="302">
        <v>41.170999999999999</v>
      </c>
      <c r="P87" s="302">
        <v>144.26499999999999</v>
      </c>
      <c r="Q87" s="302">
        <v>40.33</v>
      </c>
      <c r="R87" s="302">
        <v>139.90299999999999</v>
      </c>
    </row>
    <row r="88" spans="1:18">
      <c r="A88">
        <v>86</v>
      </c>
      <c r="B88">
        <v>40.048000000000002</v>
      </c>
      <c r="C88">
        <v>39.831000000000003</v>
      </c>
      <c r="D88">
        <v>40.345999999999997</v>
      </c>
      <c r="E88">
        <v>39.99</v>
      </c>
      <c r="F88">
        <v>40.098999999999997</v>
      </c>
      <c r="G88">
        <v>40.646000000000001</v>
      </c>
      <c r="H88">
        <v>40.948999999999998</v>
      </c>
      <c r="I88" s="302">
        <v>40.612000000000002</v>
      </c>
      <c r="J88" s="302">
        <v>40.057000000000002</v>
      </c>
      <c r="K88" s="302">
        <v>40.235999999999997</v>
      </c>
      <c r="L88" s="302">
        <v>41.116</v>
      </c>
      <c r="M88" s="302">
        <v>40.938000000000002</v>
      </c>
      <c r="N88" s="302">
        <v>40.856999999999999</v>
      </c>
      <c r="O88" s="302">
        <v>40.978999999999999</v>
      </c>
      <c r="P88" s="302">
        <v>40.673000000000002</v>
      </c>
      <c r="Q88" s="302">
        <v>140.298</v>
      </c>
      <c r="R88" s="302">
        <v>40.472000000000001</v>
      </c>
    </row>
    <row r="89" spans="1:18">
      <c r="A89">
        <v>87</v>
      </c>
      <c r="B89">
        <v>40.155000000000001</v>
      </c>
      <c r="C89">
        <v>39.969000000000001</v>
      </c>
      <c r="D89">
        <v>40.389000000000003</v>
      </c>
      <c r="E89">
        <v>40.073999999999998</v>
      </c>
      <c r="F89">
        <v>40.347000000000001</v>
      </c>
      <c r="G89">
        <v>40.341000000000001</v>
      </c>
      <c r="H89">
        <v>40.747999999999998</v>
      </c>
      <c r="I89" s="302">
        <v>40.741999999999997</v>
      </c>
      <c r="J89" s="302">
        <v>40.371000000000002</v>
      </c>
      <c r="K89" s="302">
        <v>40.283999999999999</v>
      </c>
      <c r="L89" s="302">
        <v>41.47</v>
      </c>
      <c r="M89" s="302">
        <v>142.054</v>
      </c>
      <c r="N89" s="302">
        <v>40.57</v>
      </c>
      <c r="O89" s="302">
        <v>40.765999999999998</v>
      </c>
      <c r="P89" s="302">
        <v>40.457999999999998</v>
      </c>
      <c r="Q89" s="302">
        <v>40.811</v>
      </c>
      <c r="R89" s="302">
        <v>41.234999999999999</v>
      </c>
    </row>
    <row r="90" spans="1:18">
      <c r="A90">
        <v>88</v>
      </c>
      <c r="B90">
        <v>40.180999999999997</v>
      </c>
      <c r="C90">
        <v>39.881</v>
      </c>
      <c r="D90">
        <v>40.192</v>
      </c>
      <c r="E90">
        <v>39.951999999999998</v>
      </c>
      <c r="F90">
        <v>39.936</v>
      </c>
      <c r="G90">
        <v>40.351999999999997</v>
      </c>
      <c r="H90">
        <v>40.634999999999998</v>
      </c>
      <c r="I90" s="302">
        <v>40.627000000000002</v>
      </c>
      <c r="J90" s="302">
        <v>40.908000000000001</v>
      </c>
      <c r="K90" s="302">
        <v>40.185000000000002</v>
      </c>
      <c r="L90" s="302">
        <v>41.204999999999998</v>
      </c>
      <c r="M90" s="302">
        <v>40.911000000000001</v>
      </c>
      <c r="N90" s="302">
        <v>40.625</v>
      </c>
      <c r="O90" s="302">
        <v>40.898000000000003</v>
      </c>
      <c r="P90" s="302">
        <v>40.488</v>
      </c>
      <c r="Q90" s="302">
        <v>40.259</v>
      </c>
      <c r="R90" s="302">
        <v>40.691000000000003</v>
      </c>
    </row>
    <row r="91" spans="1:18">
      <c r="A91">
        <v>89</v>
      </c>
      <c r="B91">
        <v>40.085000000000001</v>
      </c>
      <c r="C91">
        <v>39.802</v>
      </c>
      <c r="D91">
        <v>40.167999999999999</v>
      </c>
      <c r="E91">
        <v>39.94</v>
      </c>
      <c r="F91">
        <v>40.253</v>
      </c>
      <c r="G91">
        <v>40.411999999999999</v>
      </c>
      <c r="H91">
        <v>41.177</v>
      </c>
      <c r="I91" s="302">
        <v>40.472000000000001</v>
      </c>
      <c r="J91" s="302">
        <v>40.716000000000001</v>
      </c>
      <c r="K91" s="302">
        <v>40.192</v>
      </c>
      <c r="L91" s="302">
        <v>40.738999999999997</v>
      </c>
      <c r="M91" s="302">
        <v>40.515000000000001</v>
      </c>
      <c r="N91" s="302">
        <v>40.832000000000001</v>
      </c>
      <c r="O91" s="302">
        <v>40.872999999999998</v>
      </c>
      <c r="P91" s="302">
        <v>40.426000000000002</v>
      </c>
      <c r="Q91" s="302">
        <v>40.295000000000002</v>
      </c>
      <c r="R91" s="302">
        <v>40.429000000000002</v>
      </c>
    </row>
    <row r="92" spans="1:18">
      <c r="A92">
        <v>90</v>
      </c>
      <c r="B92">
        <v>40.753999999999998</v>
      </c>
      <c r="C92">
        <v>39.963999999999999</v>
      </c>
      <c r="D92">
        <v>40.238</v>
      </c>
      <c r="E92">
        <v>40.258000000000003</v>
      </c>
      <c r="F92">
        <v>39.99</v>
      </c>
      <c r="G92">
        <v>40.988999999999997</v>
      </c>
      <c r="H92">
        <v>41.042999999999999</v>
      </c>
      <c r="I92" s="302">
        <v>41.615000000000002</v>
      </c>
      <c r="J92" s="302">
        <v>40.365000000000002</v>
      </c>
      <c r="K92" s="302">
        <v>40.146999999999998</v>
      </c>
      <c r="L92" s="302">
        <v>40.756</v>
      </c>
      <c r="M92" s="302">
        <v>40.536999999999999</v>
      </c>
      <c r="N92" s="302">
        <v>40.802999999999997</v>
      </c>
      <c r="O92" s="302">
        <v>40.856999999999999</v>
      </c>
      <c r="P92" s="302">
        <v>40.704000000000001</v>
      </c>
      <c r="Q92" s="302">
        <v>39.981999999999999</v>
      </c>
      <c r="R92" s="302">
        <v>40.356000000000002</v>
      </c>
    </row>
    <row r="93" spans="1:18">
      <c r="A93">
        <v>91</v>
      </c>
      <c r="B93">
        <v>40.215000000000003</v>
      </c>
      <c r="C93">
        <v>40.249000000000002</v>
      </c>
      <c r="D93">
        <v>40.06</v>
      </c>
      <c r="E93">
        <v>40.295000000000002</v>
      </c>
      <c r="F93">
        <v>40.176000000000002</v>
      </c>
      <c r="G93">
        <v>40.378</v>
      </c>
      <c r="H93">
        <v>41.075000000000003</v>
      </c>
      <c r="I93" s="302">
        <v>40.755000000000003</v>
      </c>
      <c r="J93" s="302">
        <v>40.847999999999999</v>
      </c>
      <c r="K93" s="302">
        <v>40.262</v>
      </c>
      <c r="L93" s="302">
        <v>40.866999999999997</v>
      </c>
      <c r="M93" s="302">
        <v>40.530999999999999</v>
      </c>
      <c r="N93" s="302">
        <v>40.61</v>
      </c>
      <c r="O93" s="302">
        <v>40.753999999999998</v>
      </c>
      <c r="P93" s="302">
        <v>40.508000000000003</v>
      </c>
      <c r="Q93" s="302">
        <v>39.881999999999998</v>
      </c>
      <c r="R93" s="302">
        <v>40.180999999999997</v>
      </c>
    </row>
    <row r="94" spans="1:18">
      <c r="A94">
        <v>92</v>
      </c>
      <c r="B94">
        <v>40.137</v>
      </c>
      <c r="C94">
        <v>40.429000000000002</v>
      </c>
      <c r="D94">
        <v>40.313000000000002</v>
      </c>
      <c r="E94">
        <v>40.134999999999998</v>
      </c>
      <c r="F94">
        <v>39.957999999999998</v>
      </c>
      <c r="G94">
        <v>40.652000000000001</v>
      </c>
      <c r="H94">
        <v>41.064</v>
      </c>
      <c r="I94" s="302">
        <v>40.363</v>
      </c>
      <c r="J94" s="302">
        <v>40.276000000000003</v>
      </c>
      <c r="K94" s="302">
        <v>40.204999999999998</v>
      </c>
      <c r="L94" s="302">
        <v>40.707000000000001</v>
      </c>
      <c r="M94" s="302">
        <v>40.381999999999998</v>
      </c>
      <c r="N94" s="302">
        <v>40.603999999999999</v>
      </c>
      <c r="O94" s="302">
        <v>41.024999999999999</v>
      </c>
      <c r="P94" s="302">
        <v>40.356999999999999</v>
      </c>
      <c r="Q94" s="302">
        <v>39.927999999999997</v>
      </c>
      <c r="R94" s="302">
        <v>41.252000000000002</v>
      </c>
    </row>
    <row r="95" spans="1:18">
      <c r="A95">
        <v>93</v>
      </c>
      <c r="B95">
        <v>40.411000000000001</v>
      </c>
      <c r="C95">
        <v>40.164999999999999</v>
      </c>
      <c r="D95">
        <v>40.360999999999997</v>
      </c>
      <c r="E95">
        <v>40.331000000000003</v>
      </c>
      <c r="F95">
        <v>40.274000000000001</v>
      </c>
      <c r="G95">
        <v>40.433999999999997</v>
      </c>
      <c r="H95">
        <v>41.043999999999997</v>
      </c>
      <c r="I95" s="302">
        <v>41.183999999999997</v>
      </c>
      <c r="J95" s="302">
        <v>40.148000000000003</v>
      </c>
      <c r="K95" s="302">
        <v>40.158000000000001</v>
      </c>
      <c r="L95" s="302">
        <v>40.820999999999998</v>
      </c>
      <c r="M95" s="302">
        <v>40.319000000000003</v>
      </c>
      <c r="N95" s="302">
        <v>40.796999999999997</v>
      </c>
      <c r="O95" s="302">
        <v>40.500999999999998</v>
      </c>
      <c r="P95" s="302">
        <v>40.4</v>
      </c>
      <c r="Q95" s="302">
        <v>39.920999999999999</v>
      </c>
      <c r="R95" s="302">
        <v>40.152999999999999</v>
      </c>
    </row>
    <row r="96" spans="1:18">
      <c r="A96">
        <v>94</v>
      </c>
      <c r="B96">
        <v>39.972000000000001</v>
      </c>
      <c r="C96">
        <v>40.131999999999998</v>
      </c>
      <c r="D96">
        <v>40.170999999999999</v>
      </c>
      <c r="E96">
        <v>41.203000000000003</v>
      </c>
      <c r="F96">
        <v>40.08</v>
      </c>
      <c r="G96">
        <v>40.600999999999999</v>
      </c>
      <c r="H96">
        <v>41.003999999999998</v>
      </c>
      <c r="I96" s="302">
        <v>40.401000000000003</v>
      </c>
      <c r="J96" s="302">
        <v>40.034999999999997</v>
      </c>
      <c r="K96" s="302">
        <v>40.101999999999997</v>
      </c>
      <c r="L96" s="302">
        <v>40.691000000000003</v>
      </c>
      <c r="M96" s="302">
        <v>40.372999999999998</v>
      </c>
      <c r="N96" s="302">
        <v>40.448999999999998</v>
      </c>
      <c r="O96" s="302">
        <v>42.404000000000003</v>
      </c>
      <c r="P96" s="302">
        <v>40.323</v>
      </c>
      <c r="Q96" s="302">
        <v>39.911999999999999</v>
      </c>
      <c r="R96" s="302">
        <v>40.106000000000002</v>
      </c>
    </row>
    <row r="97" spans="1:18">
      <c r="A97">
        <v>95</v>
      </c>
      <c r="B97">
        <v>40.127000000000002</v>
      </c>
      <c r="C97">
        <v>40.237000000000002</v>
      </c>
      <c r="D97">
        <v>40.220999999999997</v>
      </c>
      <c r="E97">
        <v>40.844999999999999</v>
      </c>
      <c r="F97">
        <v>40.17</v>
      </c>
      <c r="G97">
        <v>40.225999999999999</v>
      </c>
      <c r="H97">
        <v>40.707000000000001</v>
      </c>
      <c r="I97" s="302">
        <v>40.963000000000001</v>
      </c>
      <c r="J97" s="302">
        <v>40.134999999999998</v>
      </c>
      <c r="K97" s="302">
        <v>40.213999999999999</v>
      </c>
      <c r="L97" s="302">
        <v>40.67</v>
      </c>
      <c r="M97" s="302">
        <v>40.249000000000002</v>
      </c>
      <c r="N97" s="302">
        <v>40.546999999999997</v>
      </c>
      <c r="O97" s="302">
        <v>40.799999999999997</v>
      </c>
      <c r="P97" s="302">
        <v>40.234999999999999</v>
      </c>
      <c r="Q97" s="302">
        <v>39.975000000000001</v>
      </c>
      <c r="R97" s="302">
        <v>40.427</v>
      </c>
    </row>
    <row r="98" spans="1:18">
      <c r="A98">
        <v>96</v>
      </c>
      <c r="B98">
        <v>40.241999999999997</v>
      </c>
      <c r="C98">
        <v>40.249000000000002</v>
      </c>
      <c r="D98">
        <v>40.097000000000001</v>
      </c>
      <c r="E98">
        <v>40.31</v>
      </c>
      <c r="F98">
        <v>39.930999999999997</v>
      </c>
      <c r="G98">
        <v>40.466000000000001</v>
      </c>
      <c r="H98">
        <v>40.914999999999999</v>
      </c>
      <c r="I98" s="302">
        <v>40.261000000000003</v>
      </c>
      <c r="J98" s="302">
        <v>40.137999999999998</v>
      </c>
      <c r="K98" s="302">
        <v>40.082000000000001</v>
      </c>
      <c r="L98" s="302">
        <v>40.613</v>
      </c>
      <c r="M98" s="302">
        <v>40.28</v>
      </c>
      <c r="N98" s="302">
        <v>40.432000000000002</v>
      </c>
      <c r="O98" s="302">
        <v>40.567</v>
      </c>
      <c r="P98" s="302">
        <v>40.293999999999997</v>
      </c>
      <c r="Q98" s="302">
        <v>39.991</v>
      </c>
      <c r="R98" s="302">
        <v>40.177999999999997</v>
      </c>
    </row>
    <row r="99" spans="1:18">
      <c r="A99">
        <v>97</v>
      </c>
      <c r="B99">
        <v>40.4</v>
      </c>
      <c r="C99">
        <v>39.99</v>
      </c>
      <c r="D99">
        <v>40.139000000000003</v>
      </c>
      <c r="E99">
        <v>41.701999999999998</v>
      </c>
      <c r="F99">
        <v>40.408000000000001</v>
      </c>
      <c r="G99">
        <v>40.494999999999997</v>
      </c>
      <c r="H99">
        <v>40.481999999999999</v>
      </c>
      <c r="I99" s="302">
        <v>40.253999999999998</v>
      </c>
      <c r="J99" s="302">
        <v>40.295999999999999</v>
      </c>
      <c r="K99" s="302">
        <v>40.084000000000003</v>
      </c>
      <c r="L99" s="302">
        <v>40.768000000000001</v>
      </c>
      <c r="M99" s="302">
        <v>40.253</v>
      </c>
      <c r="N99" s="302">
        <v>40.588999999999999</v>
      </c>
      <c r="O99" s="302">
        <v>40.81</v>
      </c>
      <c r="P99" s="302">
        <v>40.378999999999998</v>
      </c>
      <c r="Q99" s="302">
        <v>40.055</v>
      </c>
      <c r="R99" s="302">
        <v>40.033999999999999</v>
      </c>
    </row>
    <row r="100" spans="1:18">
      <c r="A100">
        <v>98</v>
      </c>
      <c r="B100">
        <v>40.076000000000001</v>
      </c>
      <c r="C100">
        <v>58.753</v>
      </c>
      <c r="D100">
        <v>57.518999999999998</v>
      </c>
      <c r="E100">
        <v>40.683</v>
      </c>
      <c r="F100">
        <v>40.345999999999997</v>
      </c>
      <c r="G100">
        <v>40.328000000000003</v>
      </c>
      <c r="H100">
        <v>40.639000000000003</v>
      </c>
      <c r="I100" s="302">
        <v>40.223999999999997</v>
      </c>
      <c r="J100" s="302">
        <v>40.22</v>
      </c>
      <c r="K100" s="302">
        <v>40.183</v>
      </c>
      <c r="L100" s="302">
        <v>40.875999999999998</v>
      </c>
      <c r="M100" s="302">
        <v>40.255000000000003</v>
      </c>
      <c r="N100" s="302">
        <v>40.347999999999999</v>
      </c>
      <c r="O100" s="302">
        <v>40.76</v>
      </c>
      <c r="P100" s="302">
        <v>40.39</v>
      </c>
      <c r="Q100" s="302">
        <v>39.921999999999997</v>
      </c>
      <c r="R100" s="302">
        <v>40.087000000000003</v>
      </c>
    </row>
    <row r="101" spans="1:18">
      <c r="A101">
        <v>99</v>
      </c>
      <c r="B101">
        <v>40.261000000000003</v>
      </c>
      <c r="C101">
        <v>40.43</v>
      </c>
      <c r="D101">
        <v>40.265000000000001</v>
      </c>
      <c r="E101">
        <v>40.218000000000004</v>
      </c>
      <c r="F101">
        <v>40.097999999999999</v>
      </c>
      <c r="G101">
        <v>40.380000000000003</v>
      </c>
      <c r="H101">
        <v>40.701999999999998</v>
      </c>
      <c r="I101" s="302">
        <v>40.366999999999997</v>
      </c>
      <c r="J101" s="302">
        <v>40.255000000000003</v>
      </c>
      <c r="K101" s="302">
        <v>40.18</v>
      </c>
      <c r="L101" s="302">
        <v>40.881</v>
      </c>
      <c r="M101" s="302">
        <v>40.524999999999999</v>
      </c>
      <c r="N101" s="302">
        <v>40.366</v>
      </c>
      <c r="O101" s="302">
        <v>40.649000000000001</v>
      </c>
      <c r="P101" s="302">
        <v>40.353000000000002</v>
      </c>
      <c r="Q101" s="302">
        <v>40.003</v>
      </c>
      <c r="R101" s="302">
        <v>40.037999999999997</v>
      </c>
    </row>
    <row r="102" spans="1:18">
      <c r="A102">
        <v>100</v>
      </c>
      <c r="B102">
        <v>40.162999999999997</v>
      </c>
      <c r="C102">
        <v>40.128999999999998</v>
      </c>
      <c r="D102">
        <v>40.445999999999998</v>
      </c>
      <c r="E102">
        <v>40.374000000000002</v>
      </c>
      <c r="F102">
        <v>40.173000000000002</v>
      </c>
      <c r="G102">
        <v>40.508000000000003</v>
      </c>
      <c r="H102">
        <v>40.804000000000002</v>
      </c>
      <c r="I102" s="302">
        <v>40.112000000000002</v>
      </c>
      <c r="J102" s="302">
        <v>40.234999999999999</v>
      </c>
      <c r="K102" s="302">
        <v>40.097000000000001</v>
      </c>
      <c r="L102" s="302">
        <v>40.884999999999998</v>
      </c>
      <c r="M102" s="302">
        <v>40.220999999999997</v>
      </c>
      <c r="N102" s="302">
        <v>41.223999999999997</v>
      </c>
      <c r="O102" s="302">
        <v>40.737000000000002</v>
      </c>
      <c r="P102" s="302">
        <v>40.281999999999996</v>
      </c>
      <c r="Q102" s="302">
        <v>39.853000000000002</v>
      </c>
      <c r="R102" s="302">
        <v>40.049999999999997</v>
      </c>
    </row>
    <row r="103" spans="1:18">
      <c r="A103">
        <v>101</v>
      </c>
      <c r="B103">
        <v>40.442</v>
      </c>
      <c r="C103">
        <v>40.378999999999998</v>
      </c>
      <c r="D103">
        <v>40.125999999999998</v>
      </c>
      <c r="E103">
        <v>40.319000000000003</v>
      </c>
      <c r="F103">
        <v>40.268000000000001</v>
      </c>
      <c r="G103">
        <v>40.786999999999999</v>
      </c>
      <c r="H103">
        <v>40.655999999999999</v>
      </c>
      <c r="I103" s="302">
        <v>40.338000000000001</v>
      </c>
      <c r="J103" s="302">
        <v>40.313000000000002</v>
      </c>
      <c r="K103" s="302">
        <v>40.158999999999999</v>
      </c>
      <c r="L103" s="302">
        <v>40.671999999999997</v>
      </c>
      <c r="M103" s="302">
        <v>40.253999999999998</v>
      </c>
      <c r="N103" s="302">
        <v>40.247</v>
      </c>
      <c r="O103" s="302">
        <v>40.569000000000003</v>
      </c>
      <c r="P103" s="302">
        <v>40.445999999999998</v>
      </c>
      <c r="Q103" s="302">
        <v>39.997999999999998</v>
      </c>
      <c r="R103" s="302">
        <v>40.386000000000003</v>
      </c>
    </row>
    <row r="104" spans="1:18">
      <c r="A104">
        <v>102</v>
      </c>
      <c r="B104">
        <v>40.064999999999998</v>
      </c>
      <c r="C104">
        <v>40.415999999999997</v>
      </c>
      <c r="D104">
        <v>40.079000000000001</v>
      </c>
      <c r="E104">
        <v>40.603000000000002</v>
      </c>
      <c r="F104">
        <v>40.31</v>
      </c>
      <c r="G104">
        <v>40.645000000000003</v>
      </c>
      <c r="H104">
        <v>40.844999999999999</v>
      </c>
      <c r="I104" s="302">
        <v>40.42</v>
      </c>
      <c r="J104" s="302">
        <v>40.143000000000001</v>
      </c>
      <c r="K104" s="302">
        <v>40.075000000000003</v>
      </c>
      <c r="L104" s="302">
        <v>42.244</v>
      </c>
      <c r="M104" s="302">
        <v>40.527999999999999</v>
      </c>
      <c r="N104" s="302">
        <v>40.286000000000001</v>
      </c>
      <c r="O104" s="302">
        <v>40.795999999999999</v>
      </c>
      <c r="P104" s="302">
        <v>40.215000000000003</v>
      </c>
      <c r="Q104" s="302">
        <v>39.904000000000003</v>
      </c>
      <c r="R104" s="302">
        <v>40.575000000000003</v>
      </c>
    </row>
    <row r="105" spans="1:18">
      <c r="A105">
        <v>103</v>
      </c>
      <c r="B105">
        <v>40.161999999999999</v>
      </c>
      <c r="C105">
        <v>41.058999999999997</v>
      </c>
      <c r="D105">
        <v>40.26</v>
      </c>
      <c r="E105">
        <v>40.348999999999997</v>
      </c>
      <c r="F105">
        <v>40.133000000000003</v>
      </c>
      <c r="G105">
        <v>40.451999999999998</v>
      </c>
      <c r="H105">
        <v>40.829000000000001</v>
      </c>
      <c r="I105" s="302">
        <v>40.332999999999998</v>
      </c>
      <c r="J105" s="302">
        <v>40.164999999999999</v>
      </c>
      <c r="K105" s="302">
        <v>40.061</v>
      </c>
      <c r="L105" s="302">
        <v>41.252000000000002</v>
      </c>
      <c r="M105" s="302">
        <v>40.46</v>
      </c>
      <c r="N105" s="302">
        <v>40.29</v>
      </c>
      <c r="O105" s="302">
        <v>40.640999999999998</v>
      </c>
      <c r="P105" s="302">
        <v>40.268999999999998</v>
      </c>
      <c r="Q105" s="302">
        <v>40.020000000000003</v>
      </c>
      <c r="R105" s="302">
        <v>40.261000000000003</v>
      </c>
    </row>
    <row r="106" spans="1:18">
      <c r="A106">
        <v>104</v>
      </c>
      <c r="B106">
        <v>40.073999999999998</v>
      </c>
      <c r="C106">
        <v>40.042000000000002</v>
      </c>
      <c r="D106">
        <v>40.152999999999999</v>
      </c>
      <c r="E106">
        <v>40.107999999999997</v>
      </c>
      <c r="F106">
        <v>39.890999999999998</v>
      </c>
      <c r="G106">
        <v>40.633000000000003</v>
      </c>
      <c r="H106">
        <v>40.704000000000001</v>
      </c>
      <c r="I106" s="302">
        <v>40.435000000000002</v>
      </c>
      <c r="J106" s="302">
        <v>40.247</v>
      </c>
      <c r="K106" s="302">
        <v>40.055</v>
      </c>
      <c r="L106" s="302">
        <v>41.813000000000002</v>
      </c>
      <c r="M106" s="302">
        <v>40.332000000000001</v>
      </c>
      <c r="N106" s="302">
        <v>40.659999999999997</v>
      </c>
      <c r="O106" s="302">
        <v>40.643999999999998</v>
      </c>
      <c r="P106" s="302">
        <v>40.423000000000002</v>
      </c>
      <c r="Q106" s="302">
        <v>40.052999999999997</v>
      </c>
      <c r="R106" s="302">
        <v>40.207000000000001</v>
      </c>
    </row>
    <row r="107" spans="1:18">
      <c r="A107">
        <v>105</v>
      </c>
      <c r="B107">
        <v>40.438000000000002</v>
      </c>
      <c r="C107">
        <v>40.021999999999998</v>
      </c>
      <c r="D107">
        <v>40.124000000000002</v>
      </c>
      <c r="E107">
        <v>40.28</v>
      </c>
      <c r="F107">
        <v>40.134999999999998</v>
      </c>
      <c r="G107">
        <v>40.545999999999999</v>
      </c>
      <c r="H107">
        <v>41.424999999999997</v>
      </c>
      <c r="I107" s="302">
        <v>40.252000000000002</v>
      </c>
      <c r="J107" s="302">
        <v>40.290999999999997</v>
      </c>
      <c r="K107" s="302">
        <v>40.164000000000001</v>
      </c>
      <c r="L107" s="302">
        <v>40.944000000000003</v>
      </c>
      <c r="M107" s="302">
        <v>40.548000000000002</v>
      </c>
      <c r="N107" s="302">
        <v>40.335000000000001</v>
      </c>
      <c r="O107" s="302">
        <v>40.634999999999998</v>
      </c>
      <c r="P107" s="302">
        <v>41.158999999999999</v>
      </c>
      <c r="Q107" s="302">
        <v>39.915999999999997</v>
      </c>
      <c r="R107" s="302">
        <v>40.511000000000003</v>
      </c>
    </row>
    <row r="108" spans="1:18">
      <c r="A108">
        <v>106</v>
      </c>
      <c r="B108">
        <v>40.156999999999996</v>
      </c>
      <c r="C108">
        <v>39.863</v>
      </c>
      <c r="D108">
        <v>40.209000000000003</v>
      </c>
      <c r="E108">
        <v>40.497999999999998</v>
      </c>
      <c r="F108">
        <v>40.356000000000002</v>
      </c>
      <c r="G108">
        <v>40.634999999999998</v>
      </c>
      <c r="H108">
        <v>40.902999999999999</v>
      </c>
      <c r="I108" s="302">
        <v>40.32</v>
      </c>
      <c r="J108" s="302">
        <v>40.295999999999999</v>
      </c>
      <c r="K108" s="302">
        <v>40.039000000000001</v>
      </c>
      <c r="L108" s="302">
        <v>40.841999999999999</v>
      </c>
      <c r="M108" s="302">
        <v>40.351999999999997</v>
      </c>
      <c r="N108" s="302">
        <v>40.411999999999999</v>
      </c>
      <c r="O108" s="302">
        <v>40.642000000000003</v>
      </c>
      <c r="P108" s="302">
        <v>40.238999999999997</v>
      </c>
      <c r="Q108" s="302">
        <v>39.975999999999999</v>
      </c>
      <c r="R108" s="302">
        <v>41.027999999999999</v>
      </c>
    </row>
    <row r="109" spans="1:18">
      <c r="A109">
        <v>107</v>
      </c>
      <c r="B109">
        <v>40.661999999999999</v>
      </c>
      <c r="C109">
        <v>39.94</v>
      </c>
      <c r="D109">
        <v>40.030999999999999</v>
      </c>
      <c r="E109">
        <v>40.340000000000003</v>
      </c>
      <c r="F109">
        <v>41.865000000000002</v>
      </c>
      <c r="G109">
        <v>40.716000000000001</v>
      </c>
      <c r="H109">
        <v>41.213999999999999</v>
      </c>
      <c r="I109" s="302">
        <v>40.466999999999999</v>
      </c>
      <c r="J109" s="302">
        <v>40.344000000000001</v>
      </c>
      <c r="K109" s="302">
        <v>40.264000000000003</v>
      </c>
      <c r="L109" s="302">
        <v>40.683999999999997</v>
      </c>
      <c r="M109" s="302">
        <v>40.552</v>
      </c>
      <c r="N109" s="302">
        <v>40.350999999999999</v>
      </c>
      <c r="O109" s="302">
        <v>40.65</v>
      </c>
      <c r="P109" s="302">
        <v>40.262</v>
      </c>
      <c r="Q109" s="302">
        <v>40.926000000000002</v>
      </c>
      <c r="R109" s="302">
        <v>40.218000000000004</v>
      </c>
    </row>
    <row r="110" spans="1:18">
      <c r="A110">
        <v>108</v>
      </c>
      <c r="B110">
        <v>40.134999999999998</v>
      </c>
      <c r="C110">
        <v>39.889000000000003</v>
      </c>
      <c r="D110">
        <v>40.048999999999999</v>
      </c>
      <c r="E110">
        <v>40.311</v>
      </c>
      <c r="F110">
        <v>40.537999999999997</v>
      </c>
      <c r="G110">
        <v>40.417000000000002</v>
      </c>
      <c r="H110">
        <v>41.429000000000002</v>
      </c>
      <c r="I110" s="302">
        <v>40.322000000000003</v>
      </c>
      <c r="J110" s="302">
        <v>40.329000000000001</v>
      </c>
      <c r="K110" s="302">
        <v>40.029000000000003</v>
      </c>
      <c r="L110" s="302">
        <v>40.856999999999999</v>
      </c>
      <c r="M110" s="302">
        <v>40.427999999999997</v>
      </c>
      <c r="N110" s="302">
        <v>40.515999999999998</v>
      </c>
      <c r="O110" s="302">
        <v>42.938000000000002</v>
      </c>
      <c r="P110" s="302">
        <v>40.459000000000003</v>
      </c>
      <c r="Q110" s="302">
        <v>40.122</v>
      </c>
      <c r="R110" s="302">
        <v>40.375999999999998</v>
      </c>
    </row>
    <row r="111" spans="1:18">
      <c r="A111">
        <v>109</v>
      </c>
      <c r="B111">
        <v>40.344000000000001</v>
      </c>
      <c r="C111">
        <v>39.887999999999998</v>
      </c>
      <c r="D111">
        <v>40.171999999999997</v>
      </c>
      <c r="E111">
        <v>40.975999999999999</v>
      </c>
      <c r="F111">
        <v>41.100999999999999</v>
      </c>
      <c r="G111">
        <v>40.225999999999999</v>
      </c>
      <c r="H111">
        <v>40.713999999999999</v>
      </c>
      <c r="I111" s="302">
        <v>40.273000000000003</v>
      </c>
      <c r="J111" s="302">
        <v>40.253999999999998</v>
      </c>
      <c r="K111" s="302">
        <v>40.042999999999999</v>
      </c>
      <c r="L111" s="302">
        <v>40.877000000000002</v>
      </c>
      <c r="M111" s="302">
        <v>40.39</v>
      </c>
      <c r="N111" s="302">
        <v>40.478000000000002</v>
      </c>
      <c r="O111" s="302">
        <v>41.018999999999998</v>
      </c>
      <c r="P111" s="302">
        <v>40.380000000000003</v>
      </c>
      <c r="Q111" s="302">
        <v>39.993000000000002</v>
      </c>
      <c r="R111" s="302">
        <v>40.145000000000003</v>
      </c>
    </row>
    <row r="112" spans="1:18">
      <c r="A112">
        <v>110</v>
      </c>
      <c r="B112">
        <v>40.981000000000002</v>
      </c>
      <c r="C112">
        <v>39.886000000000003</v>
      </c>
      <c r="D112">
        <v>40.075000000000003</v>
      </c>
      <c r="E112">
        <v>42.222999999999999</v>
      </c>
      <c r="F112">
        <v>40.491</v>
      </c>
      <c r="G112">
        <v>41.24</v>
      </c>
      <c r="H112">
        <v>41.78</v>
      </c>
      <c r="I112" s="302">
        <v>40.338999999999999</v>
      </c>
      <c r="J112" s="302">
        <v>40.301000000000002</v>
      </c>
      <c r="K112" s="302">
        <v>39.938000000000002</v>
      </c>
      <c r="L112" s="302">
        <v>40.710999999999999</v>
      </c>
      <c r="M112" s="302">
        <v>40.289000000000001</v>
      </c>
      <c r="N112" s="302">
        <v>40.33</v>
      </c>
      <c r="O112" s="302">
        <v>40.69</v>
      </c>
      <c r="P112" s="302">
        <v>40.293999999999997</v>
      </c>
      <c r="Q112" s="302">
        <v>40.040999999999997</v>
      </c>
      <c r="R112" s="302">
        <v>40.295000000000002</v>
      </c>
    </row>
    <row r="113" spans="1:18">
      <c r="A113">
        <v>111</v>
      </c>
      <c r="B113">
        <v>41.087000000000003</v>
      </c>
      <c r="C113">
        <v>39.795999999999999</v>
      </c>
      <c r="D113">
        <v>40.244999999999997</v>
      </c>
      <c r="E113">
        <v>40.094999999999999</v>
      </c>
      <c r="F113">
        <v>40.152000000000001</v>
      </c>
      <c r="G113">
        <v>40.365000000000002</v>
      </c>
      <c r="H113">
        <v>42.673999999999999</v>
      </c>
      <c r="I113" s="302">
        <v>40.439</v>
      </c>
      <c r="J113" s="302">
        <v>40.322000000000003</v>
      </c>
      <c r="K113" s="302">
        <v>40.491</v>
      </c>
      <c r="L113" s="302">
        <v>41.225000000000001</v>
      </c>
      <c r="M113" s="302">
        <v>40.368000000000002</v>
      </c>
      <c r="N113" s="302">
        <v>40.402999999999999</v>
      </c>
      <c r="O113" s="302">
        <v>40.521999999999998</v>
      </c>
      <c r="P113" s="302">
        <v>40.267000000000003</v>
      </c>
      <c r="Q113" s="302">
        <v>39.947000000000003</v>
      </c>
      <c r="R113" s="302">
        <v>40.302999999999997</v>
      </c>
    </row>
    <row r="114" spans="1:18">
      <c r="A114">
        <v>112</v>
      </c>
      <c r="B114">
        <v>42.012</v>
      </c>
      <c r="C114">
        <v>39.840000000000003</v>
      </c>
      <c r="D114">
        <v>40.128999999999998</v>
      </c>
      <c r="E114">
        <v>40.475000000000001</v>
      </c>
      <c r="F114">
        <v>41.064</v>
      </c>
      <c r="G114">
        <v>41.072000000000003</v>
      </c>
      <c r="H114">
        <v>40.981999999999999</v>
      </c>
      <c r="I114" s="302">
        <v>40.305</v>
      </c>
      <c r="J114" s="302">
        <v>40.331000000000003</v>
      </c>
      <c r="K114" s="302">
        <v>40.1</v>
      </c>
      <c r="L114" s="302">
        <v>41.56</v>
      </c>
      <c r="M114" s="302">
        <v>40.302999999999997</v>
      </c>
      <c r="N114" s="302">
        <v>40.351999999999997</v>
      </c>
      <c r="O114" s="302">
        <v>40.755000000000003</v>
      </c>
      <c r="P114" s="302">
        <v>40.279000000000003</v>
      </c>
      <c r="Q114" s="302">
        <v>40.450000000000003</v>
      </c>
      <c r="R114" s="302">
        <v>40.179000000000002</v>
      </c>
    </row>
    <row r="115" spans="1:18">
      <c r="A115">
        <v>113</v>
      </c>
      <c r="B115">
        <v>41.378999999999998</v>
      </c>
      <c r="C115">
        <v>39.722000000000001</v>
      </c>
      <c r="D115">
        <v>39.920999999999999</v>
      </c>
      <c r="E115">
        <v>40.28</v>
      </c>
      <c r="F115">
        <v>40.436999999999998</v>
      </c>
      <c r="G115">
        <v>41.79</v>
      </c>
      <c r="H115">
        <v>41.051000000000002</v>
      </c>
      <c r="I115" s="302">
        <v>40.210999999999999</v>
      </c>
      <c r="J115" s="302">
        <v>40.369</v>
      </c>
      <c r="K115" s="302">
        <v>40.091999999999999</v>
      </c>
      <c r="L115" s="302">
        <v>41.048000000000002</v>
      </c>
      <c r="M115" s="302">
        <v>40.445</v>
      </c>
      <c r="N115" s="302">
        <v>40.268999999999998</v>
      </c>
      <c r="O115" s="302">
        <v>40.67</v>
      </c>
      <c r="P115" s="302">
        <v>40.188000000000002</v>
      </c>
      <c r="Q115" s="302">
        <v>39.97</v>
      </c>
      <c r="R115" s="302">
        <v>40.17</v>
      </c>
    </row>
    <row r="116" spans="1:18">
      <c r="A116">
        <v>114</v>
      </c>
      <c r="B116">
        <v>40.237000000000002</v>
      </c>
      <c r="C116">
        <v>40.167000000000002</v>
      </c>
      <c r="D116">
        <v>40.661000000000001</v>
      </c>
      <c r="E116">
        <v>41.542000000000002</v>
      </c>
      <c r="F116">
        <v>40.203000000000003</v>
      </c>
      <c r="G116">
        <v>67.506</v>
      </c>
      <c r="H116">
        <v>41.295999999999999</v>
      </c>
      <c r="I116" s="302">
        <v>40.286999999999999</v>
      </c>
      <c r="J116" s="302">
        <v>40.161000000000001</v>
      </c>
      <c r="K116" s="302">
        <v>39.994</v>
      </c>
      <c r="L116" s="302">
        <v>40.692</v>
      </c>
      <c r="M116" s="302">
        <v>40.362000000000002</v>
      </c>
      <c r="N116" s="302">
        <v>40.526000000000003</v>
      </c>
      <c r="O116" s="302">
        <v>40.722999999999999</v>
      </c>
      <c r="P116" s="302">
        <v>40.295999999999999</v>
      </c>
      <c r="Q116" s="302">
        <v>39.886000000000003</v>
      </c>
      <c r="R116" s="302">
        <v>40.359000000000002</v>
      </c>
    </row>
    <row r="117" spans="1:18">
      <c r="A117">
        <v>115</v>
      </c>
      <c r="B117">
        <v>40.319000000000003</v>
      </c>
      <c r="C117">
        <v>41.234999999999999</v>
      </c>
      <c r="D117">
        <v>44.395000000000003</v>
      </c>
      <c r="E117">
        <v>40.722000000000001</v>
      </c>
      <c r="F117">
        <v>40.247</v>
      </c>
      <c r="G117">
        <v>41.298999999999999</v>
      </c>
      <c r="H117">
        <v>40.798999999999999</v>
      </c>
      <c r="I117" s="302">
        <v>40.26</v>
      </c>
      <c r="J117" s="302">
        <v>40.113999999999997</v>
      </c>
      <c r="K117" s="302">
        <v>40.040999999999997</v>
      </c>
      <c r="L117" s="302">
        <v>40.81</v>
      </c>
      <c r="M117" s="302">
        <v>40.305999999999997</v>
      </c>
      <c r="N117" s="302">
        <v>40.351999999999997</v>
      </c>
      <c r="O117" s="302">
        <v>41.389000000000003</v>
      </c>
      <c r="P117" s="302">
        <v>40.200000000000003</v>
      </c>
      <c r="Q117" s="302">
        <v>39.795999999999999</v>
      </c>
      <c r="R117" s="302">
        <v>40.348999999999997</v>
      </c>
    </row>
    <row r="118" spans="1:18">
      <c r="A118">
        <v>116</v>
      </c>
      <c r="B118">
        <v>40.07</v>
      </c>
      <c r="C118">
        <v>40.573999999999998</v>
      </c>
      <c r="D118">
        <v>40.630000000000003</v>
      </c>
      <c r="E118">
        <v>40.341000000000001</v>
      </c>
      <c r="F118">
        <v>41.298000000000002</v>
      </c>
      <c r="G118">
        <v>41.095999999999997</v>
      </c>
      <c r="H118">
        <v>40.956000000000003</v>
      </c>
      <c r="I118" s="302">
        <v>40.411999999999999</v>
      </c>
      <c r="J118" s="302">
        <v>40.561999999999998</v>
      </c>
      <c r="K118" s="302">
        <v>39.936</v>
      </c>
      <c r="L118" s="302">
        <v>40.506</v>
      </c>
      <c r="M118" s="302">
        <v>40.298000000000002</v>
      </c>
      <c r="N118" s="302">
        <v>40.298000000000002</v>
      </c>
      <c r="O118" s="302">
        <v>40.601999999999997</v>
      </c>
      <c r="P118" s="302">
        <v>40.335999999999999</v>
      </c>
      <c r="Q118" s="302">
        <v>39.887</v>
      </c>
      <c r="R118" s="302">
        <v>40.436</v>
      </c>
    </row>
    <row r="119" spans="1:18">
      <c r="A119">
        <v>117</v>
      </c>
      <c r="B119">
        <v>39.817</v>
      </c>
      <c r="C119">
        <v>40.307000000000002</v>
      </c>
      <c r="D119">
        <v>40.51</v>
      </c>
      <c r="E119">
        <v>40.131</v>
      </c>
      <c r="F119">
        <v>41.082000000000001</v>
      </c>
      <c r="G119">
        <v>41.249000000000002</v>
      </c>
      <c r="H119">
        <v>42.433999999999997</v>
      </c>
      <c r="I119" s="302">
        <v>40.363999999999997</v>
      </c>
      <c r="J119" s="302">
        <v>40.219000000000001</v>
      </c>
      <c r="K119" s="302">
        <v>40.011000000000003</v>
      </c>
      <c r="L119" s="302">
        <v>40.844999999999999</v>
      </c>
      <c r="M119" s="302">
        <v>40.268999999999998</v>
      </c>
      <c r="N119" s="302">
        <v>40.305</v>
      </c>
      <c r="O119" s="302">
        <v>40.395000000000003</v>
      </c>
      <c r="P119" s="302">
        <v>40.308999999999997</v>
      </c>
      <c r="Q119" s="302">
        <v>39.744999999999997</v>
      </c>
      <c r="R119" s="302">
        <v>40.372</v>
      </c>
    </row>
    <row r="120" spans="1:18">
      <c r="A120">
        <v>118</v>
      </c>
      <c r="B120">
        <v>39.988</v>
      </c>
      <c r="C120">
        <v>40.497999999999998</v>
      </c>
      <c r="D120">
        <v>40.241999999999997</v>
      </c>
      <c r="E120">
        <v>40.56</v>
      </c>
      <c r="F120">
        <v>40.326999999999998</v>
      </c>
      <c r="G120">
        <v>41.494999999999997</v>
      </c>
      <c r="H120">
        <v>40.771000000000001</v>
      </c>
      <c r="I120" s="302">
        <v>40.491999999999997</v>
      </c>
      <c r="J120" s="302">
        <v>40.241999999999997</v>
      </c>
      <c r="K120" s="302">
        <v>40.713000000000001</v>
      </c>
      <c r="L120" s="302">
        <v>41.015999999999998</v>
      </c>
      <c r="M120" s="302">
        <v>40.47</v>
      </c>
      <c r="N120" s="302">
        <v>40.427999999999997</v>
      </c>
      <c r="O120" s="302">
        <v>40.472999999999999</v>
      </c>
      <c r="P120" s="302">
        <v>40.308</v>
      </c>
      <c r="Q120" s="302">
        <v>40.103000000000002</v>
      </c>
      <c r="R120" s="302">
        <v>40.253</v>
      </c>
    </row>
    <row r="121" spans="1:18">
      <c r="A121">
        <v>119</v>
      </c>
      <c r="B121">
        <v>39.741999999999997</v>
      </c>
      <c r="C121">
        <v>40.268000000000001</v>
      </c>
      <c r="D121">
        <v>40.677999999999997</v>
      </c>
      <c r="E121">
        <v>40.218000000000004</v>
      </c>
      <c r="F121">
        <v>41.073999999999998</v>
      </c>
      <c r="G121">
        <v>40.985999999999997</v>
      </c>
      <c r="H121">
        <v>40.771000000000001</v>
      </c>
      <c r="I121" s="302">
        <v>40.469000000000001</v>
      </c>
      <c r="J121" s="302">
        <v>40.457999999999998</v>
      </c>
      <c r="K121" s="302">
        <v>40.176000000000002</v>
      </c>
      <c r="L121" s="302">
        <v>40.543999999999997</v>
      </c>
      <c r="M121" s="302">
        <v>40.404000000000003</v>
      </c>
      <c r="N121" s="302">
        <v>40.503</v>
      </c>
      <c r="O121" s="302">
        <v>40.643000000000001</v>
      </c>
      <c r="P121" s="302">
        <v>40.377000000000002</v>
      </c>
      <c r="Q121" s="302">
        <v>40.106999999999999</v>
      </c>
      <c r="R121" s="302">
        <v>40.302</v>
      </c>
    </row>
    <row r="122" spans="1:18">
      <c r="A122">
        <v>120</v>
      </c>
      <c r="B122">
        <v>39.57</v>
      </c>
      <c r="C122">
        <v>40.067999999999998</v>
      </c>
      <c r="D122">
        <v>40.451000000000001</v>
      </c>
      <c r="E122">
        <v>39.838000000000001</v>
      </c>
      <c r="F122">
        <v>40.279000000000003</v>
      </c>
      <c r="G122">
        <v>41.488</v>
      </c>
      <c r="H122">
        <v>41.51</v>
      </c>
      <c r="I122" s="302">
        <v>40.307000000000002</v>
      </c>
      <c r="J122" s="302">
        <v>141.28100000000001</v>
      </c>
      <c r="K122" s="302">
        <v>39.994</v>
      </c>
      <c r="L122" s="302">
        <v>41.055</v>
      </c>
      <c r="M122" s="302">
        <v>40.526000000000003</v>
      </c>
      <c r="N122" s="302">
        <v>40.277999999999999</v>
      </c>
      <c r="O122" s="302">
        <v>40.593000000000004</v>
      </c>
      <c r="P122" s="302">
        <v>40.445999999999998</v>
      </c>
      <c r="Q122" s="302">
        <v>39.869</v>
      </c>
      <c r="R122" s="302">
        <v>40.195</v>
      </c>
    </row>
    <row r="123" spans="1:18">
      <c r="A123">
        <v>121</v>
      </c>
      <c r="B123">
        <v>39.53</v>
      </c>
      <c r="C123">
        <v>39.979999999999997</v>
      </c>
      <c r="D123">
        <v>40.258000000000003</v>
      </c>
      <c r="E123">
        <v>40.011000000000003</v>
      </c>
      <c r="F123">
        <v>40.316000000000003</v>
      </c>
      <c r="G123">
        <v>40.854999999999997</v>
      </c>
      <c r="H123">
        <v>41.637</v>
      </c>
      <c r="I123" s="302">
        <v>40.44</v>
      </c>
      <c r="J123" s="302">
        <v>41.162999999999997</v>
      </c>
      <c r="K123" s="302">
        <v>39.850999999999999</v>
      </c>
      <c r="L123" s="302">
        <v>40.904000000000003</v>
      </c>
      <c r="M123" s="302">
        <v>40.356999999999999</v>
      </c>
      <c r="N123" s="302">
        <v>40.548000000000002</v>
      </c>
      <c r="O123" s="302">
        <v>40.640999999999998</v>
      </c>
      <c r="P123" s="302">
        <v>40.252000000000002</v>
      </c>
      <c r="Q123" s="302">
        <v>39.872999999999998</v>
      </c>
      <c r="R123" s="302">
        <v>40.268000000000001</v>
      </c>
    </row>
    <row r="124" spans="1:18">
      <c r="A124">
        <v>122</v>
      </c>
      <c r="B124">
        <v>39.619</v>
      </c>
      <c r="C124">
        <v>40.235999999999997</v>
      </c>
      <c r="D124">
        <v>40.302</v>
      </c>
      <c r="E124">
        <v>40.075000000000003</v>
      </c>
      <c r="F124">
        <v>40.118000000000002</v>
      </c>
      <c r="G124">
        <v>41.13</v>
      </c>
      <c r="H124">
        <v>42.32</v>
      </c>
      <c r="I124" s="302">
        <v>40.475000000000001</v>
      </c>
      <c r="J124" s="302">
        <v>40.862000000000002</v>
      </c>
      <c r="K124" s="302">
        <v>39.99</v>
      </c>
      <c r="L124" s="302">
        <v>40.582000000000001</v>
      </c>
      <c r="M124" s="302">
        <v>40.670999999999999</v>
      </c>
      <c r="N124" s="302">
        <v>40.457000000000001</v>
      </c>
      <c r="O124" s="302">
        <v>40.655000000000001</v>
      </c>
      <c r="P124" s="302">
        <v>40.226999999999997</v>
      </c>
      <c r="Q124" s="302">
        <v>39.932000000000002</v>
      </c>
      <c r="R124" s="302">
        <v>40.093000000000004</v>
      </c>
    </row>
    <row r="125" spans="1:18">
      <c r="A125">
        <v>123</v>
      </c>
      <c r="B125">
        <v>39.554000000000002</v>
      </c>
      <c r="C125">
        <v>40.024000000000001</v>
      </c>
      <c r="D125">
        <v>40.000999999999998</v>
      </c>
      <c r="E125">
        <v>41.83</v>
      </c>
      <c r="F125">
        <v>40.381999999999998</v>
      </c>
      <c r="G125">
        <v>44.344999999999999</v>
      </c>
      <c r="H125">
        <v>43.286999999999999</v>
      </c>
      <c r="I125" s="302">
        <v>40.427999999999997</v>
      </c>
      <c r="J125" s="302">
        <v>40.840000000000003</v>
      </c>
      <c r="K125" s="302">
        <v>39.99</v>
      </c>
      <c r="L125" s="302">
        <v>40.859000000000002</v>
      </c>
      <c r="M125" s="302">
        <v>40.375999999999998</v>
      </c>
      <c r="N125" s="302">
        <v>40.369</v>
      </c>
      <c r="O125" s="302">
        <v>40.49</v>
      </c>
      <c r="P125" s="302">
        <v>40.087000000000003</v>
      </c>
      <c r="Q125" s="302">
        <v>39.805999999999997</v>
      </c>
      <c r="R125" s="302">
        <v>40.168999999999997</v>
      </c>
    </row>
    <row r="126" spans="1:18">
      <c r="A126">
        <v>124</v>
      </c>
      <c r="B126">
        <v>39.753999999999998</v>
      </c>
      <c r="C126">
        <v>39.976999999999997</v>
      </c>
      <c r="D126">
        <v>40.066000000000003</v>
      </c>
      <c r="E126">
        <v>44.07</v>
      </c>
      <c r="F126">
        <v>41.526000000000003</v>
      </c>
      <c r="G126">
        <v>41.17</v>
      </c>
      <c r="H126">
        <v>41.634999999999998</v>
      </c>
      <c r="I126" s="302">
        <v>40.328000000000003</v>
      </c>
      <c r="J126" s="302">
        <v>40.744</v>
      </c>
      <c r="K126" s="302">
        <v>40.162999999999997</v>
      </c>
      <c r="L126" s="302">
        <v>40.731000000000002</v>
      </c>
      <c r="M126" s="302">
        <v>40.533999999999999</v>
      </c>
      <c r="N126" s="302">
        <v>40.598999999999997</v>
      </c>
      <c r="O126" s="302">
        <v>40.905000000000001</v>
      </c>
      <c r="P126" s="302">
        <v>40.222999999999999</v>
      </c>
      <c r="Q126" s="302">
        <v>40.207999999999998</v>
      </c>
      <c r="R126" s="302">
        <v>40.271999999999998</v>
      </c>
    </row>
    <row r="127" spans="1:18">
      <c r="A127">
        <v>125</v>
      </c>
      <c r="B127">
        <v>39.945</v>
      </c>
      <c r="C127">
        <v>39.78</v>
      </c>
      <c r="D127">
        <v>39.948</v>
      </c>
      <c r="E127">
        <v>40.485999999999997</v>
      </c>
      <c r="F127">
        <v>40.362000000000002</v>
      </c>
      <c r="G127">
        <v>41.063000000000002</v>
      </c>
      <c r="H127">
        <v>40.988999999999997</v>
      </c>
      <c r="I127" s="302">
        <v>40.338000000000001</v>
      </c>
      <c r="J127" s="302">
        <v>40.718000000000004</v>
      </c>
      <c r="K127" s="302">
        <v>39.92</v>
      </c>
      <c r="L127" s="302">
        <v>40.847000000000001</v>
      </c>
      <c r="M127" s="302">
        <v>40.418999999999997</v>
      </c>
      <c r="N127" s="302">
        <v>40.356000000000002</v>
      </c>
      <c r="O127" s="302">
        <v>40.621000000000002</v>
      </c>
      <c r="P127" s="302">
        <v>40.381999999999998</v>
      </c>
      <c r="Q127" s="302">
        <v>40.01</v>
      </c>
      <c r="R127" s="302">
        <v>40.206000000000003</v>
      </c>
    </row>
    <row r="128" spans="1:18">
      <c r="A128">
        <v>126</v>
      </c>
      <c r="B128">
        <v>39.786000000000001</v>
      </c>
      <c r="C128">
        <v>39.936999999999998</v>
      </c>
      <c r="D128">
        <v>39.877000000000002</v>
      </c>
      <c r="E128">
        <v>40.226999999999997</v>
      </c>
      <c r="F128">
        <v>40.29</v>
      </c>
      <c r="G128">
        <v>41.665999999999997</v>
      </c>
      <c r="H128">
        <v>41.271999999999998</v>
      </c>
      <c r="I128" s="302">
        <v>41.610999999999997</v>
      </c>
      <c r="J128" s="302">
        <v>40.673000000000002</v>
      </c>
      <c r="K128" s="302">
        <v>40.042000000000002</v>
      </c>
      <c r="L128" s="302">
        <v>40.853000000000002</v>
      </c>
      <c r="M128" s="302">
        <v>40.808999999999997</v>
      </c>
      <c r="N128" s="302">
        <v>40.545999999999999</v>
      </c>
      <c r="O128" s="302">
        <v>40.584000000000003</v>
      </c>
      <c r="P128" s="302">
        <v>40.222999999999999</v>
      </c>
      <c r="Q128" s="302">
        <v>39.850999999999999</v>
      </c>
      <c r="R128" s="302">
        <v>40.101999999999997</v>
      </c>
    </row>
    <row r="129" spans="1:18">
      <c r="A129">
        <v>127</v>
      </c>
      <c r="B129">
        <v>40.841000000000001</v>
      </c>
      <c r="C129">
        <v>39.823999999999998</v>
      </c>
      <c r="D129">
        <v>40.094999999999999</v>
      </c>
      <c r="E129">
        <v>40.307000000000002</v>
      </c>
      <c r="F129">
        <v>40.247999999999998</v>
      </c>
      <c r="G129">
        <v>40.966999999999999</v>
      </c>
      <c r="H129">
        <v>44.482999999999997</v>
      </c>
      <c r="I129" s="302">
        <v>40.360999999999997</v>
      </c>
      <c r="J129" s="302">
        <v>40.741999999999997</v>
      </c>
      <c r="K129" s="302">
        <v>39.941000000000003</v>
      </c>
      <c r="L129" s="302">
        <v>41.110999999999997</v>
      </c>
      <c r="M129" s="302">
        <v>40.459000000000003</v>
      </c>
      <c r="N129" s="302">
        <v>40.555</v>
      </c>
      <c r="O129" s="302">
        <v>40.582999999999998</v>
      </c>
      <c r="P129" s="302">
        <v>40.170999999999999</v>
      </c>
      <c r="Q129" s="302">
        <v>39.970999999999997</v>
      </c>
      <c r="R129" s="302">
        <v>40.24</v>
      </c>
    </row>
    <row r="130" spans="1:18">
      <c r="A130">
        <v>128</v>
      </c>
      <c r="B130">
        <v>40.201999999999998</v>
      </c>
      <c r="C130">
        <v>40.484000000000002</v>
      </c>
      <c r="D130">
        <v>39.935000000000002</v>
      </c>
      <c r="E130">
        <v>40.719000000000001</v>
      </c>
      <c r="F130">
        <v>40.167999999999999</v>
      </c>
      <c r="G130">
        <v>41.582000000000001</v>
      </c>
      <c r="H130">
        <v>41.228999999999999</v>
      </c>
      <c r="I130" s="302">
        <v>40.369</v>
      </c>
      <c r="J130" s="302">
        <v>40.826999999999998</v>
      </c>
      <c r="K130" s="302">
        <v>39.828000000000003</v>
      </c>
      <c r="L130" s="302">
        <v>40.738999999999997</v>
      </c>
      <c r="M130" s="302">
        <v>40.511000000000003</v>
      </c>
      <c r="N130" s="302">
        <v>40.698</v>
      </c>
      <c r="O130" s="302">
        <v>40.475000000000001</v>
      </c>
      <c r="P130" s="302">
        <v>40.234000000000002</v>
      </c>
      <c r="Q130" s="302">
        <v>39.845999999999997</v>
      </c>
      <c r="R130" s="302">
        <v>40.106000000000002</v>
      </c>
    </row>
    <row r="131" spans="1:18">
      <c r="A131">
        <v>129</v>
      </c>
      <c r="B131">
        <v>39.749000000000002</v>
      </c>
      <c r="C131">
        <v>41.39</v>
      </c>
      <c r="D131">
        <v>40.667999999999999</v>
      </c>
      <c r="E131">
        <v>40.667000000000002</v>
      </c>
      <c r="F131">
        <v>40.345999999999997</v>
      </c>
      <c r="G131">
        <v>41.39</v>
      </c>
      <c r="H131">
        <v>42.274000000000001</v>
      </c>
      <c r="I131" s="302">
        <v>40.182000000000002</v>
      </c>
      <c r="J131" s="302">
        <v>40.561999999999998</v>
      </c>
      <c r="K131" s="302">
        <v>39.914999999999999</v>
      </c>
      <c r="L131" s="302">
        <v>41.171999999999997</v>
      </c>
      <c r="M131" s="302">
        <v>40.262</v>
      </c>
      <c r="N131" s="302">
        <v>40.392000000000003</v>
      </c>
      <c r="O131" s="302">
        <v>40.463999999999999</v>
      </c>
      <c r="P131" s="302">
        <v>40.119999999999997</v>
      </c>
      <c r="Q131" s="302">
        <v>39.968000000000004</v>
      </c>
      <c r="R131" s="302">
        <v>40.222000000000001</v>
      </c>
    </row>
    <row r="132" spans="1:18">
      <c r="A132">
        <v>130</v>
      </c>
      <c r="B132">
        <v>40.027999999999999</v>
      </c>
      <c r="C132">
        <v>40.023000000000003</v>
      </c>
      <c r="D132">
        <v>39.927</v>
      </c>
      <c r="E132">
        <v>39.804000000000002</v>
      </c>
      <c r="F132">
        <v>40.149000000000001</v>
      </c>
      <c r="G132">
        <v>41.048999999999999</v>
      </c>
      <c r="H132">
        <v>41.027999999999999</v>
      </c>
      <c r="I132" s="302">
        <v>40.32</v>
      </c>
      <c r="J132" s="302">
        <v>40.734000000000002</v>
      </c>
      <c r="K132" s="302">
        <v>39.932000000000002</v>
      </c>
      <c r="L132" s="302">
        <v>40.936999999999998</v>
      </c>
      <c r="M132" s="302">
        <v>40.487000000000002</v>
      </c>
      <c r="N132" s="302">
        <v>40.505000000000003</v>
      </c>
      <c r="O132" s="302">
        <v>40.906999999999996</v>
      </c>
      <c r="P132" s="302">
        <v>40.231000000000002</v>
      </c>
      <c r="Q132" s="302">
        <v>39.805999999999997</v>
      </c>
      <c r="R132" s="302">
        <v>40.078000000000003</v>
      </c>
    </row>
    <row r="133" spans="1:18">
      <c r="A133">
        <v>131</v>
      </c>
      <c r="B133">
        <v>39.709000000000003</v>
      </c>
      <c r="C133">
        <v>40.287999999999997</v>
      </c>
      <c r="D133">
        <v>40.084000000000003</v>
      </c>
      <c r="E133">
        <v>39.941000000000003</v>
      </c>
      <c r="F133">
        <v>40.286999999999999</v>
      </c>
      <c r="G133">
        <v>41.125</v>
      </c>
      <c r="H133">
        <v>41.47</v>
      </c>
      <c r="I133" s="302">
        <v>40.463999999999999</v>
      </c>
      <c r="J133" s="302">
        <v>40.651000000000003</v>
      </c>
      <c r="K133" s="302">
        <v>39.915999999999997</v>
      </c>
      <c r="L133" s="302">
        <v>40.594999999999999</v>
      </c>
      <c r="M133" s="302">
        <v>40.503</v>
      </c>
      <c r="N133" s="302">
        <v>40.374000000000002</v>
      </c>
      <c r="O133" s="302">
        <v>40.82</v>
      </c>
      <c r="P133" s="302">
        <v>40.119</v>
      </c>
      <c r="Q133" s="302">
        <v>39.909999999999997</v>
      </c>
      <c r="R133" s="302">
        <v>40.124000000000002</v>
      </c>
    </row>
    <row r="134" spans="1:18">
      <c r="A134">
        <v>132</v>
      </c>
      <c r="B134">
        <v>39.956000000000003</v>
      </c>
      <c r="C134">
        <v>39.784999999999997</v>
      </c>
      <c r="D134">
        <v>39.972999999999999</v>
      </c>
      <c r="E134">
        <v>39.933999999999997</v>
      </c>
      <c r="F134">
        <v>40.421999999999997</v>
      </c>
      <c r="G134">
        <v>41.826000000000001</v>
      </c>
      <c r="H134">
        <v>41.241</v>
      </c>
      <c r="I134" s="302">
        <v>40.457000000000001</v>
      </c>
      <c r="J134" s="302">
        <v>40.561</v>
      </c>
      <c r="K134" s="302">
        <v>39.884999999999998</v>
      </c>
      <c r="L134" s="302">
        <v>149.09800000000001</v>
      </c>
      <c r="M134" s="302">
        <v>40.546999999999997</v>
      </c>
      <c r="N134" s="302">
        <v>40.517000000000003</v>
      </c>
      <c r="O134" s="302">
        <v>40.715000000000003</v>
      </c>
      <c r="P134" s="302">
        <v>40.162999999999997</v>
      </c>
      <c r="Q134" s="302">
        <v>40.11</v>
      </c>
      <c r="R134" s="302">
        <v>40.082000000000001</v>
      </c>
    </row>
    <row r="135" spans="1:18">
      <c r="A135">
        <v>133</v>
      </c>
      <c r="B135">
        <v>39.762</v>
      </c>
      <c r="C135">
        <v>40.103000000000002</v>
      </c>
      <c r="D135">
        <v>41.100999999999999</v>
      </c>
      <c r="E135">
        <v>40.180999999999997</v>
      </c>
      <c r="F135">
        <v>40.445999999999998</v>
      </c>
      <c r="G135">
        <v>42.085999999999999</v>
      </c>
      <c r="H135">
        <v>40.822000000000003</v>
      </c>
      <c r="I135" s="302">
        <v>40.511000000000003</v>
      </c>
      <c r="J135" s="302">
        <v>40.412999999999997</v>
      </c>
      <c r="K135" s="302">
        <v>40.003999999999998</v>
      </c>
      <c r="L135" s="302">
        <v>42.703000000000003</v>
      </c>
      <c r="M135" s="302">
        <v>40.575000000000003</v>
      </c>
      <c r="N135" s="302">
        <v>40.494</v>
      </c>
      <c r="O135" s="302">
        <v>40.710999999999999</v>
      </c>
      <c r="P135" s="302">
        <v>40.139000000000003</v>
      </c>
      <c r="Q135" s="302">
        <v>39.856999999999999</v>
      </c>
      <c r="R135" s="302">
        <v>41.509</v>
      </c>
    </row>
    <row r="136" spans="1:18">
      <c r="A136">
        <v>134</v>
      </c>
      <c r="B136">
        <v>41.204999999999998</v>
      </c>
      <c r="C136">
        <v>39.642000000000003</v>
      </c>
      <c r="D136">
        <v>40.006999999999998</v>
      </c>
      <c r="E136">
        <v>39.853999999999999</v>
      </c>
      <c r="F136">
        <v>41.232999999999997</v>
      </c>
      <c r="G136">
        <v>40.930999999999997</v>
      </c>
      <c r="H136">
        <v>41.287999999999997</v>
      </c>
      <c r="I136" s="302">
        <v>40.590000000000003</v>
      </c>
      <c r="J136" s="302">
        <v>41.094000000000001</v>
      </c>
      <c r="K136" s="302">
        <v>40.412999999999997</v>
      </c>
      <c r="L136" s="302">
        <v>41.795000000000002</v>
      </c>
      <c r="M136" s="302">
        <v>40.359000000000002</v>
      </c>
      <c r="N136" s="302">
        <v>40.603999999999999</v>
      </c>
      <c r="O136" s="302">
        <v>40.67</v>
      </c>
      <c r="P136" s="302">
        <v>40.146999999999998</v>
      </c>
      <c r="Q136" s="302">
        <v>40.332000000000001</v>
      </c>
      <c r="R136" s="302">
        <v>41.512999999999998</v>
      </c>
    </row>
    <row r="137" spans="1:18">
      <c r="A137">
        <v>135</v>
      </c>
      <c r="B137">
        <v>41.006999999999998</v>
      </c>
      <c r="C137">
        <v>40.018999999999998</v>
      </c>
      <c r="D137">
        <v>41.304000000000002</v>
      </c>
      <c r="E137">
        <v>40.445</v>
      </c>
      <c r="F137">
        <v>41.390999999999998</v>
      </c>
      <c r="G137">
        <v>40.890999999999998</v>
      </c>
      <c r="H137">
        <v>40.512999999999998</v>
      </c>
      <c r="I137" s="302">
        <v>40.290999999999997</v>
      </c>
      <c r="J137" s="302">
        <v>41.103999999999999</v>
      </c>
      <c r="K137" s="302">
        <v>41.055999999999997</v>
      </c>
      <c r="L137" s="302">
        <v>41.929000000000002</v>
      </c>
      <c r="M137" s="302">
        <v>40.472999999999999</v>
      </c>
      <c r="N137" s="302">
        <v>40.542999999999999</v>
      </c>
      <c r="O137" s="302">
        <v>40.613</v>
      </c>
      <c r="P137" s="302">
        <v>40.048999999999999</v>
      </c>
      <c r="Q137" s="302">
        <v>39.991999999999997</v>
      </c>
      <c r="R137" s="302">
        <v>40.113999999999997</v>
      </c>
    </row>
    <row r="138" spans="1:18">
      <c r="A138">
        <v>136</v>
      </c>
      <c r="B138">
        <v>40.244</v>
      </c>
      <c r="C138">
        <v>40.009</v>
      </c>
      <c r="D138">
        <v>40.021999999999998</v>
      </c>
      <c r="E138">
        <v>40.274999999999999</v>
      </c>
      <c r="F138">
        <v>40.340000000000003</v>
      </c>
      <c r="G138">
        <v>40.902999999999999</v>
      </c>
      <c r="H138">
        <v>41.874000000000002</v>
      </c>
      <c r="I138" s="302">
        <v>40.384</v>
      </c>
      <c r="J138" s="302">
        <v>40.430999999999997</v>
      </c>
      <c r="K138" s="302">
        <v>40.075000000000003</v>
      </c>
      <c r="L138" s="302">
        <v>42.344999999999999</v>
      </c>
      <c r="M138" s="302">
        <v>40.372</v>
      </c>
      <c r="N138" s="302">
        <v>40.426000000000002</v>
      </c>
      <c r="O138" s="302">
        <v>40.698999999999998</v>
      </c>
      <c r="P138" s="302">
        <v>40.173999999999999</v>
      </c>
      <c r="Q138" s="302">
        <v>40.267000000000003</v>
      </c>
      <c r="R138" s="302">
        <v>40.222000000000001</v>
      </c>
    </row>
    <row r="139" spans="1:18">
      <c r="A139">
        <v>137</v>
      </c>
      <c r="B139">
        <v>39.835000000000001</v>
      </c>
      <c r="C139">
        <v>39.752000000000002</v>
      </c>
      <c r="D139">
        <v>40.085000000000001</v>
      </c>
      <c r="E139">
        <v>39.938000000000002</v>
      </c>
      <c r="F139">
        <v>40.354999999999997</v>
      </c>
      <c r="G139">
        <v>41.47</v>
      </c>
      <c r="H139">
        <v>42.55</v>
      </c>
      <c r="I139" s="302">
        <v>41.564</v>
      </c>
      <c r="J139" s="302">
        <v>41.610999999999997</v>
      </c>
      <c r="K139" s="302">
        <v>40.07</v>
      </c>
      <c r="L139" s="302">
        <v>41.947000000000003</v>
      </c>
      <c r="M139" s="302">
        <v>40.481000000000002</v>
      </c>
      <c r="N139" s="302">
        <v>40.414999999999999</v>
      </c>
      <c r="O139" s="302">
        <v>40.673000000000002</v>
      </c>
      <c r="P139" s="302">
        <v>40.4</v>
      </c>
      <c r="Q139" s="302">
        <v>39.865000000000002</v>
      </c>
      <c r="R139" s="302">
        <v>40.005000000000003</v>
      </c>
    </row>
    <row r="140" spans="1:18">
      <c r="A140">
        <v>138</v>
      </c>
      <c r="B140">
        <v>39.787999999999997</v>
      </c>
      <c r="C140">
        <v>39.820999999999998</v>
      </c>
      <c r="D140">
        <v>39.927999999999997</v>
      </c>
      <c r="E140">
        <v>39.887</v>
      </c>
      <c r="F140">
        <v>40.192</v>
      </c>
      <c r="G140">
        <v>41.618000000000002</v>
      </c>
      <c r="H140">
        <v>40.899000000000001</v>
      </c>
      <c r="I140" s="302">
        <v>40.738999999999997</v>
      </c>
      <c r="J140" s="302">
        <v>40.692999999999998</v>
      </c>
      <c r="K140" s="302">
        <v>40.06</v>
      </c>
      <c r="L140" s="302">
        <v>42.040999999999997</v>
      </c>
      <c r="M140" s="302">
        <v>40.817999999999998</v>
      </c>
      <c r="N140" s="302">
        <v>40.442999999999998</v>
      </c>
      <c r="O140" s="302">
        <v>40.676000000000002</v>
      </c>
      <c r="P140" s="302">
        <v>40.378</v>
      </c>
      <c r="Q140" s="302">
        <v>40.030999999999999</v>
      </c>
      <c r="R140" s="302">
        <v>39.851999999999997</v>
      </c>
    </row>
    <row r="141" spans="1:18">
      <c r="A141">
        <v>139</v>
      </c>
      <c r="B141">
        <v>40.276000000000003</v>
      </c>
      <c r="C141">
        <v>40.418999999999997</v>
      </c>
      <c r="D141">
        <v>39.926000000000002</v>
      </c>
      <c r="E141">
        <v>39.825000000000003</v>
      </c>
      <c r="F141">
        <v>40.088999999999999</v>
      </c>
      <c r="G141">
        <v>40.997999999999998</v>
      </c>
      <c r="H141">
        <v>40.841000000000001</v>
      </c>
      <c r="I141" s="302">
        <v>40.411999999999999</v>
      </c>
      <c r="J141" s="302">
        <v>40.512</v>
      </c>
      <c r="K141" s="302">
        <v>39.86</v>
      </c>
      <c r="L141" s="302">
        <v>42.393000000000001</v>
      </c>
      <c r="M141" s="302">
        <v>141.44</v>
      </c>
      <c r="N141" s="302">
        <v>40.567999999999998</v>
      </c>
      <c r="O141" s="302">
        <v>40.53</v>
      </c>
      <c r="P141" s="302">
        <v>40.201999999999998</v>
      </c>
      <c r="Q141" s="302">
        <v>39.895000000000003</v>
      </c>
      <c r="R141" s="302">
        <v>40.012999999999998</v>
      </c>
    </row>
    <row r="142" spans="1:18">
      <c r="A142">
        <v>140</v>
      </c>
      <c r="B142">
        <v>40.020000000000003</v>
      </c>
      <c r="C142">
        <v>40.01</v>
      </c>
      <c r="D142">
        <v>39.978999999999999</v>
      </c>
      <c r="E142">
        <v>39.969000000000001</v>
      </c>
      <c r="F142">
        <v>40.206000000000003</v>
      </c>
      <c r="G142">
        <v>40.865000000000002</v>
      </c>
      <c r="H142">
        <v>41.308</v>
      </c>
      <c r="I142" s="302">
        <v>40.771000000000001</v>
      </c>
      <c r="J142" s="302">
        <v>40.552999999999997</v>
      </c>
      <c r="K142" s="302">
        <v>39.981999999999999</v>
      </c>
      <c r="L142" s="302">
        <v>41.786999999999999</v>
      </c>
      <c r="M142" s="302">
        <v>41.076999999999998</v>
      </c>
      <c r="N142" s="302">
        <v>40.533000000000001</v>
      </c>
      <c r="O142" s="302">
        <v>40.588999999999999</v>
      </c>
      <c r="P142" s="302">
        <v>40.658000000000001</v>
      </c>
      <c r="Q142" s="302">
        <v>39.756999999999998</v>
      </c>
      <c r="R142" s="302">
        <v>40.031999999999996</v>
      </c>
    </row>
    <row r="143" spans="1:18">
      <c r="A143">
        <v>141</v>
      </c>
      <c r="B143">
        <v>39.874000000000002</v>
      </c>
      <c r="C143">
        <v>39.945</v>
      </c>
      <c r="D143">
        <v>39.969000000000001</v>
      </c>
      <c r="E143">
        <v>39.951999999999998</v>
      </c>
      <c r="F143">
        <v>41.341999999999999</v>
      </c>
      <c r="G143">
        <v>41.18</v>
      </c>
      <c r="H143">
        <v>41.076000000000001</v>
      </c>
      <c r="I143" s="302">
        <v>40.445999999999998</v>
      </c>
      <c r="J143" s="302">
        <v>40.520000000000003</v>
      </c>
      <c r="K143" s="302">
        <v>39.838000000000001</v>
      </c>
      <c r="L143" s="302">
        <v>41.993000000000002</v>
      </c>
      <c r="M143" s="302">
        <v>40.82</v>
      </c>
      <c r="N143" s="302">
        <v>40.588999999999999</v>
      </c>
      <c r="O143" s="302">
        <v>40.646000000000001</v>
      </c>
      <c r="P143" s="302">
        <v>40.021999999999998</v>
      </c>
      <c r="Q143" s="302">
        <v>39.865000000000002</v>
      </c>
      <c r="R143" s="302">
        <v>39.979999999999997</v>
      </c>
    </row>
    <row r="144" spans="1:18">
      <c r="A144">
        <v>142</v>
      </c>
      <c r="B144">
        <v>39.630000000000003</v>
      </c>
      <c r="C144">
        <v>39.729999999999997</v>
      </c>
      <c r="D144">
        <v>40.067</v>
      </c>
      <c r="E144">
        <v>39.829000000000001</v>
      </c>
      <c r="F144">
        <v>40.17</v>
      </c>
      <c r="G144">
        <v>40.945</v>
      </c>
      <c r="H144">
        <v>40.847000000000001</v>
      </c>
      <c r="I144" s="302">
        <v>40.515999999999998</v>
      </c>
      <c r="J144" s="302">
        <v>40.694000000000003</v>
      </c>
      <c r="K144" s="302">
        <v>40.04</v>
      </c>
      <c r="L144" s="302">
        <v>42.701999999999998</v>
      </c>
      <c r="M144" s="302">
        <v>40.902000000000001</v>
      </c>
      <c r="N144" s="302">
        <v>40.548999999999999</v>
      </c>
      <c r="O144" s="302">
        <v>40.585999999999999</v>
      </c>
      <c r="P144" s="302">
        <v>39.896999999999998</v>
      </c>
      <c r="Q144" s="302">
        <v>39.829000000000001</v>
      </c>
      <c r="R144" s="302">
        <v>40.116999999999997</v>
      </c>
    </row>
    <row r="145" spans="1:18">
      <c r="A145">
        <v>143</v>
      </c>
      <c r="B145">
        <v>39.67</v>
      </c>
      <c r="C145">
        <v>39.817</v>
      </c>
      <c r="D145">
        <v>39.863</v>
      </c>
      <c r="E145">
        <v>40.045000000000002</v>
      </c>
      <c r="F145">
        <v>40.283000000000001</v>
      </c>
      <c r="G145">
        <v>40.972000000000001</v>
      </c>
      <c r="H145">
        <v>44.180999999999997</v>
      </c>
      <c r="I145" s="302">
        <v>40.54</v>
      </c>
      <c r="J145" s="302">
        <v>40.576000000000001</v>
      </c>
      <c r="K145" s="302">
        <v>39.978999999999999</v>
      </c>
      <c r="L145" s="302">
        <v>42.091999999999999</v>
      </c>
      <c r="M145" s="302">
        <v>40.518999999999998</v>
      </c>
      <c r="N145" s="302">
        <v>40.548999999999999</v>
      </c>
      <c r="O145" s="302">
        <v>40.637</v>
      </c>
      <c r="P145" s="302">
        <v>39.942</v>
      </c>
      <c r="Q145" s="302">
        <v>39.841999999999999</v>
      </c>
      <c r="R145" s="302">
        <v>40.036999999999999</v>
      </c>
    </row>
    <row r="146" spans="1:18">
      <c r="A146">
        <v>144</v>
      </c>
      <c r="B146">
        <v>39.640999999999998</v>
      </c>
      <c r="C146">
        <v>40.051000000000002</v>
      </c>
      <c r="D146">
        <v>39.984999999999999</v>
      </c>
      <c r="E146">
        <v>40.039000000000001</v>
      </c>
      <c r="F146">
        <v>39.970999999999997</v>
      </c>
      <c r="G146">
        <v>43.133000000000003</v>
      </c>
      <c r="H146">
        <v>40.936</v>
      </c>
      <c r="I146" s="302">
        <v>40.612000000000002</v>
      </c>
      <c r="J146" s="302">
        <v>40.524000000000001</v>
      </c>
      <c r="K146" s="302">
        <v>39.880000000000003</v>
      </c>
      <c r="L146" s="302">
        <v>41.857999999999997</v>
      </c>
      <c r="M146" s="302">
        <v>40.456000000000003</v>
      </c>
      <c r="N146" s="302">
        <v>40.481999999999999</v>
      </c>
      <c r="O146" s="302">
        <v>40.712000000000003</v>
      </c>
      <c r="P146" s="302">
        <v>40.070999999999998</v>
      </c>
      <c r="Q146" s="302">
        <v>39.798999999999999</v>
      </c>
      <c r="R146" s="302">
        <v>39.755000000000003</v>
      </c>
    </row>
    <row r="147" spans="1:18">
      <c r="A147">
        <v>145</v>
      </c>
      <c r="B147">
        <v>39.694000000000003</v>
      </c>
      <c r="C147">
        <v>39.814</v>
      </c>
      <c r="D147">
        <v>39.755000000000003</v>
      </c>
      <c r="E147">
        <v>39.953000000000003</v>
      </c>
      <c r="F147">
        <v>40.055</v>
      </c>
      <c r="G147">
        <v>40.993000000000002</v>
      </c>
      <c r="H147">
        <v>40.911000000000001</v>
      </c>
      <c r="I147" s="302">
        <v>40.457000000000001</v>
      </c>
      <c r="J147" s="302">
        <v>40.768999999999998</v>
      </c>
      <c r="K147" s="302">
        <v>39.826000000000001</v>
      </c>
      <c r="L147" s="302">
        <v>41.826000000000001</v>
      </c>
      <c r="M147" s="302">
        <v>40.47</v>
      </c>
      <c r="N147" s="302">
        <v>40.578000000000003</v>
      </c>
      <c r="O147" s="302">
        <v>40.603000000000002</v>
      </c>
      <c r="P147" s="302">
        <v>40.286999999999999</v>
      </c>
      <c r="Q147" s="302">
        <v>39.874000000000002</v>
      </c>
      <c r="R147" s="302">
        <v>39.813000000000002</v>
      </c>
    </row>
    <row r="148" spans="1:18">
      <c r="A148">
        <v>146</v>
      </c>
      <c r="B148">
        <v>39.869</v>
      </c>
      <c r="C148">
        <v>39.868000000000002</v>
      </c>
      <c r="D148">
        <v>39.606999999999999</v>
      </c>
      <c r="E148">
        <v>41.896000000000001</v>
      </c>
      <c r="F148">
        <v>40.381</v>
      </c>
      <c r="G148">
        <v>40.715000000000003</v>
      </c>
      <c r="H148">
        <v>40.994</v>
      </c>
      <c r="I148" s="302">
        <v>40.463999999999999</v>
      </c>
      <c r="J148" s="302">
        <v>40.451000000000001</v>
      </c>
      <c r="K148" s="302">
        <v>39.978000000000002</v>
      </c>
      <c r="L148" s="302">
        <v>41.835999999999999</v>
      </c>
      <c r="M148" s="302">
        <v>40.494</v>
      </c>
      <c r="N148" s="302">
        <v>40.549999999999997</v>
      </c>
      <c r="O148" s="302">
        <v>41.101999999999997</v>
      </c>
      <c r="P148" s="302">
        <v>40.008000000000003</v>
      </c>
      <c r="Q148" s="302">
        <v>39.768999999999998</v>
      </c>
      <c r="R148" s="302">
        <v>40.122</v>
      </c>
    </row>
    <row r="149" spans="1:18">
      <c r="A149">
        <v>147</v>
      </c>
      <c r="B149">
        <v>39.643999999999998</v>
      </c>
      <c r="C149">
        <v>40.082999999999998</v>
      </c>
      <c r="D149">
        <v>39.719000000000001</v>
      </c>
      <c r="E149">
        <v>40.448999999999998</v>
      </c>
      <c r="F149">
        <v>40.023000000000003</v>
      </c>
      <c r="G149">
        <v>41.273000000000003</v>
      </c>
      <c r="H149">
        <v>40.831000000000003</v>
      </c>
      <c r="I149" s="302">
        <v>40.494</v>
      </c>
      <c r="J149" s="302">
        <v>40.533000000000001</v>
      </c>
      <c r="K149" s="302">
        <v>40.1</v>
      </c>
      <c r="L149" s="302">
        <v>43.347000000000001</v>
      </c>
      <c r="M149" s="302">
        <v>40.637999999999998</v>
      </c>
      <c r="N149" s="302">
        <v>40.552</v>
      </c>
      <c r="O149" s="302">
        <v>40.561</v>
      </c>
      <c r="P149" s="302">
        <v>40.115000000000002</v>
      </c>
      <c r="Q149" s="302">
        <v>39.798000000000002</v>
      </c>
      <c r="R149" s="302">
        <v>40.003999999999998</v>
      </c>
    </row>
    <row r="150" spans="1:18">
      <c r="A150">
        <v>148</v>
      </c>
      <c r="B150">
        <v>39.811</v>
      </c>
      <c r="C150">
        <v>40.085000000000001</v>
      </c>
      <c r="D150">
        <v>39.877000000000002</v>
      </c>
      <c r="E150">
        <v>40.033999999999999</v>
      </c>
      <c r="F150">
        <v>40.045999999999999</v>
      </c>
      <c r="G150">
        <v>41.034999999999997</v>
      </c>
      <c r="H150">
        <v>41.866</v>
      </c>
      <c r="I150" s="302">
        <v>40.47</v>
      </c>
      <c r="J150" s="302">
        <v>40.817999999999998</v>
      </c>
      <c r="K150" s="302">
        <v>40.014000000000003</v>
      </c>
      <c r="L150" s="302">
        <v>41.734999999999999</v>
      </c>
      <c r="M150" s="302">
        <v>40.411000000000001</v>
      </c>
      <c r="N150" s="302">
        <v>40.585999999999999</v>
      </c>
      <c r="O150" s="302">
        <v>40.606000000000002</v>
      </c>
      <c r="P150" s="302">
        <v>40.136000000000003</v>
      </c>
      <c r="Q150" s="302">
        <v>39.789000000000001</v>
      </c>
      <c r="R150" s="302">
        <v>40.054000000000002</v>
      </c>
    </row>
    <row r="151" spans="1:18">
      <c r="A151">
        <v>149</v>
      </c>
      <c r="B151">
        <v>39.737000000000002</v>
      </c>
      <c r="C151">
        <v>39.881</v>
      </c>
      <c r="D151">
        <v>39.811</v>
      </c>
      <c r="E151">
        <v>40.192</v>
      </c>
      <c r="F151">
        <v>40.436</v>
      </c>
      <c r="G151">
        <v>42.981000000000002</v>
      </c>
      <c r="H151">
        <v>40.758000000000003</v>
      </c>
      <c r="I151" s="302">
        <v>40.262</v>
      </c>
      <c r="J151" s="302">
        <v>141.55500000000001</v>
      </c>
      <c r="K151" s="302">
        <v>39.872999999999998</v>
      </c>
      <c r="L151" s="302">
        <v>43.235999999999997</v>
      </c>
      <c r="M151" s="302">
        <v>40.506</v>
      </c>
      <c r="N151" s="302">
        <v>40.555999999999997</v>
      </c>
      <c r="O151" s="302">
        <v>40.588999999999999</v>
      </c>
      <c r="P151" s="302">
        <v>40.668999999999997</v>
      </c>
      <c r="Q151" s="302">
        <v>39.78</v>
      </c>
      <c r="R151" s="302">
        <v>39.991999999999997</v>
      </c>
    </row>
    <row r="152" spans="1:18">
      <c r="A152">
        <v>150</v>
      </c>
      <c r="B152">
        <v>40.162999999999997</v>
      </c>
      <c r="C152">
        <v>41.195</v>
      </c>
      <c r="D152">
        <v>39.783000000000001</v>
      </c>
      <c r="E152">
        <v>39.726999999999997</v>
      </c>
      <c r="F152">
        <v>40.177</v>
      </c>
      <c r="G152">
        <v>41.329000000000001</v>
      </c>
      <c r="H152">
        <v>42.363999999999997</v>
      </c>
      <c r="I152" s="302">
        <v>40.488</v>
      </c>
      <c r="J152" s="302">
        <v>40.984000000000002</v>
      </c>
      <c r="K152" s="302">
        <v>39.966000000000001</v>
      </c>
      <c r="L152" s="302">
        <v>41.984999999999999</v>
      </c>
      <c r="M152" s="302">
        <v>40.332999999999998</v>
      </c>
      <c r="N152" s="302">
        <v>40.51</v>
      </c>
      <c r="O152" s="302">
        <v>40.69</v>
      </c>
      <c r="P152" s="302">
        <v>40.070999999999998</v>
      </c>
      <c r="Q152" s="302">
        <v>40.054000000000002</v>
      </c>
      <c r="R152" s="302">
        <v>39.914000000000001</v>
      </c>
    </row>
    <row r="153" spans="1:18">
      <c r="A153">
        <v>151</v>
      </c>
      <c r="B153">
        <v>39.792000000000002</v>
      </c>
      <c r="C153">
        <v>40.520000000000003</v>
      </c>
      <c r="D153">
        <v>40.28</v>
      </c>
      <c r="E153">
        <v>39.872</v>
      </c>
      <c r="F153">
        <v>40.119999999999997</v>
      </c>
      <c r="G153">
        <v>41.603000000000002</v>
      </c>
      <c r="H153">
        <v>40.917999999999999</v>
      </c>
      <c r="I153" s="302">
        <v>40.356999999999999</v>
      </c>
      <c r="J153" s="302">
        <v>40.802999999999997</v>
      </c>
      <c r="K153" s="302">
        <v>39.909999999999997</v>
      </c>
      <c r="L153" s="302">
        <v>42.658000000000001</v>
      </c>
      <c r="M153" s="302">
        <v>40.476999999999997</v>
      </c>
      <c r="N153" s="302">
        <v>40.658999999999999</v>
      </c>
      <c r="O153" s="302">
        <v>40.462000000000003</v>
      </c>
      <c r="P153" s="302">
        <v>39.875999999999998</v>
      </c>
      <c r="Q153" s="302">
        <v>39.743000000000002</v>
      </c>
      <c r="R153" s="302">
        <v>40.179000000000002</v>
      </c>
    </row>
    <row r="154" spans="1:18">
      <c r="A154">
        <v>152</v>
      </c>
      <c r="B154">
        <v>39.667999999999999</v>
      </c>
      <c r="C154">
        <v>39.997999999999998</v>
      </c>
      <c r="D154">
        <v>39.701999999999998</v>
      </c>
      <c r="E154">
        <v>39.787999999999997</v>
      </c>
      <c r="F154">
        <v>40.064999999999998</v>
      </c>
      <c r="G154">
        <v>41.137</v>
      </c>
      <c r="H154">
        <v>41.4</v>
      </c>
      <c r="I154" s="302">
        <v>40.520000000000003</v>
      </c>
      <c r="J154" s="302">
        <v>40.615000000000002</v>
      </c>
      <c r="K154" s="302">
        <v>40.061</v>
      </c>
      <c r="L154" s="302">
        <v>42.423999999999999</v>
      </c>
      <c r="M154" s="302">
        <v>41.128999999999998</v>
      </c>
      <c r="N154" s="302">
        <v>41.386000000000003</v>
      </c>
      <c r="O154" s="302">
        <v>40.645000000000003</v>
      </c>
      <c r="P154" s="302">
        <v>39.889000000000003</v>
      </c>
      <c r="Q154" s="302">
        <v>39.814</v>
      </c>
      <c r="R154" s="302">
        <v>40.332999999999998</v>
      </c>
    </row>
    <row r="155" spans="1:18">
      <c r="A155">
        <v>153</v>
      </c>
      <c r="B155">
        <v>39.698999999999998</v>
      </c>
      <c r="C155">
        <v>39.847999999999999</v>
      </c>
      <c r="D155">
        <v>40.023000000000003</v>
      </c>
      <c r="E155">
        <v>39.691000000000003</v>
      </c>
      <c r="F155">
        <v>40.149000000000001</v>
      </c>
      <c r="G155">
        <v>40.941000000000003</v>
      </c>
      <c r="H155">
        <v>40.905999999999999</v>
      </c>
      <c r="I155" s="302">
        <v>40.415999999999997</v>
      </c>
      <c r="J155" s="302">
        <v>40.692</v>
      </c>
      <c r="K155" s="302">
        <v>40.185000000000002</v>
      </c>
      <c r="L155" s="302">
        <v>42.075000000000003</v>
      </c>
      <c r="M155" s="302">
        <v>40.381</v>
      </c>
      <c r="N155" s="302">
        <v>142.12</v>
      </c>
      <c r="O155" s="302">
        <v>142.68700000000001</v>
      </c>
      <c r="P155" s="302">
        <v>40.011000000000003</v>
      </c>
      <c r="Q155" s="302">
        <v>39.945</v>
      </c>
      <c r="R155" s="302">
        <v>40.298000000000002</v>
      </c>
    </row>
    <row r="156" spans="1:18">
      <c r="A156">
        <v>154</v>
      </c>
      <c r="B156">
        <v>39.744</v>
      </c>
      <c r="C156">
        <v>39.856999999999999</v>
      </c>
      <c r="D156">
        <v>40.978999999999999</v>
      </c>
      <c r="E156">
        <v>40.072000000000003</v>
      </c>
      <c r="F156">
        <v>41.287999999999997</v>
      </c>
      <c r="G156">
        <v>42.085999999999999</v>
      </c>
      <c r="H156">
        <v>40.963999999999999</v>
      </c>
      <c r="I156" s="302">
        <v>40.594000000000001</v>
      </c>
      <c r="J156" s="302">
        <v>40.768999999999998</v>
      </c>
      <c r="K156" s="302">
        <v>40.116</v>
      </c>
      <c r="L156" s="302">
        <v>42.442999999999998</v>
      </c>
      <c r="M156" s="302">
        <v>40.488</v>
      </c>
      <c r="N156" s="302">
        <v>40.902000000000001</v>
      </c>
      <c r="O156" s="302">
        <v>41.581000000000003</v>
      </c>
      <c r="P156" s="302">
        <v>40.305</v>
      </c>
      <c r="Q156" s="302">
        <v>39.843000000000004</v>
      </c>
      <c r="R156" s="302">
        <v>40.149000000000001</v>
      </c>
    </row>
    <row r="157" spans="1:18">
      <c r="A157">
        <v>155</v>
      </c>
      <c r="B157">
        <v>39.972000000000001</v>
      </c>
      <c r="C157">
        <v>39.781999999999996</v>
      </c>
      <c r="D157">
        <v>40.819000000000003</v>
      </c>
      <c r="E157">
        <v>39.884</v>
      </c>
      <c r="F157">
        <v>40.604999999999997</v>
      </c>
      <c r="G157">
        <v>43.542000000000002</v>
      </c>
      <c r="H157">
        <v>41.146000000000001</v>
      </c>
      <c r="I157" s="302">
        <v>40.454999999999998</v>
      </c>
      <c r="J157" s="302">
        <v>40.853000000000002</v>
      </c>
      <c r="K157" s="302">
        <v>40.021000000000001</v>
      </c>
      <c r="L157" s="302">
        <v>42.228999999999999</v>
      </c>
      <c r="M157" s="302">
        <v>40.542000000000002</v>
      </c>
      <c r="N157" s="302">
        <v>40.843000000000004</v>
      </c>
      <c r="O157" s="302">
        <v>41.173000000000002</v>
      </c>
      <c r="P157" s="302">
        <v>40.332000000000001</v>
      </c>
      <c r="Q157" s="302">
        <v>39.823</v>
      </c>
      <c r="R157" s="302">
        <v>39.933</v>
      </c>
    </row>
    <row r="158" spans="1:18">
      <c r="A158">
        <v>156</v>
      </c>
      <c r="B158">
        <v>40.683999999999997</v>
      </c>
      <c r="C158">
        <v>39.701999999999998</v>
      </c>
      <c r="D158">
        <v>42.746000000000002</v>
      </c>
      <c r="E158">
        <v>40.091000000000001</v>
      </c>
      <c r="F158">
        <v>41.228000000000002</v>
      </c>
      <c r="G158">
        <v>41.258000000000003</v>
      </c>
      <c r="H158">
        <v>41.863</v>
      </c>
      <c r="I158" s="302">
        <v>40.597000000000001</v>
      </c>
      <c r="J158" s="302">
        <v>40.545999999999999</v>
      </c>
      <c r="K158" s="302">
        <v>40.119999999999997</v>
      </c>
      <c r="L158" s="302">
        <v>43.832000000000001</v>
      </c>
      <c r="M158" s="302">
        <v>40.488</v>
      </c>
      <c r="N158" s="302">
        <v>40.295999999999999</v>
      </c>
      <c r="O158" s="302">
        <v>40.832999999999998</v>
      </c>
      <c r="P158" s="302">
        <v>39.941000000000003</v>
      </c>
      <c r="Q158" s="302">
        <v>39.902000000000001</v>
      </c>
      <c r="R158" s="302">
        <v>40.039000000000001</v>
      </c>
    </row>
    <row r="159" spans="1:18">
      <c r="A159">
        <v>157</v>
      </c>
      <c r="B159">
        <v>39.94</v>
      </c>
      <c r="C159">
        <v>40.125999999999998</v>
      </c>
      <c r="D159">
        <v>40.814999999999998</v>
      </c>
      <c r="E159">
        <v>40.188000000000002</v>
      </c>
      <c r="F159">
        <v>40.125999999999998</v>
      </c>
      <c r="G159">
        <v>42.031999999999996</v>
      </c>
      <c r="H159">
        <v>41.432000000000002</v>
      </c>
      <c r="I159" s="302">
        <v>40.689</v>
      </c>
      <c r="J159" s="302">
        <v>41.496000000000002</v>
      </c>
      <c r="K159" s="302">
        <v>39.920999999999999</v>
      </c>
      <c r="L159" s="302">
        <v>41.777999999999999</v>
      </c>
      <c r="M159" s="302">
        <v>40.465000000000003</v>
      </c>
      <c r="N159" s="302">
        <v>40.597999999999999</v>
      </c>
      <c r="O159" s="302">
        <v>40.972000000000001</v>
      </c>
      <c r="P159" s="302">
        <v>40.100999999999999</v>
      </c>
      <c r="Q159" s="302">
        <v>39.973999999999997</v>
      </c>
      <c r="R159" s="302">
        <v>40.088000000000001</v>
      </c>
    </row>
    <row r="160" spans="1:18">
      <c r="A160">
        <v>158</v>
      </c>
      <c r="B160">
        <v>39.908000000000001</v>
      </c>
      <c r="C160">
        <v>40.051000000000002</v>
      </c>
      <c r="D160">
        <v>40.734000000000002</v>
      </c>
      <c r="E160">
        <v>39.814999999999998</v>
      </c>
      <c r="F160">
        <v>40.381999999999998</v>
      </c>
      <c r="G160">
        <v>41.140999999999998</v>
      </c>
      <c r="H160">
        <v>41.76</v>
      </c>
      <c r="I160" s="302">
        <v>40.305</v>
      </c>
      <c r="J160" s="302">
        <v>40.734000000000002</v>
      </c>
      <c r="K160" s="302">
        <v>39.938000000000002</v>
      </c>
      <c r="L160" s="302">
        <v>42.18</v>
      </c>
      <c r="M160" s="302">
        <v>40.503</v>
      </c>
      <c r="N160" s="302">
        <v>40.39</v>
      </c>
      <c r="O160" s="302">
        <v>40.570999999999998</v>
      </c>
      <c r="P160" s="302">
        <v>40.024000000000001</v>
      </c>
      <c r="Q160" s="302">
        <v>39.926000000000002</v>
      </c>
      <c r="R160" s="302">
        <v>40.057000000000002</v>
      </c>
    </row>
    <row r="161" spans="1:18">
      <c r="A161">
        <v>159</v>
      </c>
      <c r="B161">
        <v>39.713000000000001</v>
      </c>
      <c r="C161">
        <v>39.923000000000002</v>
      </c>
      <c r="D161">
        <v>40.558999999999997</v>
      </c>
      <c r="E161">
        <v>41.585000000000001</v>
      </c>
      <c r="F161">
        <v>40.207999999999998</v>
      </c>
      <c r="G161">
        <v>41.509</v>
      </c>
      <c r="H161">
        <v>40.616999999999997</v>
      </c>
      <c r="I161" s="302">
        <v>40.366</v>
      </c>
      <c r="J161" s="302">
        <v>40.655999999999999</v>
      </c>
      <c r="K161" s="302">
        <v>39.948</v>
      </c>
      <c r="L161" s="302">
        <v>41.774000000000001</v>
      </c>
      <c r="M161" s="302">
        <v>40.372999999999998</v>
      </c>
      <c r="N161" s="302">
        <v>40.215000000000003</v>
      </c>
      <c r="O161" s="302">
        <v>40.756999999999998</v>
      </c>
      <c r="P161" s="302">
        <v>40.04</v>
      </c>
      <c r="Q161" s="302">
        <v>39.838000000000001</v>
      </c>
      <c r="R161" s="302">
        <v>39.997999999999998</v>
      </c>
    </row>
    <row r="162" spans="1:18">
      <c r="A162">
        <v>160</v>
      </c>
      <c r="B162">
        <v>39.72</v>
      </c>
      <c r="C162">
        <v>40.125</v>
      </c>
      <c r="D162">
        <v>40.542000000000002</v>
      </c>
      <c r="E162">
        <v>41.405000000000001</v>
      </c>
      <c r="F162">
        <v>40.195999999999998</v>
      </c>
      <c r="G162">
        <v>41.366</v>
      </c>
      <c r="H162">
        <v>40.573</v>
      </c>
      <c r="I162" s="302">
        <v>40.634</v>
      </c>
      <c r="J162" s="302">
        <v>40.53</v>
      </c>
      <c r="K162" s="302">
        <v>39.975000000000001</v>
      </c>
      <c r="L162" s="302">
        <v>42.322000000000003</v>
      </c>
      <c r="M162" s="302">
        <v>40.963000000000001</v>
      </c>
      <c r="N162" s="302">
        <v>40.622999999999998</v>
      </c>
      <c r="O162" s="302">
        <v>40.921999999999997</v>
      </c>
      <c r="P162" s="302">
        <v>39.981999999999999</v>
      </c>
      <c r="Q162" s="302">
        <v>39.923999999999999</v>
      </c>
      <c r="R162" s="302">
        <v>39.933</v>
      </c>
    </row>
    <row r="163" spans="1:18">
      <c r="A163">
        <v>161</v>
      </c>
      <c r="B163">
        <v>39.777000000000001</v>
      </c>
      <c r="C163">
        <v>39.875</v>
      </c>
      <c r="D163">
        <v>40.31</v>
      </c>
      <c r="E163">
        <v>40.268999999999998</v>
      </c>
      <c r="F163">
        <v>40.287999999999997</v>
      </c>
      <c r="G163">
        <v>41.308</v>
      </c>
      <c r="H163">
        <v>42.253</v>
      </c>
      <c r="I163" s="302">
        <v>40.517000000000003</v>
      </c>
      <c r="J163" s="302">
        <v>40.966999999999999</v>
      </c>
      <c r="K163" s="302">
        <v>39.996000000000002</v>
      </c>
      <c r="L163" s="302">
        <v>41.807000000000002</v>
      </c>
      <c r="M163" s="302">
        <v>42.58</v>
      </c>
      <c r="N163" s="302">
        <v>40.517000000000003</v>
      </c>
      <c r="O163" s="302">
        <v>40.811999999999998</v>
      </c>
      <c r="P163" s="302">
        <v>40.003</v>
      </c>
      <c r="Q163" s="302">
        <v>40.500999999999998</v>
      </c>
      <c r="R163" s="302">
        <v>40.524999999999999</v>
      </c>
    </row>
    <row r="164" spans="1:18">
      <c r="A164">
        <v>162</v>
      </c>
      <c r="B164">
        <v>39.703000000000003</v>
      </c>
      <c r="C164">
        <v>40.027999999999999</v>
      </c>
      <c r="D164">
        <v>40.622</v>
      </c>
      <c r="E164">
        <v>40.159999999999997</v>
      </c>
      <c r="F164">
        <v>40.164000000000001</v>
      </c>
      <c r="G164">
        <v>41.819000000000003</v>
      </c>
      <c r="H164">
        <v>41.100999999999999</v>
      </c>
      <c r="I164" s="302">
        <v>41.585999999999999</v>
      </c>
      <c r="J164" s="302">
        <v>41.162999999999997</v>
      </c>
      <c r="K164" s="302">
        <v>40.021000000000001</v>
      </c>
      <c r="L164" s="302">
        <v>42.018000000000001</v>
      </c>
      <c r="M164" s="302">
        <v>41.435000000000002</v>
      </c>
      <c r="N164" s="302">
        <v>41.274000000000001</v>
      </c>
      <c r="O164" s="302">
        <v>41.655999999999999</v>
      </c>
      <c r="P164" s="302">
        <v>40.18</v>
      </c>
      <c r="Q164" s="302">
        <v>40.014000000000003</v>
      </c>
      <c r="R164" s="302">
        <v>40.125999999999998</v>
      </c>
    </row>
    <row r="165" spans="1:18">
      <c r="A165">
        <v>163</v>
      </c>
      <c r="B165">
        <v>39.932000000000002</v>
      </c>
      <c r="C165">
        <v>40.744999999999997</v>
      </c>
      <c r="D165">
        <v>40.197000000000003</v>
      </c>
      <c r="E165">
        <v>39.899000000000001</v>
      </c>
      <c r="F165">
        <v>40.155000000000001</v>
      </c>
      <c r="G165">
        <v>41.344000000000001</v>
      </c>
      <c r="H165">
        <v>40.783999999999999</v>
      </c>
      <c r="I165" s="302">
        <v>40.529000000000003</v>
      </c>
      <c r="J165" s="302">
        <v>41.194000000000003</v>
      </c>
      <c r="K165" s="302">
        <v>39.988</v>
      </c>
      <c r="L165" s="302">
        <v>41.923000000000002</v>
      </c>
      <c r="M165" s="302">
        <v>41.045000000000002</v>
      </c>
      <c r="N165" s="302">
        <v>40.744</v>
      </c>
      <c r="O165" s="302">
        <v>41.018999999999998</v>
      </c>
      <c r="P165" s="302">
        <v>40.335000000000001</v>
      </c>
      <c r="Q165" s="302">
        <v>39.981000000000002</v>
      </c>
      <c r="R165" s="302">
        <v>40.256</v>
      </c>
    </row>
    <row r="166" spans="1:18">
      <c r="A166">
        <v>164</v>
      </c>
      <c r="B166">
        <v>39.847999999999999</v>
      </c>
      <c r="C166">
        <v>40.244</v>
      </c>
      <c r="D166">
        <v>40.234000000000002</v>
      </c>
      <c r="E166">
        <v>40.277999999999999</v>
      </c>
      <c r="F166">
        <v>40.253999999999998</v>
      </c>
      <c r="G166">
        <v>41.095999999999997</v>
      </c>
      <c r="H166">
        <v>40.744999999999997</v>
      </c>
      <c r="I166" s="302">
        <v>40.475000000000001</v>
      </c>
      <c r="J166" s="302">
        <v>40.606999999999999</v>
      </c>
      <c r="K166" s="302">
        <v>39.968000000000004</v>
      </c>
      <c r="L166" s="302">
        <v>42.27</v>
      </c>
      <c r="M166" s="302">
        <v>40.761000000000003</v>
      </c>
      <c r="N166" s="302">
        <v>40.844000000000001</v>
      </c>
      <c r="O166" s="302">
        <v>40.959000000000003</v>
      </c>
      <c r="P166" s="302">
        <v>40.386000000000003</v>
      </c>
      <c r="Q166" s="302">
        <v>39.956000000000003</v>
      </c>
      <c r="R166" s="302">
        <v>40.47</v>
      </c>
    </row>
    <row r="167" spans="1:18">
      <c r="A167">
        <v>165</v>
      </c>
      <c r="B167">
        <v>40.195</v>
      </c>
      <c r="C167">
        <v>39.875999999999998</v>
      </c>
      <c r="D167">
        <v>41.283999999999999</v>
      </c>
      <c r="E167">
        <v>40.072000000000003</v>
      </c>
      <c r="F167">
        <v>40.206000000000003</v>
      </c>
      <c r="G167">
        <v>41.378</v>
      </c>
      <c r="H167">
        <v>40.78</v>
      </c>
      <c r="I167" s="302">
        <v>40.448999999999998</v>
      </c>
      <c r="J167" s="302">
        <v>41.066000000000003</v>
      </c>
      <c r="K167" s="302">
        <v>40.265999999999998</v>
      </c>
      <c r="L167" s="302">
        <v>43.097999999999999</v>
      </c>
      <c r="M167" s="302">
        <v>40.771000000000001</v>
      </c>
      <c r="N167" s="302">
        <v>40.923999999999999</v>
      </c>
      <c r="O167" s="302">
        <v>41.170999999999999</v>
      </c>
      <c r="P167" s="302">
        <v>40.222000000000001</v>
      </c>
      <c r="Q167" s="302">
        <v>40.35</v>
      </c>
      <c r="R167" s="302">
        <v>40.414999999999999</v>
      </c>
    </row>
    <row r="168" spans="1:18">
      <c r="A168">
        <v>166</v>
      </c>
      <c r="B168">
        <v>39.886000000000003</v>
      </c>
      <c r="C168">
        <v>39.859000000000002</v>
      </c>
      <c r="D168">
        <v>40.454000000000001</v>
      </c>
      <c r="E168">
        <v>40.069000000000003</v>
      </c>
      <c r="F168">
        <v>40.110999999999997</v>
      </c>
      <c r="G168">
        <v>41.902999999999999</v>
      </c>
      <c r="H168">
        <v>40.811</v>
      </c>
      <c r="I168" s="302">
        <v>40.744</v>
      </c>
      <c r="J168" s="302">
        <v>41.01</v>
      </c>
      <c r="K168" s="302">
        <v>40.359000000000002</v>
      </c>
      <c r="L168" s="302">
        <v>41.841000000000001</v>
      </c>
      <c r="M168" s="302">
        <v>40.601999999999997</v>
      </c>
      <c r="N168" s="302">
        <v>40.902999999999999</v>
      </c>
      <c r="O168" s="302">
        <v>41.49</v>
      </c>
      <c r="P168" s="302">
        <v>40.323</v>
      </c>
      <c r="Q168" s="302">
        <v>40.405000000000001</v>
      </c>
      <c r="R168" s="302">
        <v>40.533000000000001</v>
      </c>
    </row>
    <row r="169" spans="1:18">
      <c r="A169">
        <v>167</v>
      </c>
      <c r="B169">
        <v>39.883000000000003</v>
      </c>
      <c r="C169">
        <v>39.771000000000001</v>
      </c>
      <c r="D169">
        <v>40.465000000000003</v>
      </c>
      <c r="E169">
        <v>40.134999999999998</v>
      </c>
      <c r="F169">
        <v>40.392000000000003</v>
      </c>
      <c r="G169">
        <v>41.469000000000001</v>
      </c>
      <c r="H169">
        <v>41.610999999999997</v>
      </c>
      <c r="I169" s="302">
        <v>40.692999999999998</v>
      </c>
      <c r="J169" s="302">
        <v>40.734999999999999</v>
      </c>
      <c r="K169" s="302">
        <v>40.472999999999999</v>
      </c>
      <c r="L169" s="302">
        <v>42.357999999999997</v>
      </c>
      <c r="M169" s="302">
        <v>40.869</v>
      </c>
      <c r="N169" s="302">
        <v>40.680999999999997</v>
      </c>
      <c r="O169" s="302">
        <v>41.393000000000001</v>
      </c>
      <c r="P169" s="302">
        <v>42.398000000000003</v>
      </c>
      <c r="Q169" s="302">
        <v>40.334000000000003</v>
      </c>
      <c r="R169" s="302">
        <v>40.384</v>
      </c>
    </row>
    <row r="170" spans="1:18">
      <c r="A170">
        <v>168</v>
      </c>
      <c r="B170">
        <v>39.689</v>
      </c>
      <c r="C170">
        <v>39.790999999999997</v>
      </c>
      <c r="D170">
        <v>40.465000000000003</v>
      </c>
      <c r="E170">
        <v>39.802</v>
      </c>
      <c r="F170">
        <v>40.277999999999999</v>
      </c>
      <c r="G170">
        <v>41.094000000000001</v>
      </c>
      <c r="H170">
        <v>41.540999999999997</v>
      </c>
      <c r="I170" s="302">
        <v>40.939</v>
      </c>
      <c r="J170" s="302">
        <v>40.523000000000003</v>
      </c>
      <c r="K170" s="302">
        <v>40.337000000000003</v>
      </c>
      <c r="L170" s="302">
        <v>41.491</v>
      </c>
      <c r="M170" s="302">
        <v>40.924999999999997</v>
      </c>
      <c r="N170" s="302">
        <v>41.043999999999997</v>
      </c>
      <c r="O170" s="302">
        <v>40.738</v>
      </c>
      <c r="P170" s="302">
        <v>40.735999999999997</v>
      </c>
      <c r="Q170" s="302">
        <v>40.323</v>
      </c>
      <c r="R170" s="302">
        <v>40.643999999999998</v>
      </c>
    </row>
    <row r="171" spans="1:18">
      <c r="A171">
        <v>169</v>
      </c>
      <c r="B171">
        <v>39.942</v>
      </c>
      <c r="C171">
        <v>39.975999999999999</v>
      </c>
      <c r="D171">
        <v>40.728999999999999</v>
      </c>
      <c r="E171">
        <v>40.128999999999998</v>
      </c>
      <c r="F171">
        <v>40.39</v>
      </c>
      <c r="G171">
        <v>41.468000000000004</v>
      </c>
      <c r="H171">
        <v>41.146999999999998</v>
      </c>
      <c r="I171" s="302">
        <v>40.750999999999998</v>
      </c>
      <c r="J171" s="302">
        <v>42.296999999999997</v>
      </c>
      <c r="K171" s="302">
        <v>40.576000000000001</v>
      </c>
      <c r="L171" s="302">
        <v>41.872999999999998</v>
      </c>
      <c r="M171" s="302">
        <v>40.877000000000002</v>
      </c>
      <c r="N171" s="302">
        <v>41.307000000000002</v>
      </c>
      <c r="O171" s="302">
        <v>40.659999999999997</v>
      </c>
      <c r="P171" s="302">
        <v>40.771000000000001</v>
      </c>
      <c r="Q171" s="302">
        <v>40.582000000000001</v>
      </c>
      <c r="R171" s="302">
        <v>40.396000000000001</v>
      </c>
    </row>
    <row r="172" spans="1:18">
      <c r="A172">
        <v>170</v>
      </c>
      <c r="B172">
        <v>39.89</v>
      </c>
      <c r="C172">
        <v>39.804000000000002</v>
      </c>
      <c r="D172">
        <v>40.549999999999997</v>
      </c>
      <c r="E172">
        <v>39.959000000000003</v>
      </c>
      <c r="F172">
        <v>40.313000000000002</v>
      </c>
      <c r="G172">
        <v>40.902000000000001</v>
      </c>
      <c r="H172">
        <v>40.883000000000003</v>
      </c>
      <c r="I172" s="302">
        <v>41.094000000000001</v>
      </c>
      <c r="J172" s="302">
        <v>40.554000000000002</v>
      </c>
      <c r="K172" s="302">
        <v>40.432000000000002</v>
      </c>
      <c r="L172" s="302">
        <v>42.122</v>
      </c>
      <c r="M172" s="302">
        <v>40.777000000000001</v>
      </c>
      <c r="N172" s="302">
        <v>40.840000000000003</v>
      </c>
      <c r="O172" s="302">
        <v>40.606000000000002</v>
      </c>
      <c r="P172" s="302">
        <v>40.771999999999998</v>
      </c>
      <c r="Q172" s="302">
        <v>41.158000000000001</v>
      </c>
      <c r="R172" s="302">
        <v>40.063000000000002</v>
      </c>
    </row>
    <row r="173" spans="1:18">
      <c r="A173">
        <v>171</v>
      </c>
      <c r="B173">
        <v>40.085999999999999</v>
      </c>
      <c r="C173">
        <v>40.284999999999997</v>
      </c>
      <c r="D173">
        <v>41.073999999999998</v>
      </c>
      <c r="E173">
        <v>39.935000000000002</v>
      </c>
      <c r="F173">
        <v>40.451000000000001</v>
      </c>
      <c r="G173">
        <v>41.543999999999997</v>
      </c>
      <c r="H173">
        <v>40.841000000000001</v>
      </c>
      <c r="I173" s="302">
        <v>41.225999999999999</v>
      </c>
      <c r="J173" s="302">
        <v>41.155000000000001</v>
      </c>
      <c r="K173" s="302">
        <v>40.192999999999998</v>
      </c>
      <c r="L173" s="302">
        <v>43.107999999999997</v>
      </c>
      <c r="M173" s="302">
        <v>40.610999999999997</v>
      </c>
      <c r="N173" s="302">
        <v>40.716999999999999</v>
      </c>
      <c r="O173" s="302">
        <v>40.481000000000002</v>
      </c>
      <c r="P173" s="302">
        <v>40.679000000000002</v>
      </c>
      <c r="Q173" s="302">
        <v>40.273000000000003</v>
      </c>
      <c r="R173" s="302">
        <v>40.411999999999999</v>
      </c>
    </row>
    <row r="174" spans="1:18">
      <c r="A174">
        <v>172</v>
      </c>
      <c r="B174">
        <v>39.789000000000001</v>
      </c>
      <c r="C174">
        <v>39.902000000000001</v>
      </c>
      <c r="D174">
        <v>40.823999999999998</v>
      </c>
      <c r="E174">
        <v>39.976999999999997</v>
      </c>
      <c r="F174">
        <v>40.423000000000002</v>
      </c>
      <c r="G174">
        <v>43.146000000000001</v>
      </c>
      <c r="H174">
        <v>41.152000000000001</v>
      </c>
      <c r="I174" s="302">
        <v>40.98</v>
      </c>
      <c r="J174" s="302">
        <v>40.768000000000001</v>
      </c>
      <c r="K174" s="302">
        <v>40.215000000000003</v>
      </c>
      <c r="L174" s="302">
        <v>41.734000000000002</v>
      </c>
      <c r="M174" s="302">
        <v>40.564999999999998</v>
      </c>
      <c r="N174" s="302">
        <v>40.627000000000002</v>
      </c>
      <c r="O174" s="302">
        <v>40.401000000000003</v>
      </c>
      <c r="P174" s="302">
        <v>40.698</v>
      </c>
      <c r="Q174" s="302">
        <v>40.029000000000003</v>
      </c>
      <c r="R174" s="302">
        <v>41.469000000000001</v>
      </c>
    </row>
    <row r="175" spans="1:18">
      <c r="A175">
        <v>173</v>
      </c>
      <c r="B175">
        <v>39.892000000000003</v>
      </c>
      <c r="C175">
        <v>40.161999999999999</v>
      </c>
      <c r="D175">
        <v>40.518999999999998</v>
      </c>
      <c r="E175">
        <v>40.189</v>
      </c>
      <c r="F175">
        <v>40.43</v>
      </c>
      <c r="G175">
        <v>41.627000000000002</v>
      </c>
      <c r="H175">
        <v>40.606999999999999</v>
      </c>
      <c r="I175" s="302">
        <v>40.567</v>
      </c>
      <c r="J175" s="302">
        <v>40.634</v>
      </c>
      <c r="K175" s="302">
        <v>40.106999999999999</v>
      </c>
      <c r="L175" s="302">
        <v>42.057000000000002</v>
      </c>
      <c r="M175" s="302">
        <v>40.607999999999997</v>
      </c>
      <c r="N175" s="302">
        <v>40.69</v>
      </c>
      <c r="O175" s="302">
        <v>40.380000000000003</v>
      </c>
      <c r="P175" s="302">
        <v>40.533000000000001</v>
      </c>
      <c r="Q175" s="302">
        <v>39.866</v>
      </c>
      <c r="R175" s="302">
        <v>40.323</v>
      </c>
    </row>
    <row r="176" spans="1:18">
      <c r="A176">
        <v>174</v>
      </c>
      <c r="B176">
        <v>40.56</v>
      </c>
      <c r="C176">
        <v>40.064999999999998</v>
      </c>
      <c r="D176">
        <v>40.723999999999997</v>
      </c>
      <c r="E176">
        <v>39.993000000000002</v>
      </c>
      <c r="F176">
        <v>40.015999999999998</v>
      </c>
      <c r="G176">
        <v>40.898000000000003</v>
      </c>
      <c r="H176">
        <v>40.774999999999999</v>
      </c>
      <c r="I176" s="302">
        <v>40.664999999999999</v>
      </c>
      <c r="J176" s="302">
        <v>40.581000000000003</v>
      </c>
      <c r="K176" s="302">
        <v>40.125</v>
      </c>
      <c r="L176" s="302">
        <v>42.908999999999999</v>
      </c>
      <c r="M176" s="302">
        <v>40.488</v>
      </c>
      <c r="N176" s="302">
        <v>40.518999999999998</v>
      </c>
      <c r="O176" s="302">
        <v>40.435000000000002</v>
      </c>
      <c r="P176" s="302">
        <v>40.438000000000002</v>
      </c>
      <c r="Q176" s="302">
        <v>39.99</v>
      </c>
      <c r="R176" s="302">
        <v>40.619</v>
      </c>
    </row>
    <row r="177" spans="1:18">
      <c r="A177">
        <v>175</v>
      </c>
      <c r="B177">
        <v>39.78</v>
      </c>
      <c r="C177">
        <v>40.307000000000002</v>
      </c>
      <c r="D177">
        <v>40.728999999999999</v>
      </c>
      <c r="E177">
        <v>39.896000000000001</v>
      </c>
      <c r="F177">
        <v>40.098999999999997</v>
      </c>
      <c r="G177">
        <v>40.908000000000001</v>
      </c>
      <c r="H177">
        <v>40.856999999999999</v>
      </c>
      <c r="I177" s="302">
        <v>40.558</v>
      </c>
      <c r="J177" s="302">
        <v>40.417000000000002</v>
      </c>
      <c r="K177" s="302">
        <v>40.097000000000001</v>
      </c>
      <c r="L177" s="302">
        <v>42.088999999999999</v>
      </c>
      <c r="M177" s="302">
        <v>40.286999999999999</v>
      </c>
      <c r="N177" s="302">
        <v>40.252000000000002</v>
      </c>
      <c r="O177" s="302">
        <v>40.427</v>
      </c>
      <c r="P177" s="302">
        <v>40.470999999999997</v>
      </c>
      <c r="Q177" s="302">
        <v>40.055999999999997</v>
      </c>
      <c r="R177" s="302">
        <v>40.392000000000003</v>
      </c>
    </row>
    <row r="178" spans="1:18">
      <c r="A178">
        <v>176</v>
      </c>
      <c r="B178">
        <v>39.65</v>
      </c>
      <c r="C178">
        <v>39.844999999999999</v>
      </c>
      <c r="D178">
        <v>40.469000000000001</v>
      </c>
      <c r="E178">
        <v>39.999000000000002</v>
      </c>
      <c r="F178">
        <v>40.042000000000002</v>
      </c>
      <c r="G178">
        <v>41.798000000000002</v>
      </c>
      <c r="H178">
        <v>40.865000000000002</v>
      </c>
      <c r="I178" s="302">
        <v>40.503999999999998</v>
      </c>
      <c r="J178" s="302">
        <v>40.531999999999996</v>
      </c>
      <c r="K178" s="302">
        <v>40.058</v>
      </c>
      <c r="L178" s="302">
        <v>41.911000000000001</v>
      </c>
      <c r="M178" s="302">
        <v>40.424999999999997</v>
      </c>
      <c r="N178" s="302">
        <v>40.281999999999996</v>
      </c>
      <c r="O178" s="302">
        <v>40.488999999999997</v>
      </c>
      <c r="P178" s="302">
        <v>40.454999999999998</v>
      </c>
      <c r="Q178" s="302">
        <v>39.968000000000004</v>
      </c>
      <c r="R178" s="302">
        <v>40.212000000000003</v>
      </c>
    </row>
    <row r="179" spans="1:18">
      <c r="A179">
        <v>177</v>
      </c>
      <c r="B179">
        <v>39.682000000000002</v>
      </c>
      <c r="C179">
        <v>39.76</v>
      </c>
      <c r="D179">
        <v>40.677</v>
      </c>
      <c r="E179">
        <v>39.777999999999999</v>
      </c>
      <c r="F179">
        <v>40.140999999999998</v>
      </c>
      <c r="G179">
        <v>41.552999999999997</v>
      </c>
      <c r="H179">
        <v>41.112000000000002</v>
      </c>
      <c r="I179" s="302">
        <v>40.411999999999999</v>
      </c>
      <c r="J179" s="302">
        <v>40.536000000000001</v>
      </c>
      <c r="K179" s="302">
        <v>39.975000000000001</v>
      </c>
      <c r="L179" s="302">
        <v>41.780999999999999</v>
      </c>
      <c r="M179" s="302">
        <v>40.384999999999998</v>
      </c>
      <c r="N179" s="302">
        <v>40.246000000000002</v>
      </c>
      <c r="O179" s="302">
        <v>40.463999999999999</v>
      </c>
      <c r="P179" s="302">
        <v>40.366999999999997</v>
      </c>
      <c r="Q179" s="302">
        <v>39.828000000000003</v>
      </c>
      <c r="R179" s="302">
        <v>40.319000000000003</v>
      </c>
    </row>
    <row r="180" spans="1:18">
      <c r="A180">
        <v>178</v>
      </c>
      <c r="B180">
        <v>39.783000000000001</v>
      </c>
      <c r="C180">
        <v>39.86</v>
      </c>
      <c r="D180">
        <v>41.075000000000003</v>
      </c>
      <c r="E180">
        <v>40.167000000000002</v>
      </c>
      <c r="F180">
        <v>40.134999999999998</v>
      </c>
      <c r="G180">
        <v>42.139000000000003</v>
      </c>
      <c r="H180">
        <v>40.880000000000003</v>
      </c>
      <c r="I180" s="302">
        <v>40.677999999999997</v>
      </c>
      <c r="J180" s="302">
        <v>41.357999999999997</v>
      </c>
      <c r="K180" s="302">
        <v>40</v>
      </c>
      <c r="L180" s="302">
        <v>41.722000000000001</v>
      </c>
      <c r="M180" s="302">
        <v>40.289000000000001</v>
      </c>
      <c r="N180" s="302">
        <v>40.29</v>
      </c>
      <c r="O180" s="302">
        <v>40.414999999999999</v>
      </c>
      <c r="P180" s="302">
        <v>41.045999999999999</v>
      </c>
      <c r="Q180" s="302">
        <v>39.862000000000002</v>
      </c>
      <c r="R180" s="302">
        <v>40.246000000000002</v>
      </c>
    </row>
    <row r="181" spans="1:18">
      <c r="A181">
        <v>179</v>
      </c>
      <c r="B181">
        <v>39.655000000000001</v>
      </c>
      <c r="C181">
        <v>40.125999999999998</v>
      </c>
      <c r="D181">
        <v>40.478999999999999</v>
      </c>
      <c r="E181">
        <v>40.28</v>
      </c>
      <c r="F181">
        <v>40.136000000000003</v>
      </c>
      <c r="G181">
        <v>41.689</v>
      </c>
      <c r="H181">
        <v>41.411000000000001</v>
      </c>
      <c r="I181" s="302">
        <v>40.609000000000002</v>
      </c>
      <c r="J181" s="302">
        <v>40.540999999999997</v>
      </c>
      <c r="K181" s="302">
        <v>39.981000000000002</v>
      </c>
      <c r="L181" s="302">
        <v>41.796999999999997</v>
      </c>
      <c r="M181" s="302">
        <v>40.344000000000001</v>
      </c>
      <c r="N181" s="302">
        <v>40.296999999999997</v>
      </c>
      <c r="O181" s="302">
        <v>40.405000000000001</v>
      </c>
      <c r="P181" s="302">
        <v>40.316000000000003</v>
      </c>
      <c r="Q181" s="302">
        <v>40.075000000000003</v>
      </c>
      <c r="R181" s="302">
        <v>40.08</v>
      </c>
    </row>
    <row r="182" spans="1:18">
      <c r="A182">
        <v>180</v>
      </c>
      <c r="B182">
        <v>39.786999999999999</v>
      </c>
      <c r="C182">
        <v>40.293999999999997</v>
      </c>
      <c r="D182">
        <v>40.502000000000002</v>
      </c>
      <c r="E182">
        <v>39.985999999999997</v>
      </c>
      <c r="F182">
        <v>39.939</v>
      </c>
      <c r="G182">
        <v>41.624000000000002</v>
      </c>
      <c r="H182">
        <v>40.719000000000001</v>
      </c>
      <c r="I182" s="302">
        <v>40.499000000000002</v>
      </c>
      <c r="J182" s="302">
        <v>40.213000000000001</v>
      </c>
      <c r="K182" s="302">
        <v>39.917000000000002</v>
      </c>
      <c r="L182" s="302">
        <v>41.451999999999998</v>
      </c>
      <c r="M182" s="302">
        <v>40.5</v>
      </c>
      <c r="N182" s="302">
        <v>40.072000000000003</v>
      </c>
      <c r="O182" s="302">
        <v>40.597999999999999</v>
      </c>
      <c r="P182" s="302">
        <v>40.197000000000003</v>
      </c>
      <c r="Q182" s="302">
        <v>39.799999999999997</v>
      </c>
      <c r="R182" s="302">
        <v>40.271999999999998</v>
      </c>
    </row>
    <row r="183" spans="1:18">
      <c r="A183">
        <v>181</v>
      </c>
      <c r="B183">
        <v>40.048000000000002</v>
      </c>
      <c r="C183">
        <v>40.08</v>
      </c>
      <c r="D183">
        <v>40.738</v>
      </c>
      <c r="E183">
        <v>40.99</v>
      </c>
      <c r="F183">
        <v>39.889000000000003</v>
      </c>
      <c r="G183">
        <v>42.558999999999997</v>
      </c>
      <c r="H183">
        <v>40.933999999999997</v>
      </c>
      <c r="I183" s="302">
        <v>40.481999999999999</v>
      </c>
      <c r="J183" s="302">
        <v>40.262999999999998</v>
      </c>
      <c r="K183" s="302">
        <v>39.966000000000001</v>
      </c>
      <c r="L183" s="302">
        <v>41.872999999999998</v>
      </c>
      <c r="M183" s="302">
        <v>40.323999999999998</v>
      </c>
      <c r="N183" s="302">
        <v>40.170999999999999</v>
      </c>
      <c r="O183" s="302">
        <v>40.557000000000002</v>
      </c>
      <c r="P183" s="302">
        <v>40.273000000000003</v>
      </c>
      <c r="Q183" s="302">
        <v>39.93</v>
      </c>
      <c r="R183" s="302">
        <v>40.15</v>
      </c>
    </row>
    <row r="184" spans="1:18">
      <c r="A184">
        <v>182</v>
      </c>
      <c r="B184">
        <v>40.545000000000002</v>
      </c>
      <c r="C184">
        <v>40.015000000000001</v>
      </c>
      <c r="D184">
        <v>40.927</v>
      </c>
      <c r="E184">
        <v>40.450000000000003</v>
      </c>
      <c r="F184">
        <v>40.055</v>
      </c>
      <c r="G184">
        <v>43.384999999999998</v>
      </c>
      <c r="H184">
        <v>41.095999999999997</v>
      </c>
      <c r="I184" s="302">
        <v>40.65</v>
      </c>
      <c r="J184" s="302">
        <v>40.195</v>
      </c>
      <c r="K184" s="302">
        <v>39.880000000000003</v>
      </c>
      <c r="L184" s="302">
        <v>42.267000000000003</v>
      </c>
      <c r="M184" s="302">
        <v>40.247999999999998</v>
      </c>
      <c r="N184" s="302">
        <v>40.344999999999999</v>
      </c>
      <c r="O184" s="302">
        <v>40.804000000000002</v>
      </c>
      <c r="P184" s="302">
        <v>40.731000000000002</v>
      </c>
      <c r="Q184" s="302">
        <v>39.837000000000003</v>
      </c>
      <c r="R184" s="302">
        <v>40.088999999999999</v>
      </c>
    </row>
    <row r="185" spans="1:18">
      <c r="A185">
        <v>183</v>
      </c>
      <c r="B185">
        <v>39.936999999999998</v>
      </c>
      <c r="C185">
        <v>40.027999999999999</v>
      </c>
      <c r="D185">
        <v>40.817</v>
      </c>
      <c r="E185">
        <v>45.825000000000003</v>
      </c>
      <c r="F185">
        <v>40.173000000000002</v>
      </c>
      <c r="G185">
        <v>43.232999999999997</v>
      </c>
      <c r="H185">
        <v>41.210999999999999</v>
      </c>
      <c r="I185" s="302">
        <v>40.601999999999997</v>
      </c>
      <c r="J185" s="302">
        <v>40.695</v>
      </c>
      <c r="K185" s="302">
        <v>40.104999999999997</v>
      </c>
      <c r="L185" s="302">
        <v>41.472999999999999</v>
      </c>
      <c r="M185" s="302">
        <v>41.218000000000004</v>
      </c>
      <c r="N185" s="302">
        <v>40.588000000000001</v>
      </c>
      <c r="O185" s="302">
        <v>40.283000000000001</v>
      </c>
      <c r="P185" s="302">
        <v>40.33</v>
      </c>
      <c r="Q185" s="302">
        <v>39.963000000000001</v>
      </c>
      <c r="R185" s="302">
        <v>40.225999999999999</v>
      </c>
    </row>
    <row r="186" spans="1:18">
      <c r="A186">
        <v>184</v>
      </c>
      <c r="B186">
        <v>40.021999999999998</v>
      </c>
      <c r="C186">
        <v>39.984000000000002</v>
      </c>
      <c r="D186">
        <v>40.622</v>
      </c>
      <c r="E186">
        <v>40.249000000000002</v>
      </c>
      <c r="F186">
        <v>41.616</v>
      </c>
      <c r="G186">
        <v>42.216999999999999</v>
      </c>
      <c r="H186">
        <v>40.718000000000004</v>
      </c>
      <c r="I186" s="302">
        <v>40.618000000000002</v>
      </c>
      <c r="J186" s="302">
        <v>40.546999999999997</v>
      </c>
      <c r="K186" s="302">
        <v>40.015999999999998</v>
      </c>
      <c r="L186" s="302">
        <v>41.658000000000001</v>
      </c>
      <c r="M186" s="302">
        <v>40.353999999999999</v>
      </c>
      <c r="N186" s="302">
        <v>40.293999999999997</v>
      </c>
      <c r="O186" s="302">
        <v>40.542999999999999</v>
      </c>
      <c r="P186" s="302">
        <v>40.655000000000001</v>
      </c>
      <c r="Q186" s="302">
        <v>39.994999999999997</v>
      </c>
      <c r="R186" s="302">
        <v>40.085000000000001</v>
      </c>
    </row>
    <row r="187" spans="1:18">
      <c r="A187">
        <v>185</v>
      </c>
      <c r="B187">
        <v>39.896999999999998</v>
      </c>
      <c r="C187">
        <v>40.216999999999999</v>
      </c>
      <c r="D187">
        <v>40.704000000000001</v>
      </c>
      <c r="E187">
        <v>40.186999999999998</v>
      </c>
      <c r="F187">
        <v>40.017000000000003</v>
      </c>
      <c r="G187">
        <v>45.798999999999999</v>
      </c>
      <c r="H187">
        <v>40.674999999999997</v>
      </c>
      <c r="I187" s="302">
        <v>40.515000000000001</v>
      </c>
      <c r="J187" s="302">
        <v>40.692</v>
      </c>
      <c r="K187" s="302">
        <v>40.075000000000003</v>
      </c>
      <c r="L187" s="302">
        <v>45.161999999999999</v>
      </c>
      <c r="M187" s="302">
        <v>40.595999999999997</v>
      </c>
      <c r="N187" s="302">
        <v>40.468000000000004</v>
      </c>
      <c r="O187" s="302">
        <v>40.542000000000002</v>
      </c>
      <c r="P187" s="302">
        <v>40.448</v>
      </c>
      <c r="Q187" s="302">
        <v>40.201000000000001</v>
      </c>
      <c r="R187" s="302">
        <v>40.170999999999999</v>
      </c>
    </row>
    <row r="188" spans="1:18">
      <c r="A188">
        <v>186</v>
      </c>
      <c r="B188">
        <v>40.140999999999998</v>
      </c>
      <c r="C188">
        <v>39.881999999999998</v>
      </c>
      <c r="D188">
        <v>40.817</v>
      </c>
      <c r="E188">
        <v>40.484000000000002</v>
      </c>
      <c r="F188">
        <v>40.213000000000001</v>
      </c>
      <c r="G188">
        <v>41.286000000000001</v>
      </c>
      <c r="H188">
        <v>41.668999999999997</v>
      </c>
      <c r="I188" s="302">
        <v>40.643000000000001</v>
      </c>
      <c r="J188" s="302">
        <v>40.598999999999997</v>
      </c>
      <c r="K188" s="302">
        <v>40.161999999999999</v>
      </c>
      <c r="L188" s="302">
        <v>43.508000000000003</v>
      </c>
      <c r="M188" s="302">
        <v>40.359000000000002</v>
      </c>
      <c r="N188" s="302">
        <v>40.173999999999999</v>
      </c>
      <c r="O188" s="302">
        <v>40.279000000000003</v>
      </c>
      <c r="P188" s="302">
        <v>40.218000000000004</v>
      </c>
      <c r="Q188" s="302">
        <v>39.997</v>
      </c>
      <c r="R188" s="302">
        <v>40.212000000000003</v>
      </c>
    </row>
    <row r="189" spans="1:18">
      <c r="A189">
        <v>187</v>
      </c>
      <c r="B189">
        <v>40.054000000000002</v>
      </c>
      <c r="C189">
        <v>40.113</v>
      </c>
      <c r="D189">
        <v>41.210999999999999</v>
      </c>
      <c r="E189">
        <v>40.252000000000002</v>
      </c>
      <c r="F189">
        <v>40.237000000000002</v>
      </c>
      <c r="G189">
        <v>40.722999999999999</v>
      </c>
      <c r="H189">
        <v>41.000999999999998</v>
      </c>
      <c r="I189" s="302">
        <v>40.42</v>
      </c>
      <c r="J189" s="302">
        <v>40.442999999999998</v>
      </c>
      <c r="K189" s="302">
        <v>40.078000000000003</v>
      </c>
      <c r="L189" s="302">
        <v>42.427</v>
      </c>
      <c r="M189" s="302">
        <v>40.375</v>
      </c>
      <c r="N189" s="302">
        <v>41.57</v>
      </c>
      <c r="O189" s="302">
        <v>40.781999999999996</v>
      </c>
      <c r="P189" s="302">
        <v>40.204000000000001</v>
      </c>
      <c r="Q189" s="302">
        <v>39.823999999999998</v>
      </c>
      <c r="R189" s="302">
        <v>40.201999999999998</v>
      </c>
    </row>
    <row r="190" spans="1:18">
      <c r="A190">
        <v>188</v>
      </c>
      <c r="B190">
        <v>39.981999999999999</v>
      </c>
      <c r="C190">
        <v>40.445999999999998</v>
      </c>
      <c r="D190">
        <v>40.774000000000001</v>
      </c>
      <c r="E190">
        <v>40.075000000000003</v>
      </c>
      <c r="F190">
        <v>39.893000000000001</v>
      </c>
      <c r="G190">
        <v>40.909999999999997</v>
      </c>
      <c r="H190">
        <v>40.86</v>
      </c>
      <c r="I190" s="302">
        <v>40.49</v>
      </c>
      <c r="J190" s="302">
        <v>40.588999999999999</v>
      </c>
      <c r="K190" s="302">
        <v>40.014000000000003</v>
      </c>
      <c r="L190" s="302">
        <v>42.642000000000003</v>
      </c>
      <c r="M190" s="302">
        <v>40.743000000000002</v>
      </c>
      <c r="N190" s="302">
        <v>40.171999999999997</v>
      </c>
      <c r="O190" s="302">
        <v>41.326999999999998</v>
      </c>
      <c r="P190" s="302">
        <v>40.128999999999998</v>
      </c>
      <c r="Q190" s="302">
        <v>40.537999999999997</v>
      </c>
      <c r="R190" s="302">
        <v>40.212000000000003</v>
      </c>
    </row>
    <row r="191" spans="1:18">
      <c r="A191">
        <v>189</v>
      </c>
      <c r="B191">
        <v>41.298000000000002</v>
      </c>
      <c r="C191">
        <v>40.002000000000002</v>
      </c>
      <c r="D191">
        <v>40.616999999999997</v>
      </c>
      <c r="E191">
        <v>40.372999999999998</v>
      </c>
      <c r="F191">
        <v>39.950000000000003</v>
      </c>
      <c r="G191">
        <v>41.203000000000003</v>
      </c>
      <c r="H191">
        <v>41.045999999999999</v>
      </c>
      <c r="I191" s="302">
        <v>40.561999999999998</v>
      </c>
      <c r="J191" s="302">
        <v>40.662999999999997</v>
      </c>
      <c r="K191" s="302">
        <v>39.902000000000001</v>
      </c>
      <c r="L191" s="302">
        <v>43.305</v>
      </c>
      <c r="M191" s="302">
        <v>40.744999999999997</v>
      </c>
      <c r="N191" s="302">
        <v>40.235999999999997</v>
      </c>
      <c r="O191" s="302">
        <v>41.118000000000002</v>
      </c>
      <c r="P191" s="302">
        <v>40.198999999999998</v>
      </c>
      <c r="Q191" s="302">
        <v>40.091999999999999</v>
      </c>
      <c r="R191" s="302">
        <v>40.29</v>
      </c>
    </row>
    <row r="192" spans="1:18">
      <c r="A192">
        <v>190</v>
      </c>
      <c r="B192">
        <v>39.99</v>
      </c>
      <c r="C192">
        <v>40.158999999999999</v>
      </c>
      <c r="D192">
        <v>40.566000000000003</v>
      </c>
      <c r="E192">
        <v>40.588999999999999</v>
      </c>
      <c r="F192">
        <v>40.094999999999999</v>
      </c>
      <c r="G192">
        <v>41.16</v>
      </c>
      <c r="H192">
        <v>41.106999999999999</v>
      </c>
      <c r="I192" s="302">
        <v>40.384</v>
      </c>
      <c r="J192" s="302">
        <v>40.578000000000003</v>
      </c>
      <c r="K192" s="302">
        <v>40.036999999999999</v>
      </c>
      <c r="L192" s="302">
        <v>42.261000000000003</v>
      </c>
      <c r="M192" s="302">
        <v>40.642000000000003</v>
      </c>
      <c r="N192" s="302">
        <v>40.777999999999999</v>
      </c>
      <c r="O192" s="302">
        <v>40.607999999999997</v>
      </c>
      <c r="P192" s="302">
        <v>40.335000000000001</v>
      </c>
      <c r="Q192" s="302">
        <v>39.951999999999998</v>
      </c>
      <c r="R192" s="302">
        <v>40.332000000000001</v>
      </c>
    </row>
    <row r="193" spans="1:18">
      <c r="A193">
        <v>191</v>
      </c>
      <c r="B193">
        <v>39.817999999999998</v>
      </c>
      <c r="C193">
        <v>40.447000000000003</v>
      </c>
      <c r="D193">
        <v>40.805999999999997</v>
      </c>
      <c r="E193">
        <v>40.439</v>
      </c>
      <c r="F193">
        <v>39.960999999999999</v>
      </c>
      <c r="G193">
        <v>41.639000000000003</v>
      </c>
      <c r="H193">
        <v>41.795999999999999</v>
      </c>
      <c r="I193" s="302">
        <v>40.646000000000001</v>
      </c>
      <c r="J193" s="302">
        <v>40.597999999999999</v>
      </c>
      <c r="K193" s="302">
        <v>40.026000000000003</v>
      </c>
      <c r="L193" s="302">
        <v>42.43</v>
      </c>
      <c r="M193" s="302">
        <v>40.593000000000004</v>
      </c>
      <c r="N193" s="302">
        <v>40.384999999999998</v>
      </c>
      <c r="O193" s="302">
        <v>40.494</v>
      </c>
      <c r="P193" s="302">
        <v>40.271999999999998</v>
      </c>
      <c r="Q193" s="302">
        <v>40.564</v>
      </c>
      <c r="R193" s="302">
        <v>40.252000000000002</v>
      </c>
    </row>
    <row r="194" spans="1:18">
      <c r="A194">
        <v>192</v>
      </c>
      <c r="B194">
        <v>39.909999999999997</v>
      </c>
      <c r="C194">
        <v>39.822000000000003</v>
      </c>
      <c r="D194">
        <v>40.459000000000003</v>
      </c>
      <c r="E194">
        <v>40.185000000000002</v>
      </c>
      <c r="F194">
        <v>40.308999999999997</v>
      </c>
      <c r="G194">
        <v>41.033999999999999</v>
      </c>
      <c r="H194">
        <v>42.750999999999998</v>
      </c>
      <c r="I194" s="302">
        <v>42.58</v>
      </c>
      <c r="J194" s="302">
        <v>40.42</v>
      </c>
      <c r="K194" s="302">
        <v>40.360999999999997</v>
      </c>
      <c r="L194" s="302">
        <v>42.585000000000001</v>
      </c>
      <c r="M194" s="302">
        <v>41.402999999999999</v>
      </c>
      <c r="N194" s="302">
        <v>40.301000000000002</v>
      </c>
      <c r="O194" s="302">
        <v>40.576000000000001</v>
      </c>
      <c r="P194" s="302">
        <v>40.366</v>
      </c>
      <c r="Q194" s="302">
        <v>40.432000000000002</v>
      </c>
      <c r="R194" s="302">
        <v>40.226999999999997</v>
      </c>
    </row>
    <row r="195" spans="1:18">
      <c r="A195">
        <v>193</v>
      </c>
      <c r="B195">
        <v>39.975999999999999</v>
      </c>
      <c r="C195">
        <v>39.923999999999999</v>
      </c>
      <c r="D195">
        <v>40.640999999999998</v>
      </c>
      <c r="E195">
        <v>40.11</v>
      </c>
      <c r="F195">
        <v>40.002000000000002</v>
      </c>
      <c r="G195">
        <v>41.42</v>
      </c>
      <c r="H195">
        <v>43.557000000000002</v>
      </c>
      <c r="I195" s="302">
        <v>40.869999999999997</v>
      </c>
      <c r="J195" s="302">
        <v>140.90199999999999</v>
      </c>
      <c r="K195" s="302">
        <v>40.246000000000002</v>
      </c>
      <c r="L195" s="302">
        <v>42.206000000000003</v>
      </c>
      <c r="M195" s="302">
        <v>40.368000000000002</v>
      </c>
      <c r="N195" s="302">
        <v>40.472999999999999</v>
      </c>
      <c r="O195" s="302">
        <v>40.536999999999999</v>
      </c>
      <c r="P195" s="302">
        <v>40.478000000000002</v>
      </c>
      <c r="Q195" s="302">
        <v>40.054000000000002</v>
      </c>
      <c r="R195" s="302">
        <v>40.225000000000001</v>
      </c>
    </row>
    <row r="196" spans="1:18">
      <c r="A196">
        <v>194</v>
      </c>
      <c r="B196">
        <v>39.951999999999998</v>
      </c>
      <c r="C196">
        <v>40.149000000000001</v>
      </c>
      <c r="D196">
        <v>40.735999999999997</v>
      </c>
      <c r="E196">
        <v>40.375999999999998</v>
      </c>
      <c r="F196">
        <v>39.926000000000002</v>
      </c>
      <c r="G196">
        <v>41.213000000000001</v>
      </c>
      <c r="H196">
        <v>41.957999999999998</v>
      </c>
      <c r="I196" s="302">
        <v>141.654</v>
      </c>
      <c r="J196" s="302">
        <v>41.161999999999999</v>
      </c>
      <c r="K196" s="302">
        <v>41.484000000000002</v>
      </c>
      <c r="L196" s="302">
        <v>41.935000000000002</v>
      </c>
      <c r="M196" s="302">
        <v>41.447000000000003</v>
      </c>
      <c r="N196" s="302">
        <v>40.420999999999999</v>
      </c>
      <c r="O196" s="302">
        <v>40.628</v>
      </c>
      <c r="P196" s="302">
        <v>40.564999999999998</v>
      </c>
      <c r="Q196" s="302">
        <v>40.149000000000001</v>
      </c>
      <c r="R196" s="302">
        <v>40.465000000000003</v>
      </c>
    </row>
    <row r="197" spans="1:18">
      <c r="A197">
        <v>195</v>
      </c>
      <c r="B197">
        <v>39.975000000000001</v>
      </c>
      <c r="C197">
        <v>40.012999999999998</v>
      </c>
      <c r="D197">
        <v>40.618000000000002</v>
      </c>
      <c r="E197">
        <v>40.024000000000001</v>
      </c>
      <c r="F197">
        <v>40.064</v>
      </c>
      <c r="G197">
        <v>41.906999999999996</v>
      </c>
      <c r="H197">
        <v>41.686</v>
      </c>
      <c r="I197" s="302">
        <v>40.968000000000004</v>
      </c>
      <c r="J197" s="302">
        <v>40.686999999999998</v>
      </c>
      <c r="K197" s="302">
        <v>40.381999999999998</v>
      </c>
      <c r="L197" s="302">
        <v>42.893000000000001</v>
      </c>
      <c r="M197" s="302">
        <v>40.53</v>
      </c>
      <c r="N197" s="302">
        <v>40.497999999999998</v>
      </c>
      <c r="O197" s="302">
        <v>41.103999999999999</v>
      </c>
      <c r="P197" s="302">
        <v>141.93199999999999</v>
      </c>
      <c r="Q197" s="302">
        <v>39.893999999999998</v>
      </c>
      <c r="R197" s="302">
        <v>40.383000000000003</v>
      </c>
    </row>
    <row r="198" spans="1:18">
      <c r="A198">
        <v>196</v>
      </c>
      <c r="B198">
        <v>39.850999999999999</v>
      </c>
      <c r="C198">
        <v>39.99</v>
      </c>
      <c r="D198">
        <v>40.735999999999997</v>
      </c>
      <c r="E198">
        <v>39.915999999999997</v>
      </c>
      <c r="F198">
        <v>40.265999999999998</v>
      </c>
      <c r="G198">
        <v>40.929000000000002</v>
      </c>
      <c r="H198">
        <v>41.514000000000003</v>
      </c>
      <c r="I198" s="302">
        <v>40.503999999999998</v>
      </c>
      <c r="J198" s="302">
        <v>40.524999999999999</v>
      </c>
      <c r="K198" s="302">
        <v>40.521000000000001</v>
      </c>
      <c r="L198" s="302">
        <v>43.537999999999997</v>
      </c>
      <c r="M198" s="302">
        <v>40.497999999999998</v>
      </c>
      <c r="N198" s="302">
        <v>40.481000000000002</v>
      </c>
      <c r="O198" s="302">
        <v>40.567</v>
      </c>
      <c r="P198" s="302">
        <v>41.073999999999998</v>
      </c>
      <c r="Q198" s="302">
        <v>40.055</v>
      </c>
      <c r="R198" s="302">
        <v>40.756</v>
      </c>
    </row>
    <row r="199" spans="1:18">
      <c r="A199">
        <v>197</v>
      </c>
      <c r="B199">
        <v>40.021999999999998</v>
      </c>
      <c r="C199">
        <v>39.968000000000004</v>
      </c>
      <c r="D199">
        <v>40.747</v>
      </c>
      <c r="E199">
        <v>40.249000000000002</v>
      </c>
      <c r="F199">
        <v>40.142000000000003</v>
      </c>
      <c r="G199">
        <v>41.411000000000001</v>
      </c>
      <c r="H199">
        <v>41.637999999999998</v>
      </c>
      <c r="I199" s="302">
        <v>40.573</v>
      </c>
      <c r="J199" s="302">
        <v>41.758000000000003</v>
      </c>
      <c r="K199" s="302">
        <v>40.572000000000003</v>
      </c>
      <c r="L199" s="302">
        <v>144.37700000000001</v>
      </c>
      <c r="M199" s="302">
        <v>40.511000000000003</v>
      </c>
      <c r="N199" s="302">
        <v>40.56</v>
      </c>
      <c r="O199" s="302">
        <v>40.539000000000001</v>
      </c>
      <c r="P199" s="302">
        <v>41.143999999999998</v>
      </c>
      <c r="Q199" s="302">
        <v>40.271000000000001</v>
      </c>
      <c r="R199" s="302">
        <v>142.334</v>
      </c>
    </row>
    <row r="200" spans="1:18">
      <c r="A200">
        <v>198</v>
      </c>
      <c r="B200">
        <v>39.826999999999998</v>
      </c>
      <c r="C200">
        <v>40.253999999999998</v>
      </c>
      <c r="D200">
        <v>40.759</v>
      </c>
      <c r="E200">
        <v>40.087000000000003</v>
      </c>
      <c r="F200">
        <v>40.435000000000002</v>
      </c>
      <c r="G200">
        <v>41.276000000000003</v>
      </c>
      <c r="H200">
        <v>42.402000000000001</v>
      </c>
      <c r="I200" s="302">
        <v>40.511000000000003</v>
      </c>
      <c r="J200" s="302">
        <v>40.521999999999998</v>
      </c>
      <c r="K200" s="302">
        <v>141.048</v>
      </c>
      <c r="L200" s="302">
        <v>41.558</v>
      </c>
      <c r="M200" s="302">
        <v>40.590000000000003</v>
      </c>
      <c r="N200" s="302">
        <v>40.356000000000002</v>
      </c>
      <c r="O200" s="302">
        <v>40.585999999999999</v>
      </c>
      <c r="P200" s="302">
        <v>40.703000000000003</v>
      </c>
      <c r="Q200" s="302">
        <v>40.520000000000003</v>
      </c>
      <c r="R200" s="302">
        <v>41.353999999999999</v>
      </c>
    </row>
    <row r="201" spans="1:18">
      <c r="A201">
        <v>199</v>
      </c>
      <c r="B201">
        <v>39.915999999999997</v>
      </c>
      <c r="C201">
        <v>40.445</v>
      </c>
      <c r="D201">
        <v>40.582999999999998</v>
      </c>
      <c r="E201">
        <v>40.271999999999998</v>
      </c>
      <c r="F201">
        <v>40.220999999999997</v>
      </c>
      <c r="G201">
        <v>41.109000000000002</v>
      </c>
      <c r="H201">
        <v>41.648000000000003</v>
      </c>
      <c r="I201" s="302">
        <v>40.548000000000002</v>
      </c>
      <c r="J201" s="302">
        <v>40.494</v>
      </c>
      <c r="K201" s="302">
        <v>40.991</v>
      </c>
      <c r="L201" s="302">
        <v>41.881999999999998</v>
      </c>
      <c r="M201" s="302">
        <v>40.734999999999999</v>
      </c>
      <c r="N201" s="302">
        <v>40.222000000000001</v>
      </c>
      <c r="O201" s="302">
        <v>40.524999999999999</v>
      </c>
      <c r="P201" s="302">
        <v>40.343000000000004</v>
      </c>
      <c r="Q201" s="302">
        <v>141.58699999999999</v>
      </c>
      <c r="R201" s="302">
        <v>40.716000000000001</v>
      </c>
    </row>
    <row r="202" spans="1:18">
      <c r="A202">
        <v>200</v>
      </c>
      <c r="B202">
        <v>39.984999999999999</v>
      </c>
      <c r="C202">
        <v>40.365000000000002</v>
      </c>
      <c r="D202">
        <v>40.692999999999998</v>
      </c>
      <c r="E202">
        <v>40.222999999999999</v>
      </c>
      <c r="F202">
        <v>41.1</v>
      </c>
      <c r="G202">
        <v>41.695</v>
      </c>
      <c r="H202">
        <v>41.801000000000002</v>
      </c>
      <c r="I202" s="302">
        <v>40.905999999999999</v>
      </c>
      <c r="J202" s="302">
        <v>40.18</v>
      </c>
      <c r="K202" s="302">
        <v>40.761000000000003</v>
      </c>
      <c r="L202" s="302">
        <v>42.195999999999998</v>
      </c>
      <c r="M202" s="302">
        <v>40.427999999999997</v>
      </c>
      <c r="N202" s="302">
        <v>40.274000000000001</v>
      </c>
      <c r="O202" s="302">
        <v>40.546999999999997</v>
      </c>
      <c r="P202" s="302">
        <v>40.22</v>
      </c>
      <c r="Q202" s="302">
        <v>41.408999999999999</v>
      </c>
      <c r="R202" s="302">
        <v>40.92</v>
      </c>
    </row>
    <row r="203" spans="1:18">
      <c r="A203">
        <v>201</v>
      </c>
      <c r="B203">
        <v>40.087000000000003</v>
      </c>
      <c r="C203">
        <v>40.116999999999997</v>
      </c>
      <c r="D203">
        <v>40.567999999999998</v>
      </c>
      <c r="E203">
        <v>39.93</v>
      </c>
      <c r="F203">
        <v>40.057000000000002</v>
      </c>
      <c r="G203">
        <v>41.262</v>
      </c>
      <c r="H203">
        <v>42.14</v>
      </c>
      <c r="I203" s="302">
        <v>40.542999999999999</v>
      </c>
      <c r="J203" s="302">
        <v>40.268000000000001</v>
      </c>
      <c r="K203" s="302">
        <v>40.457999999999998</v>
      </c>
      <c r="L203" s="302">
        <v>41.76</v>
      </c>
      <c r="M203" s="302">
        <v>40.936999999999998</v>
      </c>
      <c r="N203" s="302">
        <v>40.136000000000003</v>
      </c>
      <c r="O203" s="302">
        <v>40.585999999999999</v>
      </c>
      <c r="P203" s="302">
        <v>40.409999999999997</v>
      </c>
      <c r="Q203" s="302">
        <v>41.454999999999998</v>
      </c>
      <c r="R203" s="302">
        <v>40.634</v>
      </c>
    </row>
    <row r="204" spans="1:18">
      <c r="A204">
        <v>202</v>
      </c>
      <c r="B204">
        <v>39.877000000000002</v>
      </c>
      <c r="C204">
        <v>40.249000000000002</v>
      </c>
      <c r="D204">
        <v>40.798000000000002</v>
      </c>
      <c r="E204">
        <v>39.843000000000004</v>
      </c>
      <c r="F204">
        <v>41.494</v>
      </c>
      <c r="G204">
        <v>41.41</v>
      </c>
      <c r="H204">
        <v>41.23</v>
      </c>
      <c r="I204" s="302">
        <v>40.365000000000002</v>
      </c>
      <c r="J204" s="302">
        <v>40.011000000000003</v>
      </c>
      <c r="K204" s="302">
        <v>40.595999999999997</v>
      </c>
      <c r="L204" s="302">
        <v>41.22</v>
      </c>
      <c r="M204" s="302">
        <v>141.08799999999999</v>
      </c>
      <c r="N204" s="302">
        <v>40.06</v>
      </c>
      <c r="O204" s="302">
        <v>40.381</v>
      </c>
      <c r="P204" s="302">
        <v>40.406999999999996</v>
      </c>
      <c r="Q204" s="302">
        <v>41.353000000000002</v>
      </c>
      <c r="R204" s="302">
        <v>40.677999999999997</v>
      </c>
    </row>
    <row r="205" spans="1:18">
      <c r="A205">
        <v>203</v>
      </c>
      <c r="B205">
        <v>40.765000000000001</v>
      </c>
      <c r="C205">
        <v>40.405999999999999</v>
      </c>
      <c r="D205">
        <v>40.667000000000002</v>
      </c>
      <c r="E205">
        <v>39.905999999999999</v>
      </c>
      <c r="F205">
        <v>40.026000000000003</v>
      </c>
      <c r="G205">
        <v>41.39</v>
      </c>
      <c r="H205">
        <v>41.03</v>
      </c>
      <c r="I205" s="302">
        <v>40.134999999999998</v>
      </c>
      <c r="J205" s="302">
        <v>40.212000000000003</v>
      </c>
      <c r="K205" s="302">
        <v>40.195999999999998</v>
      </c>
      <c r="L205" s="302">
        <v>41.348999999999997</v>
      </c>
      <c r="M205" s="302">
        <v>41.045999999999999</v>
      </c>
      <c r="N205" s="302">
        <v>41.167000000000002</v>
      </c>
      <c r="O205" s="302">
        <v>40.472000000000001</v>
      </c>
      <c r="P205" s="302">
        <v>40.387999999999998</v>
      </c>
      <c r="Q205" s="302">
        <v>41.247999999999998</v>
      </c>
      <c r="R205" s="302">
        <v>40.731999999999999</v>
      </c>
    </row>
    <row r="206" spans="1:18">
      <c r="A206">
        <v>204</v>
      </c>
      <c r="B206">
        <v>39.585000000000001</v>
      </c>
      <c r="C206">
        <v>40.658000000000001</v>
      </c>
      <c r="D206">
        <v>41.01</v>
      </c>
      <c r="E206">
        <v>39.875</v>
      </c>
      <c r="F206">
        <v>39.904000000000003</v>
      </c>
      <c r="G206">
        <v>41.41</v>
      </c>
      <c r="H206">
        <v>41.17</v>
      </c>
      <c r="I206" s="302">
        <v>40.526000000000003</v>
      </c>
      <c r="J206" s="302">
        <v>40.253</v>
      </c>
      <c r="K206" s="302">
        <v>40.753999999999998</v>
      </c>
      <c r="L206" s="302">
        <v>41.140999999999998</v>
      </c>
      <c r="M206" s="302">
        <v>40.771000000000001</v>
      </c>
      <c r="N206" s="302">
        <v>40.322000000000003</v>
      </c>
      <c r="O206" s="302">
        <v>40.405000000000001</v>
      </c>
      <c r="P206" s="302">
        <v>40.286000000000001</v>
      </c>
      <c r="Q206" s="302">
        <v>41.890999999999998</v>
      </c>
      <c r="R206" s="302">
        <v>40.561</v>
      </c>
    </row>
    <row r="207" spans="1:18">
      <c r="A207">
        <v>205</v>
      </c>
      <c r="B207">
        <v>39.758000000000003</v>
      </c>
      <c r="C207">
        <v>40.363999999999997</v>
      </c>
      <c r="D207">
        <v>41.869</v>
      </c>
      <c r="E207">
        <v>40.875999999999998</v>
      </c>
      <c r="F207">
        <v>39.914999999999999</v>
      </c>
      <c r="G207">
        <v>41.82</v>
      </c>
      <c r="H207">
        <v>41.51</v>
      </c>
      <c r="I207" s="302">
        <v>40.591000000000001</v>
      </c>
      <c r="J207" s="302">
        <v>40.268999999999998</v>
      </c>
      <c r="K207" s="302">
        <v>40.283000000000001</v>
      </c>
      <c r="L207" s="302">
        <v>41.478999999999999</v>
      </c>
      <c r="M207" s="302">
        <v>40.582999999999998</v>
      </c>
      <c r="N207" s="302">
        <v>40.274999999999999</v>
      </c>
      <c r="O207" s="302">
        <v>40.515999999999998</v>
      </c>
      <c r="P207" s="302">
        <v>40.244999999999997</v>
      </c>
      <c r="Q207" s="302">
        <v>41.006</v>
      </c>
      <c r="R207" s="302">
        <v>40.598999999999997</v>
      </c>
    </row>
    <row r="208" spans="1:18">
      <c r="A208">
        <v>206</v>
      </c>
      <c r="B208">
        <v>39.723999999999997</v>
      </c>
      <c r="C208">
        <v>40.228999999999999</v>
      </c>
      <c r="D208">
        <v>41.442999999999998</v>
      </c>
      <c r="E208">
        <v>40.036999999999999</v>
      </c>
      <c r="F208">
        <v>40.091000000000001</v>
      </c>
      <c r="G208">
        <v>41.09</v>
      </c>
      <c r="H208">
        <v>41.13</v>
      </c>
      <c r="I208" s="302">
        <v>40.247</v>
      </c>
      <c r="J208" s="302">
        <v>40.247999999999998</v>
      </c>
      <c r="K208" s="302">
        <v>40.340000000000003</v>
      </c>
      <c r="L208" s="302">
        <v>42.058</v>
      </c>
      <c r="M208" s="302">
        <v>40.49</v>
      </c>
      <c r="N208" s="302">
        <v>40.472000000000001</v>
      </c>
      <c r="O208" s="302">
        <v>40.353999999999999</v>
      </c>
      <c r="P208" s="302">
        <v>40.177</v>
      </c>
      <c r="Q208" s="302">
        <v>41.103999999999999</v>
      </c>
      <c r="R208" s="302">
        <v>40.901000000000003</v>
      </c>
    </row>
    <row r="209" spans="1:18">
      <c r="A209">
        <v>207</v>
      </c>
      <c r="B209">
        <v>41.332000000000001</v>
      </c>
      <c r="C209">
        <v>40.081000000000003</v>
      </c>
      <c r="D209">
        <v>41.171999999999997</v>
      </c>
      <c r="E209">
        <v>39.895000000000003</v>
      </c>
      <c r="F209">
        <v>41.921999999999997</v>
      </c>
      <c r="G209">
        <v>46.62</v>
      </c>
      <c r="H209">
        <v>41.32</v>
      </c>
      <c r="I209" s="302">
        <v>40.292999999999999</v>
      </c>
      <c r="J209" s="302">
        <v>40.106999999999999</v>
      </c>
      <c r="K209" s="302">
        <v>40.402000000000001</v>
      </c>
      <c r="L209" s="302">
        <v>41.326000000000001</v>
      </c>
      <c r="M209" s="302">
        <v>40.645000000000003</v>
      </c>
      <c r="N209" s="302">
        <v>40.247999999999998</v>
      </c>
      <c r="O209" s="302">
        <v>40.585999999999999</v>
      </c>
      <c r="P209" s="302">
        <v>40.03</v>
      </c>
      <c r="Q209" s="302">
        <v>41.603999999999999</v>
      </c>
      <c r="R209" s="302">
        <v>40.555</v>
      </c>
    </row>
    <row r="210" spans="1:18">
      <c r="A210">
        <v>208</v>
      </c>
      <c r="B210">
        <v>42.814999999999998</v>
      </c>
      <c r="C210">
        <v>40.037999999999997</v>
      </c>
      <c r="D210">
        <v>45.48</v>
      </c>
      <c r="E210">
        <v>39.840000000000003</v>
      </c>
      <c r="F210">
        <v>40.5</v>
      </c>
      <c r="G210">
        <v>40.909999999999997</v>
      </c>
      <c r="H210">
        <v>41.52</v>
      </c>
      <c r="I210" s="302">
        <v>40.177999999999997</v>
      </c>
      <c r="J210" s="302">
        <v>40.439</v>
      </c>
      <c r="K210" s="302">
        <v>40.222000000000001</v>
      </c>
      <c r="L210" s="302">
        <v>41.121000000000002</v>
      </c>
      <c r="M210" s="302">
        <v>40.860999999999997</v>
      </c>
      <c r="N210" s="302">
        <v>40.094000000000001</v>
      </c>
      <c r="O210" s="302">
        <v>40.779000000000003</v>
      </c>
      <c r="P210" s="302">
        <v>40.143000000000001</v>
      </c>
      <c r="Q210" s="302">
        <v>40.89</v>
      </c>
      <c r="R210" s="302">
        <v>40.533999999999999</v>
      </c>
    </row>
    <row r="211" spans="1:18">
      <c r="A211">
        <v>209</v>
      </c>
      <c r="B211">
        <v>41.96</v>
      </c>
      <c r="C211">
        <v>39.920999999999999</v>
      </c>
      <c r="D211">
        <v>40.67</v>
      </c>
      <c r="E211">
        <v>39.78</v>
      </c>
      <c r="F211">
        <v>39.89</v>
      </c>
      <c r="G211">
        <v>41.12</v>
      </c>
      <c r="H211">
        <v>41.02</v>
      </c>
      <c r="I211" s="302">
        <v>40.206000000000003</v>
      </c>
      <c r="J211" s="302">
        <v>40.594000000000001</v>
      </c>
      <c r="K211" s="302">
        <v>40.238999999999997</v>
      </c>
      <c r="L211" s="302">
        <v>41.756</v>
      </c>
      <c r="M211" s="302">
        <v>40.786000000000001</v>
      </c>
      <c r="N211" s="302">
        <v>40.201000000000001</v>
      </c>
      <c r="O211" s="302">
        <v>40.829000000000001</v>
      </c>
      <c r="P211" s="302">
        <v>40.015000000000001</v>
      </c>
      <c r="Q211" s="302">
        <v>40.98</v>
      </c>
      <c r="R211" s="302">
        <v>41.314999999999998</v>
      </c>
    </row>
    <row r="212" spans="1:18">
      <c r="A212">
        <v>210</v>
      </c>
      <c r="B212">
        <v>40.200000000000003</v>
      </c>
      <c r="C212">
        <v>41.014000000000003</v>
      </c>
      <c r="D212">
        <v>40.35</v>
      </c>
      <c r="E212">
        <v>39.96</v>
      </c>
      <c r="F212">
        <v>39.729999999999997</v>
      </c>
      <c r="G212">
        <v>42.85</v>
      </c>
      <c r="H212">
        <v>41.48</v>
      </c>
      <c r="I212" s="302">
        <v>40.113999999999997</v>
      </c>
      <c r="J212" s="302">
        <v>40.341000000000001</v>
      </c>
      <c r="K212" s="302">
        <v>40.189</v>
      </c>
      <c r="L212" s="302">
        <v>41.164000000000001</v>
      </c>
      <c r="M212" s="302">
        <v>40.777000000000001</v>
      </c>
      <c r="N212" s="302">
        <v>40.290999999999997</v>
      </c>
      <c r="O212" s="302">
        <v>40.741</v>
      </c>
      <c r="P212" s="302">
        <v>40.262999999999998</v>
      </c>
      <c r="Q212" s="302">
        <v>41.728999999999999</v>
      </c>
      <c r="R212" s="302">
        <v>40.552999999999997</v>
      </c>
    </row>
    <row r="213" spans="1:18">
      <c r="A213">
        <v>211</v>
      </c>
      <c r="B213">
        <v>39.96</v>
      </c>
      <c r="C213">
        <v>40.880000000000003</v>
      </c>
      <c r="D213">
        <v>40.36</v>
      </c>
      <c r="E213">
        <v>40.36</v>
      </c>
      <c r="F213">
        <v>39.909999999999997</v>
      </c>
      <c r="G213">
        <v>41.83</v>
      </c>
      <c r="H213">
        <v>41.26</v>
      </c>
      <c r="I213" s="302">
        <v>40.109000000000002</v>
      </c>
      <c r="J213" s="302">
        <v>40.158000000000001</v>
      </c>
      <c r="K213" s="302">
        <v>40.192</v>
      </c>
      <c r="L213" s="302">
        <v>41.613999999999997</v>
      </c>
      <c r="M213" s="302">
        <v>40.6</v>
      </c>
      <c r="N213" s="302">
        <v>40.055</v>
      </c>
      <c r="O213" s="302">
        <v>40.75</v>
      </c>
      <c r="P213" s="302">
        <v>39.930999999999997</v>
      </c>
      <c r="Q213" s="302">
        <v>41.009</v>
      </c>
      <c r="R213" s="302">
        <v>40.454999999999998</v>
      </c>
    </row>
    <row r="214" spans="1:18">
      <c r="A214">
        <v>212</v>
      </c>
      <c r="B214">
        <v>39.869999999999997</v>
      </c>
      <c r="C214">
        <v>40.874000000000002</v>
      </c>
      <c r="D214">
        <v>40.26</v>
      </c>
      <c r="E214">
        <v>39.729999999999997</v>
      </c>
      <c r="F214">
        <v>39.76</v>
      </c>
      <c r="G214">
        <v>41.19</v>
      </c>
      <c r="H214">
        <v>41.31</v>
      </c>
      <c r="I214" s="302">
        <v>40.018999999999998</v>
      </c>
      <c r="J214" s="302">
        <v>40.286000000000001</v>
      </c>
      <c r="K214" s="302">
        <v>40.277000000000001</v>
      </c>
      <c r="L214" s="302">
        <v>41.328000000000003</v>
      </c>
      <c r="M214" s="302">
        <v>40.741</v>
      </c>
      <c r="N214" s="302">
        <v>40.165999999999997</v>
      </c>
      <c r="O214" s="302">
        <v>41.11</v>
      </c>
      <c r="P214" s="302">
        <v>40.581000000000003</v>
      </c>
      <c r="Q214" s="302">
        <v>41.024000000000001</v>
      </c>
      <c r="R214" s="302">
        <v>40.529000000000003</v>
      </c>
    </row>
    <row r="215" spans="1:18">
      <c r="A215">
        <v>213</v>
      </c>
      <c r="B215">
        <v>40.11</v>
      </c>
      <c r="C215">
        <v>39.979999999999997</v>
      </c>
      <c r="D215">
        <v>40.47</v>
      </c>
      <c r="E215">
        <v>39.74</v>
      </c>
      <c r="F215">
        <v>39.96</v>
      </c>
      <c r="G215">
        <v>41.69</v>
      </c>
      <c r="H215">
        <v>41.51</v>
      </c>
      <c r="I215" s="302">
        <v>40.088000000000001</v>
      </c>
      <c r="J215" s="302">
        <v>40.152999999999999</v>
      </c>
      <c r="K215" s="302">
        <v>40.298000000000002</v>
      </c>
      <c r="L215" s="302">
        <v>41.256999999999998</v>
      </c>
      <c r="M215" s="302">
        <v>40.561</v>
      </c>
      <c r="N215" s="302">
        <v>40.417999999999999</v>
      </c>
      <c r="O215" s="302">
        <v>40.756999999999998</v>
      </c>
      <c r="P215" s="302">
        <v>40.341000000000001</v>
      </c>
      <c r="Q215" s="302">
        <v>41.125999999999998</v>
      </c>
      <c r="R215" s="302">
        <v>40.360999999999997</v>
      </c>
    </row>
    <row r="216" spans="1:18">
      <c r="A216">
        <v>214</v>
      </c>
      <c r="B216">
        <v>39.880000000000003</v>
      </c>
      <c r="C216">
        <v>39.71</v>
      </c>
      <c r="D216">
        <v>40.39</v>
      </c>
      <c r="E216">
        <v>39.74</v>
      </c>
      <c r="F216">
        <v>40</v>
      </c>
      <c r="G216">
        <v>41.18</v>
      </c>
      <c r="H216">
        <v>41.5</v>
      </c>
      <c r="I216" s="302">
        <v>40.39</v>
      </c>
      <c r="J216" s="302">
        <v>40.155000000000001</v>
      </c>
      <c r="K216" s="302">
        <v>40.222000000000001</v>
      </c>
      <c r="L216" s="302">
        <v>41.389000000000003</v>
      </c>
      <c r="M216" s="302">
        <v>40.579000000000001</v>
      </c>
      <c r="N216" s="302">
        <v>40.314999999999998</v>
      </c>
      <c r="O216" s="302">
        <v>40.999000000000002</v>
      </c>
      <c r="P216" s="302">
        <v>40.170999999999999</v>
      </c>
      <c r="Q216" s="302">
        <v>41.16</v>
      </c>
      <c r="R216" s="302">
        <v>40.381999999999998</v>
      </c>
    </row>
    <row r="217" spans="1:18">
      <c r="A217">
        <v>215</v>
      </c>
      <c r="B217">
        <v>40.29</v>
      </c>
      <c r="C217">
        <v>39.979999999999997</v>
      </c>
      <c r="D217">
        <v>40.29</v>
      </c>
      <c r="E217">
        <v>40.119999999999997</v>
      </c>
      <c r="F217">
        <v>39.93</v>
      </c>
      <c r="G217">
        <v>41.64</v>
      </c>
      <c r="H217">
        <v>41.16</v>
      </c>
      <c r="I217" s="302">
        <v>40.018000000000001</v>
      </c>
      <c r="J217" s="302">
        <v>40.228000000000002</v>
      </c>
      <c r="K217" s="302">
        <v>40.088000000000001</v>
      </c>
      <c r="L217" s="302">
        <v>41.408000000000001</v>
      </c>
      <c r="M217" s="302">
        <v>40.546999999999997</v>
      </c>
      <c r="N217" s="302">
        <v>40.792000000000002</v>
      </c>
      <c r="O217" s="302">
        <v>40.624000000000002</v>
      </c>
      <c r="P217" s="302">
        <v>40.33</v>
      </c>
      <c r="Q217" s="302">
        <v>40.923000000000002</v>
      </c>
      <c r="R217" s="302">
        <v>40.369</v>
      </c>
    </row>
    <row r="218" spans="1:18">
      <c r="A218">
        <v>216</v>
      </c>
      <c r="B218">
        <v>39.93</v>
      </c>
      <c r="C218">
        <v>39.86</v>
      </c>
      <c r="D218">
        <v>40.97</v>
      </c>
      <c r="E218">
        <v>40.21</v>
      </c>
      <c r="F218">
        <v>39.799999999999997</v>
      </c>
      <c r="G218">
        <v>41.53</v>
      </c>
      <c r="H218">
        <v>41.18</v>
      </c>
      <c r="I218" s="302">
        <v>40.115000000000002</v>
      </c>
      <c r="J218" s="302">
        <v>40.412999999999997</v>
      </c>
      <c r="K218" s="302">
        <v>40.338999999999999</v>
      </c>
      <c r="L218" s="302">
        <v>41.88</v>
      </c>
      <c r="M218" s="302">
        <v>40.750999999999998</v>
      </c>
      <c r="N218" s="302">
        <v>40.292999999999999</v>
      </c>
      <c r="O218" s="302">
        <v>41.121000000000002</v>
      </c>
      <c r="P218" s="302">
        <v>40.192</v>
      </c>
      <c r="Q218" s="302">
        <v>40.905999999999999</v>
      </c>
      <c r="R218" s="302">
        <v>40.226999999999997</v>
      </c>
    </row>
    <row r="219" spans="1:18">
      <c r="A219">
        <v>217</v>
      </c>
      <c r="B219">
        <v>39.950000000000003</v>
      </c>
      <c r="C219">
        <v>39.75</v>
      </c>
      <c r="D219">
        <v>40.94</v>
      </c>
      <c r="E219">
        <v>40.31</v>
      </c>
      <c r="F219">
        <v>39.840000000000003</v>
      </c>
      <c r="G219">
        <v>40.94</v>
      </c>
      <c r="H219">
        <v>41.42</v>
      </c>
      <c r="I219" s="302">
        <v>40.055</v>
      </c>
      <c r="J219" s="302">
        <v>40.177</v>
      </c>
      <c r="K219" s="302">
        <v>40.146000000000001</v>
      </c>
      <c r="L219" s="302">
        <v>41.488</v>
      </c>
      <c r="M219" s="302">
        <v>40.588000000000001</v>
      </c>
      <c r="N219" s="302">
        <v>39.945</v>
      </c>
      <c r="O219" s="302">
        <v>142.065</v>
      </c>
      <c r="P219" s="302">
        <v>40.134</v>
      </c>
      <c r="Q219" s="302">
        <v>41.064999999999998</v>
      </c>
      <c r="R219" s="302">
        <v>40.887</v>
      </c>
    </row>
    <row r="220" spans="1:18">
      <c r="A220">
        <v>218</v>
      </c>
      <c r="B220">
        <v>40.04</v>
      </c>
      <c r="C220">
        <v>40.1</v>
      </c>
      <c r="D220">
        <v>40.35</v>
      </c>
      <c r="E220">
        <v>39.770000000000003</v>
      </c>
      <c r="F220">
        <v>39.85</v>
      </c>
      <c r="G220">
        <v>41.037999999999997</v>
      </c>
      <c r="H220">
        <v>41.55</v>
      </c>
      <c r="I220" s="302">
        <v>40.073</v>
      </c>
      <c r="J220" s="302">
        <v>40.777000000000001</v>
      </c>
      <c r="K220" s="302">
        <v>40.140999999999998</v>
      </c>
      <c r="L220" s="302">
        <v>41.914000000000001</v>
      </c>
      <c r="M220" s="302">
        <v>40.603999999999999</v>
      </c>
      <c r="N220" s="302">
        <v>40.253</v>
      </c>
      <c r="O220" s="302">
        <v>41.107999999999997</v>
      </c>
      <c r="P220" s="302">
        <v>40.113999999999997</v>
      </c>
      <c r="Q220" s="302">
        <v>40.994999999999997</v>
      </c>
      <c r="R220" s="302">
        <v>40.549999999999997</v>
      </c>
    </row>
    <row r="221" spans="1:18">
      <c r="A221">
        <v>219</v>
      </c>
      <c r="B221">
        <v>39.94</v>
      </c>
      <c r="C221">
        <v>39.9</v>
      </c>
      <c r="D221">
        <v>40.32</v>
      </c>
      <c r="E221">
        <v>39.65</v>
      </c>
      <c r="F221">
        <v>39.79</v>
      </c>
      <c r="G221">
        <v>41.143999999999998</v>
      </c>
      <c r="H221">
        <v>41.33</v>
      </c>
      <c r="I221" s="302">
        <v>40.22</v>
      </c>
      <c r="J221" s="302">
        <v>40.383000000000003</v>
      </c>
      <c r="K221" s="302">
        <v>40.167999999999999</v>
      </c>
      <c r="L221" s="302">
        <v>41.494999999999997</v>
      </c>
      <c r="M221" s="302">
        <v>40.414000000000001</v>
      </c>
      <c r="N221" s="302">
        <v>40.287999999999997</v>
      </c>
      <c r="O221" s="302">
        <v>41.124000000000002</v>
      </c>
      <c r="P221" s="302">
        <v>40.152000000000001</v>
      </c>
      <c r="Q221" s="302">
        <v>40.884</v>
      </c>
      <c r="R221" s="302">
        <v>40.51</v>
      </c>
    </row>
    <row r="222" spans="1:18">
      <c r="A222">
        <v>220</v>
      </c>
      <c r="B222">
        <v>40.04</v>
      </c>
      <c r="C222">
        <v>39.75</v>
      </c>
      <c r="D222">
        <v>40.31</v>
      </c>
      <c r="E222">
        <v>39.83</v>
      </c>
      <c r="F222">
        <v>39.880000000000003</v>
      </c>
      <c r="G222">
        <v>40.232999999999997</v>
      </c>
      <c r="H222">
        <v>41.396999999999998</v>
      </c>
      <c r="I222" s="302">
        <v>40.192</v>
      </c>
      <c r="J222" s="302">
        <v>40.259</v>
      </c>
      <c r="K222" s="302">
        <v>40.063000000000002</v>
      </c>
      <c r="L222" s="302">
        <v>41.402999999999999</v>
      </c>
      <c r="M222" s="302">
        <v>40.405000000000001</v>
      </c>
      <c r="N222" s="302">
        <v>40.124000000000002</v>
      </c>
      <c r="O222" s="302">
        <v>41.05</v>
      </c>
      <c r="P222" s="302">
        <v>40.046999999999997</v>
      </c>
      <c r="Q222" s="302">
        <v>41.253</v>
      </c>
      <c r="R222" s="302">
        <v>40.508000000000003</v>
      </c>
    </row>
    <row r="223" spans="1:18">
      <c r="A223">
        <v>221</v>
      </c>
      <c r="B223">
        <v>40.03</v>
      </c>
      <c r="C223">
        <v>40.17</v>
      </c>
      <c r="D223">
        <v>40.409999999999997</v>
      </c>
      <c r="E223">
        <v>39.78</v>
      </c>
      <c r="F223">
        <v>39.909999999999997</v>
      </c>
      <c r="G223">
        <v>40.688000000000002</v>
      </c>
      <c r="H223">
        <v>42.564</v>
      </c>
      <c r="I223" s="302">
        <v>40.109000000000002</v>
      </c>
      <c r="J223" s="302">
        <v>42.191000000000003</v>
      </c>
      <c r="K223" s="302">
        <v>40.079000000000001</v>
      </c>
      <c r="L223" s="302">
        <v>41.485999999999997</v>
      </c>
      <c r="M223" s="302">
        <v>40.578000000000003</v>
      </c>
      <c r="N223" s="302">
        <v>40.475000000000001</v>
      </c>
      <c r="O223" s="302">
        <v>40.872999999999998</v>
      </c>
      <c r="P223" s="302">
        <v>39.97</v>
      </c>
      <c r="Q223" s="302">
        <v>41.38</v>
      </c>
      <c r="R223" s="302">
        <v>42.271999999999998</v>
      </c>
    </row>
    <row r="224" spans="1:18">
      <c r="A224">
        <v>222</v>
      </c>
      <c r="B224">
        <v>39.68</v>
      </c>
      <c r="C224">
        <v>39.869999999999997</v>
      </c>
      <c r="D224">
        <v>40.340000000000003</v>
      </c>
      <c r="E224">
        <v>40.479999999999997</v>
      </c>
      <c r="F224">
        <v>39.97</v>
      </c>
      <c r="G224">
        <v>40.65</v>
      </c>
      <c r="H224">
        <v>41.124000000000002</v>
      </c>
      <c r="I224" s="302">
        <v>39.966000000000001</v>
      </c>
      <c r="J224" s="302">
        <v>40.42</v>
      </c>
      <c r="K224" s="302">
        <v>40.125999999999998</v>
      </c>
      <c r="L224" s="302">
        <v>41.076999999999998</v>
      </c>
      <c r="M224" s="302">
        <v>40.436</v>
      </c>
      <c r="N224" s="302">
        <v>40.228999999999999</v>
      </c>
      <c r="O224" s="302">
        <v>40.927</v>
      </c>
      <c r="P224" s="302">
        <v>40.110999999999997</v>
      </c>
      <c r="Q224" s="302">
        <v>40.978000000000002</v>
      </c>
      <c r="R224" s="302">
        <v>40.262999999999998</v>
      </c>
    </row>
    <row r="225" spans="1:18">
      <c r="A225">
        <v>223</v>
      </c>
      <c r="B225">
        <v>40.14</v>
      </c>
      <c r="C225">
        <v>40.07</v>
      </c>
      <c r="D225">
        <v>40.53</v>
      </c>
      <c r="E225">
        <v>40.799999999999997</v>
      </c>
      <c r="F225">
        <v>40.25</v>
      </c>
      <c r="G225">
        <v>40.598999999999997</v>
      </c>
      <c r="H225">
        <v>41.908999999999999</v>
      </c>
      <c r="I225" s="302">
        <v>40.031999999999996</v>
      </c>
      <c r="J225" s="302">
        <v>40.131</v>
      </c>
      <c r="K225" s="302">
        <v>40.116</v>
      </c>
      <c r="L225" s="302">
        <v>41.601999999999997</v>
      </c>
      <c r="M225" s="302">
        <v>40.628999999999998</v>
      </c>
      <c r="N225" s="302">
        <v>40.17</v>
      </c>
      <c r="O225" s="302">
        <v>40.734000000000002</v>
      </c>
      <c r="P225" s="302">
        <v>40.19</v>
      </c>
      <c r="Q225" s="302">
        <v>41.018999999999998</v>
      </c>
      <c r="R225" s="302">
        <v>42.832999999999998</v>
      </c>
    </row>
    <row r="226" spans="1:18">
      <c r="A226">
        <v>224</v>
      </c>
      <c r="B226">
        <v>40.61</v>
      </c>
      <c r="C226">
        <v>39.85</v>
      </c>
      <c r="D226">
        <v>40.549999999999997</v>
      </c>
      <c r="E226">
        <v>40.549999999999997</v>
      </c>
      <c r="F226">
        <v>40.08</v>
      </c>
      <c r="G226">
        <v>40.552999999999997</v>
      </c>
      <c r="H226">
        <v>41.259</v>
      </c>
      <c r="I226" s="302">
        <v>40.314</v>
      </c>
      <c r="J226" s="302">
        <v>40.341000000000001</v>
      </c>
      <c r="K226" s="302">
        <v>40.101999999999997</v>
      </c>
      <c r="L226" s="302">
        <v>41.32</v>
      </c>
      <c r="M226" s="302">
        <v>141.578</v>
      </c>
      <c r="N226" s="302">
        <v>41.01</v>
      </c>
      <c r="O226" s="302">
        <v>40.703000000000003</v>
      </c>
      <c r="P226" s="302">
        <v>40.027999999999999</v>
      </c>
      <c r="Q226" s="302">
        <v>41.591999999999999</v>
      </c>
      <c r="R226" s="302">
        <v>141.233</v>
      </c>
    </row>
    <row r="227" spans="1:18">
      <c r="A227">
        <v>225</v>
      </c>
      <c r="B227">
        <v>40.28</v>
      </c>
      <c r="C227">
        <v>39.9</v>
      </c>
      <c r="D227">
        <v>40.49</v>
      </c>
      <c r="E227">
        <v>40.926000000000002</v>
      </c>
      <c r="F227">
        <v>39.950000000000003</v>
      </c>
      <c r="G227">
        <v>40.639000000000003</v>
      </c>
      <c r="H227">
        <v>41.436999999999998</v>
      </c>
      <c r="I227" s="302">
        <v>40.177999999999997</v>
      </c>
      <c r="J227" s="302">
        <v>40.280999999999999</v>
      </c>
      <c r="K227" s="302">
        <v>40.024999999999999</v>
      </c>
      <c r="L227" s="302">
        <v>42.551000000000002</v>
      </c>
      <c r="M227" s="302">
        <v>40.89</v>
      </c>
      <c r="N227" s="302">
        <v>40.317</v>
      </c>
      <c r="O227" s="302">
        <v>40.802999999999997</v>
      </c>
      <c r="P227" s="302">
        <v>40.11</v>
      </c>
      <c r="Q227" s="302">
        <v>43.85</v>
      </c>
      <c r="R227" s="302">
        <v>40.799999999999997</v>
      </c>
    </row>
    <row r="228" spans="1:18">
      <c r="A228">
        <v>226</v>
      </c>
      <c r="B228">
        <v>40.564999999999998</v>
      </c>
      <c r="C228">
        <v>39.96</v>
      </c>
      <c r="D228">
        <v>40.6</v>
      </c>
      <c r="E228">
        <v>40.366</v>
      </c>
      <c r="F228">
        <v>40.68</v>
      </c>
      <c r="G228">
        <v>40.698999999999998</v>
      </c>
      <c r="H228">
        <v>41.170999999999999</v>
      </c>
      <c r="I228" s="302">
        <v>40.161000000000001</v>
      </c>
      <c r="J228" s="302">
        <v>40.381</v>
      </c>
      <c r="K228" s="302">
        <v>40.064</v>
      </c>
      <c r="L228" s="302">
        <v>41.512999999999998</v>
      </c>
      <c r="M228" s="302">
        <v>40.53</v>
      </c>
      <c r="N228" s="302">
        <v>40.270000000000003</v>
      </c>
      <c r="O228" s="302">
        <v>41.32</v>
      </c>
      <c r="P228" s="302">
        <v>40.170999999999999</v>
      </c>
      <c r="Q228" s="302">
        <v>42.512</v>
      </c>
      <c r="R228" s="302">
        <v>40.899000000000001</v>
      </c>
    </row>
    <row r="229" spans="1:18">
      <c r="A229">
        <v>227</v>
      </c>
      <c r="B229">
        <v>40.198999999999998</v>
      </c>
      <c r="C229">
        <v>40.270000000000003</v>
      </c>
      <c r="D229">
        <v>41.28</v>
      </c>
      <c r="E229">
        <v>40.348999999999997</v>
      </c>
      <c r="F229">
        <v>40.090000000000003</v>
      </c>
      <c r="G229">
        <v>40.874000000000002</v>
      </c>
      <c r="H229">
        <v>41.478000000000002</v>
      </c>
      <c r="I229" s="302">
        <v>40.107999999999997</v>
      </c>
      <c r="J229" s="302">
        <v>40.587000000000003</v>
      </c>
      <c r="K229" s="302">
        <v>40.095999999999997</v>
      </c>
      <c r="L229" s="302">
        <v>41.295000000000002</v>
      </c>
      <c r="M229" s="302">
        <v>40.506999999999998</v>
      </c>
      <c r="N229" s="302">
        <v>41.283999999999999</v>
      </c>
      <c r="O229" s="302">
        <v>40.723999999999997</v>
      </c>
      <c r="P229" s="302">
        <v>40.188000000000002</v>
      </c>
      <c r="Q229" s="302">
        <v>41.531999999999996</v>
      </c>
      <c r="R229" s="302">
        <v>41.088999999999999</v>
      </c>
    </row>
    <row r="230" spans="1:18">
      <c r="A230">
        <v>228</v>
      </c>
      <c r="B230">
        <v>40.316000000000003</v>
      </c>
      <c r="C230">
        <v>40.17</v>
      </c>
      <c r="D230">
        <v>40.840000000000003</v>
      </c>
      <c r="E230">
        <v>40.22</v>
      </c>
      <c r="F230">
        <v>40.292000000000002</v>
      </c>
      <c r="G230">
        <v>40.698999999999998</v>
      </c>
      <c r="H230">
        <v>41.747</v>
      </c>
      <c r="I230" s="302">
        <v>40.101999999999997</v>
      </c>
      <c r="J230" s="302">
        <v>41.183</v>
      </c>
      <c r="K230" s="302">
        <v>40.155000000000001</v>
      </c>
      <c r="L230" s="302">
        <v>41.457999999999998</v>
      </c>
      <c r="M230" s="302">
        <v>40.292000000000002</v>
      </c>
      <c r="N230" s="302">
        <v>40.484000000000002</v>
      </c>
      <c r="O230" s="302">
        <v>40.840000000000003</v>
      </c>
      <c r="P230" s="302">
        <v>39.936</v>
      </c>
      <c r="Q230" s="302">
        <v>140.75</v>
      </c>
      <c r="R230" s="302">
        <v>40.530999999999999</v>
      </c>
    </row>
    <row r="231" spans="1:18">
      <c r="A231">
        <v>229</v>
      </c>
      <c r="B231">
        <v>39.994999999999997</v>
      </c>
      <c r="C231">
        <v>40.146000000000001</v>
      </c>
      <c r="D231">
        <v>40.42</v>
      </c>
      <c r="E231">
        <v>40.326000000000001</v>
      </c>
      <c r="F231">
        <v>41.316000000000003</v>
      </c>
      <c r="G231">
        <v>40.514000000000003</v>
      </c>
      <c r="H231">
        <v>41.279000000000003</v>
      </c>
      <c r="I231" s="302">
        <v>40.337000000000003</v>
      </c>
      <c r="J231" s="302">
        <v>40.210999999999999</v>
      </c>
      <c r="K231" s="302">
        <v>40.204000000000001</v>
      </c>
      <c r="L231" s="302">
        <v>41.58</v>
      </c>
      <c r="M231" s="302">
        <v>40.298999999999999</v>
      </c>
      <c r="N231" s="302">
        <v>40.174999999999997</v>
      </c>
      <c r="O231" s="302">
        <v>40.713999999999999</v>
      </c>
      <c r="P231" s="302">
        <v>40.03</v>
      </c>
      <c r="Q231" s="302">
        <v>41.091999999999999</v>
      </c>
      <c r="R231" s="302">
        <v>40.923999999999999</v>
      </c>
    </row>
    <row r="232" spans="1:18">
      <c r="A232">
        <v>230</v>
      </c>
      <c r="B232">
        <v>40.338999999999999</v>
      </c>
      <c r="C232">
        <v>40.354999999999997</v>
      </c>
      <c r="D232">
        <v>40.539000000000001</v>
      </c>
      <c r="E232">
        <v>40.223999999999997</v>
      </c>
      <c r="F232">
        <v>40.774000000000001</v>
      </c>
      <c r="G232">
        <v>40.634</v>
      </c>
      <c r="H232">
        <v>41.987000000000002</v>
      </c>
      <c r="I232" s="302">
        <v>40.237000000000002</v>
      </c>
      <c r="J232" s="302">
        <v>40.203000000000003</v>
      </c>
      <c r="K232" s="302">
        <v>40.314</v>
      </c>
      <c r="L232" s="302">
        <v>41.756</v>
      </c>
      <c r="M232" s="302">
        <v>40.356000000000002</v>
      </c>
      <c r="N232" s="302">
        <v>40.680999999999997</v>
      </c>
      <c r="O232" s="302">
        <v>40.886000000000003</v>
      </c>
      <c r="P232" s="302">
        <v>40.073</v>
      </c>
      <c r="Q232" s="302">
        <v>40.524999999999999</v>
      </c>
      <c r="R232" s="302">
        <v>40.564</v>
      </c>
    </row>
    <row r="233" spans="1:18">
      <c r="A233">
        <v>231</v>
      </c>
      <c r="B233">
        <v>39.917000000000002</v>
      </c>
      <c r="C233">
        <v>39.860999999999997</v>
      </c>
      <c r="D233">
        <v>40.343000000000004</v>
      </c>
      <c r="E233">
        <v>40.279000000000003</v>
      </c>
      <c r="F233">
        <v>40.484999999999999</v>
      </c>
      <c r="G233">
        <v>40.976999999999997</v>
      </c>
      <c r="H233">
        <v>41.533999999999999</v>
      </c>
      <c r="I233" s="302">
        <v>40.228000000000002</v>
      </c>
      <c r="J233" s="302">
        <v>40.281999999999996</v>
      </c>
      <c r="K233" s="302">
        <v>40.103999999999999</v>
      </c>
      <c r="L233" s="302">
        <v>41.558999999999997</v>
      </c>
      <c r="M233" s="302">
        <v>40.298000000000002</v>
      </c>
      <c r="N233" s="302">
        <v>40.555999999999997</v>
      </c>
      <c r="O233" s="302">
        <v>40.771999999999998</v>
      </c>
      <c r="P233" s="302">
        <v>40.220999999999997</v>
      </c>
      <c r="Q233" s="302">
        <v>40.511000000000003</v>
      </c>
      <c r="R233" s="302">
        <v>40.302</v>
      </c>
    </row>
    <row r="234" spans="1:18">
      <c r="A234">
        <v>232</v>
      </c>
      <c r="B234">
        <v>40.337000000000003</v>
      </c>
      <c r="C234">
        <v>40.177999999999997</v>
      </c>
      <c r="D234">
        <v>40.198999999999998</v>
      </c>
      <c r="E234">
        <v>40.244999999999997</v>
      </c>
      <c r="F234">
        <v>40.462000000000003</v>
      </c>
      <c r="G234">
        <v>40.594999999999999</v>
      </c>
      <c r="H234">
        <v>42.320999999999998</v>
      </c>
      <c r="I234" s="302">
        <v>40.130000000000003</v>
      </c>
      <c r="J234" s="302">
        <v>40.159999999999997</v>
      </c>
      <c r="K234" s="302">
        <v>40.061</v>
      </c>
      <c r="L234" s="302">
        <v>41.451999999999998</v>
      </c>
      <c r="M234" s="302">
        <v>40.215000000000003</v>
      </c>
      <c r="N234" s="302">
        <v>40.454999999999998</v>
      </c>
      <c r="O234" s="302">
        <v>40.744999999999997</v>
      </c>
      <c r="P234" s="302">
        <v>40.246000000000002</v>
      </c>
      <c r="Q234" s="302">
        <v>40.404000000000003</v>
      </c>
      <c r="R234" s="302">
        <v>40.506999999999998</v>
      </c>
    </row>
    <row r="235" spans="1:18">
      <c r="A235">
        <v>233</v>
      </c>
      <c r="B235">
        <v>40.439</v>
      </c>
      <c r="C235">
        <v>40.158999999999999</v>
      </c>
      <c r="D235">
        <v>40.262999999999998</v>
      </c>
      <c r="E235">
        <v>40.283999999999999</v>
      </c>
      <c r="F235">
        <v>40.395000000000003</v>
      </c>
      <c r="G235">
        <v>40.731000000000002</v>
      </c>
      <c r="H235">
        <v>41.822000000000003</v>
      </c>
      <c r="I235" s="302">
        <v>40.079000000000001</v>
      </c>
      <c r="J235" s="302">
        <v>40.307000000000002</v>
      </c>
      <c r="K235" s="302">
        <v>40.027000000000001</v>
      </c>
      <c r="L235" s="302">
        <v>41.927999999999997</v>
      </c>
      <c r="M235" s="302">
        <v>40.048000000000002</v>
      </c>
      <c r="N235" s="302">
        <v>40.520000000000003</v>
      </c>
      <c r="O235" s="302">
        <v>40.777999999999999</v>
      </c>
      <c r="P235" s="302">
        <v>39.981999999999999</v>
      </c>
      <c r="Q235" s="302">
        <v>40.295000000000002</v>
      </c>
      <c r="R235" s="302">
        <v>40.576000000000001</v>
      </c>
    </row>
    <row r="236" spans="1:18">
      <c r="A236">
        <v>234</v>
      </c>
      <c r="B236">
        <v>40.247</v>
      </c>
      <c r="C236">
        <v>39.597000000000001</v>
      </c>
      <c r="D236">
        <v>40.204000000000001</v>
      </c>
      <c r="E236">
        <v>40.213000000000001</v>
      </c>
      <c r="F236">
        <v>41.308999999999997</v>
      </c>
      <c r="G236">
        <v>40.536000000000001</v>
      </c>
      <c r="H236">
        <v>41.654000000000003</v>
      </c>
      <c r="I236" s="302">
        <v>40.365000000000002</v>
      </c>
      <c r="J236" s="302">
        <v>40.674999999999997</v>
      </c>
      <c r="K236" s="302">
        <v>40.201999999999998</v>
      </c>
      <c r="L236" s="302">
        <v>41.405999999999999</v>
      </c>
      <c r="M236" s="302">
        <v>40.253</v>
      </c>
      <c r="N236" s="302">
        <v>40.683</v>
      </c>
      <c r="O236" s="302">
        <v>40.863</v>
      </c>
      <c r="P236" s="302">
        <v>40.08</v>
      </c>
      <c r="Q236" s="302">
        <v>40.363999999999997</v>
      </c>
      <c r="R236" s="302">
        <v>40.540999999999997</v>
      </c>
    </row>
    <row r="237" spans="1:18">
      <c r="A237">
        <v>235</v>
      </c>
      <c r="B237">
        <v>40.143000000000001</v>
      </c>
      <c r="C237">
        <v>39.576999999999998</v>
      </c>
      <c r="D237">
        <v>40.021000000000001</v>
      </c>
      <c r="E237">
        <v>40.646000000000001</v>
      </c>
      <c r="F237">
        <v>40.505000000000003</v>
      </c>
      <c r="G237">
        <v>40.454000000000001</v>
      </c>
      <c r="H237">
        <v>41.878</v>
      </c>
      <c r="I237" s="302">
        <v>40.082000000000001</v>
      </c>
      <c r="J237" s="302">
        <v>40.206000000000003</v>
      </c>
      <c r="K237" s="302">
        <v>40.158999999999999</v>
      </c>
      <c r="L237" s="302">
        <v>41.634999999999998</v>
      </c>
      <c r="M237" s="302">
        <v>39.966000000000001</v>
      </c>
      <c r="N237" s="302">
        <v>40.451000000000001</v>
      </c>
      <c r="O237" s="302">
        <v>40.875</v>
      </c>
      <c r="P237" s="302">
        <v>40.145000000000003</v>
      </c>
      <c r="Q237" s="302">
        <v>40.210999999999999</v>
      </c>
      <c r="R237" s="302">
        <v>41.39</v>
      </c>
    </row>
    <row r="238" spans="1:18">
      <c r="A238">
        <v>236</v>
      </c>
      <c r="B238">
        <v>40.85</v>
      </c>
      <c r="C238">
        <v>39.658000000000001</v>
      </c>
      <c r="D238">
        <v>40.122999999999998</v>
      </c>
      <c r="E238">
        <v>40.209000000000003</v>
      </c>
      <c r="F238">
        <v>40.226999999999997</v>
      </c>
      <c r="G238">
        <v>40.329000000000001</v>
      </c>
      <c r="H238">
        <v>42.441000000000003</v>
      </c>
      <c r="I238" s="302">
        <v>40.238999999999997</v>
      </c>
      <c r="J238" s="302">
        <v>40.402000000000001</v>
      </c>
      <c r="K238" s="302">
        <v>40.009</v>
      </c>
      <c r="L238" s="302">
        <v>42.406999999999996</v>
      </c>
      <c r="M238" s="302">
        <v>40.344999999999999</v>
      </c>
      <c r="N238" s="302">
        <v>40.552999999999997</v>
      </c>
      <c r="O238" s="302">
        <v>40.753</v>
      </c>
      <c r="P238" s="302">
        <v>40.095999999999997</v>
      </c>
      <c r="Q238" s="302">
        <v>40.750999999999998</v>
      </c>
      <c r="R238" s="302">
        <v>40.398000000000003</v>
      </c>
    </row>
    <row r="239" spans="1:18">
      <c r="A239">
        <v>237</v>
      </c>
      <c r="B239">
        <v>40.304000000000002</v>
      </c>
      <c r="C239">
        <v>40.033999999999999</v>
      </c>
      <c r="D239">
        <v>40.313000000000002</v>
      </c>
      <c r="E239">
        <v>40.587000000000003</v>
      </c>
      <c r="F239">
        <v>40.267000000000003</v>
      </c>
      <c r="G239">
        <v>42.039000000000001</v>
      </c>
      <c r="H239">
        <v>41.231999999999999</v>
      </c>
      <c r="I239" s="302">
        <v>40.167999999999999</v>
      </c>
      <c r="J239" s="302">
        <v>40.356000000000002</v>
      </c>
      <c r="K239" s="302">
        <v>40.176000000000002</v>
      </c>
      <c r="L239" s="302">
        <v>41.781999999999996</v>
      </c>
      <c r="M239" s="302">
        <v>40.33</v>
      </c>
      <c r="N239" s="302">
        <v>40.249000000000002</v>
      </c>
      <c r="O239" s="302">
        <v>40.668999999999997</v>
      </c>
      <c r="P239" s="302">
        <v>40.131999999999998</v>
      </c>
      <c r="Q239" s="302">
        <v>40.42</v>
      </c>
      <c r="R239" s="302">
        <v>40.476999999999997</v>
      </c>
    </row>
    <row r="240" spans="1:18">
      <c r="A240">
        <v>238</v>
      </c>
      <c r="B240">
        <v>40.247</v>
      </c>
      <c r="C240">
        <v>39.857999999999997</v>
      </c>
      <c r="D240">
        <v>40.469000000000001</v>
      </c>
      <c r="E240">
        <v>40.149000000000001</v>
      </c>
      <c r="F240">
        <v>40.795999999999999</v>
      </c>
      <c r="G240">
        <v>40.356000000000002</v>
      </c>
      <c r="H240">
        <v>41.191000000000003</v>
      </c>
      <c r="I240" s="302">
        <v>40.158000000000001</v>
      </c>
      <c r="J240" s="302">
        <v>40.335000000000001</v>
      </c>
      <c r="K240" s="302">
        <v>40.006999999999998</v>
      </c>
      <c r="L240" s="302">
        <v>41.655999999999999</v>
      </c>
      <c r="M240" s="302">
        <v>40.273000000000003</v>
      </c>
      <c r="N240" s="302">
        <v>40.220999999999997</v>
      </c>
      <c r="O240" s="302">
        <v>40.746000000000002</v>
      </c>
      <c r="P240" s="302">
        <v>40.186</v>
      </c>
      <c r="Q240" s="302">
        <v>40.372</v>
      </c>
      <c r="R240" s="302">
        <v>40.520000000000003</v>
      </c>
    </row>
    <row r="241" spans="1:18">
      <c r="A241">
        <v>239</v>
      </c>
      <c r="B241">
        <v>40.271000000000001</v>
      </c>
      <c r="C241">
        <v>39.741999999999997</v>
      </c>
      <c r="D241">
        <v>40.299999999999997</v>
      </c>
      <c r="E241">
        <v>40.381999999999998</v>
      </c>
      <c r="F241">
        <v>41.999000000000002</v>
      </c>
      <c r="G241">
        <v>40.732999999999997</v>
      </c>
      <c r="H241">
        <v>41.677999999999997</v>
      </c>
      <c r="I241" s="302">
        <v>40.006</v>
      </c>
      <c r="J241" s="302">
        <v>40.177</v>
      </c>
      <c r="K241" s="302">
        <v>40.094000000000001</v>
      </c>
      <c r="L241" s="302">
        <v>41.277999999999999</v>
      </c>
      <c r="M241" s="302">
        <v>40.387</v>
      </c>
      <c r="N241" s="302">
        <v>40.420999999999999</v>
      </c>
      <c r="O241" s="302">
        <v>40.765000000000001</v>
      </c>
      <c r="P241" s="302">
        <v>40.042000000000002</v>
      </c>
      <c r="Q241" s="302">
        <v>40.371000000000002</v>
      </c>
      <c r="R241" s="302">
        <v>40.377000000000002</v>
      </c>
    </row>
    <row r="242" spans="1:18">
      <c r="A242">
        <v>240</v>
      </c>
      <c r="B242">
        <v>40.235999999999997</v>
      </c>
      <c r="C242">
        <v>39.542999999999999</v>
      </c>
      <c r="D242">
        <v>40.308</v>
      </c>
      <c r="E242">
        <v>40.468000000000004</v>
      </c>
      <c r="F242">
        <v>41.456000000000003</v>
      </c>
      <c r="G242">
        <v>40.5</v>
      </c>
      <c r="H242">
        <v>41.231000000000002</v>
      </c>
      <c r="I242" s="302">
        <v>40.203000000000003</v>
      </c>
      <c r="J242" s="302">
        <v>40.408000000000001</v>
      </c>
      <c r="K242" s="302">
        <v>40.119</v>
      </c>
      <c r="L242" s="302">
        <v>41.543999999999997</v>
      </c>
      <c r="M242" s="302">
        <v>40.176000000000002</v>
      </c>
      <c r="N242" s="302">
        <v>40.5</v>
      </c>
      <c r="O242" s="302">
        <v>40.853999999999999</v>
      </c>
      <c r="P242" s="302">
        <v>39.918999999999997</v>
      </c>
      <c r="Q242" s="302">
        <v>40.261000000000003</v>
      </c>
      <c r="R242" s="302">
        <v>40.442</v>
      </c>
    </row>
    <row r="243" spans="1:18">
      <c r="A243">
        <v>241</v>
      </c>
      <c r="B243">
        <v>41.429000000000002</v>
      </c>
      <c r="C243">
        <v>39.853999999999999</v>
      </c>
      <c r="D243">
        <v>40.220999999999997</v>
      </c>
      <c r="E243">
        <v>40.107999999999997</v>
      </c>
      <c r="F243">
        <v>41.603000000000002</v>
      </c>
      <c r="G243">
        <v>41.651000000000003</v>
      </c>
      <c r="H243">
        <v>41.787999999999997</v>
      </c>
      <c r="I243" s="302">
        <v>40.130000000000003</v>
      </c>
      <c r="J243" s="302">
        <v>40.448999999999998</v>
      </c>
      <c r="K243" s="302">
        <v>39.957999999999998</v>
      </c>
      <c r="L243" s="302">
        <v>41.902999999999999</v>
      </c>
      <c r="M243" s="302">
        <v>40.213999999999999</v>
      </c>
      <c r="N243" s="302">
        <v>40.03</v>
      </c>
      <c r="O243" s="302">
        <v>40.826000000000001</v>
      </c>
      <c r="P243" s="302">
        <v>40.122</v>
      </c>
      <c r="Q243" s="302">
        <v>40.429000000000002</v>
      </c>
      <c r="R243" s="302">
        <v>40.558</v>
      </c>
    </row>
    <row r="244" spans="1:18">
      <c r="A244">
        <v>242</v>
      </c>
      <c r="B244">
        <v>40.83</v>
      </c>
      <c r="C244">
        <v>39.631999999999998</v>
      </c>
      <c r="D244">
        <v>40.200000000000003</v>
      </c>
      <c r="E244">
        <v>40.26</v>
      </c>
      <c r="F244">
        <v>40.43</v>
      </c>
      <c r="G244">
        <v>40.804000000000002</v>
      </c>
      <c r="H244">
        <v>41.753999999999998</v>
      </c>
      <c r="I244" s="302">
        <v>40.122</v>
      </c>
      <c r="J244" s="302">
        <v>40.177999999999997</v>
      </c>
      <c r="K244" s="302">
        <v>40.081000000000003</v>
      </c>
      <c r="L244" s="302">
        <v>41.417999999999999</v>
      </c>
      <c r="M244" s="302">
        <v>40.247</v>
      </c>
      <c r="N244" s="302">
        <v>40.445</v>
      </c>
      <c r="O244" s="302">
        <v>40.932000000000002</v>
      </c>
      <c r="P244" s="302">
        <v>40.06</v>
      </c>
      <c r="Q244" s="302">
        <v>40.356999999999999</v>
      </c>
      <c r="R244" s="302">
        <v>40.521000000000001</v>
      </c>
    </row>
    <row r="245" spans="1:18">
      <c r="A245">
        <v>243</v>
      </c>
      <c r="B245">
        <v>40.228000000000002</v>
      </c>
      <c r="C245">
        <v>39.747</v>
      </c>
      <c r="D245">
        <v>40.076999999999998</v>
      </c>
      <c r="E245">
        <v>40.808999999999997</v>
      </c>
      <c r="F245">
        <v>40.331000000000003</v>
      </c>
      <c r="G245">
        <v>40.718000000000004</v>
      </c>
      <c r="H245">
        <v>41.667999999999999</v>
      </c>
      <c r="I245" s="302">
        <v>40.024000000000001</v>
      </c>
      <c r="J245" s="302">
        <v>40.447000000000003</v>
      </c>
      <c r="K245" s="302">
        <v>40.057000000000002</v>
      </c>
      <c r="L245" s="302">
        <v>41.265999999999998</v>
      </c>
      <c r="M245" s="302">
        <v>40.140999999999998</v>
      </c>
      <c r="N245" s="302">
        <v>40.322000000000003</v>
      </c>
      <c r="O245" s="302">
        <v>40.756999999999998</v>
      </c>
      <c r="P245" s="302">
        <v>39.999000000000002</v>
      </c>
      <c r="Q245" s="302">
        <v>40.301000000000002</v>
      </c>
      <c r="R245" s="302">
        <v>41.021999999999998</v>
      </c>
    </row>
    <row r="246" spans="1:18">
      <c r="A246">
        <v>244</v>
      </c>
      <c r="B246">
        <v>40.279000000000003</v>
      </c>
      <c r="C246">
        <v>39.856999999999999</v>
      </c>
      <c r="D246">
        <v>40.401000000000003</v>
      </c>
      <c r="E246">
        <v>40.136000000000003</v>
      </c>
      <c r="F246">
        <v>40.128</v>
      </c>
      <c r="G246">
        <v>40.479999999999997</v>
      </c>
      <c r="H246">
        <v>40.874000000000002</v>
      </c>
      <c r="I246" s="302">
        <v>40.722000000000001</v>
      </c>
      <c r="J246" s="302">
        <v>40.503</v>
      </c>
      <c r="K246" s="302">
        <v>40.17</v>
      </c>
      <c r="L246" s="302">
        <v>43.201000000000001</v>
      </c>
      <c r="M246" s="302">
        <v>40.186</v>
      </c>
      <c r="N246" s="302">
        <v>40.159999999999997</v>
      </c>
      <c r="O246" s="302">
        <v>41.905000000000001</v>
      </c>
      <c r="P246" s="302">
        <v>40.005000000000003</v>
      </c>
      <c r="Q246" s="302">
        <v>40.381999999999998</v>
      </c>
      <c r="R246" s="302">
        <v>40.268000000000001</v>
      </c>
    </row>
    <row r="247" spans="1:18">
      <c r="A247">
        <v>245</v>
      </c>
      <c r="B247">
        <v>40.223999999999997</v>
      </c>
      <c r="C247">
        <v>39.933</v>
      </c>
      <c r="D247">
        <v>40.167000000000002</v>
      </c>
      <c r="E247">
        <v>40.186</v>
      </c>
      <c r="F247">
        <v>40.316000000000003</v>
      </c>
      <c r="G247">
        <v>40.764000000000003</v>
      </c>
      <c r="H247">
        <v>41.055</v>
      </c>
      <c r="I247" s="302">
        <v>40.401000000000003</v>
      </c>
      <c r="J247" s="302">
        <v>40.21</v>
      </c>
      <c r="K247" s="302">
        <v>40.298000000000002</v>
      </c>
      <c r="L247" s="302">
        <v>41.281999999999996</v>
      </c>
      <c r="M247" s="302">
        <v>40.118000000000002</v>
      </c>
      <c r="N247" s="302">
        <v>40.514000000000003</v>
      </c>
      <c r="O247" s="302">
        <v>40.779000000000003</v>
      </c>
      <c r="P247" s="302">
        <v>39.963999999999999</v>
      </c>
      <c r="Q247" s="302">
        <v>40.366</v>
      </c>
      <c r="R247" s="302">
        <v>40.521000000000001</v>
      </c>
    </row>
    <row r="248" spans="1:18">
      <c r="A248">
        <v>246</v>
      </c>
      <c r="B248">
        <v>40.295999999999999</v>
      </c>
      <c r="C248">
        <v>39.637999999999998</v>
      </c>
      <c r="D248">
        <v>39.889000000000003</v>
      </c>
      <c r="E248">
        <v>40.305</v>
      </c>
      <c r="F248">
        <v>40.167000000000002</v>
      </c>
      <c r="G248">
        <v>40.472999999999999</v>
      </c>
      <c r="H248">
        <v>40.732999999999997</v>
      </c>
      <c r="I248" s="302">
        <v>39.987000000000002</v>
      </c>
      <c r="J248" s="302">
        <v>40.301000000000002</v>
      </c>
      <c r="K248" s="302">
        <v>40.220999999999997</v>
      </c>
      <c r="L248" s="302">
        <v>42.277000000000001</v>
      </c>
      <c r="M248" s="302">
        <v>40.216000000000001</v>
      </c>
      <c r="N248" s="302">
        <v>40.548000000000002</v>
      </c>
      <c r="O248" s="302">
        <v>40.713000000000001</v>
      </c>
      <c r="P248" s="302">
        <v>40.116999999999997</v>
      </c>
      <c r="Q248" s="302">
        <v>40.180999999999997</v>
      </c>
      <c r="R248" s="302">
        <v>40.545999999999999</v>
      </c>
    </row>
    <row r="249" spans="1:18">
      <c r="A249">
        <v>247</v>
      </c>
      <c r="B249">
        <v>40.051000000000002</v>
      </c>
      <c r="C249">
        <v>39.904000000000003</v>
      </c>
      <c r="D249">
        <v>39.841999999999999</v>
      </c>
      <c r="E249">
        <v>40.052999999999997</v>
      </c>
      <c r="F249">
        <v>40.31</v>
      </c>
      <c r="G249">
        <v>40.494</v>
      </c>
      <c r="H249">
        <v>40.750999999999998</v>
      </c>
      <c r="I249" s="302">
        <v>40.183</v>
      </c>
      <c r="J249" s="302">
        <v>40.195999999999998</v>
      </c>
      <c r="K249" s="302">
        <v>40.055999999999997</v>
      </c>
      <c r="L249" s="302">
        <v>41.4</v>
      </c>
      <c r="M249" s="302">
        <v>40.107999999999997</v>
      </c>
      <c r="N249" s="302">
        <v>40.226999999999997</v>
      </c>
      <c r="O249" s="302">
        <v>40.75</v>
      </c>
      <c r="P249" s="302">
        <v>40.093000000000004</v>
      </c>
      <c r="Q249" s="302">
        <v>40.191000000000003</v>
      </c>
      <c r="R249" s="302">
        <v>40.807000000000002</v>
      </c>
    </row>
    <row r="250" spans="1:18">
      <c r="A250">
        <v>248</v>
      </c>
      <c r="B250">
        <v>40.33</v>
      </c>
      <c r="C250">
        <v>39.79</v>
      </c>
      <c r="D250">
        <v>39.921999999999997</v>
      </c>
      <c r="E250">
        <v>40.25</v>
      </c>
      <c r="F250">
        <v>40.133000000000003</v>
      </c>
      <c r="G250">
        <v>40.588999999999999</v>
      </c>
      <c r="H250">
        <v>40.380000000000003</v>
      </c>
      <c r="I250" s="302">
        <v>40.11</v>
      </c>
      <c r="J250" s="302">
        <v>40.728000000000002</v>
      </c>
      <c r="K250" s="302">
        <v>40.075000000000003</v>
      </c>
      <c r="L250" s="302">
        <v>41.796999999999997</v>
      </c>
      <c r="M250" s="302">
        <v>40.334000000000003</v>
      </c>
      <c r="N250" s="302">
        <v>40.201999999999998</v>
      </c>
      <c r="O250" s="302">
        <v>40.591999999999999</v>
      </c>
      <c r="P250" s="302">
        <v>40.08</v>
      </c>
      <c r="Q250" s="302">
        <v>40.110999999999997</v>
      </c>
      <c r="R250" s="302">
        <v>40.466999999999999</v>
      </c>
    </row>
    <row r="251" spans="1:18">
      <c r="A251">
        <v>249</v>
      </c>
      <c r="B251">
        <v>40.372999999999998</v>
      </c>
      <c r="C251">
        <v>39.729999999999997</v>
      </c>
      <c r="D251">
        <v>39.982999999999997</v>
      </c>
      <c r="E251">
        <v>40.058999999999997</v>
      </c>
      <c r="F251">
        <v>40.268999999999998</v>
      </c>
      <c r="G251">
        <v>40.697000000000003</v>
      </c>
      <c r="H251">
        <v>40.783999999999999</v>
      </c>
      <c r="I251" s="302">
        <v>40.122999999999998</v>
      </c>
      <c r="J251" s="302">
        <v>40.456000000000003</v>
      </c>
      <c r="K251" s="302">
        <v>40.024999999999999</v>
      </c>
      <c r="L251" s="302">
        <v>41.8</v>
      </c>
      <c r="M251" s="302">
        <v>40.26</v>
      </c>
      <c r="N251" s="302">
        <v>40.686999999999998</v>
      </c>
      <c r="O251" s="302">
        <v>40.578000000000003</v>
      </c>
      <c r="P251" s="302">
        <v>40.194000000000003</v>
      </c>
      <c r="Q251" s="302">
        <v>41.88</v>
      </c>
      <c r="R251" s="302">
        <v>40.351999999999997</v>
      </c>
    </row>
    <row r="252" spans="1:18">
      <c r="A252">
        <v>250</v>
      </c>
      <c r="B252">
        <v>40.243000000000002</v>
      </c>
      <c r="C252">
        <v>40.103999999999999</v>
      </c>
      <c r="D252">
        <v>39.993000000000002</v>
      </c>
      <c r="E252">
        <v>40.024000000000001</v>
      </c>
      <c r="F252">
        <v>40.162999999999997</v>
      </c>
      <c r="G252">
        <v>40.985999999999997</v>
      </c>
      <c r="H252">
        <v>40.686999999999998</v>
      </c>
      <c r="I252" s="302">
        <v>40.061</v>
      </c>
      <c r="J252" s="302">
        <v>40.344000000000001</v>
      </c>
      <c r="K252" s="302">
        <v>39.996000000000002</v>
      </c>
      <c r="L252" s="302">
        <v>41.271999999999998</v>
      </c>
      <c r="M252" s="302">
        <v>39.941000000000003</v>
      </c>
      <c r="N252" s="302">
        <v>40.369</v>
      </c>
      <c r="O252" s="302">
        <v>40.85</v>
      </c>
      <c r="P252" s="302">
        <v>40.048999999999999</v>
      </c>
      <c r="Q252" s="302">
        <v>40.338000000000001</v>
      </c>
      <c r="R252" s="302">
        <v>41.36</v>
      </c>
    </row>
    <row r="253" spans="1:18">
      <c r="A253">
        <v>251</v>
      </c>
      <c r="B253">
        <v>40.151000000000003</v>
      </c>
      <c r="C253">
        <v>39.625999999999998</v>
      </c>
      <c r="D253">
        <v>40.212000000000003</v>
      </c>
      <c r="E253">
        <v>40.048999999999999</v>
      </c>
      <c r="F253">
        <v>40.064</v>
      </c>
      <c r="G253">
        <v>40.557000000000002</v>
      </c>
      <c r="H253">
        <v>40.53</v>
      </c>
      <c r="I253" s="302">
        <v>40.012</v>
      </c>
      <c r="J253" s="302">
        <v>40.264000000000003</v>
      </c>
      <c r="K253" s="302">
        <v>39.935000000000002</v>
      </c>
      <c r="L253" s="302">
        <v>42.19</v>
      </c>
      <c r="M253" s="302">
        <v>40.158999999999999</v>
      </c>
      <c r="N253" s="302">
        <v>40.223999999999997</v>
      </c>
      <c r="O253" s="302">
        <v>40.837000000000003</v>
      </c>
      <c r="P253" s="302">
        <v>39.908999999999999</v>
      </c>
      <c r="Q253" s="302">
        <v>40.179000000000002</v>
      </c>
      <c r="R253" s="302">
        <v>40.524000000000001</v>
      </c>
    </row>
    <row r="254" spans="1:18">
      <c r="A254">
        <v>252</v>
      </c>
      <c r="B254">
        <v>40.192</v>
      </c>
      <c r="C254">
        <v>39.893000000000001</v>
      </c>
      <c r="D254">
        <v>40.107999999999997</v>
      </c>
      <c r="E254">
        <v>40.100999999999999</v>
      </c>
      <c r="F254">
        <v>40.31</v>
      </c>
      <c r="G254">
        <v>40.348999999999997</v>
      </c>
      <c r="H254">
        <v>40.463999999999999</v>
      </c>
      <c r="I254" s="302">
        <v>40.079000000000001</v>
      </c>
      <c r="J254" s="302">
        <v>40.444000000000003</v>
      </c>
      <c r="K254" s="302">
        <v>40.014000000000003</v>
      </c>
      <c r="L254" s="302">
        <v>41.636000000000003</v>
      </c>
      <c r="M254" s="302">
        <v>40.216000000000001</v>
      </c>
      <c r="N254" s="302">
        <v>40.348999999999997</v>
      </c>
      <c r="O254" s="302">
        <v>40.883000000000003</v>
      </c>
      <c r="P254" s="302">
        <v>40.002000000000002</v>
      </c>
      <c r="Q254" s="302">
        <v>40.168999999999997</v>
      </c>
      <c r="R254" s="302">
        <v>40.515000000000001</v>
      </c>
    </row>
    <row r="255" spans="1:18">
      <c r="A255">
        <v>253</v>
      </c>
      <c r="B255">
        <v>40.039000000000001</v>
      </c>
      <c r="C255">
        <v>40.081000000000003</v>
      </c>
      <c r="D255">
        <v>40.11</v>
      </c>
      <c r="E255">
        <v>40.173000000000002</v>
      </c>
      <c r="F255">
        <v>40.268999999999998</v>
      </c>
      <c r="G255">
        <v>40.481000000000002</v>
      </c>
      <c r="H255">
        <v>40.747999999999998</v>
      </c>
      <c r="I255" s="302">
        <v>40.417999999999999</v>
      </c>
      <c r="J255" s="302">
        <v>40.347000000000001</v>
      </c>
      <c r="K255" s="302">
        <v>39.972999999999999</v>
      </c>
      <c r="L255" s="302">
        <v>41.887</v>
      </c>
      <c r="M255" s="302">
        <v>40.215000000000003</v>
      </c>
      <c r="N255" s="302">
        <v>40.289000000000001</v>
      </c>
      <c r="O255" s="302">
        <v>40.956000000000003</v>
      </c>
      <c r="P255" s="302">
        <v>40.000999999999998</v>
      </c>
      <c r="Q255" s="302">
        <v>40.045999999999999</v>
      </c>
      <c r="R255" s="302">
        <v>40.587000000000003</v>
      </c>
    </row>
    <row r="256" spans="1:18">
      <c r="A256">
        <v>254</v>
      </c>
      <c r="B256">
        <v>40.664999999999999</v>
      </c>
      <c r="C256">
        <v>39.787999999999997</v>
      </c>
      <c r="D256">
        <v>40.164000000000001</v>
      </c>
      <c r="E256">
        <v>40.151000000000003</v>
      </c>
      <c r="F256">
        <v>40.466000000000001</v>
      </c>
      <c r="G256">
        <v>40.442999999999998</v>
      </c>
      <c r="H256">
        <v>40.738</v>
      </c>
      <c r="I256" s="302">
        <v>40.023000000000003</v>
      </c>
      <c r="J256" s="302">
        <v>40.347000000000001</v>
      </c>
      <c r="K256" s="302">
        <v>40.057000000000002</v>
      </c>
      <c r="L256" s="302">
        <v>41.329000000000001</v>
      </c>
      <c r="M256" s="302">
        <v>40.149000000000001</v>
      </c>
      <c r="N256" s="302">
        <v>41.22</v>
      </c>
      <c r="O256" s="302">
        <v>41.395000000000003</v>
      </c>
      <c r="P256" s="302">
        <v>41.314</v>
      </c>
      <c r="Q256" s="302">
        <v>40.073</v>
      </c>
      <c r="R256" s="302">
        <v>40.503999999999998</v>
      </c>
    </row>
    <row r="257" spans="1:18">
      <c r="A257">
        <v>255</v>
      </c>
      <c r="B257">
        <v>40.323</v>
      </c>
      <c r="C257">
        <v>39.622</v>
      </c>
      <c r="D257">
        <v>40.250999999999998</v>
      </c>
      <c r="E257">
        <v>40.304000000000002</v>
      </c>
      <c r="F257">
        <v>40.095999999999997</v>
      </c>
      <c r="G257">
        <v>40.444000000000003</v>
      </c>
      <c r="H257">
        <v>40.616</v>
      </c>
      <c r="I257" s="302">
        <v>40.064</v>
      </c>
      <c r="J257" s="302">
        <v>40.49</v>
      </c>
      <c r="K257" s="302">
        <v>40.180999999999997</v>
      </c>
      <c r="L257" s="302">
        <v>41.756999999999998</v>
      </c>
      <c r="M257" s="302">
        <v>40.066000000000003</v>
      </c>
      <c r="N257" s="302">
        <v>40.33</v>
      </c>
      <c r="O257" s="302">
        <v>40.945999999999998</v>
      </c>
      <c r="P257" s="302">
        <v>40.012999999999998</v>
      </c>
      <c r="Q257" s="302">
        <v>40.270000000000003</v>
      </c>
      <c r="R257" s="302">
        <v>40.762999999999998</v>
      </c>
    </row>
    <row r="258" spans="1:18">
      <c r="A258">
        <v>256</v>
      </c>
      <c r="B258">
        <v>40.026000000000003</v>
      </c>
      <c r="C258">
        <v>40.098999999999997</v>
      </c>
      <c r="D258">
        <v>41.66</v>
      </c>
      <c r="E258">
        <v>40.228999999999999</v>
      </c>
      <c r="F258">
        <v>40.018000000000001</v>
      </c>
      <c r="G258">
        <v>40.557000000000002</v>
      </c>
      <c r="H258">
        <v>40.539000000000001</v>
      </c>
      <c r="I258" s="302">
        <v>39.993000000000002</v>
      </c>
      <c r="J258" s="302">
        <v>40.314</v>
      </c>
      <c r="K258" s="302">
        <v>40.045999999999999</v>
      </c>
      <c r="L258" s="302">
        <v>41.651000000000003</v>
      </c>
      <c r="M258" s="302">
        <v>41.204999999999998</v>
      </c>
      <c r="N258" s="302">
        <v>40.332000000000001</v>
      </c>
      <c r="O258" s="302">
        <v>41.015999999999998</v>
      </c>
      <c r="P258" s="302">
        <v>40.253</v>
      </c>
      <c r="Q258" s="302">
        <v>39.939</v>
      </c>
      <c r="R258" s="302">
        <v>40.616</v>
      </c>
    </row>
    <row r="259" spans="1:18">
      <c r="A259">
        <v>257</v>
      </c>
      <c r="B259">
        <v>40.164999999999999</v>
      </c>
      <c r="C259">
        <v>39.698</v>
      </c>
      <c r="D259">
        <v>40.005000000000003</v>
      </c>
      <c r="E259">
        <v>40.164999999999999</v>
      </c>
      <c r="F259">
        <v>40.218000000000004</v>
      </c>
      <c r="G259">
        <v>40.468000000000004</v>
      </c>
      <c r="H259">
        <v>40.801000000000002</v>
      </c>
      <c r="I259" s="302">
        <v>40.064</v>
      </c>
      <c r="J259" s="302">
        <v>40.357999999999997</v>
      </c>
      <c r="K259" s="302">
        <v>40.137999999999998</v>
      </c>
      <c r="L259" s="302">
        <v>41.542999999999999</v>
      </c>
      <c r="M259" s="302">
        <v>40.335999999999999</v>
      </c>
      <c r="N259" s="302">
        <v>40.387999999999998</v>
      </c>
      <c r="O259" s="302">
        <v>42.32</v>
      </c>
      <c r="P259" s="302">
        <v>40.131999999999998</v>
      </c>
      <c r="Q259" s="302">
        <v>40.188000000000002</v>
      </c>
      <c r="R259" s="302">
        <v>40.414000000000001</v>
      </c>
    </row>
    <row r="260" spans="1:18">
      <c r="A260">
        <v>258</v>
      </c>
      <c r="B260">
        <v>40.344000000000001</v>
      </c>
      <c r="C260">
        <v>39.784999999999997</v>
      </c>
      <c r="D260">
        <v>39.927</v>
      </c>
      <c r="E260">
        <v>40.353999999999999</v>
      </c>
      <c r="F260">
        <v>40.56</v>
      </c>
      <c r="G260">
        <v>40.200000000000003</v>
      </c>
      <c r="H260">
        <v>40.454000000000001</v>
      </c>
      <c r="I260" s="302">
        <v>40.091000000000001</v>
      </c>
      <c r="J260" s="302">
        <v>40.305</v>
      </c>
      <c r="K260" s="302">
        <v>39.953000000000003</v>
      </c>
      <c r="L260" s="302">
        <v>41.433</v>
      </c>
      <c r="M260" s="302">
        <v>40.244</v>
      </c>
      <c r="N260" s="302">
        <v>40.387</v>
      </c>
      <c r="O260" s="302">
        <v>40.79</v>
      </c>
      <c r="P260" s="302">
        <v>40.084000000000003</v>
      </c>
      <c r="Q260" s="302">
        <v>40.036999999999999</v>
      </c>
      <c r="R260" s="302">
        <v>40.386000000000003</v>
      </c>
    </row>
    <row r="261" spans="1:18">
      <c r="A261">
        <v>259</v>
      </c>
      <c r="B261">
        <v>40.463000000000001</v>
      </c>
      <c r="C261">
        <v>39.661000000000001</v>
      </c>
      <c r="D261">
        <v>40.113</v>
      </c>
      <c r="E261">
        <v>40.371000000000002</v>
      </c>
      <c r="F261">
        <v>40.354999999999997</v>
      </c>
      <c r="G261">
        <v>40.469000000000001</v>
      </c>
      <c r="H261">
        <v>40.917999999999999</v>
      </c>
      <c r="I261" s="302">
        <v>40.177</v>
      </c>
      <c r="J261" s="302">
        <v>40.514000000000003</v>
      </c>
      <c r="K261" s="302">
        <v>39.985999999999997</v>
      </c>
      <c r="L261" s="302">
        <v>41.817999999999998</v>
      </c>
      <c r="M261" s="302">
        <v>40.228000000000002</v>
      </c>
      <c r="N261" s="302">
        <v>40.35</v>
      </c>
      <c r="O261" s="302">
        <v>42.037999999999997</v>
      </c>
      <c r="P261" s="302">
        <v>40.121000000000002</v>
      </c>
      <c r="Q261" s="302">
        <v>40.024000000000001</v>
      </c>
      <c r="R261" s="302">
        <v>40.472999999999999</v>
      </c>
    </row>
    <row r="262" spans="1:18">
      <c r="A262">
        <v>260</v>
      </c>
      <c r="B262">
        <v>40.331000000000003</v>
      </c>
      <c r="C262">
        <v>39.796999999999997</v>
      </c>
      <c r="D262">
        <v>39.935000000000002</v>
      </c>
      <c r="E262">
        <v>40.415999999999997</v>
      </c>
      <c r="F262">
        <v>40.149000000000001</v>
      </c>
      <c r="G262">
        <v>40.82</v>
      </c>
      <c r="H262">
        <v>40.820999999999998</v>
      </c>
      <c r="I262" s="302">
        <v>40.112000000000002</v>
      </c>
      <c r="J262" s="302">
        <v>40.731000000000002</v>
      </c>
      <c r="K262" s="302">
        <v>40.024000000000001</v>
      </c>
      <c r="L262" s="302">
        <v>145.09100000000001</v>
      </c>
      <c r="M262" s="302">
        <v>40.344000000000001</v>
      </c>
      <c r="N262" s="302">
        <v>40.628999999999998</v>
      </c>
      <c r="O262" s="302">
        <v>40.756</v>
      </c>
      <c r="P262" s="302">
        <v>40.01</v>
      </c>
      <c r="Q262" s="302">
        <v>40.219000000000001</v>
      </c>
      <c r="R262" s="302">
        <v>40.594000000000001</v>
      </c>
    </row>
    <row r="263" spans="1:18">
      <c r="A263">
        <v>261</v>
      </c>
      <c r="B263">
        <v>40.286000000000001</v>
      </c>
      <c r="C263">
        <v>39.590000000000003</v>
      </c>
      <c r="D263">
        <v>39.848999999999997</v>
      </c>
      <c r="E263">
        <v>41.081000000000003</v>
      </c>
      <c r="F263">
        <v>40.927999999999997</v>
      </c>
      <c r="G263">
        <v>40.799999999999997</v>
      </c>
      <c r="H263">
        <v>40.661000000000001</v>
      </c>
      <c r="I263" s="302">
        <v>40.048000000000002</v>
      </c>
      <c r="J263" s="302">
        <v>40.424999999999997</v>
      </c>
      <c r="K263" s="302">
        <v>39.984999999999999</v>
      </c>
      <c r="L263" s="302">
        <v>41.457999999999998</v>
      </c>
      <c r="M263" s="302">
        <v>40.149000000000001</v>
      </c>
      <c r="N263" s="302">
        <v>141.85</v>
      </c>
      <c r="O263" s="302">
        <v>40.96</v>
      </c>
      <c r="P263" s="302">
        <v>40.027999999999999</v>
      </c>
      <c r="Q263" s="302">
        <v>40.337000000000003</v>
      </c>
      <c r="R263" s="302">
        <v>40.497999999999998</v>
      </c>
    </row>
    <row r="264" spans="1:18">
      <c r="A264">
        <v>262</v>
      </c>
      <c r="B264">
        <v>41.002000000000002</v>
      </c>
      <c r="C264">
        <v>39.792999999999999</v>
      </c>
      <c r="D264">
        <v>39.81</v>
      </c>
      <c r="E264">
        <v>40.61</v>
      </c>
      <c r="F264">
        <v>40.353999999999999</v>
      </c>
      <c r="G264">
        <v>41.012999999999998</v>
      </c>
      <c r="H264">
        <v>40.686999999999998</v>
      </c>
      <c r="I264" s="302">
        <v>40.183999999999997</v>
      </c>
      <c r="J264" s="302">
        <v>40.268000000000001</v>
      </c>
      <c r="K264" s="302">
        <v>40.029000000000003</v>
      </c>
      <c r="L264" s="302">
        <v>41.100999999999999</v>
      </c>
      <c r="M264" s="302">
        <v>40.023000000000003</v>
      </c>
      <c r="N264" s="302">
        <v>41.045999999999999</v>
      </c>
      <c r="O264" s="302">
        <v>40.75</v>
      </c>
      <c r="P264" s="302">
        <v>40.241</v>
      </c>
      <c r="Q264" s="302">
        <v>41.104999999999997</v>
      </c>
      <c r="R264" s="302">
        <v>40.466999999999999</v>
      </c>
    </row>
    <row r="265" spans="1:18">
      <c r="A265">
        <v>263</v>
      </c>
      <c r="B265">
        <v>40.347999999999999</v>
      </c>
      <c r="C265">
        <v>39.811</v>
      </c>
      <c r="D265">
        <v>39.886000000000003</v>
      </c>
      <c r="E265">
        <v>40.700000000000003</v>
      </c>
      <c r="F265">
        <v>40.098999999999997</v>
      </c>
      <c r="G265">
        <v>40.347000000000001</v>
      </c>
      <c r="H265">
        <v>40.515000000000001</v>
      </c>
      <c r="I265" s="302">
        <v>40.372</v>
      </c>
      <c r="J265" s="302">
        <v>40.354999999999997</v>
      </c>
      <c r="K265" s="302">
        <v>40.408999999999999</v>
      </c>
      <c r="L265" s="302">
        <v>41.405000000000001</v>
      </c>
      <c r="M265" s="302">
        <v>40.325000000000003</v>
      </c>
      <c r="N265" s="302">
        <v>41.22</v>
      </c>
      <c r="O265" s="302">
        <v>40.972999999999999</v>
      </c>
      <c r="P265" s="302">
        <v>40.14</v>
      </c>
      <c r="Q265" s="302">
        <v>40.277000000000001</v>
      </c>
      <c r="R265" s="302">
        <v>40.411999999999999</v>
      </c>
    </row>
    <row r="266" spans="1:18">
      <c r="A266">
        <v>264</v>
      </c>
      <c r="B266">
        <v>39.901000000000003</v>
      </c>
      <c r="C266">
        <v>39.841000000000001</v>
      </c>
      <c r="D266">
        <v>39.966000000000001</v>
      </c>
      <c r="E266">
        <v>40.362000000000002</v>
      </c>
      <c r="F266">
        <v>40.26</v>
      </c>
      <c r="G266">
        <v>40.802</v>
      </c>
      <c r="H266">
        <v>40.401000000000003</v>
      </c>
      <c r="I266" s="302">
        <v>40.420999999999999</v>
      </c>
      <c r="J266" s="302">
        <v>40.450000000000003</v>
      </c>
      <c r="K266" s="302">
        <v>40.091999999999999</v>
      </c>
      <c r="L266" s="302">
        <v>40.999000000000002</v>
      </c>
      <c r="M266" s="302">
        <v>40.097999999999999</v>
      </c>
      <c r="N266" s="302">
        <v>41.926000000000002</v>
      </c>
      <c r="O266" s="302">
        <v>41.055</v>
      </c>
      <c r="P266" s="302">
        <v>40.073999999999998</v>
      </c>
      <c r="Q266" s="302">
        <v>40.194000000000003</v>
      </c>
      <c r="R266" s="302">
        <v>40.587000000000003</v>
      </c>
    </row>
    <row r="267" spans="1:18">
      <c r="A267">
        <v>265</v>
      </c>
      <c r="B267">
        <v>39.862000000000002</v>
      </c>
      <c r="C267">
        <v>39.587000000000003</v>
      </c>
      <c r="D267">
        <v>39.959000000000003</v>
      </c>
      <c r="E267">
        <v>40.395000000000003</v>
      </c>
      <c r="F267">
        <v>40.234999999999999</v>
      </c>
      <c r="G267">
        <v>40.514000000000003</v>
      </c>
      <c r="H267">
        <v>40.738999999999997</v>
      </c>
      <c r="I267" s="302">
        <v>40.119</v>
      </c>
      <c r="J267" s="302">
        <v>40.450000000000003</v>
      </c>
      <c r="K267" s="302">
        <v>40.079000000000001</v>
      </c>
      <c r="L267" s="302">
        <v>40.997999999999998</v>
      </c>
      <c r="M267" s="302">
        <v>40.201999999999998</v>
      </c>
      <c r="N267" s="302">
        <v>40.326999999999998</v>
      </c>
      <c r="O267" s="302">
        <v>40.898000000000003</v>
      </c>
      <c r="P267" s="302">
        <v>40.046999999999997</v>
      </c>
      <c r="Q267" s="302">
        <v>40.219000000000001</v>
      </c>
      <c r="R267" s="302">
        <v>40.719000000000001</v>
      </c>
    </row>
    <row r="268" spans="1:18">
      <c r="A268">
        <v>266</v>
      </c>
      <c r="B268">
        <v>39.973999999999997</v>
      </c>
      <c r="C268">
        <v>39.973999999999997</v>
      </c>
      <c r="D268">
        <v>39.884</v>
      </c>
      <c r="E268">
        <v>40.444000000000003</v>
      </c>
      <c r="F268">
        <v>40.133000000000003</v>
      </c>
      <c r="G268">
        <v>40.502000000000002</v>
      </c>
      <c r="H268">
        <v>40.305999999999997</v>
      </c>
      <c r="I268" s="302">
        <v>40.085000000000001</v>
      </c>
      <c r="J268" s="302">
        <v>40.255000000000003</v>
      </c>
      <c r="K268" s="302">
        <v>39.979999999999997</v>
      </c>
      <c r="L268" s="302">
        <v>40.590000000000003</v>
      </c>
      <c r="M268" s="302">
        <v>40.118000000000002</v>
      </c>
      <c r="N268" s="302">
        <v>40.314999999999998</v>
      </c>
      <c r="O268" s="302">
        <v>40.868000000000002</v>
      </c>
      <c r="P268" s="302">
        <v>40.209000000000003</v>
      </c>
      <c r="Q268" s="302">
        <v>40.281999999999996</v>
      </c>
      <c r="R268" s="302">
        <v>40.537999999999997</v>
      </c>
    </row>
    <row r="269" spans="1:18">
      <c r="A269">
        <v>267</v>
      </c>
      <c r="B269">
        <v>39.996000000000002</v>
      </c>
      <c r="C269">
        <v>40.235999999999997</v>
      </c>
      <c r="D269">
        <v>40.072000000000003</v>
      </c>
      <c r="E269">
        <v>40.414999999999999</v>
      </c>
      <c r="F269">
        <v>40.307000000000002</v>
      </c>
      <c r="G269">
        <v>40.164999999999999</v>
      </c>
      <c r="H269">
        <v>40.491</v>
      </c>
      <c r="I269" s="302">
        <v>40.156999999999996</v>
      </c>
      <c r="J269" s="302">
        <v>40.209000000000003</v>
      </c>
      <c r="K269" s="302">
        <v>39.904000000000003</v>
      </c>
      <c r="L269" s="302">
        <v>40.383000000000003</v>
      </c>
      <c r="M269" s="302">
        <v>40.213999999999999</v>
      </c>
      <c r="N269" s="302">
        <v>40.712000000000003</v>
      </c>
      <c r="O269" s="302">
        <v>40.893999999999998</v>
      </c>
      <c r="P269" s="302">
        <v>40.472000000000001</v>
      </c>
      <c r="Q269" s="302">
        <v>40.18</v>
      </c>
      <c r="R269" s="302">
        <v>40.500999999999998</v>
      </c>
    </row>
    <row r="270" spans="1:18">
      <c r="A270">
        <v>268</v>
      </c>
      <c r="B270">
        <v>40.091999999999999</v>
      </c>
      <c r="C270">
        <v>39.719000000000001</v>
      </c>
      <c r="D270">
        <v>40.28</v>
      </c>
      <c r="E270">
        <v>40.220999999999997</v>
      </c>
      <c r="F270">
        <v>40.11</v>
      </c>
      <c r="G270">
        <v>40.524999999999999</v>
      </c>
      <c r="H270">
        <v>40.651000000000003</v>
      </c>
      <c r="I270" s="302">
        <v>40.421999999999997</v>
      </c>
      <c r="J270" s="302">
        <v>40.320999999999998</v>
      </c>
      <c r="K270" s="302">
        <v>40.058</v>
      </c>
      <c r="L270" s="302">
        <v>40.542999999999999</v>
      </c>
      <c r="M270" s="302">
        <v>40.234999999999999</v>
      </c>
      <c r="N270" s="302">
        <v>40.54</v>
      </c>
      <c r="O270" s="302">
        <v>40.750999999999998</v>
      </c>
      <c r="P270" s="302">
        <v>141.94200000000001</v>
      </c>
      <c r="Q270" s="302">
        <v>40.380000000000003</v>
      </c>
      <c r="R270" s="302">
        <v>40.497999999999998</v>
      </c>
    </row>
    <row r="271" spans="1:18">
      <c r="A271">
        <v>269</v>
      </c>
      <c r="B271">
        <v>39.996000000000002</v>
      </c>
      <c r="C271">
        <v>39.667000000000002</v>
      </c>
      <c r="D271">
        <v>39.896000000000001</v>
      </c>
      <c r="E271">
        <v>40.284999999999997</v>
      </c>
      <c r="F271">
        <v>40.319000000000003</v>
      </c>
      <c r="G271">
        <v>40.683</v>
      </c>
      <c r="H271">
        <v>40.906999999999996</v>
      </c>
      <c r="I271" s="302">
        <v>39.942999999999998</v>
      </c>
      <c r="J271" s="302">
        <v>40.343000000000004</v>
      </c>
      <c r="K271" s="302">
        <v>40.064999999999998</v>
      </c>
      <c r="L271" s="302">
        <v>40.393000000000001</v>
      </c>
      <c r="M271" s="302">
        <v>40.088000000000001</v>
      </c>
      <c r="N271" s="302">
        <v>40.165999999999997</v>
      </c>
      <c r="O271" s="302">
        <v>40.94</v>
      </c>
      <c r="P271" s="302">
        <v>40.618000000000002</v>
      </c>
      <c r="Q271" s="302">
        <v>40.176000000000002</v>
      </c>
      <c r="R271" s="302">
        <v>40.581000000000003</v>
      </c>
    </row>
    <row r="272" spans="1:18">
      <c r="A272">
        <v>270</v>
      </c>
      <c r="B272">
        <v>40.026000000000003</v>
      </c>
      <c r="C272">
        <v>39.825000000000003</v>
      </c>
      <c r="D272">
        <v>39.9</v>
      </c>
      <c r="E272">
        <v>40.354999999999997</v>
      </c>
      <c r="F272">
        <v>40.33</v>
      </c>
      <c r="G272">
        <v>41.21</v>
      </c>
      <c r="H272">
        <v>40.170999999999999</v>
      </c>
      <c r="I272" s="302">
        <v>39.975999999999999</v>
      </c>
      <c r="J272" s="302">
        <v>40.451999999999998</v>
      </c>
      <c r="K272" s="302">
        <v>40.128</v>
      </c>
      <c r="L272" s="302">
        <v>40.554000000000002</v>
      </c>
      <c r="M272" s="302">
        <v>40.116999999999997</v>
      </c>
      <c r="N272" s="302">
        <v>40.154000000000003</v>
      </c>
      <c r="O272" s="302">
        <v>40.838999999999999</v>
      </c>
      <c r="P272" s="302">
        <v>40.631999999999998</v>
      </c>
      <c r="Q272" s="302">
        <v>40.249000000000002</v>
      </c>
      <c r="R272" s="302">
        <v>40.645000000000003</v>
      </c>
    </row>
    <row r="273" spans="1:18">
      <c r="A273">
        <v>271</v>
      </c>
      <c r="B273">
        <v>40.194000000000003</v>
      </c>
      <c r="C273">
        <v>39.643999999999998</v>
      </c>
      <c r="D273">
        <v>39.954999999999998</v>
      </c>
      <c r="E273">
        <v>40.328000000000003</v>
      </c>
      <c r="F273">
        <v>40.155000000000001</v>
      </c>
      <c r="G273">
        <v>41.015999999999998</v>
      </c>
      <c r="H273">
        <v>40.448</v>
      </c>
      <c r="I273" s="302">
        <v>40.08</v>
      </c>
      <c r="J273" s="302">
        <v>40.421999999999997</v>
      </c>
      <c r="K273" s="302">
        <v>40.006999999999998</v>
      </c>
      <c r="L273" s="302">
        <v>40.6</v>
      </c>
      <c r="M273" s="302">
        <v>40.027000000000001</v>
      </c>
      <c r="N273" s="302">
        <v>40.210999999999999</v>
      </c>
      <c r="O273" s="302">
        <v>40.835999999999999</v>
      </c>
      <c r="P273" s="302">
        <v>40.389000000000003</v>
      </c>
      <c r="Q273" s="302">
        <v>40.424999999999997</v>
      </c>
      <c r="R273" s="302">
        <v>40.371000000000002</v>
      </c>
    </row>
    <row r="274" spans="1:18">
      <c r="A274">
        <v>272</v>
      </c>
      <c r="B274">
        <v>40.048999999999999</v>
      </c>
      <c r="C274">
        <v>39.664000000000001</v>
      </c>
      <c r="D274">
        <v>40.027999999999999</v>
      </c>
      <c r="E274">
        <v>40.262999999999998</v>
      </c>
      <c r="F274">
        <v>40.177</v>
      </c>
      <c r="G274">
        <v>40.604999999999997</v>
      </c>
      <c r="H274">
        <v>40.56</v>
      </c>
      <c r="I274" s="302">
        <v>40.170999999999999</v>
      </c>
      <c r="J274" s="302">
        <v>40.381</v>
      </c>
      <c r="K274" s="302">
        <v>40.014000000000003</v>
      </c>
      <c r="L274" s="302">
        <v>40.512999999999998</v>
      </c>
      <c r="M274" s="302">
        <v>39.860999999999997</v>
      </c>
      <c r="N274" s="302">
        <v>40.042000000000002</v>
      </c>
      <c r="O274" s="302">
        <v>40.866</v>
      </c>
      <c r="P274" s="302">
        <v>40.302999999999997</v>
      </c>
      <c r="Q274" s="302">
        <v>40.179000000000002</v>
      </c>
      <c r="R274" s="302">
        <v>40.470999999999997</v>
      </c>
    </row>
    <row r="275" spans="1:18">
      <c r="A275">
        <v>273</v>
      </c>
      <c r="B275">
        <v>40.024999999999999</v>
      </c>
      <c r="C275">
        <v>39.813000000000002</v>
      </c>
      <c r="D275">
        <v>39.838000000000001</v>
      </c>
      <c r="E275">
        <v>40.362000000000002</v>
      </c>
      <c r="F275">
        <v>40.237000000000002</v>
      </c>
      <c r="G275">
        <v>40.640999999999998</v>
      </c>
      <c r="H275">
        <v>40.378</v>
      </c>
      <c r="I275" s="302">
        <v>40.165999999999997</v>
      </c>
      <c r="J275" s="302">
        <v>40.284999999999997</v>
      </c>
      <c r="K275" s="302">
        <v>40.249000000000002</v>
      </c>
      <c r="L275" s="302">
        <v>40.524000000000001</v>
      </c>
      <c r="M275" s="302">
        <v>39.96</v>
      </c>
      <c r="N275" s="302">
        <v>40.136000000000003</v>
      </c>
      <c r="O275" s="302">
        <v>41.103999999999999</v>
      </c>
      <c r="P275" s="302">
        <v>40.406999999999996</v>
      </c>
      <c r="Q275" s="302">
        <v>40.045999999999999</v>
      </c>
      <c r="R275" s="302">
        <v>40.366999999999997</v>
      </c>
    </row>
    <row r="276" spans="1:18">
      <c r="A276">
        <v>274</v>
      </c>
      <c r="B276">
        <v>39.802</v>
      </c>
      <c r="C276">
        <v>39.639000000000003</v>
      </c>
      <c r="D276">
        <v>40.186</v>
      </c>
      <c r="E276">
        <v>40.264000000000003</v>
      </c>
      <c r="F276">
        <v>40.219000000000001</v>
      </c>
      <c r="G276">
        <v>40.39</v>
      </c>
      <c r="H276">
        <v>40.729999999999997</v>
      </c>
      <c r="I276" s="302">
        <v>40.933999999999997</v>
      </c>
      <c r="J276" s="302">
        <v>40.273000000000003</v>
      </c>
      <c r="K276" s="302">
        <v>40.026000000000003</v>
      </c>
      <c r="L276" s="302">
        <v>40.582000000000001</v>
      </c>
      <c r="M276" s="302">
        <v>40.128999999999998</v>
      </c>
      <c r="N276" s="302">
        <v>39.997999999999998</v>
      </c>
      <c r="O276" s="302">
        <v>40.813000000000002</v>
      </c>
      <c r="P276" s="302">
        <v>40.188000000000002</v>
      </c>
      <c r="Q276" s="302">
        <v>40.229999999999997</v>
      </c>
      <c r="R276" s="302">
        <v>40.811</v>
      </c>
    </row>
    <row r="277" spans="1:18">
      <c r="A277">
        <v>275</v>
      </c>
      <c r="B277">
        <v>40.097000000000001</v>
      </c>
      <c r="C277">
        <v>39.874000000000002</v>
      </c>
      <c r="D277">
        <v>40.003</v>
      </c>
      <c r="E277">
        <v>40.658000000000001</v>
      </c>
      <c r="F277">
        <v>40.732999999999997</v>
      </c>
      <c r="G277">
        <v>40.744</v>
      </c>
      <c r="H277">
        <v>40.636000000000003</v>
      </c>
      <c r="I277" s="302">
        <v>39.963000000000001</v>
      </c>
      <c r="J277" s="302">
        <v>40.287999999999997</v>
      </c>
      <c r="K277" s="302">
        <v>39.892000000000003</v>
      </c>
      <c r="L277" s="302">
        <v>40.433</v>
      </c>
      <c r="M277" s="302">
        <v>40.107999999999997</v>
      </c>
      <c r="N277" s="302">
        <v>40.164000000000001</v>
      </c>
      <c r="O277" s="302">
        <v>40.619999999999997</v>
      </c>
      <c r="P277" s="302">
        <v>40.146000000000001</v>
      </c>
      <c r="Q277" s="302">
        <v>40.277999999999999</v>
      </c>
      <c r="R277" s="302">
        <v>40.451000000000001</v>
      </c>
    </row>
    <row r="278" spans="1:18">
      <c r="A278">
        <v>276</v>
      </c>
      <c r="B278">
        <v>40.061999999999998</v>
      </c>
      <c r="C278">
        <v>39.72</v>
      </c>
      <c r="D278">
        <v>39.832000000000001</v>
      </c>
      <c r="E278">
        <v>40.024000000000001</v>
      </c>
      <c r="F278">
        <v>39.959000000000003</v>
      </c>
      <c r="G278">
        <v>41.070999999999998</v>
      </c>
      <c r="H278">
        <v>40.491999999999997</v>
      </c>
      <c r="I278" s="302">
        <v>40.113999999999997</v>
      </c>
      <c r="J278" s="302">
        <v>40.308</v>
      </c>
      <c r="K278" s="302">
        <v>39.917000000000002</v>
      </c>
      <c r="L278" s="302">
        <v>40.591999999999999</v>
      </c>
      <c r="M278" s="302">
        <v>40.049999999999997</v>
      </c>
      <c r="N278" s="302">
        <v>40.322000000000003</v>
      </c>
      <c r="O278" s="302">
        <v>40.786999999999999</v>
      </c>
      <c r="P278" s="302">
        <v>40.015999999999998</v>
      </c>
      <c r="Q278" s="302">
        <v>40.201999999999998</v>
      </c>
      <c r="R278" s="302">
        <v>40.28</v>
      </c>
    </row>
    <row r="279" spans="1:18">
      <c r="A279">
        <v>277</v>
      </c>
      <c r="B279">
        <v>39.905000000000001</v>
      </c>
      <c r="C279">
        <v>39.713000000000001</v>
      </c>
      <c r="D279">
        <v>39.783999999999999</v>
      </c>
      <c r="E279">
        <v>40.228999999999999</v>
      </c>
      <c r="F279">
        <v>39.976999999999997</v>
      </c>
      <c r="G279">
        <v>40.991999999999997</v>
      </c>
      <c r="H279">
        <v>40.609000000000002</v>
      </c>
      <c r="I279" s="302">
        <v>39.776000000000003</v>
      </c>
      <c r="J279" s="302">
        <v>40.439</v>
      </c>
      <c r="K279" s="302">
        <v>39.984000000000002</v>
      </c>
      <c r="L279" s="302">
        <v>40.564999999999998</v>
      </c>
      <c r="M279" s="302">
        <v>39.960999999999999</v>
      </c>
      <c r="N279" s="302">
        <v>40.137999999999998</v>
      </c>
      <c r="O279" s="302">
        <v>40.655999999999999</v>
      </c>
      <c r="P279" s="302">
        <v>40.021999999999998</v>
      </c>
      <c r="Q279" s="302">
        <v>40.81</v>
      </c>
      <c r="R279" s="302">
        <v>40.384</v>
      </c>
    </row>
    <row r="280" spans="1:18">
      <c r="A280">
        <v>278</v>
      </c>
      <c r="B280">
        <v>40.045999999999999</v>
      </c>
      <c r="C280">
        <v>39.584000000000003</v>
      </c>
      <c r="D280">
        <v>39.988</v>
      </c>
      <c r="E280">
        <v>40.332000000000001</v>
      </c>
      <c r="F280">
        <v>40.088000000000001</v>
      </c>
      <c r="G280">
        <v>40.670999999999999</v>
      </c>
      <c r="H280">
        <v>40.738</v>
      </c>
      <c r="I280" s="302">
        <v>39.904000000000003</v>
      </c>
      <c r="J280" s="302">
        <v>40.262999999999998</v>
      </c>
      <c r="K280" s="302">
        <v>39.908000000000001</v>
      </c>
      <c r="L280" s="302">
        <v>40.630000000000003</v>
      </c>
      <c r="M280" s="302">
        <v>39.945</v>
      </c>
      <c r="N280" s="302">
        <v>39.970999999999997</v>
      </c>
      <c r="O280" s="302">
        <v>40.688000000000002</v>
      </c>
      <c r="P280" s="302">
        <v>39.927</v>
      </c>
      <c r="Q280" s="302">
        <v>40.271999999999998</v>
      </c>
      <c r="R280" s="302">
        <v>40.209000000000003</v>
      </c>
    </row>
    <row r="281" spans="1:18">
      <c r="A281">
        <v>279</v>
      </c>
      <c r="B281">
        <v>40.076000000000001</v>
      </c>
      <c r="C281">
        <v>39.521000000000001</v>
      </c>
      <c r="D281">
        <v>39.978999999999999</v>
      </c>
      <c r="E281">
        <v>40.265999999999998</v>
      </c>
      <c r="F281">
        <v>40.133000000000003</v>
      </c>
      <c r="G281">
        <v>41.01</v>
      </c>
      <c r="H281">
        <v>41.658999999999999</v>
      </c>
      <c r="I281" s="302">
        <v>40.155000000000001</v>
      </c>
      <c r="J281" s="302">
        <v>40.389000000000003</v>
      </c>
      <c r="K281" s="302">
        <v>39.914000000000001</v>
      </c>
      <c r="L281" s="302">
        <v>40.521000000000001</v>
      </c>
      <c r="M281" s="302">
        <v>40.097999999999999</v>
      </c>
      <c r="N281" s="302">
        <v>40.158999999999999</v>
      </c>
      <c r="O281" s="302">
        <v>40.74</v>
      </c>
      <c r="P281" s="302">
        <v>40.113999999999997</v>
      </c>
      <c r="Q281" s="302">
        <v>40.073999999999998</v>
      </c>
      <c r="R281" s="302">
        <v>40.642000000000003</v>
      </c>
    </row>
    <row r="282" spans="1:18">
      <c r="A282">
        <v>280</v>
      </c>
      <c r="B282">
        <v>39.872999999999998</v>
      </c>
      <c r="C282">
        <v>39.593000000000004</v>
      </c>
      <c r="D282">
        <v>39.962000000000003</v>
      </c>
      <c r="E282">
        <v>40.201999999999998</v>
      </c>
      <c r="F282">
        <v>40.302</v>
      </c>
      <c r="G282">
        <v>40.581000000000003</v>
      </c>
      <c r="H282">
        <v>40.338000000000001</v>
      </c>
      <c r="I282" s="302">
        <v>40.133000000000003</v>
      </c>
      <c r="J282" s="302">
        <v>40.283000000000001</v>
      </c>
      <c r="K282" s="302">
        <v>40.18</v>
      </c>
      <c r="L282" s="302">
        <v>40.487000000000002</v>
      </c>
      <c r="M282" s="302">
        <v>39.968000000000004</v>
      </c>
      <c r="N282" s="302">
        <v>40.225000000000001</v>
      </c>
      <c r="O282" s="302">
        <v>40.665999999999997</v>
      </c>
      <c r="P282" s="302">
        <v>40.093000000000004</v>
      </c>
      <c r="Q282" s="302">
        <v>40.197000000000003</v>
      </c>
      <c r="R282" s="302">
        <v>40.590000000000003</v>
      </c>
    </row>
    <row r="283" spans="1:18">
      <c r="A283">
        <v>281</v>
      </c>
      <c r="B283">
        <v>40.286000000000001</v>
      </c>
      <c r="C283">
        <v>39.512999999999998</v>
      </c>
      <c r="D283">
        <v>39.893000000000001</v>
      </c>
      <c r="E283">
        <v>40.392000000000003</v>
      </c>
      <c r="F283">
        <v>40.087000000000003</v>
      </c>
      <c r="G283">
        <v>40.709000000000003</v>
      </c>
      <c r="H283">
        <v>40.533999999999999</v>
      </c>
      <c r="I283" s="302">
        <v>40.128999999999998</v>
      </c>
      <c r="J283" s="302">
        <v>40.872</v>
      </c>
      <c r="K283" s="302">
        <v>40.043999999999997</v>
      </c>
      <c r="L283" s="302">
        <v>40.902999999999999</v>
      </c>
      <c r="M283" s="302">
        <v>40.234999999999999</v>
      </c>
      <c r="N283" s="302">
        <v>40.212000000000003</v>
      </c>
      <c r="O283" s="302">
        <v>40.828000000000003</v>
      </c>
      <c r="P283" s="302">
        <v>40.101999999999997</v>
      </c>
      <c r="Q283" s="302">
        <v>40.003999999999998</v>
      </c>
      <c r="R283" s="302">
        <v>40.259</v>
      </c>
    </row>
    <row r="284" spans="1:18">
      <c r="A284">
        <v>282</v>
      </c>
      <c r="B284">
        <v>40.128</v>
      </c>
      <c r="C284">
        <v>39.801000000000002</v>
      </c>
      <c r="D284">
        <v>39.898000000000003</v>
      </c>
      <c r="E284">
        <v>40.25</v>
      </c>
      <c r="F284">
        <v>40.286000000000001</v>
      </c>
      <c r="G284">
        <v>41.932000000000002</v>
      </c>
      <c r="H284">
        <v>40.383000000000003</v>
      </c>
      <c r="I284" s="302">
        <v>39.886000000000003</v>
      </c>
      <c r="J284" s="302">
        <v>40.220999999999997</v>
      </c>
      <c r="K284" s="302">
        <v>40.234000000000002</v>
      </c>
      <c r="L284" s="302">
        <v>40.664999999999999</v>
      </c>
      <c r="M284" s="302">
        <v>40.101999999999997</v>
      </c>
      <c r="N284" s="302">
        <v>39.988</v>
      </c>
      <c r="O284" s="302">
        <v>42.231000000000002</v>
      </c>
      <c r="P284" s="302">
        <v>40.121000000000002</v>
      </c>
      <c r="Q284" s="302">
        <v>40.055999999999997</v>
      </c>
      <c r="R284" s="302">
        <v>40.271000000000001</v>
      </c>
    </row>
    <row r="285" spans="1:18">
      <c r="A285">
        <v>283</v>
      </c>
      <c r="B285">
        <v>40.048000000000002</v>
      </c>
      <c r="C285">
        <v>39.783000000000001</v>
      </c>
      <c r="D285">
        <v>39.959000000000003</v>
      </c>
      <c r="E285">
        <v>40.183999999999997</v>
      </c>
      <c r="F285">
        <v>40.176000000000002</v>
      </c>
      <c r="G285">
        <v>41.125</v>
      </c>
      <c r="H285">
        <v>40.595999999999997</v>
      </c>
      <c r="I285" s="302">
        <v>40.249000000000002</v>
      </c>
      <c r="J285" s="302">
        <v>40.247</v>
      </c>
      <c r="K285" s="302">
        <v>40.031999999999996</v>
      </c>
      <c r="L285" s="302">
        <v>40.572000000000003</v>
      </c>
      <c r="M285" s="302">
        <v>40.216999999999999</v>
      </c>
      <c r="N285" s="302">
        <v>39.978000000000002</v>
      </c>
      <c r="O285" s="302">
        <v>40.790999999999997</v>
      </c>
      <c r="P285" s="302">
        <v>39.902000000000001</v>
      </c>
      <c r="Q285" s="302">
        <v>40.718000000000004</v>
      </c>
      <c r="R285" s="302">
        <v>40.561999999999998</v>
      </c>
    </row>
    <row r="286" spans="1:18">
      <c r="A286">
        <v>284</v>
      </c>
      <c r="B286">
        <v>40.03</v>
      </c>
      <c r="C286">
        <v>39.555999999999997</v>
      </c>
      <c r="D286">
        <v>39.776000000000003</v>
      </c>
      <c r="E286">
        <v>40.450000000000003</v>
      </c>
      <c r="F286">
        <v>40.162999999999997</v>
      </c>
      <c r="G286">
        <v>40.51</v>
      </c>
      <c r="H286">
        <v>41.551000000000002</v>
      </c>
      <c r="I286" s="302">
        <v>39.999000000000002</v>
      </c>
      <c r="J286" s="302">
        <v>40.252000000000002</v>
      </c>
      <c r="K286" s="302">
        <v>39.936</v>
      </c>
      <c r="L286" s="302">
        <v>41.103000000000002</v>
      </c>
      <c r="M286" s="302">
        <v>39.97</v>
      </c>
      <c r="N286" s="302">
        <v>39.959000000000003</v>
      </c>
      <c r="O286" s="302">
        <v>40.706000000000003</v>
      </c>
      <c r="P286" s="302">
        <v>39.978999999999999</v>
      </c>
      <c r="Q286" s="302">
        <v>40.341000000000001</v>
      </c>
      <c r="R286" s="302">
        <v>40.444000000000003</v>
      </c>
    </row>
    <row r="287" spans="1:18">
      <c r="A287">
        <v>285</v>
      </c>
      <c r="B287">
        <v>40.465000000000003</v>
      </c>
      <c r="C287">
        <v>39.670999999999999</v>
      </c>
      <c r="D287">
        <v>40.082000000000001</v>
      </c>
      <c r="E287">
        <v>40.49</v>
      </c>
      <c r="F287">
        <v>40.252000000000002</v>
      </c>
      <c r="G287">
        <v>40.658999999999999</v>
      </c>
      <c r="H287">
        <v>40.981999999999999</v>
      </c>
      <c r="I287" s="302">
        <v>40.537999999999997</v>
      </c>
      <c r="J287" s="302">
        <v>40.15</v>
      </c>
      <c r="K287" s="302">
        <v>39.914999999999999</v>
      </c>
      <c r="L287" s="302">
        <v>40.478999999999999</v>
      </c>
      <c r="M287" s="302">
        <v>40.348999999999997</v>
      </c>
      <c r="N287" s="302">
        <v>40.113999999999997</v>
      </c>
      <c r="O287" s="302">
        <v>40.773000000000003</v>
      </c>
      <c r="P287" s="302">
        <v>40.192</v>
      </c>
      <c r="Q287" s="302">
        <v>40.119</v>
      </c>
      <c r="R287" s="302">
        <v>40.299999999999997</v>
      </c>
    </row>
    <row r="288" spans="1:18">
      <c r="A288">
        <v>286</v>
      </c>
      <c r="B288">
        <v>39.887999999999998</v>
      </c>
      <c r="C288">
        <v>39.601999999999997</v>
      </c>
      <c r="D288">
        <v>39.819000000000003</v>
      </c>
      <c r="E288">
        <v>40.354999999999997</v>
      </c>
      <c r="F288">
        <v>40.289000000000001</v>
      </c>
      <c r="G288">
        <v>40.417999999999999</v>
      </c>
      <c r="H288">
        <v>41.378</v>
      </c>
      <c r="I288" s="302">
        <v>40.268999999999998</v>
      </c>
      <c r="J288" s="302">
        <v>40.401000000000003</v>
      </c>
      <c r="K288" s="302">
        <v>39.936</v>
      </c>
      <c r="L288" s="302">
        <v>40.646999999999998</v>
      </c>
      <c r="M288" s="302">
        <v>39.921999999999997</v>
      </c>
      <c r="N288" s="302">
        <v>40.097000000000001</v>
      </c>
      <c r="O288" s="302">
        <v>40.951000000000001</v>
      </c>
      <c r="P288" s="302">
        <v>39.945</v>
      </c>
      <c r="Q288" s="302">
        <v>40.24</v>
      </c>
      <c r="R288" s="302">
        <v>40.472999999999999</v>
      </c>
    </row>
    <row r="289" spans="1:18">
      <c r="A289">
        <v>287</v>
      </c>
      <c r="B289">
        <v>39.99</v>
      </c>
      <c r="C289">
        <v>39.661000000000001</v>
      </c>
      <c r="D289">
        <v>39.813000000000002</v>
      </c>
      <c r="E289">
        <v>40.258000000000003</v>
      </c>
      <c r="F289">
        <v>40.261000000000003</v>
      </c>
      <c r="G289">
        <v>40.616</v>
      </c>
      <c r="H289">
        <v>40.463000000000001</v>
      </c>
      <c r="I289" s="302">
        <v>40.244</v>
      </c>
      <c r="J289" s="302">
        <v>41.756999999999998</v>
      </c>
      <c r="K289" s="302">
        <v>39.933</v>
      </c>
      <c r="L289" s="302">
        <v>40.655999999999999</v>
      </c>
      <c r="M289" s="302">
        <v>40.433</v>
      </c>
      <c r="N289" s="302">
        <v>40.497</v>
      </c>
      <c r="O289" s="302">
        <v>40.975000000000001</v>
      </c>
      <c r="P289" s="302">
        <v>39.972999999999999</v>
      </c>
      <c r="Q289" s="302">
        <v>39.994999999999997</v>
      </c>
      <c r="R289" s="302">
        <v>40.877000000000002</v>
      </c>
    </row>
    <row r="290" spans="1:18">
      <c r="A290">
        <v>288</v>
      </c>
      <c r="B290">
        <v>39.951999999999998</v>
      </c>
      <c r="C290">
        <v>39.747</v>
      </c>
      <c r="D290">
        <v>39.923999999999999</v>
      </c>
      <c r="E290">
        <v>40.476999999999997</v>
      </c>
      <c r="F290">
        <v>40.28</v>
      </c>
      <c r="G290">
        <v>41.2</v>
      </c>
      <c r="H290">
        <v>41.131</v>
      </c>
      <c r="I290" s="302">
        <v>40.241</v>
      </c>
      <c r="J290" s="302">
        <v>40.415999999999997</v>
      </c>
      <c r="K290" s="302">
        <v>40.442999999999998</v>
      </c>
      <c r="L290" s="302">
        <v>41.018000000000001</v>
      </c>
      <c r="M290" s="302">
        <v>40.369999999999997</v>
      </c>
      <c r="N290" s="302">
        <v>40.143000000000001</v>
      </c>
      <c r="O290" s="302">
        <v>40.777999999999999</v>
      </c>
      <c r="P290" s="302">
        <v>40.021000000000001</v>
      </c>
      <c r="Q290" s="302">
        <v>40.264000000000003</v>
      </c>
      <c r="R290" s="302">
        <v>40.36</v>
      </c>
    </row>
    <row r="291" spans="1:18">
      <c r="A291">
        <v>289</v>
      </c>
      <c r="B291">
        <v>39.921999999999997</v>
      </c>
      <c r="C291">
        <v>39.713999999999999</v>
      </c>
      <c r="D291">
        <v>39.859000000000002</v>
      </c>
      <c r="E291">
        <v>40.475999999999999</v>
      </c>
      <c r="F291">
        <v>40.188000000000002</v>
      </c>
      <c r="G291">
        <v>40.798000000000002</v>
      </c>
      <c r="H291">
        <v>41.222000000000001</v>
      </c>
      <c r="I291" s="302">
        <v>40.073999999999998</v>
      </c>
      <c r="J291" s="302">
        <v>40.380000000000003</v>
      </c>
      <c r="K291" s="302">
        <v>39.962000000000003</v>
      </c>
      <c r="L291" s="302">
        <v>41.244999999999997</v>
      </c>
      <c r="M291" s="302">
        <v>40.817999999999998</v>
      </c>
      <c r="N291" s="302">
        <v>40.082999999999998</v>
      </c>
      <c r="O291" s="302">
        <v>40.953000000000003</v>
      </c>
      <c r="P291" s="302">
        <v>40.222000000000001</v>
      </c>
      <c r="Q291" s="302">
        <v>40.231000000000002</v>
      </c>
      <c r="R291" s="302">
        <v>40.459000000000003</v>
      </c>
    </row>
    <row r="292" spans="1:18">
      <c r="A292">
        <v>290</v>
      </c>
      <c r="B292">
        <v>40.143999999999998</v>
      </c>
      <c r="C292">
        <v>39.796999999999997</v>
      </c>
      <c r="D292">
        <v>39.915999999999997</v>
      </c>
      <c r="E292">
        <v>40.241999999999997</v>
      </c>
      <c r="F292">
        <v>40.813000000000002</v>
      </c>
      <c r="G292">
        <v>41.350999999999999</v>
      </c>
      <c r="H292">
        <v>41.533999999999999</v>
      </c>
      <c r="I292" s="302">
        <v>40.052</v>
      </c>
      <c r="J292" s="302">
        <v>40.372</v>
      </c>
      <c r="K292" s="302">
        <v>40.107999999999997</v>
      </c>
      <c r="L292" s="302">
        <v>42.121000000000002</v>
      </c>
      <c r="M292" s="302">
        <v>40.225000000000001</v>
      </c>
      <c r="N292" s="302">
        <v>40.29</v>
      </c>
      <c r="O292" s="302">
        <v>40.924999999999997</v>
      </c>
      <c r="P292" s="302">
        <v>39.968000000000004</v>
      </c>
      <c r="Q292" s="302">
        <v>40.143999999999998</v>
      </c>
      <c r="R292" s="302">
        <v>40.503999999999998</v>
      </c>
    </row>
    <row r="293" spans="1:18">
      <c r="A293">
        <v>291</v>
      </c>
      <c r="B293">
        <v>39.911000000000001</v>
      </c>
      <c r="C293">
        <v>39.82</v>
      </c>
      <c r="D293">
        <v>39.938000000000002</v>
      </c>
      <c r="E293">
        <v>40.404000000000003</v>
      </c>
      <c r="F293">
        <v>41.637999999999998</v>
      </c>
      <c r="G293">
        <v>42.136000000000003</v>
      </c>
      <c r="H293">
        <v>41.978000000000002</v>
      </c>
      <c r="I293" s="302">
        <v>40.118000000000002</v>
      </c>
      <c r="J293" s="302">
        <v>40.295999999999999</v>
      </c>
      <c r="K293" s="302">
        <v>39.984999999999999</v>
      </c>
      <c r="L293" s="302">
        <v>40.847999999999999</v>
      </c>
      <c r="M293" s="302">
        <v>40.070999999999998</v>
      </c>
      <c r="N293" s="302">
        <v>40.383000000000003</v>
      </c>
      <c r="O293" s="302">
        <v>40.871000000000002</v>
      </c>
      <c r="P293" s="302">
        <v>40.241999999999997</v>
      </c>
      <c r="Q293" s="302">
        <v>40.070999999999998</v>
      </c>
      <c r="R293" s="302">
        <v>40.688000000000002</v>
      </c>
    </row>
    <row r="294" spans="1:18">
      <c r="A294">
        <v>292</v>
      </c>
      <c r="B294">
        <v>40.183999999999997</v>
      </c>
      <c r="C294">
        <v>39.546999999999997</v>
      </c>
      <c r="D294">
        <v>42.942999999999998</v>
      </c>
      <c r="E294">
        <v>40.295000000000002</v>
      </c>
      <c r="F294">
        <v>40.267000000000003</v>
      </c>
      <c r="G294">
        <v>41.13</v>
      </c>
      <c r="H294">
        <v>40.851999999999997</v>
      </c>
      <c r="I294" s="302">
        <v>40.25</v>
      </c>
      <c r="J294" s="302">
        <v>40.173000000000002</v>
      </c>
      <c r="K294" s="302">
        <v>40.506999999999998</v>
      </c>
      <c r="L294" s="302">
        <v>40.600999999999999</v>
      </c>
      <c r="M294" s="302">
        <v>40.01</v>
      </c>
      <c r="N294" s="302">
        <v>40.116999999999997</v>
      </c>
      <c r="O294" s="302">
        <v>40.83</v>
      </c>
      <c r="P294" s="302">
        <v>39.968000000000004</v>
      </c>
      <c r="Q294" s="302">
        <v>40.234999999999999</v>
      </c>
      <c r="R294" s="302">
        <v>40.587000000000003</v>
      </c>
    </row>
    <row r="295" spans="1:18">
      <c r="A295">
        <v>293</v>
      </c>
      <c r="B295">
        <v>40.164000000000001</v>
      </c>
      <c r="C295">
        <v>39.722999999999999</v>
      </c>
      <c r="D295">
        <v>39.959000000000003</v>
      </c>
      <c r="E295">
        <v>40.317999999999998</v>
      </c>
      <c r="F295">
        <v>40.438000000000002</v>
      </c>
      <c r="G295">
        <v>40.817999999999998</v>
      </c>
      <c r="H295">
        <v>41.74</v>
      </c>
      <c r="I295" s="302">
        <v>40.133000000000003</v>
      </c>
      <c r="J295" s="302">
        <v>40.203000000000003</v>
      </c>
      <c r="K295" s="302">
        <v>40.113999999999997</v>
      </c>
      <c r="L295" s="302">
        <v>40.555999999999997</v>
      </c>
      <c r="M295" s="302">
        <v>40</v>
      </c>
      <c r="N295" s="302">
        <v>40.22</v>
      </c>
      <c r="O295" s="302">
        <v>40.707000000000001</v>
      </c>
      <c r="P295" s="302">
        <v>40.106999999999999</v>
      </c>
      <c r="Q295" s="302">
        <v>40.188000000000002</v>
      </c>
      <c r="R295" s="302">
        <v>40.582000000000001</v>
      </c>
    </row>
    <row r="296" spans="1:18">
      <c r="A296">
        <v>294</v>
      </c>
      <c r="B296">
        <v>40.265000000000001</v>
      </c>
      <c r="C296">
        <v>39.552</v>
      </c>
      <c r="D296">
        <v>40.048000000000002</v>
      </c>
      <c r="E296">
        <v>40.328000000000003</v>
      </c>
      <c r="F296">
        <v>40.488</v>
      </c>
      <c r="G296">
        <v>41.173999999999999</v>
      </c>
      <c r="H296">
        <v>41.917999999999999</v>
      </c>
      <c r="I296" s="302">
        <v>40.366999999999997</v>
      </c>
      <c r="J296" s="302">
        <v>40.360999999999997</v>
      </c>
      <c r="K296" s="302">
        <v>40.369</v>
      </c>
      <c r="L296" s="302">
        <v>40.451000000000001</v>
      </c>
      <c r="M296" s="302">
        <v>40.090000000000003</v>
      </c>
      <c r="N296" s="302">
        <v>40.045999999999999</v>
      </c>
      <c r="O296" s="302">
        <v>40.802999999999997</v>
      </c>
      <c r="P296" s="302">
        <v>40.055999999999997</v>
      </c>
      <c r="Q296" s="302">
        <v>40.145000000000003</v>
      </c>
      <c r="R296" s="302">
        <v>40.551000000000002</v>
      </c>
    </row>
    <row r="297" spans="1:18">
      <c r="A297">
        <v>295</v>
      </c>
      <c r="B297">
        <v>40.119</v>
      </c>
      <c r="C297">
        <v>39.765000000000001</v>
      </c>
      <c r="D297">
        <v>39.790999999999997</v>
      </c>
      <c r="E297">
        <v>41.015000000000001</v>
      </c>
      <c r="F297">
        <v>40.478000000000002</v>
      </c>
      <c r="G297">
        <v>41.850999999999999</v>
      </c>
      <c r="H297">
        <v>41.53</v>
      </c>
      <c r="I297" s="302">
        <v>40.088999999999999</v>
      </c>
      <c r="J297" s="302">
        <v>40.067999999999998</v>
      </c>
      <c r="K297" s="302">
        <v>40.052</v>
      </c>
      <c r="L297" s="302">
        <v>40.582000000000001</v>
      </c>
      <c r="M297" s="302">
        <v>40.201999999999998</v>
      </c>
      <c r="N297" s="302">
        <v>40.06</v>
      </c>
      <c r="O297" s="302">
        <v>41.003999999999998</v>
      </c>
      <c r="P297" s="302">
        <v>40.195999999999998</v>
      </c>
      <c r="Q297" s="302">
        <v>40.276000000000003</v>
      </c>
      <c r="R297" s="302">
        <v>40.68</v>
      </c>
    </row>
    <row r="298" spans="1:18">
      <c r="A298">
        <v>296</v>
      </c>
      <c r="B298">
        <v>40.307000000000002</v>
      </c>
      <c r="C298">
        <v>40.777000000000001</v>
      </c>
      <c r="D298">
        <v>39.914999999999999</v>
      </c>
      <c r="E298">
        <v>41.332999999999998</v>
      </c>
      <c r="F298">
        <v>40.999000000000002</v>
      </c>
      <c r="G298">
        <v>41.283000000000001</v>
      </c>
      <c r="H298">
        <v>40.895000000000003</v>
      </c>
      <c r="I298" s="302">
        <v>40.295000000000002</v>
      </c>
      <c r="J298" s="302">
        <v>40.197000000000003</v>
      </c>
      <c r="K298" s="302">
        <v>40.146000000000001</v>
      </c>
      <c r="L298" s="302">
        <v>40.616</v>
      </c>
      <c r="M298" s="302">
        <v>40.363999999999997</v>
      </c>
      <c r="N298" s="302">
        <v>40.164000000000001</v>
      </c>
      <c r="O298" s="302">
        <v>40.789000000000001</v>
      </c>
      <c r="P298" s="302">
        <v>40.073</v>
      </c>
      <c r="Q298" s="302">
        <v>40.277999999999999</v>
      </c>
      <c r="R298" s="302">
        <v>40.671999999999997</v>
      </c>
    </row>
    <row r="299" spans="1:18">
      <c r="A299">
        <v>297</v>
      </c>
      <c r="B299">
        <v>40.997</v>
      </c>
      <c r="C299">
        <v>39.817</v>
      </c>
      <c r="D299">
        <v>40.161000000000001</v>
      </c>
      <c r="E299">
        <v>40.767000000000003</v>
      </c>
      <c r="F299">
        <v>40.478000000000002</v>
      </c>
      <c r="G299">
        <v>40.695</v>
      </c>
      <c r="H299">
        <v>40.459000000000003</v>
      </c>
      <c r="I299" s="302">
        <v>40.228000000000002</v>
      </c>
      <c r="J299" s="302">
        <v>40.207000000000001</v>
      </c>
      <c r="K299" s="302">
        <v>40.020000000000003</v>
      </c>
      <c r="L299" s="302">
        <v>40.567999999999998</v>
      </c>
      <c r="M299" s="302">
        <v>40.212000000000003</v>
      </c>
      <c r="N299" s="302">
        <v>40.326999999999998</v>
      </c>
      <c r="O299" s="302">
        <v>40.828000000000003</v>
      </c>
      <c r="P299" s="302">
        <v>39.938000000000002</v>
      </c>
      <c r="Q299" s="302">
        <v>40.320999999999998</v>
      </c>
      <c r="R299" s="302">
        <v>41.238</v>
      </c>
    </row>
    <row r="300" spans="1:18">
      <c r="A300">
        <v>298</v>
      </c>
      <c r="B300">
        <v>41.201999999999998</v>
      </c>
      <c r="C300">
        <v>39.652999999999999</v>
      </c>
      <c r="D300">
        <v>40.186</v>
      </c>
      <c r="E300">
        <v>40.527000000000001</v>
      </c>
      <c r="F300">
        <v>40.695</v>
      </c>
      <c r="G300">
        <v>40.328000000000003</v>
      </c>
      <c r="H300">
        <v>40.701000000000001</v>
      </c>
      <c r="I300" s="302">
        <v>40.087000000000003</v>
      </c>
      <c r="J300" s="302">
        <v>40.402000000000001</v>
      </c>
      <c r="K300" s="302">
        <v>39.979999999999997</v>
      </c>
      <c r="L300" s="302">
        <v>40.972999999999999</v>
      </c>
      <c r="M300" s="302">
        <v>40.048999999999999</v>
      </c>
      <c r="N300" s="302">
        <v>40.164999999999999</v>
      </c>
      <c r="O300" s="302">
        <v>40.776000000000003</v>
      </c>
      <c r="P300" s="302">
        <v>40.176000000000002</v>
      </c>
      <c r="Q300" s="302">
        <v>40.28</v>
      </c>
      <c r="R300" s="302">
        <v>40.445</v>
      </c>
    </row>
    <row r="301" spans="1:18">
      <c r="A301">
        <v>299</v>
      </c>
      <c r="B301">
        <v>40.402999999999999</v>
      </c>
      <c r="C301">
        <v>40.161000000000001</v>
      </c>
      <c r="D301">
        <v>41.112000000000002</v>
      </c>
      <c r="E301">
        <v>41.024999999999999</v>
      </c>
      <c r="F301">
        <v>41.206000000000003</v>
      </c>
      <c r="G301">
        <v>40.686999999999998</v>
      </c>
      <c r="H301">
        <v>40.549999999999997</v>
      </c>
      <c r="I301" s="302">
        <v>40.045999999999999</v>
      </c>
      <c r="J301" s="302">
        <v>40.478000000000002</v>
      </c>
      <c r="K301" s="302">
        <v>39.92</v>
      </c>
      <c r="L301" s="302">
        <v>40.804000000000002</v>
      </c>
      <c r="M301" s="302">
        <v>40.204999999999998</v>
      </c>
      <c r="N301" s="302">
        <v>40.179000000000002</v>
      </c>
      <c r="O301" s="302">
        <v>40.686999999999998</v>
      </c>
      <c r="P301" s="302">
        <v>40.03</v>
      </c>
      <c r="Q301" s="302">
        <v>40.270000000000003</v>
      </c>
      <c r="R301" s="302">
        <v>40.634999999999998</v>
      </c>
    </row>
    <row r="302" spans="1:18">
      <c r="A302">
        <v>300</v>
      </c>
      <c r="B302">
        <v>41.052999999999997</v>
      </c>
      <c r="C302">
        <v>40.337000000000003</v>
      </c>
      <c r="D302">
        <v>40.948999999999998</v>
      </c>
      <c r="E302">
        <v>41.279000000000003</v>
      </c>
      <c r="F302">
        <v>41.085999999999999</v>
      </c>
      <c r="G302">
        <v>40.728999999999999</v>
      </c>
      <c r="H302">
        <v>40.479999999999997</v>
      </c>
      <c r="I302" s="302">
        <v>40.143999999999998</v>
      </c>
      <c r="J302" s="302">
        <v>40.229999999999997</v>
      </c>
      <c r="K302" s="302">
        <v>40.002000000000002</v>
      </c>
      <c r="L302" s="302">
        <v>40.604999999999997</v>
      </c>
      <c r="M302" s="302">
        <v>40.290999999999997</v>
      </c>
      <c r="N302" s="302">
        <v>40.198999999999998</v>
      </c>
      <c r="O302" s="302">
        <v>40.857999999999997</v>
      </c>
      <c r="P302" s="302">
        <v>40.238</v>
      </c>
      <c r="Q302" s="302">
        <v>40.283999999999999</v>
      </c>
      <c r="R302" s="302">
        <v>41.168999999999997</v>
      </c>
    </row>
    <row r="303" spans="1:18">
      <c r="A303">
        <v>301</v>
      </c>
      <c r="B303">
        <v>41.046999999999997</v>
      </c>
      <c r="C303">
        <v>39.813000000000002</v>
      </c>
      <c r="D303">
        <v>40.319000000000003</v>
      </c>
      <c r="E303">
        <v>40.627000000000002</v>
      </c>
      <c r="F303">
        <v>40.747</v>
      </c>
      <c r="G303">
        <v>40.719000000000001</v>
      </c>
      <c r="H303">
        <v>40.566000000000003</v>
      </c>
      <c r="I303" s="302">
        <v>40.130000000000003</v>
      </c>
      <c r="J303" s="302">
        <v>41.052</v>
      </c>
      <c r="K303" s="302">
        <v>39.878999999999998</v>
      </c>
      <c r="L303" s="302">
        <v>40.530999999999999</v>
      </c>
      <c r="M303" s="302">
        <v>40.073999999999998</v>
      </c>
      <c r="N303" s="302">
        <v>40.182000000000002</v>
      </c>
      <c r="O303" s="302">
        <v>40.963999999999999</v>
      </c>
      <c r="P303" s="302">
        <v>40.058</v>
      </c>
      <c r="Q303" s="302">
        <v>40.104999999999997</v>
      </c>
      <c r="R303" s="302">
        <v>40.33</v>
      </c>
    </row>
    <row r="304" spans="1:18">
      <c r="A304">
        <v>302</v>
      </c>
      <c r="B304">
        <v>41.835999999999999</v>
      </c>
      <c r="C304">
        <v>39.786999999999999</v>
      </c>
      <c r="D304">
        <v>41.026000000000003</v>
      </c>
      <c r="E304">
        <v>40.558999999999997</v>
      </c>
      <c r="F304">
        <v>41.212000000000003</v>
      </c>
      <c r="G304">
        <v>40.17</v>
      </c>
      <c r="H304">
        <v>40.512</v>
      </c>
      <c r="I304" s="302">
        <v>40.387</v>
      </c>
      <c r="J304" s="302">
        <v>40.418999999999997</v>
      </c>
      <c r="K304" s="302">
        <v>39.896999999999998</v>
      </c>
      <c r="L304" s="302">
        <v>40.962000000000003</v>
      </c>
      <c r="M304" s="302">
        <v>40.209000000000003</v>
      </c>
      <c r="N304" s="302">
        <v>40.426000000000002</v>
      </c>
      <c r="O304" s="302">
        <v>41.018999999999998</v>
      </c>
      <c r="P304" s="302">
        <v>40.247999999999998</v>
      </c>
      <c r="Q304" s="302">
        <v>40.201000000000001</v>
      </c>
      <c r="R304" s="302">
        <v>41.137999999999998</v>
      </c>
    </row>
    <row r="305" spans="1:18">
      <c r="A305">
        <v>303</v>
      </c>
      <c r="B305">
        <v>40.841999999999999</v>
      </c>
      <c r="C305">
        <v>39.914999999999999</v>
      </c>
      <c r="D305">
        <v>41.152000000000001</v>
      </c>
      <c r="E305">
        <v>40.194000000000003</v>
      </c>
      <c r="F305">
        <v>41.07</v>
      </c>
      <c r="G305">
        <v>40.411999999999999</v>
      </c>
      <c r="H305">
        <v>40.808999999999997</v>
      </c>
      <c r="I305" s="302">
        <v>40.204000000000001</v>
      </c>
      <c r="J305" s="302">
        <v>40.564</v>
      </c>
      <c r="K305" s="302">
        <v>39.924999999999997</v>
      </c>
      <c r="L305" s="302">
        <v>40.573999999999998</v>
      </c>
      <c r="M305" s="302">
        <v>40.137999999999998</v>
      </c>
      <c r="N305" s="302">
        <v>40.076999999999998</v>
      </c>
      <c r="O305" s="302">
        <v>40.719000000000001</v>
      </c>
      <c r="P305" s="302">
        <v>40.244</v>
      </c>
      <c r="Q305" s="302">
        <v>40.097999999999999</v>
      </c>
      <c r="R305" s="302">
        <v>143.74799999999999</v>
      </c>
    </row>
    <row r="306" spans="1:18">
      <c r="A306">
        <v>304</v>
      </c>
      <c r="B306">
        <v>40.863999999999997</v>
      </c>
      <c r="C306">
        <v>40.750999999999998</v>
      </c>
      <c r="D306">
        <v>41.804000000000002</v>
      </c>
      <c r="E306">
        <v>40.207999999999998</v>
      </c>
      <c r="F306">
        <v>41.015000000000001</v>
      </c>
      <c r="G306">
        <v>41.588999999999999</v>
      </c>
      <c r="H306">
        <v>40.893000000000001</v>
      </c>
      <c r="I306" s="302">
        <v>40.194000000000003</v>
      </c>
      <c r="J306" s="302">
        <v>40.494999999999997</v>
      </c>
      <c r="K306" s="302">
        <v>40.046999999999997</v>
      </c>
      <c r="L306" s="302">
        <v>40.665999999999997</v>
      </c>
      <c r="M306" s="302">
        <v>40.253999999999998</v>
      </c>
      <c r="N306" s="302">
        <v>40.35</v>
      </c>
      <c r="O306" s="302">
        <v>40.655999999999999</v>
      </c>
      <c r="P306" s="302">
        <v>40.170999999999999</v>
      </c>
      <c r="Q306" s="302">
        <v>40.095999999999997</v>
      </c>
      <c r="R306" s="302">
        <v>41.976999999999997</v>
      </c>
    </row>
    <row r="307" spans="1:18">
      <c r="A307">
        <v>305</v>
      </c>
      <c r="B307">
        <v>40.186</v>
      </c>
      <c r="C307">
        <v>40.284999999999997</v>
      </c>
      <c r="D307">
        <v>41.276000000000003</v>
      </c>
      <c r="E307">
        <v>40.185000000000002</v>
      </c>
      <c r="F307">
        <v>40.944000000000003</v>
      </c>
      <c r="G307">
        <v>40.273000000000003</v>
      </c>
      <c r="H307">
        <v>40.603000000000002</v>
      </c>
      <c r="I307" s="302">
        <v>40.323</v>
      </c>
      <c r="J307" s="302">
        <v>141.482</v>
      </c>
      <c r="K307" s="302">
        <v>40.018999999999998</v>
      </c>
      <c r="L307" s="302">
        <v>40.451999999999998</v>
      </c>
      <c r="M307" s="302">
        <v>40.29</v>
      </c>
      <c r="N307" s="302">
        <v>40.167999999999999</v>
      </c>
      <c r="O307" s="302">
        <v>40.804000000000002</v>
      </c>
      <c r="P307" s="302">
        <v>39.987000000000002</v>
      </c>
      <c r="Q307" s="302">
        <v>40.152000000000001</v>
      </c>
      <c r="R307" s="302">
        <v>41.872</v>
      </c>
    </row>
    <row r="308" spans="1:18">
      <c r="A308">
        <v>306</v>
      </c>
      <c r="B308">
        <v>40.137</v>
      </c>
      <c r="C308">
        <v>39.950000000000003</v>
      </c>
      <c r="D308">
        <v>40.119</v>
      </c>
      <c r="E308">
        <v>40.64</v>
      </c>
      <c r="F308">
        <v>40.518000000000001</v>
      </c>
      <c r="G308">
        <v>40.228999999999999</v>
      </c>
      <c r="H308">
        <v>40.567999999999998</v>
      </c>
      <c r="I308" s="302">
        <v>40.173000000000002</v>
      </c>
      <c r="J308" s="302">
        <v>41.116999999999997</v>
      </c>
      <c r="K308" s="302">
        <v>39.887</v>
      </c>
      <c r="L308" s="302">
        <v>40.770000000000003</v>
      </c>
      <c r="M308" s="302">
        <v>40.384999999999998</v>
      </c>
      <c r="N308" s="302">
        <v>40.264000000000003</v>
      </c>
      <c r="O308" s="302">
        <v>40.924999999999997</v>
      </c>
      <c r="P308" s="302">
        <v>40.212000000000003</v>
      </c>
      <c r="Q308" s="302">
        <v>40.155999999999999</v>
      </c>
      <c r="R308" s="302">
        <v>41.445</v>
      </c>
    </row>
    <row r="309" spans="1:18">
      <c r="A309">
        <v>307</v>
      </c>
      <c r="B309">
        <v>39.997999999999998</v>
      </c>
      <c r="C309">
        <v>40.634999999999998</v>
      </c>
      <c r="D309">
        <v>41.008000000000003</v>
      </c>
      <c r="E309">
        <v>40.500999999999998</v>
      </c>
      <c r="F309">
        <v>40.518000000000001</v>
      </c>
      <c r="G309">
        <v>40.595999999999997</v>
      </c>
      <c r="H309">
        <v>40.905000000000001</v>
      </c>
      <c r="I309" s="302">
        <v>40.4</v>
      </c>
      <c r="J309" s="302">
        <v>40.917999999999999</v>
      </c>
      <c r="K309" s="302">
        <v>39.947000000000003</v>
      </c>
      <c r="L309" s="302">
        <v>40.561</v>
      </c>
      <c r="M309" s="302">
        <v>40.332000000000001</v>
      </c>
      <c r="N309" s="302">
        <v>141.69399999999999</v>
      </c>
      <c r="O309" s="302">
        <v>41.598999999999997</v>
      </c>
      <c r="P309" s="302">
        <v>40.036000000000001</v>
      </c>
      <c r="Q309" s="302">
        <v>40.805999999999997</v>
      </c>
      <c r="R309" s="302">
        <v>41.198</v>
      </c>
    </row>
    <row r="310" spans="1:18">
      <c r="A310">
        <v>308</v>
      </c>
      <c r="B310">
        <v>39.912999999999997</v>
      </c>
      <c r="C310">
        <v>40.643000000000001</v>
      </c>
      <c r="D310">
        <v>41.003</v>
      </c>
      <c r="E310">
        <v>40.292000000000002</v>
      </c>
      <c r="F310">
        <v>40.444000000000003</v>
      </c>
      <c r="G310">
        <v>40.572000000000003</v>
      </c>
      <c r="H310">
        <v>42.67</v>
      </c>
      <c r="I310" s="302">
        <v>40.715000000000003</v>
      </c>
      <c r="J310" s="302">
        <v>40.837000000000003</v>
      </c>
      <c r="K310" s="302">
        <v>39.99</v>
      </c>
      <c r="L310" s="302">
        <v>40.795999999999999</v>
      </c>
      <c r="M310" s="302">
        <v>40.188000000000002</v>
      </c>
      <c r="N310" s="302">
        <v>40.968000000000004</v>
      </c>
      <c r="O310" s="302">
        <v>40.972999999999999</v>
      </c>
      <c r="P310" s="302">
        <v>40.063000000000002</v>
      </c>
      <c r="Q310" s="302">
        <v>40.28</v>
      </c>
      <c r="R310" s="302">
        <v>41.759</v>
      </c>
    </row>
    <row r="311" spans="1:18">
      <c r="A311">
        <v>309</v>
      </c>
      <c r="B311">
        <v>39.844000000000001</v>
      </c>
      <c r="C311">
        <v>41.369</v>
      </c>
      <c r="D311">
        <v>40.031999999999996</v>
      </c>
      <c r="E311">
        <v>40.588999999999999</v>
      </c>
      <c r="F311">
        <v>40.198999999999998</v>
      </c>
      <c r="G311">
        <v>41.091999999999999</v>
      </c>
      <c r="H311">
        <v>40.536999999999999</v>
      </c>
      <c r="I311" s="302">
        <v>144.48500000000001</v>
      </c>
      <c r="J311" s="302">
        <v>40.832000000000001</v>
      </c>
      <c r="K311" s="302">
        <v>40.015000000000001</v>
      </c>
      <c r="L311" s="302">
        <v>40.563000000000002</v>
      </c>
      <c r="M311" s="302">
        <v>40.552999999999997</v>
      </c>
      <c r="N311" s="302">
        <v>40.74</v>
      </c>
      <c r="O311" s="302">
        <v>41.264000000000003</v>
      </c>
      <c r="P311" s="302">
        <v>40.127000000000002</v>
      </c>
      <c r="Q311" s="302">
        <v>40.109000000000002</v>
      </c>
      <c r="R311" s="302">
        <v>41.206000000000003</v>
      </c>
    </row>
    <row r="312" spans="1:18">
      <c r="A312">
        <v>310</v>
      </c>
      <c r="B312">
        <v>40.311999999999998</v>
      </c>
      <c r="C312">
        <v>41.293999999999997</v>
      </c>
      <c r="D312">
        <v>40.119</v>
      </c>
      <c r="E312">
        <v>40.234999999999999</v>
      </c>
      <c r="F312">
        <v>40.463000000000001</v>
      </c>
      <c r="G312">
        <v>40.463999999999999</v>
      </c>
      <c r="H312">
        <v>40.576000000000001</v>
      </c>
      <c r="I312" s="302">
        <v>40.99</v>
      </c>
      <c r="J312" s="302">
        <v>40.795999999999999</v>
      </c>
      <c r="K312" s="302">
        <v>40.024000000000001</v>
      </c>
      <c r="L312" s="302">
        <v>40.520000000000003</v>
      </c>
      <c r="M312" s="302">
        <v>40.417999999999999</v>
      </c>
      <c r="N312" s="302">
        <v>40.738</v>
      </c>
      <c r="O312" s="302">
        <v>141.30699999999999</v>
      </c>
      <c r="P312" s="302">
        <v>40.22</v>
      </c>
      <c r="Q312" s="302">
        <v>40.338999999999999</v>
      </c>
      <c r="R312" s="302">
        <v>40.755000000000003</v>
      </c>
    </row>
    <row r="313" spans="1:18">
      <c r="A313">
        <v>311</v>
      </c>
      <c r="B313">
        <v>40.198999999999998</v>
      </c>
      <c r="C313">
        <v>40.155000000000001</v>
      </c>
      <c r="D313">
        <v>40.075000000000003</v>
      </c>
      <c r="E313">
        <v>40.348999999999997</v>
      </c>
      <c r="F313">
        <v>40.255000000000003</v>
      </c>
      <c r="G313">
        <v>40.527999999999999</v>
      </c>
      <c r="H313">
        <v>40.442</v>
      </c>
      <c r="I313" s="302">
        <v>40.786000000000001</v>
      </c>
      <c r="J313" s="302">
        <v>40.61</v>
      </c>
      <c r="K313" s="302">
        <v>40.164999999999999</v>
      </c>
      <c r="L313" s="302">
        <v>40.404000000000003</v>
      </c>
      <c r="M313" s="302">
        <v>40.369</v>
      </c>
      <c r="N313" s="302">
        <v>40.468000000000004</v>
      </c>
      <c r="O313" s="302">
        <v>41.12</v>
      </c>
      <c r="P313" s="302">
        <v>40.337000000000003</v>
      </c>
      <c r="Q313" s="302">
        <v>141.017</v>
      </c>
      <c r="R313" s="302">
        <v>40.718000000000004</v>
      </c>
    </row>
    <row r="314" spans="1:18">
      <c r="A314">
        <v>312</v>
      </c>
      <c r="B314">
        <v>40.215000000000003</v>
      </c>
      <c r="C314">
        <v>41.002000000000002</v>
      </c>
      <c r="D314">
        <v>42.52</v>
      </c>
      <c r="E314">
        <v>40.677999999999997</v>
      </c>
      <c r="F314">
        <v>40.39</v>
      </c>
      <c r="G314">
        <v>40.418999999999997</v>
      </c>
      <c r="H314">
        <v>40.552999999999997</v>
      </c>
      <c r="I314" s="302">
        <v>40.512</v>
      </c>
      <c r="J314" s="302">
        <v>40.655999999999999</v>
      </c>
      <c r="K314" s="302">
        <v>41.645000000000003</v>
      </c>
      <c r="L314" s="302">
        <v>40.872999999999998</v>
      </c>
      <c r="M314" s="302">
        <v>40.341999999999999</v>
      </c>
      <c r="N314" s="302">
        <v>40.36</v>
      </c>
      <c r="O314" s="302">
        <v>41.45</v>
      </c>
      <c r="P314" s="302">
        <v>40.106999999999999</v>
      </c>
      <c r="Q314" s="302">
        <v>41.463000000000001</v>
      </c>
      <c r="R314" s="302">
        <v>40.838000000000001</v>
      </c>
    </row>
    <row r="315" spans="1:18">
      <c r="A315">
        <v>313</v>
      </c>
      <c r="B315">
        <v>40.055999999999997</v>
      </c>
      <c r="C315">
        <v>40.962000000000003</v>
      </c>
      <c r="D315">
        <v>40.856999999999999</v>
      </c>
      <c r="E315">
        <v>40.591000000000001</v>
      </c>
      <c r="F315">
        <v>40.040999999999997</v>
      </c>
      <c r="G315">
        <v>40.741</v>
      </c>
      <c r="H315">
        <v>40.396000000000001</v>
      </c>
      <c r="I315" s="302">
        <v>40.658999999999999</v>
      </c>
      <c r="J315" s="302">
        <v>40.47</v>
      </c>
      <c r="K315" s="302">
        <v>40.417999999999999</v>
      </c>
      <c r="L315" s="302">
        <v>40.61</v>
      </c>
      <c r="M315" s="302">
        <v>40.658999999999999</v>
      </c>
      <c r="N315" s="302">
        <v>40.347999999999999</v>
      </c>
      <c r="O315" s="302">
        <v>40.774000000000001</v>
      </c>
      <c r="P315" s="302">
        <v>40.177999999999997</v>
      </c>
      <c r="Q315" s="302">
        <v>41.765999999999998</v>
      </c>
      <c r="R315" s="302">
        <v>40.759</v>
      </c>
    </row>
    <row r="316" spans="1:18">
      <c r="A316">
        <v>314</v>
      </c>
      <c r="B316">
        <v>40.000999999999998</v>
      </c>
      <c r="C316">
        <v>40.180999999999997</v>
      </c>
      <c r="D316">
        <v>40.058</v>
      </c>
      <c r="E316">
        <v>40.695</v>
      </c>
      <c r="F316">
        <v>40.276000000000003</v>
      </c>
      <c r="G316">
        <v>40.212000000000003</v>
      </c>
      <c r="H316">
        <v>40.402999999999999</v>
      </c>
      <c r="I316" s="302">
        <v>40.837000000000003</v>
      </c>
      <c r="J316" s="302">
        <v>40.343000000000004</v>
      </c>
      <c r="K316" s="302">
        <v>140.61500000000001</v>
      </c>
      <c r="L316" s="302">
        <v>40.777000000000001</v>
      </c>
      <c r="M316" s="302">
        <v>40.357999999999997</v>
      </c>
      <c r="N316" s="302">
        <v>40.328000000000003</v>
      </c>
      <c r="O316" s="302">
        <v>41.088000000000001</v>
      </c>
      <c r="P316" s="302">
        <v>40.145000000000003</v>
      </c>
      <c r="Q316" s="302">
        <v>40.470999999999997</v>
      </c>
      <c r="R316" s="302">
        <v>40.622999999999998</v>
      </c>
    </row>
    <row r="317" spans="1:18">
      <c r="A317">
        <v>315</v>
      </c>
      <c r="B317">
        <v>40.14</v>
      </c>
      <c r="C317">
        <v>40.01</v>
      </c>
      <c r="D317">
        <v>39.89</v>
      </c>
      <c r="E317">
        <v>40.106999999999999</v>
      </c>
      <c r="F317">
        <v>40.536999999999999</v>
      </c>
      <c r="G317">
        <v>40.436</v>
      </c>
      <c r="H317">
        <v>40.289000000000001</v>
      </c>
      <c r="I317" s="302">
        <v>40.427999999999997</v>
      </c>
      <c r="J317" s="302">
        <v>40.817999999999998</v>
      </c>
      <c r="K317" s="302">
        <v>40.444000000000003</v>
      </c>
      <c r="L317" s="302">
        <v>40.35</v>
      </c>
      <c r="M317" s="302">
        <v>40.472000000000001</v>
      </c>
      <c r="N317" s="302">
        <v>41.030999999999999</v>
      </c>
      <c r="O317" s="302">
        <v>40.728999999999999</v>
      </c>
      <c r="P317" s="302">
        <v>40.009</v>
      </c>
      <c r="Q317" s="302">
        <v>40.429000000000002</v>
      </c>
      <c r="R317" s="302">
        <v>40.695999999999998</v>
      </c>
    </row>
    <row r="318" spans="1:18">
      <c r="A318">
        <v>316</v>
      </c>
      <c r="B318">
        <v>39.854999999999997</v>
      </c>
      <c r="C318">
        <v>40.003</v>
      </c>
      <c r="D318">
        <v>39.915999999999997</v>
      </c>
      <c r="E318">
        <v>40.284999999999997</v>
      </c>
      <c r="F318">
        <v>41.304000000000002</v>
      </c>
      <c r="G318">
        <v>40.286999999999999</v>
      </c>
      <c r="H318">
        <v>40.616</v>
      </c>
      <c r="I318" s="302">
        <v>40.222999999999999</v>
      </c>
      <c r="J318" s="302">
        <v>40.470999999999997</v>
      </c>
      <c r="K318" s="302">
        <v>40.255000000000003</v>
      </c>
      <c r="L318" s="302">
        <v>40.53</v>
      </c>
      <c r="M318" s="302">
        <v>40.640999999999998</v>
      </c>
      <c r="N318" s="302">
        <v>40.264000000000003</v>
      </c>
      <c r="O318" s="302">
        <v>40.853999999999999</v>
      </c>
      <c r="P318" s="302">
        <v>40.01</v>
      </c>
      <c r="Q318" s="302">
        <v>40.253999999999998</v>
      </c>
      <c r="R318" s="302">
        <v>41.43</v>
      </c>
    </row>
    <row r="319" spans="1:18">
      <c r="A319">
        <v>317</v>
      </c>
      <c r="B319">
        <v>39.86</v>
      </c>
      <c r="C319">
        <v>42.104999999999997</v>
      </c>
      <c r="D319">
        <v>39.689</v>
      </c>
      <c r="E319">
        <v>40.222999999999999</v>
      </c>
      <c r="F319">
        <v>40.220999999999997</v>
      </c>
      <c r="G319">
        <v>40.859000000000002</v>
      </c>
      <c r="H319">
        <v>40.359000000000002</v>
      </c>
      <c r="I319" s="302">
        <v>40.201999999999998</v>
      </c>
      <c r="J319" s="302">
        <v>41.134999999999998</v>
      </c>
      <c r="K319" s="302">
        <v>40.204999999999998</v>
      </c>
      <c r="L319" s="302">
        <v>40.688000000000002</v>
      </c>
      <c r="M319" s="302">
        <v>141.32</v>
      </c>
      <c r="N319" s="302">
        <v>40.340000000000003</v>
      </c>
      <c r="O319" s="302">
        <v>40.783000000000001</v>
      </c>
      <c r="P319" s="302">
        <v>39.987000000000002</v>
      </c>
      <c r="Q319" s="302">
        <v>40.237000000000002</v>
      </c>
      <c r="R319" s="302">
        <v>40.832999999999998</v>
      </c>
    </row>
    <row r="320" spans="1:18">
      <c r="A320">
        <v>318</v>
      </c>
      <c r="B320">
        <v>40.098999999999997</v>
      </c>
      <c r="C320">
        <v>40.488999999999997</v>
      </c>
      <c r="D320">
        <v>39.765000000000001</v>
      </c>
      <c r="E320">
        <v>40.17</v>
      </c>
      <c r="F320">
        <v>40.168999999999997</v>
      </c>
      <c r="G320">
        <v>40.484000000000002</v>
      </c>
      <c r="H320">
        <v>40.332000000000001</v>
      </c>
      <c r="I320" s="302">
        <v>40.018000000000001</v>
      </c>
      <c r="J320" s="302">
        <v>40.500999999999998</v>
      </c>
      <c r="K320" s="302">
        <v>40.360999999999997</v>
      </c>
      <c r="L320" s="302">
        <v>40.576999999999998</v>
      </c>
      <c r="M320" s="302">
        <v>41.151000000000003</v>
      </c>
      <c r="N320" s="302">
        <v>40.308</v>
      </c>
      <c r="O320" s="302">
        <v>40.817999999999998</v>
      </c>
      <c r="P320" s="302">
        <v>40.146999999999998</v>
      </c>
      <c r="Q320" s="302">
        <v>40.235999999999997</v>
      </c>
      <c r="R320" s="302">
        <v>41.018000000000001</v>
      </c>
    </row>
    <row r="321" spans="1:18">
      <c r="A321">
        <v>319</v>
      </c>
      <c r="B321">
        <v>40.154000000000003</v>
      </c>
      <c r="C321">
        <v>39.787999999999997</v>
      </c>
      <c r="D321">
        <v>39.808999999999997</v>
      </c>
      <c r="E321">
        <v>40.203000000000003</v>
      </c>
      <c r="F321">
        <v>40.313000000000002</v>
      </c>
      <c r="G321">
        <v>40.119</v>
      </c>
      <c r="H321">
        <v>40.526000000000003</v>
      </c>
      <c r="I321" s="302">
        <v>40.406999999999996</v>
      </c>
      <c r="J321" s="302">
        <v>40.517000000000003</v>
      </c>
      <c r="K321" s="302">
        <v>40.055999999999997</v>
      </c>
      <c r="L321" s="302">
        <v>40.968000000000004</v>
      </c>
      <c r="M321" s="302">
        <v>40.670999999999999</v>
      </c>
      <c r="N321" s="302">
        <v>40.326999999999998</v>
      </c>
      <c r="O321" s="302">
        <v>40.781999999999996</v>
      </c>
      <c r="P321" s="302">
        <v>39.881999999999998</v>
      </c>
      <c r="Q321" s="302">
        <v>40.707999999999998</v>
      </c>
      <c r="R321" s="302">
        <v>40.895000000000003</v>
      </c>
    </row>
    <row r="322" spans="1:18">
      <c r="A322">
        <v>320</v>
      </c>
      <c r="B322">
        <v>40.478000000000002</v>
      </c>
      <c r="C322">
        <v>39.697000000000003</v>
      </c>
      <c r="D322">
        <v>39.673000000000002</v>
      </c>
      <c r="E322">
        <v>40.243000000000002</v>
      </c>
      <c r="F322">
        <v>40.154000000000003</v>
      </c>
      <c r="G322">
        <v>40.847000000000001</v>
      </c>
      <c r="H322">
        <v>40.545000000000002</v>
      </c>
      <c r="I322" s="302">
        <v>39.991</v>
      </c>
      <c r="J322" s="302">
        <v>40.383000000000003</v>
      </c>
      <c r="K322" s="302">
        <v>40.151000000000003</v>
      </c>
      <c r="L322" s="302">
        <v>40.613</v>
      </c>
      <c r="M322" s="302">
        <v>40.549999999999997</v>
      </c>
      <c r="N322" s="302">
        <v>40.5</v>
      </c>
      <c r="O322" s="302">
        <v>40.795000000000002</v>
      </c>
      <c r="P322" s="302">
        <v>39.945</v>
      </c>
      <c r="Q322" s="302">
        <v>40.340000000000003</v>
      </c>
      <c r="R322" s="302">
        <v>40.665999999999997</v>
      </c>
    </row>
    <row r="323" spans="1:18">
      <c r="A323">
        <v>321</v>
      </c>
      <c r="B323">
        <v>40.359000000000002</v>
      </c>
      <c r="C323">
        <v>39.825000000000003</v>
      </c>
      <c r="D323">
        <v>39.85</v>
      </c>
      <c r="E323">
        <v>40.186999999999998</v>
      </c>
      <c r="F323">
        <v>40.320999999999998</v>
      </c>
      <c r="G323">
        <v>41.072000000000003</v>
      </c>
      <c r="H323">
        <v>40.226999999999997</v>
      </c>
      <c r="I323" s="302">
        <v>40.843000000000004</v>
      </c>
      <c r="J323" s="302">
        <v>40.456000000000003</v>
      </c>
      <c r="K323" s="302">
        <v>40.534999999999997</v>
      </c>
      <c r="L323" s="302">
        <v>40.527000000000001</v>
      </c>
      <c r="M323" s="302">
        <v>40.546999999999997</v>
      </c>
      <c r="N323" s="302">
        <v>41.151000000000003</v>
      </c>
      <c r="O323" s="302">
        <v>40.764000000000003</v>
      </c>
      <c r="P323" s="302">
        <v>40.188000000000002</v>
      </c>
      <c r="Q323" s="302">
        <v>40.703000000000003</v>
      </c>
      <c r="R323" s="302">
        <v>40.695999999999998</v>
      </c>
    </row>
    <row r="324" spans="1:18">
      <c r="A324">
        <v>322</v>
      </c>
      <c r="B324">
        <v>40.081000000000003</v>
      </c>
      <c r="C324">
        <v>39.777999999999999</v>
      </c>
      <c r="D324">
        <v>39.668999999999997</v>
      </c>
      <c r="E324">
        <v>39.966999999999999</v>
      </c>
      <c r="F324">
        <v>40.124000000000002</v>
      </c>
      <c r="G324">
        <v>41.505000000000003</v>
      </c>
      <c r="H324">
        <v>40.570999999999998</v>
      </c>
      <c r="I324" s="302">
        <v>40.396999999999998</v>
      </c>
      <c r="J324" s="302">
        <v>40.465000000000003</v>
      </c>
      <c r="K324" s="302">
        <v>40.037999999999997</v>
      </c>
      <c r="L324" s="302">
        <v>40.454999999999998</v>
      </c>
      <c r="M324" s="302">
        <v>40.637999999999998</v>
      </c>
      <c r="N324" s="302">
        <v>40.356000000000002</v>
      </c>
      <c r="O324" s="302">
        <v>40.762999999999998</v>
      </c>
      <c r="P324" s="302">
        <v>39.957000000000001</v>
      </c>
      <c r="Q324" s="302">
        <v>40.311999999999998</v>
      </c>
      <c r="R324" s="302">
        <v>41.015999999999998</v>
      </c>
    </row>
    <row r="325" spans="1:18">
      <c r="A325">
        <v>323</v>
      </c>
      <c r="B325">
        <v>40.46</v>
      </c>
      <c r="C325">
        <v>39.546999999999997</v>
      </c>
      <c r="D325">
        <v>39.566000000000003</v>
      </c>
      <c r="E325">
        <v>40.08</v>
      </c>
      <c r="F325">
        <v>40.238</v>
      </c>
      <c r="G325">
        <v>41.362000000000002</v>
      </c>
      <c r="H325">
        <v>40.713999999999999</v>
      </c>
      <c r="I325" s="302">
        <v>40.591999999999999</v>
      </c>
      <c r="J325" s="302">
        <v>40.500999999999998</v>
      </c>
      <c r="K325" s="302">
        <v>40.130000000000003</v>
      </c>
      <c r="L325" s="302">
        <v>40.618000000000002</v>
      </c>
      <c r="M325" s="302">
        <v>40.634</v>
      </c>
      <c r="N325" s="302">
        <v>40.93</v>
      </c>
      <c r="O325" s="302">
        <v>40.880000000000003</v>
      </c>
      <c r="P325" s="302">
        <v>40.488999999999997</v>
      </c>
      <c r="Q325" s="302">
        <v>40.244999999999997</v>
      </c>
      <c r="R325" s="302">
        <v>40.984999999999999</v>
      </c>
    </row>
    <row r="326" spans="1:18">
      <c r="A326">
        <v>324</v>
      </c>
      <c r="B326">
        <v>40.762</v>
      </c>
      <c r="C326">
        <v>39.582000000000001</v>
      </c>
      <c r="D326">
        <v>40.08</v>
      </c>
      <c r="E326">
        <v>40.067999999999998</v>
      </c>
      <c r="F326">
        <v>40.338000000000001</v>
      </c>
      <c r="G326">
        <v>41.25</v>
      </c>
      <c r="H326">
        <v>41.423000000000002</v>
      </c>
      <c r="I326" s="302">
        <v>40.404000000000003</v>
      </c>
      <c r="J326" s="302">
        <v>40.302999999999997</v>
      </c>
      <c r="K326" s="302">
        <v>40.036000000000001</v>
      </c>
      <c r="L326" s="302">
        <v>41.408999999999999</v>
      </c>
      <c r="M326" s="302">
        <v>40.447000000000003</v>
      </c>
      <c r="N326" s="302">
        <v>40.383000000000003</v>
      </c>
      <c r="O326" s="302">
        <v>40.720999999999997</v>
      </c>
      <c r="P326" s="302">
        <v>40.186999999999998</v>
      </c>
      <c r="Q326" s="302">
        <v>40.237000000000002</v>
      </c>
      <c r="R326" s="302">
        <v>40.579000000000001</v>
      </c>
    </row>
    <row r="327" spans="1:18">
      <c r="A327">
        <v>325</v>
      </c>
      <c r="B327">
        <v>40.027999999999999</v>
      </c>
      <c r="C327">
        <v>39.567</v>
      </c>
      <c r="D327">
        <v>39.860999999999997</v>
      </c>
      <c r="E327">
        <v>40.405000000000001</v>
      </c>
      <c r="F327">
        <v>40.280999999999999</v>
      </c>
      <c r="G327">
        <v>41.088000000000001</v>
      </c>
      <c r="H327">
        <v>40.848999999999997</v>
      </c>
      <c r="I327" s="302">
        <v>40.271000000000001</v>
      </c>
      <c r="J327" s="302">
        <v>40.51</v>
      </c>
      <c r="K327" s="302">
        <v>40.243000000000002</v>
      </c>
      <c r="L327" s="302">
        <v>41.039000000000001</v>
      </c>
      <c r="M327" s="302">
        <v>40.783000000000001</v>
      </c>
      <c r="N327" s="302">
        <v>40.176000000000002</v>
      </c>
      <c r="O327" s="302">
        <v>40.911999999999999</v>
      </c>
      <c r="P327" s="302">
        <v>40.125999999999998</v>
      </c>
      <c r="Q327" s="302">
        <v>40.479999999999997</v>
      </c>
      <c r="R327" s="302">
        <v>40.591999999999999</v>
      </c>
    </row>
    <row r="328" spans="1:18">
      <c r="A328">
        <v>326</v>
      </c>
      <c r="B328">
        <v>74.625</v>
      </c>
      <c r="C328">
        <v>39.779000000000003</v>
      </c>
      <c r="D328">
        <v>39.932000000000002</v>
      </c>
      <c r="E328">
        <v>40.137999999999998</v>
      </c>
      <c r="F328">
        <v>40.222000000000001</v>
      </c>
      <c r="G328">
        <v>41.947000000000003</v>
      </c>
      <c r="H328">
        <v>41.438000000000002</v>
      </c>
      <c r="I328" s="302">
        <v>40.215000000000003</v>
      </c>
      <c r="J328" s="302">
        <v>40.319000000000003</v>
      </c>
      <c r="K328" s="302">
        <v>40.034999999999997</v>
      </c>
      <c r="L328" s="302">
        <v>153.27600000000001</v>
      </c>
      <c r="M328" s="302">
        <v>40.631</v>
      </c>
      <c r="N328" s="302">
        <v>40.173000000000002</v>
      </c>
      <c r="O328" s="302">
        <v>40.723999999999997</v>
      </c>
      <c r="P328" s="302">
        <v>39.941000000000003</v>
      </c>
      <c r="Q328" s="302">
        <v>40.811999999999998</v>
      </c>
      <c r="R328" s="302">
        <v>40.744999999999997</v>
      </c>
    </row>
    <row r="329" spans="1:18">
      <c r="A329">
        <v>327</v>
      </c>
      <c r="B329">
        <v>94.94</v>
      </c>
      <c r="C329">
        <v>39.686999999999998</v>
      </c>
      <c r="D329">
        <v>39.648000000000003</v>
      </c>
      <c r="E329">
        <v>40.219000000000001</v>
      </c>
      <c r="F329">
        <v>40.344000000000001</v>
      </c>
      <c r="G329">
        <v>42.134</v>
      </c>
      <c r="H329">
        <v>40.959000000000003</v>
      </c>
      <c r="I329" s="302">
        <v>40.238</v>
      </c>
      <c r="J329" s="302">
        <v>40.237000000000002</v>
      </c>
      <c r="K329" s="302">
        <v>40.012999999999998</v>
      </c>
      <c r="L329" s="302">
        <v>41.384</v>
      </c>
      <c r="M329" s="302">
        <v>40.613</v>
      </c>
      <c r="N329" s="302">
        <v>40.231000000000002</v>
      </c>
      <c r="O329" s="302">
        <v>41.216999999999999</v>
      </c>
      <c r="P329" s="302">
        <v>40.195</v>
      </c>
      <c r="Q329" s="302">
        <v>40.359000000000002</v>
      </c>
      <c r="R329" s="302">
        <v>40.999000000000002</v>
      </c>
    </row>
    <row r="330" spans="1:18">
      <c r="A330">
        <v>328</v>
      </c>
      <c r="B330">
        <v>40.720999999999997</v>
      </c>
      <c r="C330">
        <v>39.462000000000003</v>
      </c>
      <c r="D330">
        <v>39.847999999999999</v>
      </c>
      <c r="E330">
        <v>40.456000000000003</v>
      </c>
      <c r="F330">
        <v>40.375</v>
      </c>
      <c r="G330">
        <v>41.149000000000001</v>
      </c>
      <c r="H330">
        <v>42.05</v>
      </c>
      <c r="I330" s="302">
        <v>40.143000000000001</v>
      </c>
      <c r="J330" s="302">
        <v>40.387999999999998</v>
      </c>
      <c r="K330" s="302">
        <v>40.026000000000003</v>
      </c>
      <c r="L330" s="302">
        <v>41.53</v>
      </c>
      <c r="M330" s="302">
        <v>40.591999999999999</v>
      </c>
      <c r="N330" s="302">
        <v>40.295000000000002</v>
      </c>
      <c r="O330" s="302">
        <v>40.89</v>
      </c>
      <c r="P330" s="302">
        <v>40.1</v>
      </c>
      <c r="Q330" s="302">
        <v>40.158000000000001</v>
      </c>
      <c r="R330" s="302">
        <v>40.881999999999998</v>
      </c>
    </row>
    <row r="331" spans="1:18">
      <c r="A331">
        <v>329</v>
      </c>
      <c r="B331">
        <v>40.25</v>
      </c>
      <c r="C331">
        <v>39.65</v>
      </c>
      <c r="D331">
        <v>39.889000000000003</v>
      </c>
      <c r="E331">
        <v>40.305</v>
      </c>
      <c r="F331">
        <v>40.174999999999997</v>
      </c>
      <c r="G331">
        <v>41.938000000000002</v>
      </c>
      <c r="H331">
        <v>42.405000000000001</v>
      </c>
      <c r="I331" s="302">
        <v>40.133000000000003</v>
      </c>
      <c r="J331" s="302">
        <v>40.923000000000002</v>
      </c>
      <c r="K331" s="302">
        <v>39.991</v>
      </c>
      <c r="L331" s="302">
        <v>41.116</v>
      </c>
      <c r="M331" s="302">
        <v>40.597000000000001</v>
      </c>
      <c r="N331" s="302">
        <v>40.223999999999997</v>
      </c>
      <c r="O331" s="302">
        <v>40.689</v>
      </c>
      <c r="P331" s="302">
        <v>39.979999999999997</v>
      </c>
      <c r="Q331" s="302">
        <v>40.426000000000002</v>
      </c>
      <c r="R331" s="302">
        <v>40.960999999999999</v>
      </c>
    </row>
    <row r="332" spans="1:18">
      <c r="A332">
        <v>330</v>
      </c>
      <c r="B332">
        <v>40.356000000000002</v>
      </c>
      <c r="C332">
        <v>39.616</v>
      </c>
      <c r="D332">
        <v>39.908000000000001</v>
      </c>
      <c r="E332">
        <v>40.308999999999997</v>
      </c>
      <c r="F332">
        <v>40.369999999999997</v>
      </c>
      <c r="G332">
        <v>41.131</v>
      </c>
      <c r="H332">
        <v>41.171999999999997</v>
      </c>
      <c r="I332" s="302">
        <v>40.158999999999999</v>
      </c>
      <c r="J332" s="302">
        <v>40.363</v>
      </c>
      <c r="K332" s="302">
        <v>40.1</v>
      </c>
      <c r="L332" s="302">
        <v>41.462000000000003</v>
      </c>
      <c r="M332" s="302">
        <v>40.436</v>
      </c>
      <c r="N332" s="302">
        <v>40.384</v>
      </c>
      <c r="O332" s="302">
        <v>40.698999999999998</v>
      </c>
      <c r="P332" s="302">
        <v>40</v>
      </c>
      <c r="Q332" s="302">
        <v>40.091000000000001</v>
      </c>
      <c r="R332" s="302">
        <v>40.723999999999997</v>
      </c>
    </row>
    <row r="333" spans="1:18">
      <c r="A333">
        <v>331</v>
      </c>
      <c r="B333">
        <v>40.4</v>
      </c>
      <c r="C333">
        <v>40.130000000000003</v>
      </c>
      <c r="D333">
        <v>39.93</v>
      </c>
      <c r="E333">
        <v>40.557000000000002</v>
      </c>
      <c r="F333">
        <v>40.466999999999999</v>
      </c>
      <c r="G333">
        <v>41.264000000000003</v>
      </c>
      <c r="H333">
        <v>41.988999999999997</v>
      </c>
      <c r="I333" s="302">
        <v>40.286999999999999</v>
      </c>
      <c r="J333" s="302">
        <v>40.509</v>
      </c>
      <c r="K333" s="302">
        <v>40.159999999999997</v>
      </c>
      <c r="L333" s="302">
        <v>41.448</v>
      </c>
      <c r="M333" s="302">
        <v>40.582000000000001</v>
      </c>
      <c r="N333" s="302">
        <v>40.322000000000003</v>
      </c>
      <c r="O333" s="302">
        <v>41.302</v>
      </c>
      <c r="P333" s="302">
        <v>40.045999999999999</v>
      </c>
      <c r="Q333" s="302">
        <v>40.320999999999998</v>
      </c>
      <c r="R333" s="302">
        <v>40.640999999999998</v>
      </c>
    </row>
    <row r="334" spans="1:18">
      <c r="A334">
        <v>332</v>
      </c>
      <c r="B334">
        <v>40.377000000000002</v>
      </c>
      <c r="C334">
        <v>39.597999999999999</v>
      </c>
      <c r="D334">
        <v>40.024000000000001</v>
      </c>
      <c r="E334">
        <v>40.546999999999997</v>
      </c>
      <c r="F334">
        <v>40.481999999999999</v>
      </c>
      <c r="G334">
        <v>41.076000000000001</v>
      </c>
      <c r="H334">
        <v>41.475999999999999</v>
      </c>
      <c r="I334" s="302">
        <v>40.139000000000003</v>
      </c>
      <c r="J334" s="302">
        <v>40.408999999999999</v>
      </c>
      <c r="K334" s="302">
        <v>39.912999999999997</v>
      </c>
      <c r="L334" s="302">
        <v>40.738</v>
      </c>
      <c r="M334" s="302">
        <v>40.450000000000003</v>
      </c>
      <c r="N334" s="302">
        <v>40.19</v>
      </c>
      <c r="O334" s="302">
        <v>41.411000000000001</v>
      </c>
      <c r="P334" s="302">
        <v>40.073</v>
      </c>
      <c r="Q334" s="302">
        <v>40.222000000000001</v>
      </c>
      <c r="R334" s="302">
        <v>40.814999999999998</v>
      </c>
    </row>
    <row r="335" spans="1:18">
      <c r="A335">
        <v>333</v>
      </c>
      <c r="B335">
        <v>40.414000000000001</v>
      </c>
      <c r="C335">
        <v>39.735999999999997</v>
      </c>
      <c r="D335">
        <v>40.055999999999997</v>
      </c>
      <c r="E335">
        <v>40.429000000000002</v>
      </c>
      <c r="F335">
        <v>40.335999999999999</v>
      </c>
      <c r="G335">
        <v>41.427999999999997</v>
      </c>
      <c r="H335">
        <v>40.804000000000002</v>
      </c>
      <c r="I335" s="302">
        <v>40.552</v>
      </c>
      <c r="J335" s="302">
        <v>40.558999999999997</v>
      </c>
      <c r="K335" s="302">
        <v>39.948999999999998</v>
      </c>
      <c r="L335" s="302">
        <v>40.832000000000001</v>
      </c>
      <c r="M335" s="302">
        <v>40.539000000000001</v>
      </c>
      <c r="N335" s="302">
        <v>40.238</v>
      </c>
      <c r="O335" s="302">
        <v>40.594000000000001</v>
      </c>
      <c r="P335" s="302">
        <v>40.011000000000003</v>
      </c>
      <c r="Q335" s="302">
        <v>40.249000000000002</v>
      </c>
      <c r="R335" s="302">
        <v>40.770000000000003</v>
      </c>
    </row>
    <row r="336" spans="1:18">
      <c r="A336">
        <v>334</v>
      </c>
      <c r="B336">
        <v>40.509</v>
      </c>
      <c r="C336">
        <v>39.840000000000003</v>
      </c>
      <c r="D336">
        <v>40.631</v>
      </c>
      <c r="E336">
        <v>40.411999999999999</v>
      </c>
      <c r="F336">
        <v>40.572000000000003</v>
      </c>
      <c r="G336">
        <v>41.249000000000002</v>
      </c>
      <c r="H336">
        <v>43.073999999999998</v>
      </c>
      <c r="I336" s="302">
        <v>40.566000000000003</v>
      </c>
      <c r="J336" s="302">
        <v>40.625</v>
      </c>
      <c r="K336" s="302">
        <v>40.182000000000002</v>
      </c>
      <c r="L336" s="302">
        <v>40.880000000000003</v>
      </c>
      <c r="M336" s="302">
        <v>40.634</v>
      </c>
      <c r="N336" s="302">
        <v>40.317</v>
      </c>
      <c r="O336" s="302">
        <v>40.494999999999997</v>
      </c>
      <c r="P336" s="302">
        <v>40.204000000000001</v>
      </c>
      <c r="Q336" s="302">
        <v>40.158999999999999</v>
      </c>
      <c r="R336" s="302">
        <v>40.723999999999997</v>
      </c>
    </row>
    <row r="337" spans="1:18">
      <c r="A337">
        <v>335</v>
      </c>
      <c r="B337">
        <v>40.122999999999998</v>
      </c>
      <c r="C337">
        <v>40.869</v>
      </c>
      <c r="D337">
        <v>40.347000000000001</v>
      </c>
      <c r="E337">
        <v>40.381999999999998</v>
      </c>
      <c r="F337">
        <v>40.405999999999999</v>
      </c>
      <c r="G337">
        <v>40.884999999999998</v>
      </c>
      <c r="H337">
        <v>41.122999999999998</v>
      </c>
      <c r="I337" s="302">
        <v>40.270000000000003</v>
      </c>
      <c r="J337" s="302">
        <v>40.270000000000003</v>
      </c>
      <c r="K337" s="302">
        <v>40.125999999999998</v>
      </c>
      <c r="L337" s="302">
        <v>40.625999999999998</v>
      </c>
      <c r="M337" s="302">
        <v>40.252000000000002</v>
      </c>
      <c r="N337" s="302">
        <v>40.215000000000003</v>
      </c>
      <c r="O337" s="302">
        <v>40.750999999999998</v>
      </c>
      <c r="P337" s="302">
        <v>40.338000000000001</v>
      </c>
      <c r="Q337" s="302">
        <v>40.280999999999999</v>
      </c>
      <c r="R337" s="302">
        <v>40.679000000000002</v>
      </c>
    </row>
    <row r="338" spans="1:18">
      <c r="A338">
        <v>336</v>
      </c>
      <c r="B338">
        <v>40.429000000000002</v>
      </c>
      <c r="C338">
        <v>40.832000000000001</v>
      </c>
      <c r="D338">
        <v>40.182000000000002</v>
      </c>
      <c r="E338">
        <v>40.482999999999997</v>
      </c>
      <c r="F338">
        <v>40.411000000000001</v>
      </c>
      <c r="G338">
        <v>40.945</v>
      </c>
      <c r="H338">
        <v>40.857999999999997</v>
      </c>
      <c r="I338" s="302">
        <v>40.299999999999997</v>
      </c>
      <c r="J338" s="302">
        <v>40.308</v>
      </c>
      <c r="K338" s="302">
        <v>40.030999999999999</v>
      </c>
      <c r="L338" s="302">
        <v>40.877000000000002</v>
      </c>
      <c r="M338" s="302">
        <v>40.537999999999997</v>
      </c>
      <c r="N338" s="302">
        <v>40.119999999999997</v>
      </c>
      <c r="O338" s="302">
        <v>40.588999999999999</v>
      </c>
      <c r="P338" s="302">
        <v>40.386000000000003</v>
      </c>
      <c r="Q338" s="302">
        <v>40.506</v>
      </c>
      <c r="R338" s="302">
        <v>41.856999999999999</v>
      </c>
    </row>
    <row r="339" spans="1:18">
      <c r="A339">
        <v>337</v>
      </c>
      <c r="B339">
        <v>40.670999999999999</v>
      </c>
      <c r="C339">
        <v>40.4</v>
      </c>
      <c r="D339">
        <v>40.286999999999999</v>
      </c>
      <c r="E339">
        <v>40.96</v>
      </c>
      <c r="F339">
        <v>40.576999999999998</v>
      </c>
      <c r="G339">
        <v>40.81</v>
      </c>
      <c r="H339">
        <v>40.994</v>
      </c>
      <c r="I339" s="302">
        <v>40.204999999999998</v>
      </c>
      <c r="J339" s="302">
        <v>40.366999999999997</v>
      </c>
      <c r="K339" s="302">
        <v>40.174999999999997</v>
      </c>
      <c r="L339" s="302">
        <v>40.863</v>
      </c>
      <c r="M339" s="302">
        <v>40.478000000000002</v>
      </c>
      <c r="N339" s="302">
        <v>40.268999999999998</v>
      </c>
      <c r="O339" s="302">
        <v>40.783000000000001</v>
      </c>
      <c r="P339" s="302">
        <v>40.229999999999997</v>
      </c>
      <c r="Q339" s="302">
        <v>40.243000000000002</v>
      </c>
      <c r="R339" s="302">
        <v>40.747</v>
      </c>
    </row>
    <row r="340" spans="1:18">
      <c r="A340">
        <v>338</v>
      </c>
      <c r="B340">
        <v>40.743000000000002</v>
      </c>
      <c r="C340">
        <v>40.209000000000003</v>
      </c>
      <c r="D340">
        <v>40.244999999999997</v>
      </c>
      <c r="E340">
        <v>40.625999999999998</v>
      </c>
      <c r="F340">
        <v>40.526000000000003</v>
      </c>
      <c r="G340">
        <v>40.868000000000002</v>
      </c>
      <c r="H340">
        <v>42.337000000000003</v>
      </c>
      <c r="I340" s="302">
        <v>40.267000000000003</v>
      </c>
      <c r="J340" s="302">
        <v>40.393999999999998</v>
      </c>
      <c r="K340" s="302">
        <v>40.055</v>
      </c>
      <c r="L340" s="302">
        <v>40.822000000000003</v>
      </c>
      <c r="M340" s="302">
        <v>40.264000000000003</v>
      </c>
      <c r="N340" s="302">
        <v>40.311</v>
      </c>
      <c r="O340" s="302">
        <v>41.027999999999999</v>
      </c>
      <c r="P340" s="302">
        <v>40.000999999999998</v>
      </c>
      <c r="Q340" s="302">
        <v>40.673999999999999</v>
      </c>
      <c r="R340" s="302">
        <v>40.722000000000001</v>
      </c>
    </row>
    <row r="341" spans="1:18">
      <c r="A341">
        <v>339</v>
      </c>
      <c r="B341">
        <v>40.567</v>
      </c>
      <c r="C341">
        <v>40.219000000000001</v>
      </c>
      <c r="D341">
        <v>40.241</v>
      </c>
      <c r="E341">
        <v>40.555999999999997</v>
      </c>
      <c r="F341">
        <v>40.423999999999999</v>
      </c>
      <c r="G341">
        <v>40.683</v>
      </c>
      <c r="H341">
        <v>40.975000000000001</v>
      </c>
      <c r="I341" s="302">
        <v>40.159999999999997</v>
      </c>
      <c r="J341" s="302">
        <v>40.518999999999998</v>
      </c>
      <c r="K341" s="302">
        <v>40.109000000000002</v>
      </c>
      <c r="L341" s="302">
        <v>40.906999999999996</v>
      </c>
      <c r="M341" s="302">
        <v>40.366999999999997</v>
      </c>
      <c r="N341" s="302">
        <v>40.247999999999998</v>
      </c>
      <c r="O341" s="302">
        <v>40.566000000000003</v>
      </c>
      <c r="P341" s="302">
        <v>40.149000000000001</v>
      </c>
      <c r="Q341" s="302">
        <v>40.340000000000003</v>
      </c>
      <c r="R341" s="302">
        <v>40.725000000000001</v>
      </c>
    </row>
    <row r="342" spans="1:18">
      <c r="A342">
        <v>340</v>
      </c>
      <c r="B342">
        <v>40.506</v>
      </c>
      <c r="C342">
        <v>40.31</v>
      </c>
      <c r="D342">
        <v>40.409999999999997</v>
      </c>
      <c r="E342">
        <v>40.509</v>
      </c>
      <c r="F342">
        <v>40.655999999999999</v>
      </c>
      <c r="G342">
        <v>40.563000000000002</v>
      </c>
      <c r="H342">
        <v>40.542000000000002</v>
      </c>
      <c r="I342" s="302">
        <v>40.093000000000004</v>
      </c>
      <c r="J342" s="302">
        <v>40.337000000000003</v>
      </c>
      <c r="K342" s="302">
        <v>39.988</v>
      </c>
      <c r="L342" s="302">
        <v>41.103999999999999</v>
      </c>
      <c r="M342" s="302">
        <v>40.54</v>
      </c>
      <c r="N342" s="302">
        <v>40.401000000000003</v>
      </c>
      <c r="O342" s="302">
        <v>40.700000000000003</v>
      </c>
      <c r="P342" s="302">
        <v>40.094000000000001</v>
      </c>
      <c r="Q342" s="302">
        <v>40.204999999999998</v>
      </c>
      <c r="R342" s="302">
        <v>40.753</v>
      </c>
    </row>
    <row r="343" spans="1:18">
      <c r="A343">
        <v>341</v>
      </c>
      <c r="B343">
        <v>40.584000000000003</v>
      </c>
      <c r="C343">
        <v>40.143000000000001</v>
      </c>
      <c r="D343">
        <v>40.497999999999998</v>
      </c>
      <c r="E343">
        <v>40.191000000000003</v>
      </c>
      <c r="F343">
        <v>41.393999999999998</v>
      </c>
      <c r="G343">
        <v>40.572000000000003</v>
      </c>
      <c r="H343">
        <v>40.472000000000001</v>
      </c>
      <c r="I343" s="302">
        <v>40</v>
      </c>
      <c r="J343" s="302">
        <v>40.366999999999997</v>
      </c>
      <c r="K343" s="302">
        <v>40</v>
      </c>
      <c r="L343" s="302">
        <v>40.956000000000003</v>
      </c>
      <c r="M343" s="302">
        <v>40.811</v>
      </c>
      <c r="N343" s="302">
        <v>40.5</v>
      </c>
      <c r="O343" s="302">
        <v>40.75</v>
      </c>
      <c r="P343" s="302">
        <v>40.244</v>
      </c>
      <c r="Q343" s="302">
        <v>40.231000000000002</v>
      </c>
      <c r="R343" s="302">
        <v>40.529000000000003</v>
      </c>
    </row>
    <row r="344" spans="1:18">
      <c r="A344">
        <v>342</v>
      </c>
      <c r="B344">
        <v>40.377000000000002</v>
      </c>
      <c r="C344">
        <v>41.164000000000001</v>
      </c>
      <c r="D344">
        <v>41.145000000000003</v>
      </c>
      <c r="E344">
        <v>40.033000000000001</v>
      </c>
      <c r="F344">
        <v>41.118000000000002</v>
      </c>
      <c r="G344">
        <v>40.554000000000002</v>
      </c>
      <c r="H344">
        <v>40.957000000000001</v>
      </c>
      <c r="I344" s="302">
        <v>40.165999999999997</v>
      </c>
      <c r="J344" s="302">
        <v>40.235999999999997</v>
      </c>
      <c r="K344" s="302">
        <v>39.991999999999997</v>
      </c>
      <c r="L344" s="302">
        <v>40.575000000000003</v>
      </c>
      <c r="M344" s="302">
        <v>40.625</v>
      </c>
      <c r="N344" s="302">
        <v>40.145000000000003</v>
      </c>
      <c r="O344" s="302">
        <v>40.720999999999997</v>
      </c>
      <c r="P344" s="302">
        <v>40.040999999999997</v>
      </c>
      <c r="Q344" s="302">
        <v>40.174999999999997</v>
      </c>
      <c r="R344" s="302">
        <v>41.518000000000001</v>
      </c>
    </row>
    <row r="345" spans="1:18">
      <c r="A345">
        <v>343</v>
      </c>
      <c r="B345">
        <v>40.308999999999997</v>
      </c>
      <c r="C345">
        <v>40.57</v>
      </c>
      <c r="D345">
        <v>41.16</v>
      </c>
      <c r="E345">
        <v>40.076000000000001</v>
      </c>
      <c r="F345">
        <v>40.893000000000001</v>
      </c>
      <c r="G345">
        <v>40.786000000000001</v>
      </c>
      <c r="H345">
        <v>41.228999999999999</v>
      </c>
      <c r="I345" s="302">
        <v>40.079000000000001</v>
      </c>
      <c r="J345" s="302">
        <v>40.277000000000001</v>
      </c>
      <c r="K345" s="302">
        <v>40.213000000000001</v>
      </c>
      <c r="L345" s="302">
        <v>41.21</v>
      </c>
      <c r="M345" s="302">
        <v>40.353999999999999</v>
      </c>
      <c r="N345" s="302">
        <v>40.363999999999997</v>
      </c>
      <c r="O345" s="302">
        <v>40.588000000000001</v>
      </c>
      <c r="P345" s="302">
        <v>40.091999999999999</v>
      </c>
      <c r="Q345" s="302">
        <v>40.243000000000002</v>
      </c>
      <c r="R345" s="302">
        <v>41.082999999999998</v>
      </c>
    </row>
    <row r="346" spans="1:18">
      <c r="A346">
        <v>344</v>
      </c>
      <c r="B346">
        <v>40.432000000000002</v>
      </c>
      <c r="C346">
        <v>40.433999999999997</v>
      </c>
      <c r="D346">
        <v>40.195</v>
      </c>
      <c r="E346">
        <v>40.08</v>
      </c>
      <c r="F346">
        <v>40.703000000000003</v>
      </c>
      <c r="G346">
        <v>40.594999999999999</v>
      </c>
      <c r="H346">
        <v>40.552</v>
      </c>
      <c r="I346" s="302">
        <v>40.164000000000001</v>
      </c>
      <c r="J346" s="302">
        <v>40.524999999999999</v>
      </c>
      <c r="K346" s="302">
        <v>40.246000000000002</v>
      </c>
      <c r="L346" s="302">
        <v>40.884999999999998</v>
      </c>
      <c r="M346" s="302">
        <v>41.128</v>
      </c>
      <c r="N346" s="302">
        <v>40.279000000000003</v>
      </c>
      <c r="O346" s="302">
        <v>40.737000000000002</v>
      </c>
      <c r="P346" s="302">
        <v>40.220999999999997</v>
      </c>
      <c r="Q346" s="302">
        <v>40.374000000000002</v>
      </c>
      <c r="R346" s="302">
        <v>40.917000000000002</v>
      </c>
    </row>
    <row r="347" spans="1:18">
      <c r="A347">
        <v>345</v>
      </c>
      <c r="B347">
        <v>40.658000000000001</v>
      </c>
      <c r="C347">
        <v>40.213000000000001</v>
      </c>
      <c r="D347">
        <v>40.600999999999999</v>
      </c>
      <c r="E347">
        <v>40.162999999999997</v>
      </c>
      <c r="F347">
        <v>40.384999999999998</v>
      </c>
      <c r="G347">
        <v>40.524999999999999</v>
      </c>
      <c r="H347">
        <v>41.597999999999999</v>
      </c>
      <c r="I347" s="302">
        <v>40.31</v>
      </c>
      <c r="J347" s="302">
        <v>40.4</v>
      </c>
      <c r="K347" s="302">
        <v>40.137999999999998</v>
      </c>
      <c r="L347" s="302">
        <v>40.808999999999997</v>
      </c>
      <c r="M347" s="302">
        <v>40.383000000000003</v>
      </c>
      <c r="N347" s="302">
        <v>40.408999999999999</v>
      </c>
      <c r="O347" s="302">
        <v>40.732999999999997</v>
      </c>
      <c r="P347" s="302">
        <v>40.012999999999998</v>
      </c>
      <c r="Q347" s="302">
        <v>40.067</v>
      </c>
      <c r="R347" s="302">
        <v>40.902000000000001</v>
      </c>
    </row>
    <row r="348" spans="1:18">
      <c r="A348">
        <v>346</v>
      </c>
      <c r="B348">
        <v>40.277999999999999</v>
      </c>
      <c r="C348">
        <v>40.247</v>
      </c>
      <c r="D348">
        <v>40.262</v>
      </c>
      <c r="E348">
        <v>40.152999999999999</v>
      </c>
      <c r="F348">
        <v>40.457000000000001</v>
      </c>
      <c r="G348">
        <v>40.747</v>
      </c>
      <c r="H348">
        <v>41.079000000000001</v>
      </c>
      <c r="I348" s="302">
        <v>40.392000000000003</v>
      </c>
      <c r="J348" s="302">
        <v>40.28</v>
      </c>
      <c r="K348" s="302">
        <v>40.18</v>
      </c>
      <c r="L348" s="302">
        <v>40.662999999999997</v>
      </c>
      <c r="M348" s="302">
        <v>40.319000000000003</v>
      </c>
      <c r="N348" s="302">
        <v>40.076999999999998</v>
      </c>
      <c r="O348" s="302">
        <v>40.991</v>
      </c>
      <c r="P348" s="302">
        <v>40.25</v>
      </c>
      <c r="Q348" s="302">
        <v>40.273000000000003</v>
      </c>
      <c r="R348" s="302">
        <v>40.704999999999998</v>
      </c>
    </row>
    <row r="349" spans="1:18">
      <c r="A349">
        <v>347</v>
      </c>
      <c r="B349">
        <v>40.468000000000004</v>
      </c>
      <c r="C349">
        <v>40.334000000000003</v>
      </c>
      <c r="D349">
        <v>39.862000000000002</v>
      </c>
      <c r="E349">
        <v>40.228999999999999</v>
      </c>
      <c r="F349">
        <v>40.487000000000002</v>
      </c>
      <c r="G349">
        <v>41.500999999999998</v>
      </c>
      <c r="H349">
        <v>40.634999999999998</v>
      </c>
      <c r="I349" s="302">
        <v>40.125</v>
      </c>
      <c r="J349" s="302">
        <v>40.414999999999999</v>
      </c>
      <c r="K349" s="302">
        <v>40.033000000000001</v>
      </c>
      <c r="L349" s="302">
        <v>41.069000000000003</v>
      </c>
      <c r="M349" s="302">
        <v>40.607999999999997</v>
      </c>
      <c r="N349" s="302">
        <v>40.210999999999999</v>
      </c>
      <c r="O349" s="302">
        <v>40.850999999999999</v>
      </c>
      <c r="P349" s="302">
        <v>40.252000000000002</v>
      </c>
      <c r="Q349" s="302">
        <v>40.317999999999998</v>
      </c>
      <c r="R349" s="302">
        <v>42.142000000000003</v>
      </c>
    </row>
    <row r="350" spans="1:18">
      <c r="A350">
        <v>348</v>
      </c>
      <c r="B350">
        <v>40.463999999999999</v>
      </c>
      <c r="C350">
        <v>40.377000000000002</v>
      </c>
      <c r="D350">
        <v>40.722000000000001</v>
      </c>
      <c r="E350">
        <v>39.9</v>
      </c>
      <c r="F350">
        <v>40.448</v>
      </c>
      <c r="G350">
        <v>41.591000000000001</v>
      </c>
      <c r="H350">
        <v>40.811999999999998</v>
      </c>
      <c r="I350" s="302">
        <v>40.209000000000003</v>
      </c>
      <c r="J350" s="302">
        <v>40.357999999999997</v>
      </c>
      <c r="K350" s="302">
        <v>40.22</v>
      </c>
      <c r="L350" s="302">
        <v>40.92</v>
      </c>
      <c r="M350" s="302">
        <v>40.558</v>
      </c>
      <c r="N350" s="302">
        <v>40.037999999999997</v>
      </c>
      <c r="O350" s="302">
        <v>40.799999999999997</v>
      </c>
      <c r="P350" s="302">
        <v>40.061</v>
      </c>
      <c r="Q350" s="302">
        <v>40.152000000000001</v>
      </c>
      <c r="R350" s="302">
        <v>40.68</v>
      </c>
    </row>
    <row r="351" spans="1:18">
      <c r="A351">
        <v>349</v>
      </c>
      <c r="B351">
        <v>40.286999999999999</v>
      </c>
      <c r="C351">
        <v>40.119</v>
      </c>
      <c r="D351">
        <v>42.283999999999999</v>
      </c>
      <c r="E351">
        <v>40.14</v>
      </c>
      <c r="F351">
        <v>40.874000000000002</v>
      </c>
      <c r="G351">
        <v>41.444000000000003</v>
      </c>
      <c r="H351">
        <v>40.76</v>
      </c>
      <c r="I351" s="302">
        <v>39.997</v>
      </c>
      <c r="J351" s="302">
        <v>40.301000000000002</v>
      </c>
      <c r="K351" s="302">
        <v>40.252000000000002</v>
      </c>
      <c r="L351" s="302">
        <v>40.793999999999997</v>
      </c>
      <c r="M351" s="302">
        <v>40.39</v>
      </c>
      <c r="N351" s="302">
        <v>40.418999999999997</v>
      </c>
      <c r="O351" s="302">
        <v>40.914999999999999</v>
      </c>
      <c r="P351" s="302">
        <v>40.26</v>
      </c>
      <c r="Q351" s="302">
        <v>40.173000000000002</v>
      </c>
      <c r="R351" s="302">
        <v>41.040999999999997</v>
      </c>
    </row>
    <row r="352" spans="1:18">
      <c r="A352">
        <v>350</v>
      </c>
      <c r="B352">
        <v>40.469000000000001</v>
      </c>
      <c r="C352">
        <v>40.534999999999997</v>
      </c>
      <c r="D352">
        <v>40.787999999999997</v>
      </c>
      <c r="E352">
        <v>40.244</v>
      </c>
      <c r="F352">
        <v>40.390999999999998</v>
      </c>
      <c r="G352">
        <v>40.78</v>
      </c>
      <c r="H352">
        <v>41.113999999999997</v>
      </c>
      <c r="I352" s="302">
        <v>40.021000000000001</v>
      </c>
      <c r="J352" s="302">
        <v>40.284999999999997</v>
      </c>
      <c r="K352" s="302">
        <v>40.061999999999998</v>
      </c>
      <c r="L352" s="302">
        <v>41.481999999999999</v>
      </c>
      <c r="M352" s="302">
        <v>40.548999999999999</v>
      </c>
      <c r="N352" s="302">
        <v>40.302999999999997</v>
      </c>
      <c r="O352" s="302">
        <v>40.731999999999999</v>
      </c>
      <c r="P352" s="302">
        <v>39.975999999999999</v>
      </c>
      <c r="Q352" s="302">
        <v>40.305</v>
      </c>
      <c r="R352" s="302">
        <v>40.783000000000001</v>
      </c>
    </row>
    <row r="353" spans="1:18">
      <c r="A353">
        <v>351</v>
      </c>
      <c r="B353">
        <v>40.289000000000001</v>
      </c>
      <c r="C353">
        <v>40.029000000000003</v>
      </c>
      <c r="D353">
        <v>40.011000000000003</v>
      </c>
      <c r="E353">
        <v>40.314999999999998</v>
      </c>
      <c r="F353">
        <v>40.426000000000002</v>
      </c>
      <c r="G353">
        <v>40.945</v>
      </c>
      <c r="H353">
        <v>41.828000000000003</v>
      </c>
      <c r="I353" s="302">
        <v>40.115000000000002</v>
      </c>
      <c r="J353" s="302">
        <v>40.353000000000002</v>
      </c>
      <c r="K353" s="302">
        <v>39.976999999999997</v>
      </c>
      <c r="L353" s="302">
        <v>40.96</v>
      </c>
      <c r="M353" s="302">
        <v>40.546999999999997</v>
      </c>
      <c r="N353" s="302">
        <v>40.287999999999997</v>
      </c>
      <c r="O353" s="302">
        <v>40.783000000000001</v>
      </c>
      <c r="P353" s="302">
        <v>40.415999999999997</v>
      </c>
      <c r="Q353" s="302">
        <v>40.191000000000003</v>
      </c>
      <c r="R353" s="302">
        <v>40.840000000000003</v>
      </c>
    </row>
    <row r="354" spans="1:18">
      <c r="A354">
        <v>352</v>
      </c>
      <c r="B354">
        <v>40.238999999999997</v>
      </c>
      <c r="C354">
        <v>40.338999999999999</v>
      </c>
      <c r="D354">
        <v>40.082000000000001</v>
      </c>
      <c r="E354">
        <v>40.177999999999997</v>
      </c>
      <c r="F354">
        <v>40.450000000000003</v>
      </c>
      <c r="G354">
        <v>40.936999999999998</v>
      </c>
      <c r="H354">
        <v>41.097999999999999</v>
      </c>
      <c r="I354" s="302">
        <v>40.033000000000001</v>
      </c>
      <c r="J354" s="302">
        <v>40.296999999999997</v>
      </c>
      <c r="K354" s="302">
        <v>40.103000000000002</v>
      </c>
      <c r="L354" s="302">
        <v>40.887</v>
      </c>
      <c r="M354" s="302">
        <v>40.311999999999998</v>
      </c>
      <c r="N354" s="302">
        <v>40.234999999999999</v>
      </c>
      <c r="O354" s="302">
        <v>40.832000000000001</v>
      </c>
      <c r="P354" s="302">
        <v>40.384</v>
      </c>
      <c r="Q354" s="302">
        <v>40.046999999999997</v>
      </c>
      <c r="R354" s="302">
        <v>40.731000000000002</v>
      </c>
    </row>
    <row r="355" spans="1:18">
      <c r="A355">
        <v>353</v>
      </c>
      <c r="B355">
        <v>40.427999999999997</v>
      </c>
      <c r="C355">
        <v>41.500999999999998</v>
      </c>
      <c r="D355">
        <v>39.875</v>
      </c>
      <c r="E355">
        <v>40.197000000000003</v>
      </c>
      <c r="F355">
        <v>40.518000000000001</v>
      </c>
      <c r="G355">
        <v>41.386000000000003</v>
      </c>
      <c r="H355">
        <v>40.944000000000003</v>
      </c>
      <c r="I355" s="302">
        <v>40.22</v>
      </c>
      <c r="J355" s="302">
        <v>40.381</v>
      </c>
      <c r="K355" s="302">
        <v>40.197000000000003</v>
      </c>
      <c r="L355" s="302">
        <v>41.71</v>
      </c>
      <c r="M355" s="302">
        <v>40.409999999999997</v>
      </c>
      <c r="N355" s="302">
        <v>40.131</v>
      </c>
      <c r="O355" s="302">
        <v>40.914000000000001</v>
      </c>
      <c r="P355" s="302">
        <v>40.015000000000001</v>
      </c>
      <c r="Q355" s="302">
        <v>40.33</v>
      </c>
      <c r="R355" s="302">
        <v>40.619</v>
      </c>
    </row>
    <row r="356" spans="1:18">
      <c r="A356">
        <v>354</v>
      </c>
      <c r="B356">
        <v>40.454000000000001</v>
      </c>
      <c r="C356">
        <v>41.712000000000003</v>
      </c>
      <c r="D356">
        <v>39.984999999999999</v>
      </c>
      <c r="E356">
        <v>40.058</v>
      </c>
      <c r="F356">
        <v>40.774000000000001</v>
      </c>
      <c r="G356">
        <v>41.231999999999999</v>
      </c>
      <c r="H356">
        <v>41.146000000000001</v>
      </c>
      <c r="I356" s="302">
        <v>40.078000000000003</v>
      </c>
      <c r="J356" s="302">
        <v>40.340000000000003</v>
      </c>
      <c r="K356" s="302">
        <v>40.201000000000001</v>
      </c>
      <c r="L356" s="302">
        <v>40.825000000000003</v>
      </c>
      <c r="M356" s="302">
        <v>40.491</v>
      </c>
      <c r="N356" s="302">
        <v>40.226999999999997</v>
      </c>
      <c r="O356" s="302">
        <v>40.744</v>
      </c>
      <c r="P356" s="302">
        <v>39.957999999999998</v>
      </c>
      <c r="Q356" s="302">
        <v>40.161999999999999</v>
      </c>
      <c r="R356" s="302">
        <v>40.630000000000003</v>
      </c>
    </row>
    <row r="357" spans="1:18">
      <c r="A357">
        <v>355</v>
      </c>
      <c r="B357">
        <v>40.317999999999998</v>
      </c>
      <c r="C357">
        <v>40.835999999999999</v>
      </c>
      <c r="D357">
        <v>40.259</v>
      </c>
      <c r="E357">
        <v>40.079000000000001</v>
      </c>
      <c r="F357">
        <v>40.628</v>
      </c>
      <c r="G357">
        <v>41.01</v>
      </c>
      <c r="H357">
        <v>40.948</v>
      </c>
      <c r="I357" s="302">
        <v>40.316000000000003</v>
      </c>
      <c r="J357" s="302">
        <v>40.392000000000003</v>
      </c>
      <c r="K357" s="302">
        <v>40.012999999999998</v>
      </c>
      <c r="L357" s="302">
        <v>40.988999999999997</v>
      </c>
      <c r="M357" s="302">
        <v>40.290999999999997</v>
      </c>
      <c r="N357" s="302">
        <v>40.226999999999997</v>
      </c>
      <c r="O357" s="302">
        <v>40.997999999999998</v>
      </c>
      <c r="P357" s="302">
        <v>40.116999999999997</v>
      </c>
      <c r="Q357" s="302">
        <v>40.444000000000003</v>
      </c>
      <c r="R357" s="302">
        <v>41.232999999999997</v>
      </c>
    </row>
    <row r="358" spans="1:18">
      <c r="A358">
        <v>356</v>
      </c>
      <c r="B358">
        <v>40.481999999999999</v>
      </c>
      <c r="C358">
        <v>40.008000000000003</v>
      </c>
      <c r="D358">
        <v>41.826000000000001</v>
      </c>
      <c r="E358">
        <v>40.045000000000002</v>
      </c>
      <c r="F358">
        <v>40.776000000000003</v>
      </c>
      <c r="G358">
        <v>41.085999999999999</v>
      </c>
      <c r="H358">
        <v>42.459000000000003</v>
      </c>
      <c r="I358" s="302">
        <v>39.93</v>
      </c>
      <c r="J358" s="302">
        <v>40.51</v>
      </c>
      <c r="K358" s="302">
        <v>40.003</v>
      </c>
      <c r="L358" s="302">
        <v>40.726999999999997</v>
      </c>
      <c r="M358" s="302">
        <v>40.369999999999997</v>
      </c>
      <c r="N358" s="302">
        <v>40.231000000000002</v>
      </c>
      <c r="O358" s="302">
        <v>41.353999999999999</v>
      </c>
      <c r="P358" s="302">
        <v>40.134</v>
      </c>
      <c r="Q358" s="302">
        <v>40.256</v>
      </c>
      <c r="R358" s="302">
        <v>40.695</v>
      </c>
    </row>
    <row r="359" spans="1:18">
      <c r="A359">
        <v>357</v>
      </c>
      <c r="B359">
        <v>40.67</v>
      </c>
      <c r="C359">
        <v>39.939</v>
      </c>
      <c r="D359">
        <v>41.066000000000003</v>
      </c>
      <c r="E359">
        <v>40.173999999999999</v>
      </c>
      <c r="F359">
        <v>40.744</v>
      </c>
      <c r="G359">
        <v>41.125</v>
      </c>
      <c r="H359">
        <v>42.085000000000001</v>
      </c>
      <c r="I359" s="302">
        <v>40.329000000000001</v>
      </c>
      <c r="J359" s="302">
        <v>40.286000000000001</v>
      </c>
      <c r="K359" s="302">
        <v>40.076000000000001</v>
      </c>
      <c r="L359" s="302">
        <v>40.67</v>
      </c>
      <c r="M359" s="302">
        <v>40.307000000000002</v>
      </c>
      <c r="N359" s="302">
        <v>40.098999999999997</v>
      </c>
      <c r="O359" s="302">
        <v>40.616</v>
      </c>
      <c r="P359" s="302">
        <v>40.146999999999998</v>
      </c>
      <c r="Q359" s="302">
        <v>40.142000000000003</v>
      </c>
      <c r="R359" s="302">
        <v>40.712000000000003</v>
      </c>
    </row>
    <row r="360" spans="1:18">
      <c r="A360">
        <v>358</v>
      </c>
      <c r="B360">
        <v>40.283000000000001</v>
      </c>
      <c r="C360">
        <v>40.011000000000003</v>
      </c>
      <c r="D360">
        <v>40.718000000000004</v>
      </c>
      <c r="E360">
        <v>39.994999999999997</v>
      </c>
      <c r="F360">
        <v>40.576000000000001</v>
      </c>
      <c r="G360">
        <v>41.073</v>
      </c>
      <c r="H360">
        <v>41.976999999999997</v>
      </c>
      <c r="I360" s="302">
        <v>40.033000000000001</v>
      </c>
      <c r="J360" s="302">
        <v>40.28</v>
      </c>
      <c r="K360" s="302">
        <v>39.991999999999997</v>
      </c>
      <c r="L360" s="302">
        <v>40.862000000000002</v>
      </c>
      <c r="M360" s="302">
        <v>40.585999999999999</v>
      </c>
      <c r="N360" s="302">
        <v>40.091999999999999</v>
      </c>
      <c r="O360" s="302">
        <v>40.863</v>
      </c>
      <c r="P360" s="302">
        <v>40.090000000000003</v>
      </c>
      <c r="Q360" s="302">
        <v>40.505000000000003</v>
      </c>
      <c r="R360" s="302">
        <v>40.716999999999999</v>
      </c>
    </row>
    <row r="361" spans="1:18">
      <c r="A361">
        <v>359</v>
      </c>
      <c r="B361">
        <v>40.802999999999997</v>
      </c>
      <c r="C361">
        <v>39.951000000000001</v>
      </c>
      <c r="D361">
        <v>39.863999999999997</v>
      </c>
      <c r="E361">
        <v>40.021999999999998</v>
      </c>
      <c r="F361">
        <v>40.478999999999999</v>
      </c>
      <c r="G361">
        <v>41.095999999999997</v>
      </c>
      <c r="H361">
        <v>41.255000000000003</v>
      </c>
      <c r="I361" s="302">
        <v>40.140999999999998</v>
      </c>
      <c r="J361" s="302">
        <v>40.295999999999999</v>
      </c>
      <c r="K361" s="302">
        <v>40.113999999999997</v>
      </c>
      <c r="L361" s="302">
        <v>40.811999999999998</v>
      </c>
      <c r="M361" s="302">
        <v>40.436</v>
      </c>
      <c r="N361" s="302">
        <v>40.154000000000003</v>
      </c>
      <c r="O361" s="302">
        <v>40.866</v>
      </c>
      <c r="P361" s="302">
        <v>40.238</v>
      </c>
      <c r="Q361" s="302">
        <v>40.234999999999999</v>
      </c>
      <c r="R361" s="302">
        <v>40.938000000000002</v>
      </c>
    </row>
    <row r="362" spans="1:18">
      <c r="A362">
        <v>360</v>
      </c>
      <c r="B362">
        <v>41.268999999999998</v>
      </c>
      <c r="C362">
        <v>40.345999999999997</v>
      </c>
      <c r="D362">
        <v>39.920999999999999</v>
      </c>
      <c r="E362">
        <v>40.305999999999997</v>
      </c>
      <c r="F362">
        <v>40.692999999999998</v>
      </c>
      <c r="G362">
        <v>40.65</v>
      </c>
      <c r="H362">
        <v>40.915999999999997</v>
      </c>
      <c r="I362" s="302">
        <v>40.139000000000003</v>
      </c>
      <c r="J362" s="302">
        <v>40.219000000000001</v>
      </c>
      <c r="K362" s="302">
        <v>39.947000000000003</v>
      </c>
      <c r="L362" s="302">
        <v>41.247999999999998</v>
      </c>
      <c r="M362" s="302">
        <v>40.466000000000001</v>
      </c>
      <c r="N362" s="302">
        <v>40.247999999999998</v>
      </c>
      <c r="O362" s="302">
        <v>40.756999999999998</v>
      </c>
      <c r="P362" s="302">
        <v>40.24</v>
      </c>
      <c r="Q362" s="302">
        <v>40.119999999999997</v>
      </c>
      <c r="R362" s="302">
        <v>40.799999999999997</v>
      </c>
    </row>
    <row r="363" spans="1:18">
      <c r="A363">
        <v>361</v>
      </c>
      <c r="B363">
        <v>40.668999999999997</v>
      </c>
      <c r="C363">
        <v>41.633000000000003</v>
      </c>
      <c r="D363">
        <v>39.764000000000003</v>
      </c>
      <c r="E363">
        <v>39.954000000000001</v>
      </c>
      <c r="F363">
        <v>40.418999999999997</v>
      </c>
      <c r="G363">
        <v>40.844000000000001</v>
      </c>
      <c r="H363">
        <v>40.81</v>
      </c>
      <c r="I363" s="302">
        <v>40.122</v>
      </c>
      <c r="J363" s="302">
        <v>40.29</v>
      </c>
      <c r="K363" s="302">
        <v>40.201000000000001</v>
      </c>
      <c r="L363" s="302">
        <v>40.841000000000001</v>
      </c>
      <c r="M363" s="302">
        <v>40.28</v>
      </c>
      <c r="N363" s="302">
        <v>40.277999999999999</v>
      </c>
      <c r="O363" s="302">
        <v>40.746000000000002</v>
      </c>
      <c r="P363" s="302">
        <v>40.045000000000002</v>
      </c>
      <c r="Q363" s="302">
        <v>40.097999999999999</v>
      </c>
      <c r="R363" s="302">
        <v>40.679000000000002</v>
      </c>
    </row>
    <row r="364" spans="1:18">
      <c r="A364">
        <v>362</v>
      </c>
      <c r="B364">
        <v>40.281999999999996</v>
      </c>
      <c r="C364">
        <v>40.896999999999998</v>
      </c>
      <c r="D364">
        <v>40.19</v>
      </c>
      <c r="E364">
        <v>40.104999999999997</v>
      </c>
      <c r="F364">
        <v>40.472000000000001</v>
      </c>
      <c r="G364">
        <v>40.902000000000001</v>
      </c>
      <c r="H364">
        <v>41.21</v>
      </c>
      <c r="I364" s="302">
        <v>40.073999999999998</v>
      </c>
      <c r="J364" s="302">
        <v>40.247</v>
      </c>
      <c r="K364" s="302">
        <v>40.118000000000002</v>
      </c>
      <c r="L364" s="302">
        <v>42.427999999999997</v>
      </c>
      <c r="M364" s="302">
        <v>40.524999999999999</v>
      </c>
      <c r="N364" s="302">
        <v>40.161999999999999</v>
      </c>
      <c r="O364" s="302">
        <v>41.429000000000002</v>
      </c>
      <c r="P364" s="302">
        <v>40.134</v>
      </c>
      <c r="Q364" s="302">
        <v>40.185000000000002</v>
      </c>
      <c r="R364" s="302">
        <v>40.76</v>
      </c>
    </row>
    <row r="365" spans="1:18">
      <c r="A365">
        <v>363</v>
      </c>
      <c r="B365">
        <v>40.070999999999998</v>
      </c>
      <c r="C365">
        <v>40.338000000000001</v>
      </c>
      <c r="D365">
        <v>40.122</v>
      </c>
      <c r="E365">
        <v>39.896000000000001</v>
      </c>
      <c r="F365">
        <v>40.488</v>
      </c>
      <c r="G365">
        <v>41.11</v>
      </c>
      <c r="H365">
        <v>41.38</v>
      </c>
      <c r="I365" s="302">
        <v>40.078000000000003</v>
      </c>
      <c r="J365" s="302">
        <v>40.341999999999999</v>
      </c>
      <c r="K365" s="302">
        <v>40.034999999999997</v>
      </c>
      <c r="L365" s="302">
        <v>40.648000000000003</v>
      </c>
      <c r="M365" s="302">
        <v>40.273000000000003</v>
      </c>
      <c r="N365" s="302">
        <v>40.158000000000001</v>
      </c>
      <c r="O365" s="302">
        <v>40.758000000000003</v>
      </c>
      <c r="P365" s="302">
        <v>40.070999999999998</v>
      </c>
      <c r="Q365" s="302">
        <v>40.290999999999997</v>
      </c>
      <c r="R365" s="302">
        <v>40.753</v>
      </c>
    </row>
    <row r="366" spans="1:18">
      <c r="A366">
        <v>364</v>
      </c>
      <c r="B366">
        <v>39.927</v>
      </c>
      <c r="C366">
        <v>40.034999999999997</v>
      </c>
      <c r="D366">
        <v>39.984999999999999</v>
      </c>
      <c r="E366">
        <v>40.237000000000002</v>
      </c>
      <c r="F366">
        <v>40.533000000000001</v>
      </c>
      <c r="G366">
        <v>42.795000000000002</v>
      </c>
      <c r="H366">
        <v>41.055</v>
      </c>
      <c r="I366" s="302">
        <v>40.283999999999999</v>
      </c>
      <c r="J366" s="302">
        <v>40.161000000000001</v>
      </c>
      <c r="K366" s="302">
        <v>39.93</v>
      </c>
      <c r="L366" s="302">
        <v>40.738</v>
      </c>
      <c r="M366" s="302">
        <v>40.351999999999997</v>
      </c>
      <c r="N366" s="302">
        <v>40.308999999999997</v>
      </c>
      <c r="O366" s="302">
        <v>40.704999999999998</v>
      </c>
      <c r="P366" s="302">
        <v>40.155999999999999</v>
      </c>
      <c r="Q366" s="302">
        <v>40.357999999999997</v>
      </c>
      <c r="R366" s="302">
        <v>40.619999999999997</v>
      </c>
    </row>
    <row r="367" spans="1:18">
      <c r="A367">
        <v>365</v>
      </c>
      <c r="B367">
        <v>40.026000000000003</v>
      </c>
      <c r="C367">
        <v>40.091999999999999</v>
      </c>
      <c r="D367">
        <v>40.173000000000002</v>
      </c>
      <c r="E367">
        <v>40.317999999999998</v>
      </c>
      <c r="F367">
        <v>40.386000000000003</v>
      </c>
      <c r="G367">
        <v>41.073</v>
      </c>
      <c r="H367">
        <v>41.475000000000001</v>
      </c>
      <c r="I367" s="302">
        <v>40.213999999999999</v>
      </c>
      <c r="J367" s="302">
        <v>40.234999999999999</v>
      </c>
      <c r="K367" s="302">
        <v>39.929000000000002</v>
      </c>
      <c r="L367" s="302">
        <v>40.744999999999997</v>
      </c>
      <c r="M367" s="302">
        <v>40.429000000000002</v>
      </c>
      <c r="N367" s="302">
        <v>40.177</v>
      </c>
      <c r="O367" s="302">
        <v>40.744</v>
      </c>
      <c r="P367" s="302">
        <v>40.158000000000001</v>
      </c>
      <c r="Q367" s="302">
        <v>40.177999999999997</v>
      </c>
      <c r="R367" s="302">
        <v>40.585999999999999</v>
      </c>
    </row>
    <row r="368" spans="1:18">
      <c r="A368">
        <v>366</v>
      </c>
      <c r="B368">
        <v>41.771999999999998</v>
      </c>
      <c r="C368">
        <v>40.151000000000003</v>
      </c>
      <c r="D368">
        <v>40.090000000000003</v>
      </c>
      <c r="E368">
        <v>40.118000000000002</v>
      </c>
      <c r="F368">
        <v>40.674999999999997</v>
      </c>
      <c r="G368">
        <v>40.616</v>
      </c>
      <c r="H368">
        <v>41.026000000000003</v>
      </c>
      <c r="I368" s="302">
        <v>40.264000000000003</v>
      </c>
      <c r="J368" s="302">
        <v>40.003999999999998</v>
      </c>
      <c r="K368" s="302">
        <v>39.938000000000002</v>
      </c>
      <c r="L368" s="302">
        <v>40.929000000000002</v>
      </c>
      <c r="M368" s="302">
        <v>40.677999999999997</v>
      </c>
      <c r="N368" s="302">
        <v>40.152999999999999</v>
      </c>
      <c r="O368" s="302">
        <v>40.874000000000002</v>
      </c>
      <c r="P368" s="302">
        <v>39.985999999999997</v>
      </c>
      <c r="Q368" s="302">
        <v>40.131999999999998</v>
      </c>
      <c r="R368" s="302">
        <v>40.700000000000003</v>
      </c>
    </row>
    <row r="369" spans="1:18">
      <c r="A369">
        <v>367</v>
      </c>
      <c r="B369">
        <v>40.421999999999997</v>
      </c>
      <c r="C369">
        <v>40.08</v>
      </c>
      <c r="D369">
        <v>39.960999999999999</v>
      </c>
      <c r="E369">
        <v>39.985999999999997</v>
      </c>
      <c r="F369">
        <v>40.615000000000002</v>
      </c>
      <c r="G369">
        <v>40.627000000000002</v>
      </c>
      <c r="H369">
        <v>47.076000000000001</v>
      </c>
      <c r="I369" s="302">
        <v>40.133000000000003</v>
      </c>
      <c r="J369" s="302">
        <v>40.192</v>
      </c>
      <c r="K369" s="302">
        <v>39.921999999999997</v>
      </c>
      <c r="L369" s="302">
        <v>40.551000000000002</v>
      </c>
      <c r="M369" s="302">
        <v>40.371000000000002</v>
      </c>
      <c r="N369" s="302">
        <v>40.194000000000003</v>
      </c>
      <c r="O369" s="302">
        <v>40.643000000000001</v>
      </c>
      <c r="P369" s="302">
        <v>40.564</v>
      </c>
      <c r="Q369" s="302">
        <v>40.143999999999998</v>
      </c>
      <c r="R369" s="302">
        <v>40.753</v>
      </c>
    </row>
    <row r="370" spans="1:18">
      <c r="A370">
        <v>368</v>
      </c>
      <c r="B370">
        <v>39.99</v>
      </c>
      <c r="C370">
        <v>40.262</v>
      </c>
      <c r="D370">
        <v>40.165999999999997</v>
      </c>
      <c r="E370">
        <v>40.015000000000001</v>
      </c>
      <c r="F370">
        <v>40.485999999999997</v>
      </c>
      <c r="G370">
        <v>42.024999999999999</v>
      </c>
      <c r="H370">
        <v>63.476999999999997</v>
      </c>
      <c r="I370" s="302">
        <v>40.131999999999998</v>
      </c>
      <c r="J370" s="302">
        <v>39.984000000000002</v>
      </c>
      <c r="K370" s="302">
        <v>40.1</v>
      </c>
      <c r="L370" s="302">
        <v>40.783999999999999</v>
      </c>
      <c r="M370" s="302">
        <v>40.198999999999998</v>
      </c>
      <c r="N370" s="302">
        <v>40.177999999999997</v>
      </c>
      <c r="O370" s="302">
        <v>40.728000000000002</v>
      </c>
      <c r="P370" s="302">
        <v>40.771999999999998</v>
      </c>
      <c r="Q370" s="302">
        <v>40.064</v>
      </c>
      <c r="R370" s="302">
        <v>41.209000000000003</v>
      </c>
    </row>
    <row r="371" spans="1:18">
      <c r="A371">
        <v>369</v>
      </c>
      <c r="B371">
        <v>40.106999999999999</v>
      </c>
      <c r="C371">
        <v>39.887999999999998</v>
      </c>
      <c r="D371">
        <v>39.933999999999997</v>
      </c>
      <c r="E371">
        <v>40.017000000000003</v>
      </c>
      <c r="F371">
        <v>40.508000000000003</v>
      </c>
      <c r="G371">
        <v>61.982999999999997</v>
      </c>
      <c r="H371">
        <v>62.966999999999999</v>
      </c>
      <c r="I371" s="302">
        <v>39.911999999999999</v>
      </c>
      <c r="J371" s="302">
        <v>40.243000000000002</v>
      </c>
      <c r="K371" s="302">
        <v>39.945999999999998</v>
      </c>
      <c r="L371" s="302">
        <v>40.656999999999996</v>
      </c>
      <c r="M371" s="302">
        <v>40.316000000000003</v>
      </c>
      <c r="N371" s="302">
        <v>40.24</v>
      </c>
      <c r="O371" s="302">
        <v>40.841000000000001</v>
      </c>
      <c r="P371" s="302">
        <v>40.104999999999997</v>
      </c>
      <c r="Q371" s="302">
        <v>40.151000000000003</v>
      </c>
      <c r="R371" s="302">
        <v>40.841999999999999</v>
      </c>
    </row>
    <row r="372" spans="1:18">
      <c r="A372">
        <v>370</v>
      </c>
      <c r="B372">
        <v>40.405999999999999</v>
      </c>
      <c r="C372">
        <v>40.097999999999999</v>
      </c>
      <c r="D372">
        <v>39.905000000000001</v>
      </c>
      <c r="E372">
        <v>41.179000000000002</v>
      </c>
      <c r="F372">
        <v>40.527000000000001</v>
      </c>
      <c r="G372">
        <v>64.082999999999998</v>
      </c>
      <c r="H372">
        <v>62.491999999999997</v>
      </c>
      <c r="I372" s="302">
        <v>39.950000000000003</v>
      </c>
      <c r="J372" s="302">
        <v>41.142000000000003</v>
      </c>
      <c r="K372" s="302">
        <v>40.161999999999999</v>
      </c>
      <c r="L372" s="302">
        <v>40.615000000000002</v>
      </c>
      <c r="M372" s="302">
        <v>40.630000000000003</v>
      </c>
      <c r="N372" s="302">
        <v>40.271000000000001</v>
      </c>
      <c r="O372" s="302">
        <v>40.912999999999997</v>
      </c>
      <c r="P372" s="302">
        <v>40.124000000000002</v>
      </c>
      <c r="Q372" s="302">
        <v>40.149000000000001</v>
      </c>
      <c r="R372" s="302">
        <v>40.637999999999998</v>
      </c>
    </row>
    <row r="373" spans="1:18">
      <c r="A373">
        <v>371</v>
      </c>
      <c r="B373">
        <v>52.536999999999999</v>
      </c>
      <c r="C373">
        <v>40</v>
      </c>
      <c r="D373">
        <v>40.220999999999997</v>
      </c>
      <c r="E373">
        <v>39.923000000000002</v>
      </c>
      <c r="F373">
        <v>48.003</v>
      </c>
      <c r="G373">
        <v>62.847000000000001</v>
      </c>
      <c r="H373">
        <v>63.283000000000001</v>
      </c>
      <c r="I373" s="302">
        <v>39.908999999999999</v>
      </c>
      <c r="J373" s="302">
        <v>40.256999999999998</v>
      </c>
      <c r="K373" s="302">
        <v>39.904000000000003</v>
      </c>
      <c r="L373" s="302">
        <v>40.878999999999998</v>
      </c>
      <c r="M373" s="302">
        <v>40.423999999999999</v>
      </c>
      <c r="N373" s="302">
        <v>40.314</v>
      </c>
      <c r="O373" s="302">
        <v>40.683</v>
      </c>
      <c r="P373" s="302">
        <v>40.283000000000001</v>
      </c>
      <c r="Q373" s="302">
        <v>40.076999999999998</v>
      </c>
      <c r="R373" s="302">
        <v>40.600999999999999</v>
      </c>
    </row>
    <row r="374" spans="1:18">
      <c r="A374">
        <v>372</v>
      </c>
      <c r="B374">
        <v>57.826000000000001</v>
      </c>
      <c r="C374">
        <v>40.143000000000001</v>
      </c>
      <c r="D374">
        <v>40.183</v>
      </c>
      <c r="E374">
        <v>39.997</v>
      </c>
      <c r="F374">
        <v>40.561</v>
      </c>
      <c r="G374">
        <v>62.088000000000001</v>
      </c>
      <c r="H374">
        <v>64.787000000000006</v>
      </c>
      <c r="I374" s="302">
        <v>39.872999999999998</v>
      </c>
      <c r="J374" s="302">
        <v>40.226999999999997</v>
      </c>
      <c r="K374" s="302">
        <v>39.991999999999997</v>
      </c>
      <c r="L374" s="302">
        <v>40.889000000000003</v>
      </c>
      <c r="M374" s="302">
        <v>40.466999999999999</v>
      </c>
      <c r="N374" s="302">
        <v>40.293999999999997</v>
      </c>
      <c r="O374" s="302">
        <v>40.697000000000003</v>
      </c>
      <c r="P374" s="302">
        <v>40.027999999999999</v>
      </c>
      <c r="Q374" s="302">
        <v>40.14</v>
      </c>
      <c r="R374" s="302">
        <v>41.83</v>
      </c>
    </row>
    <row r="375" spans="1:18">
      <c r="A375">
        <v>373</v>
      </c>
      <c r="B375">
        <v>58.875999999999998</v>
      </c>
      <c r="C375">
        <v>40.158999999999999</v>
      </c>
      <c r="D375">
        <v>40.115000000000002</v>
      </c>
      <c r="E375">
        <v>40.043999999999997</v>
      </c>
      <c r="F375">
        <v>40.518999999999998</v>
      </c>
      <c r="G375">
        <v>61.716999999999999</v>
      </c>
      <c r="H375">
        <v>62.49</v>
      </c>
      <c r="I375" s="302">
        <v>39.936</v>
      </c>
      <c r="J375" s="302">
        <v>40.338999999999999</v>
      </c>
      <c r="K375" s="302">
        <v>40.021999999999998</v>
      </c>
      <c r="L375" s="302">
        <v>41.006</v>
      </c>
      <c r="M375" s="302">
        <v>40.576999999999998</v>
      </c>
      <c r="N375" s="302">
        <v>40.241999999999997</v>
      </c>
      <c r="O375" s="302">
        <v>41.113999999999997</v>
      </c>
      <c r="P375" s="302">
        <v>40.070999999999998</v>
      </c>
      <c r="Q375" s="302">
        <v>41.384999999999998</v>
      </c>
      <c r="R375" s="302">
        <v>40.758000000000003</v>
      </c>
    </row>
    <row r="376" spans="1:18">
      <c r="A376">
        <v>374</v>
      </c>
      <c r="B376">
        <v>60.442</v>
      </c>
      <c r="C376">
        <v>39.887999999999998</v>
      </c>
      <c r="D376">
        <v>40.012</v>
      </c>
      <c r="E376">
        <v>40.470999999999997</v>
      </c>
      <c r="F376">
        <v>40.353999999999999</v>
      </c>
      <c r="G376">
        <v>61.758000000000003</v>
      </c>
      <c r="H376">
        <v>62.814999999999998</v>
      </c>
      <c r="I376" s="302">
        <v>40.19</v>
      </c>
      <c r="J376" s="302">
        <v>40.277000000000001</v>
      </c>
      <c r="K376" s="302">
        <v>40.046999999999997</v>
      </c>
      <c r="L376" s="302">
        <v>41.097000000000001</v>
      </c>
      <c r="M376" s="302">
        <v>40.863999999999997</v>
      </c>
      <c r="N376" s="302">
        <v>40.186999999999998</v>
      </c>
      <c r="O376" s="302">
        <v>40.790999999999997</v>
      </c>
      <c r="P376" s="302">
        <v>39.975999999999999</v>
      </c>
      <c r="Q376" s="302">
        <v>41.292999999999999</v>
      </c>
      <c r="R376" s="302">
        <v>40.619999999999997</v>
      </c>
    </row>
    <row r="377" spans="1:18">
      <c r="A377">
        <v>375</v>
      </c>
      <c r="B377">
        <v>62.761000000000003</v>
      </c>
      <c r="C377">
        <v>40.000999999999998</v>
      </c>
      <c r="D377">
        <v>40.118000000000002</v>
      </c>
      <c r="E377">
        <v>52.904000000000003</v>
      </c>
      <c r="F377">
        <v>40.375999999999998</v>
      </c>
      <c r="G377">
        <v>61.991</v>
      </c>
      <c r="H377">
        <v>63.146000000000001</v>
      </c>
      <c r="I377" s="302">
        <v>40.137999999999998</v>
      </c>
      <c r="J377" s="302">
        <v>40.139000000000003</v>
      </c>
      <c r="K377" s="302">
        <v>40.078000000000003</v>
      </c>
      <c r="L377" s="302">
        <v>40.695</v>
      </c>
      <c r="M377" s="302">
        <v>40.665999999999997</v>
      </c>
      <c r="N377" s="302">
        <v>41.220999999999997</v>
      </c>
      <c r="O377" s="302">
        <v>40.950000000000003</v>
      </c>
      <c r="P377" s="302">
        <v>39.978999999999999</v>
      </c>
      <c r="Q377" s="302">
        <v>40.521999999999998</v>
      </c>
      <c r="R377" s="302">
        <v>40.777999999999999</v>
      </c>
    </row>
    <row r="378" spans="1:18">
      <c r="A378">
        <v>376</v>
      </c>
      <c r="B378">
        <v>61.737000000000002</v>
      </c>
      <c r="C378">
        <v>40.048000000000002</v>
      </c>
      <c r="D378">
        <v>40.384</v>
      </c>
      <c r="E378">
        <v>58.719000000000001</v>
      </c>
      <c r="F378">
        <v>40.579000000000001</v>
      </c>
      <c r="G378">
        <v>61.831000000000003</v>
      </c>
      <c r="H378">
        <v>62.301000000000002</v>
      </c>
      <c r="I378" s="302">
        <v>40.055</v>
      </c>
      <c r="J378" s="302">
        <v>40.168999999999997</v>
      </c>
      <c r="K378" s="302">
        <v>40.061</v>
      </c>
      <c r="L378" s="302">
        <v>40.758000000000003</v>
      </c>
      <c r="M378" s="302">
        <v>40.378999999999998</v>
      </c>
      <c r="N378" s="302">
        <v>42.203000000000003</v>
      </c>
      <c r="O378" s="302">
        <v>40.906999999999996</v>
      </c>
      <c r="P378" s="302">
        <v>40.042999999999999</v>
      </c>
      <c r="Q378" s="302">
        <v>40.270000000000003</v>
      </c>
      <c r="R378" s="302">
        <v>41.293999999999997</v>
      </c>
    </row>
    <row r="379" spans="1:18">
      <c r="A379">
        <v>377</v>
      </c>
      <c r="B379">
        <v>61.973999999999997</v>
      </c>
      <c r="C379">
        <v>40.19</v>
      </c>
      <c r="D379">
        <v>40.097999999999999</v>
      </c>
      <c r="E379">
        <v>60.164000000000001</v>
      </c>
      <c r="F379">
        <v>45.848999999999997</v>
      </c>
      <c r="G379">
        <v>62.305999999999997</v>
      </c>
      <c r="H379">
        <v>61.673999999999999</v>
      </c>
      <c r="I379" s="302">
        <v>40.079000000000001</v>
      </c>
      <c r="J379" s="302">
        <v>40.451999999999998</v>
      </c>
      <c r="K379" s="302">
        <v>40.034999999999997</v>
      </c>
      <c r="L379" s="302">
        <v>41.283000000000001</v>
      </c>
      <c r="M379" s="302">
        <v>40.232999999999997</v>
      </c>
      <c r="N379" s="302">
        <v>40.51</v>
      </c>
      <c r="O379" s="302">
        <v>40.786999999999999</v>
      </c>
      <c r="P379" s="302">
        <v>40.082999999999998</v>
      </c>
      <c r="Q379" s="302">
        <v>40.212000000000003</v>
      </c>
      <c r="R379" s="302">
        <v>145.68700000000001</v>
      </c>
    </row>
    <row r="380" spans="1:18">
      <c r="A380">
        <v>378</v>
      </c>
      <c r="B380">
        <v>60.524999999999999</v>
      </c>
      <c r="C380">
        <v>40.139000000000003</v>
      </c>
      <c r="D380">
        <v>46.603000000000002</v>
      </c>
      <c r="E380">
        <v>62.151000000000003</v>
      </c>
      <c r="F380">
        <v>57.338999999999999</v>
      </c>
      <c r="G380">
        <v>61.612000000000002</v>
      </c>
      <c r="H380">
        <v>61.517000000000003</v>
      </c>
      <c r="I380" s="302">
        <v>39.875999999999998</v>
      </c>
      <c r="J380" s="302">
        <v>154.392</v>
      </c>
      <c r="K380" s="302">
        <v>40.173000000000002</v>
      </c>
      <c r="L380" s="302">
        <v>41.113</v>
      </c>
      <c r="M380" s="302">
        <v>40.433</v>
      </c>
      <c r="N380" s="302">
        <v>40.567</v>
      </c>
      <c r="O380" s="302">
        <v>41.17</v>
      </c>
      <c r="P380" s="302">
        <v>40.075000000000003</v>
      </c>
      <c r="Q380" s="302">
        <v>41.832999999999998</v>
      </c>
      <c r="R380" s="302">
        <v>41.33</v>
      </c>
    </row>
    <row r="381" spans="1:18">
      <c r="A381">
        <v>379</v>
      </c>
      <c r="B381">
        <v>59.945999999999998</v>
      </c>
      <c r="C381">
        <v>40.067999999999998</v>
      </c>
      <c r="D381">
        <v>56.743000000000002</v>
      </c>
      <c r="E381">
        <v>62.31</v>
      </c>
      <c r="F381">
        <v>61.075000000000003</v>
      </c>
      <c r="G381">
        <v>63.198</v>
      </c>
      <c r="H381">
        <v>60.966999999999999</v>
      </c>
      <c r="I381" s="302">
        <v>40.156999999999996</v>
      </c>
      <c r="J381" s="302">
        <v>40.951000000000001</v>
      </c>
      <c r="K381" s="302">
        <v>40.368000000000002</v>
      </c>
      <c r="L381" s="302">
        <v>40.780999999999999</v>
      </c>
      <c r="M381" s="302">
        <v>40.783000000000001</v>
      </c>
      <c r="N381" s="302">
        <v>40.109000000000002</v>
      </c>
      <c r="O381" s="302">
        <v>142.971</v>
      </c>
      <c r="P381" s="302">
        <v>40.165999999999997</v>
      </c>
      <c r="Q381" s="302">
        <v>40.658999999999999</v>
      </c>
      <c r="R381" s="302">
        <v>40.673999999999999</v>
      </c>
    </row>
    <row r="382" spans="1:18">
      <c r="A382">
        <v>380</v>
      </c>
      <c r="B382">
        <v>59.841000000000001</v>
      </c>
      <c r="C382">
        <v>40.112000000000002</v>
      </c>
      <c r="D382">
        <v>58.582999999999998</v>
      </c>
      <c r="E382">
        <v>61.448</v>
      </c>
      <c r="F382">
        <v>59.912999999999997</v>
      </c>
      <c r="G382">
        <v>61.350999999999999</v>
      </c>
      <c r="H382">
        <v>61.762999999999998</v>
      </c>
      <c r="I382" s="302">
        <v>40.027000000000001</v>
      </c>
      <c r="J382" s="302">
        <v>40.718000000000004</v>
      </c>
      <c r="K382" s="302">
        <v>39.963999999999999</v>
      </c>
      <c r="L382" s="302">
        <v>40.859000000000002</v>
      </c>
      <c r="M382" s="302">
        <v>141.626</v>
      </c>
      <c r="N382" s="302">
        <v>40.845999999999997</v>
      </c>
      <c r="O382" s="302">
        <v>41.093000000000004</v>
      </c>
      <c r="P382" s="302">
        <v>40.243000000000002</v>
      </c>
      <c r="Q382" s="302">
        <v>41.241</v>
      </c>
      <c r="R382" s="302">
        <v>40.576000000000001</v>
      </c>
    </row>
    <row r="383" spans="1:18">
      <c r="A383">
        <v>381</v>
      </c>
      <c r="B383">
        <v>59.924999999999997</v>
      </c>
      <c r="C383">
        <v>40</v>
      </c>
      <c r="D383">
        <v>60.017000000000003</v>
      </c>
      <c r="E383">
        <v>61.744</v>
      </c>
      <c r="F383">
        <v>61.741999999999997</v>
      </c>
      <c r="G383">
        <v>61.125</v>
      </c>
      <c r="H383">
        <v>60.792999999999999</v>
      </c>
      <c r="I383" s="302">
        <v>39.771000000000001</v>
      </c>
      <c r="J383" s="302">
        <v>40.216999999999999</v>
      </c>
      <c r="K383" s="302">
        <v>40.003999999999998</v>
      </c>
      <c r="L383" s="302">
        <v>40.863999999999997</v>
      </c>
      <c r="M383" s="302">
        <v>40.470999999999997</v>
      </c>
      <c r="N383" s="302">
        <v>40.756999999999998</v>
      </c>
      <c r="O383" s="302">
        <v>40.819000000000003</v>
      </c>
      <c r="P383" s="302">
        <v>40.103999999999999</v>
      </c>
      <c r="Q383" s="302">
        <v>40.343000000000004</v>
      </c>
      <c r="R383" s="302">
        <v>40.514000000000003</v>
      </c>
    </row>
    <row r="384" spans="1:18">
      <c r="A384">
        <v>382</v>
      </c>
      <c r="B384">
        <v>60.558999999999997</v>
      </c>
      <c r="C384">
        <v>40.009</v>
      </c>
      <c r="D384">
        <v>60.966000000000001</v>
      </c>
      <c r="E384">
        <v>61.091000000000001</v>
      </c>
      <c r="F384">
        <v>61.284999999999997</v>
      </c>
      <c r="G384">
        <v>60.140999999999998</v>
      </c>
      <c r="H384">
        <v>60.628999999999998</v>
      </c>
      <c r="I384" s="302">
        <v>39.945</v>
      </c>
      <c r="J384" s="302">
        <v>40.338000000000001</v>
      </c>
      <c r="K384" s="302">
        <v>40.063000000000002</v>
      </c>
      <c r="L384" s="302">
        <v>40.98</v>
      </c>
      <c r="M384" s="302">
        <v>40.42</v>
      </c>
      <c r="N384" s="302">
        <v>41.972999999999999</v>
      </c>
      <c r="O384" s="302">
        <v>40.633000000000003</v>
      </c>
      <c r="P384" s="302">
        <v>40.109000000000002</v>
      </c>
      <c r="Q384" s="302">
        <v>40.268000000000001</v>
      </c>
      <c r="R384" s="302">
        <v>40.450000000000003</v>
      </c>
    </row>
    <row r="385" spans="1:18">
      <c r="A385">
        <v>383</v>
      </c>
      <c r="B385">
        <v>59.201999999999998</v>
      </c>
      <c r="C385">
        <v>47.923000000000002</v>
      </c>
      <c r="D385">
        <v>60.734999999999999</v>
      </c>
      <c r="E385">
        <v>62.03</v>
      </c>
      <c r="F385">
        <v>61.984000000000002</v>
      </c>
      <c r="G385">
        <v>59.866999999999997</v>
      </c>
      <c r="H385">
        <v>60.847000000000001</v>
      </c>
      <c r="I385" s="302">
        <v>39.988</v>
      </c>
      <c r="J385" s="302">
        <v>40.247</v>
      </c>
      <c r="K385" s="302">
        <v>39.987000000000002</v>
      </c>
      <c r="L385" s="302">
        <v>41.173000000000002</v>
      </c>
      <c r="M385" s="302">
        <v>40.566000000000003</v>
      </c>
      <c r="N385" s="302">
        <v>40.554000000000002</v>
      </c>
      <c r="O385" s="302">
        <v>40.470999999999997</v>
      </c>
      <c r="P385" s="302">
        <v>40.085000000000001</v>
      </c>
      <c r="Q385" s="302">
        <v>40.180999999999997</v>
      </c>
      <c r="R385" s="302">
        <v>40.466000000000001</v>
      </c>
    </row>
    <row r="386" spans="1:18">
      <c r="A386">
        <v>384</v>
      </c>
      <c r="B386">
        <v>59.497</v>
      </c>
      <c r="C386">
        <v>58.100999999999999</v>
      </c>
      <c r="D386">
        <v>59.866999999999997</v>
      </c>
      <c r="E386">
        <v>61.98</v>
      </c>
      <c r="F386">
        <v>62.109000000000002</v>
      </c>
      <c r="G386">
        <v>60.079000000000001</v>
      </c>
      <c r="H386">
        <v>60.774000000000001</v>
      </c>
      <c r="I386" s="302">
        <v>39.877000000000002</v>
      </c>
      <c r="J386" s="302">
        <v>40.280999999999999</v>
      </c>
      <c r="K386" s="302">
        <v>40.323</v>
      </c>
      <c r="L386" s="302">
        <v>40.854999999999997</v>
      </c>
      <c r="M386" s="302">
        <v>40.466000000000001</v>
      </c>
      <c r="N386" s="302">
        <v>40.307000000000002</v>
      </c>
      <c r="O386" s="302">
        <v>40.564</v>
      </c>
      <c r="P386" s="302">
        <v>40.682000000000002</v>
      </c>
      <c r="Q386" s="302">
        <v>40.164000000000001</v>
      </c>
      <c r="R386" s="302">
        <v>40.241999999999997</v>
      </c>
    </row>
    <row r="387" spans="1:18">
      <c r="A387">
        <v>385</v>
      </c>
      <c r="B387">
        <v>59.161999999999999</v>
      </c>
      <c r="C387">
        <v>60.19</v>
      </c>
      <c r="D387">
        <v>61.17</v>
      </c>
      <c r="E387">
        <v>60.588999999999999</v>
      </c>
      <c r="F387">
        <v>62.448</v>
      </c>
      <c r="G387">
        <v>61.97</v>
      </c>
      <c r="H387">
        <v>60.057000000000002</v>
      </c>
      <c r="I387" s="302">
        <v>40.008000000000003</v>
      </c>
      <c r="J387" s="302">
        <v>40.485999999999997</v>
      </c>
      <c r="K387" s="302">
        <v>40.043999999999997</v>
      </c>
      <c r="L387" s="302">
        <v>40.911000000000001</v>
      </c>
      <c r="M387" s="302">
        <v>40.322000000000003</v>
      </c>
      <c r="N387" s="302">
        <v>40.008000000000003</v>
      </c>
      <c r="O387" s="302">
        <v>40.552999999999997</v>
      </c>
      <c r="P387" s="302">
        <v>141.20400000000001</v>
      </c>
      <c r="Q387" s="302">
        <v>40.165999999999997</v>
      </c>
      <c r="R387" s="302">
        <v>40.4</v>
      </c>
    </row>
    <row r="388" spans="1:18">
      <c r="A388">
        <v>386</v>
      </c>
      <c r="B388">
        <v>59.238999999999997</v>
      </c>
      <c r="C388">
        <v>60.731000000000002</v>
      </c>
      <c r="D388">
        <v>59.942</v>
      </c>
      <c r="E388">
        <v>61.445</v>
      </c>
      <c r="F388">
        <v>62.143999999999998</v>
      </c>
      <c r="G388">
        <v>59.793999999999997</v>
      </c>
      <c r="H388">
        <v>60.689</v>
      </c>
      <c r="I388" s="302">
        <v>40.036000000000001</v>
      </c>
      <c r="J388" s="302">
        <v>40.478000000000002</v>
      </c>
      <c r="K388" s="302">
        <v>39.972999999999999</v>
      </c>
      <c r="L388" s="302">
        <v>41.011000000000003</v>
      </c>
      <c r="M388" s="302">
        <v>41.006999999999998</v>
      </c>
      <c r="N388" s="302">
        <v>40.063000000000002</v>
      </c>
      <c r="O388" s="302">
        <v>40.469000000000001</v>
      </c>
      <c r="P388" s="302">
        <v>41.034999999999997</v>
      </c>
      <c r="Q388" s="302">
        <v>41.576000000000001</v>
      </c>
      <c r="R388" s="302">
        <v>40.281999999999996</v>
      </c>
    </row>
    <row r="389" spans="1:18">
      <c r="A389">
        <v>387</v>
      </c>
      <c r="B389">
        <v>58.63</v>
      </c>
      <c r="C389">
        <v>64.063000000000002</v>
      </c>
      <c r="D389">
        <v>60.503</v>
      </c>
      <c r="E389">
        <v>60.981000000000002</v>
      </c>
      <c r="F389">
        <v>62.536000000000001</v>
      </c>
      <c r="G389">
        <v>59.773000000000003</v>
      </c>
      <c r="H389">
        <v>59.844999999999999</v>
      </c>
      <c r="I389" s="302">
        <v>39.936</v>
      </c>
      <c r="J389" s="302">
        <v>40.195</v>
      </c>
      <c r="K389" s="302">
        <v>40.128999999999998</v>
      </c>
      <c r="L389" s="302">
        <v>40.863</v>
      </c>
      <c r="M389" s="302">
        <v>40.097999999999999</v>
      </c>
      <c r="N389" s="302">
        <v>40.152000000000001</v>
      </c>
      <c r="O389" s="302">
        <v>41.765000000000001</v>
      </c>
      <c r="P389" s="302">
        <v>40.898000000000003</v>
      </c>
      <c r="Q389" s="302">
        <v>41.283999999999999</v>
      </c>
      <c r="R389" s="302">
        <v>40.305999999999997</v>
      </c>
    </row>
    <row r="390" spans="1:18">
      <c r="A390">
        <v>388</v>
      </c>
      <c r="B390">
        <v>59.225000000000001</v>
      </c>
      <c r="C390">
        <v>63.789000000000001</v>
      </c>
      <c r="D390">
        <v>60.357999999999997</v>
      </c>
      <c r="E390">
        <v>60.212000000000003</v>
      </c>
      <c r="F390">
        <v>60.8</v>
      </c>
      <c r="G390">
        <v>59.781999999999996</v>
      </c>
      <c r="H390">
        <v>59.286999999999999</v>
      </c>
      <c r="I390" s="302">
        <v>39.972999999999999</v>
      </c>
      <c r="J390" s="302">
        <v>40.036000000000001</v>
      </c>
      <c r="K390" s="302">
        <v>39.895000000000003</v>
      </c>
      <c r="L390" s="302">
        <v>41.331000000000003</v>
      </c>
      <c r="M390" s="302">
        <v>40.090000000000003</v>
      </c>
      <c r="N390" s="302">
        <v>41.421999999999997</v>
      </c>
      <c r="O390" s="302">
        <v>40.4</v>
      </c>
      <c r="P390" s="302">
        <v>40.414999999999999</v>
      </c>
      <c r="Q390" s="302">
        <v>40.451999999999998</v>
      </c>
      <c r="R390" s="302">
        <v>40.337000000000003</v>
      </c>
    </row>
    <row r="391" spans="1:18">
      <c r="A391">
        <v>389</v>
      </c>
      <c r="B391">
        <v>58.131</v>
      </c>
      <c r="C391">
        <v>61.47</v>
      </c>
      <c r="D391">
        <v>60.484000000000002</v>
      </c>
      <c r="E391">
        <v>60.814999999999998</v>
      </c>
      <c r="F391">
        <v>61.009</v>
      </c>
      <c r="G391">
        <v>59.305</v>
      </c>
      <c r="H391">
        <v>59.46</v>
      </c>
      <c r="I391" s="302">
        <v>40.195999999999998</v>
      </c>
      <c r="J391" s="302">
        <v>40.107999999999997</v>
      </c>
      <c r="K391" s="302">
        <v>39.93</v>
      </c>
      <c r="L391" s="302">
        <v>41.643000000000001</v>
      </c>
      <c r="M391" s="302">
        <v>40.002000000000002</v>
      </c>
      <c r="N391" s="302">
        <v>41.57</v>
      </c>
      <c r="O391" s="302">
        <v>40.366</v>
      </c>
      <c r="P391" s="302">
        <v>42.356000000000002</v>
      </c>
      <c r="Q391" s="302">
        <v>40.283999999999999</v>
      </c>
      <c r="R391" s="302">
        <v>40.408999999999999</v>
      </c>
    </row>
    <row r="392" spans="1:18">
      <c r="A392">
        <v>390</v>
      </c>
      <c r="B392">
        <v>59.375</v>
      </c>
      <c r="C392">
        <v>61.600999999999999</v>
      </c>
      <c r="D392">
        <v>59.335000000000001</v>
      </c>
      <c r="E392">
        <v>60.015999999999998</v>
      </c>
      <c r="F392">
        <v>61.082999999999998</v>
      </c>
      <c r="G392">
        <v>59.713999999999999</v>
      </c>
      <c r="H392">
        <v>60.078000000000003</v>
      </c>
      <c r="I392" s="302">
        <v>40.124000000000002</v>
      </c>
      <c r="J392" s="302">
        <v>40.281999999999996</v>
      </c>
      <c r="K392" s="302">
        <v>39.985999999999997</v>
      </c>
      <c r="L392" s="302">
        <v>40.926000000000002</v>
      </c>
      <c r="M392" s="302">
        <v>40.100999999999999</v>
      </c>
      <c r="N392" s="302">
        <v>40.360999999999997</v>
      </c>
      <c r="O392" s="302">
        <v>40.304000000000002</v>
      </c>
      <c r="P392" s="302">
        <v>41.079000000000001</v>
      </c>
      <c r="Q392" s="302">
        <v>40.231999999999999</v>
      </c>
      <c r="R392" s="302">
        <v>40.491</v>
      </c>
    </row>
    <row r="393" spans="1:18">
      <c r="A393">
        <v>391</v>
      </c>
      <c r="B393">
        <v>58.643000000000001</v>
      </c>
      <c r="C393">
        <v>61.38</v>
      </c>
      <c r="D393">
        <v>60.755000000000003</v>
      </c>
      <c r="E393">
        <v>59.978999999999999</v>
      </c>
      <c r="F393">
        <v>60.704000000000001</v>
      </c>
      <c r="G393">
        <v>58.869</v>
      </c>
      <c r="H393">
        <v>60.225000000000001</v>
      </c>
      <c r="I393" s="302">
        <v>39.837000000000003</v>
      </c>
      <c r="J393" s="302">
        <v>40.198</v>
      </c>
      <c r="K393" s="302">
        <v>40.292999999999999</v>
      </c>
      <c r="L393" s="302">
        <v>41.055999999999997</v>
      </c>
      <c r="M393" s="302">
        <v>40.311999999999998</v>
      </c>
      <c r="N393" s="302">
        <v>40.744</v>
      </c>
      <c r="O393" s="302">
        <v>40.292999999999999</v>
      </c>
      <c r="P393" s="302">
        <v>40.356000000000002</v>
      </c>
      <c r="Q393" s="302">
        <v>40.575000000000003</v>
      </c>
      <c r="R393" s="302">
        <v>40.828000000000003</v>
      </c>
    </row>
    <row r="394" spans="1:18">
      <c r="A394">
        <v>392</v>
      </c>
      <c r="B394">
        <v>58.466000000000001</v>
      </c>
      <c r="C394">
        <v>61.317</v>
      </c>
      <c r="D394">
        <v>60.003999999999998</v>
      </c>
      <c r="E394">
        <v>60.271999999999998</v>
      </c>
      <c r="F394">
        <v>60.194000000000003</v>
      </c>
      <c r="G394">
        <v>58.860999999999997</v>
      </c>
      <c r="H394">
        <v>61.344999999999999</v>
      </c>
      <c r="I394" s="302">
        <v>39.976999999999997</v>
      </c>
      <c r="J394" s="302">
        <v>40.250999999999998</v>
      </c>
      <c r="K394" s="302">
        <v>39.988999999999997</v>
      </c>
      <c r="L394" s="302">
        <v>145.495</v>
      </c>
      <c r="M394" s="302">
        <v>40.468000000000004</v>
      </c>
      <c r="N394" s="302">
        <v>40.130000000000003</v>
      </c>
      <c r="O394" s="302">
        <v>40.625999999999998</v>
      </c>
      <c r="P394" s="302">
        <v>41.567</v>
      </c>
      <c r="Q394" s="302">
        <v>40.305999999999997</v>
      </c>
      <c r="R394" s="302">
        <v>40.649000000000001</v>
      </c>
    </row>
    <row r="395" spans="1:18">
      <c r="A395">
        <v>393</v>
      </c>
      <c r="B395">
        <v>58.756999999999998</v>
      </c>
      <c r="C395">
        <v>61.018000000000001</v>
      </c>
      <c r="D395">
        <v>59.707999999999998</v>
      </c>
      <c r="E395">
        <v>59.804000000000002</v>
      </c>
      <c r="F395">
        <v>59.610999999999997</v>
      </c>
      <c r="G395">
        <v>59.148000000000003</v>
      </c>
      <c r="H395">
        <v>61.973999999999997</v>
      </c>
      <c r="I395" s="302">
        <v>40.024999999999999</v>
      </c>
      <c r="J395" s="302">
        <v>40.25</v>
      </c>
      <c r="K395" s="302">
        <v>40.03</v>
      </c>
      <c r="L395" s="302">
        <v>41.981999999999999</v>
      </c>
      <c r="M395" s="302">
        <v>40.247</v>
      </c>
      <c r="N395" s="302">
        <v>40.308999999999997</v>
      </c>
      <c r="O395" s="302">
        <v>40.639000000000003</v>
      </c>
      <c r="P395" s="302">
        <v>40.292000000000002</v>
      </c>
      <c r="Q395" s="302">
        <v>40.319000000000003</v>
      </c>
      <c r="R395" s="302">
        <v>40.250999999999998</v>
      </c>
    </row>
    <row r="396" spans="1:18">
      <c r="A396">
        <v>394</v>
      </c>
      <c r="B396">
        <v>58.106000000000002</v>
      </c>
      <c r="C396">
        <v>61.252000000000002</v>
      </c>
      <c r="D396">
        <v>59.363</v>
      </c>
      <c r="E396">
        <v>59.302</v>
      </c>
      <c r="F396">
        <v>59.08</v>
      </c>
      <c r="G396">
        <v>59.478999999999999</v>
      </c>
      <c r="H396">
        <v>60.683</v>
      </c>
      <c r="I396" s="302">
        <v>40.091999999999999</v>
      </c>
      <c r="J396" s="302">
        <v>40.292000000000002</v>
      </c>
      <c r="K396" s="302">
        <v>39.880000000000003</v>
      </c>
      <c r="L396" s="302">
        <v>41.529000000000003</v>
      </c>
      <c r="M396" s="302">
        <v>39.991</v>
      </c>
      <c r="N396" s="302">
        <v>40.103999999999999</v>
      </c>
      <c r="O396" s="302">
        <v>40.299999999999997</v>
      </c>
      <c r="P396" s="302">
        <v>40.32</v>
      </c>
      <c r="Q396" s="302">
        <v>40.277999999999999</v>
      </c>
      <c r="R396" s="302">
        <v>40.348999999999997</v>
      </c>
    </row>
    <row r="397" spans="1:18">
      <c r="A397">
        <v>395</v>
      </c>
      <c r="B397">
        <v>58.642000000000003</v>
      </c>
      <c r="C397">
        <v>60.668999999999997</v>
      </c>
      <c r="D397">
        <v>59.936999999999998</v>
      </c>
      <c r="E397">
        <v>59.686999999999998</v>
      </c>
      <c r="F397">
        <v>60.646000000000001</v>
      </c>
      <c r="G397">
        <v>59.808999999999997</v>
      </c>
      <c r="H397">
        <v>60.698</v>
      </c>
      <c r="I397" s="302">
        <v>40.204000000000001</v>
      </c>
      <c r="J397" s="302">
        <v>40.064999999999998</v>
      </c>
      <c r="K397" s="302">
        <v>40.268999999999998</v>
      </c>
      <c r="L397" s="302">
        <v>41.587000000000003</v>
      </c>
      <c r="M397" s="302">
        <v>40.146000000000001</v>
      </c>
      <c r="N397" s="302">
        <v>40.32</v>
      </c>
      <c r="O397" s="302">
        <v>40.456000000000003</v>
      </c>
      <c r="P397" s="302">
        <v>39.948999999999998</v>
      </c>
      <c r="Q397" s="302">
        <v>40.600999999999999</v>
      </c>
      <c r="R397" s="302">
        <v>40.152000000000001</v>
      </c>
    </row>
    <row r="398" spans="1:18">
      <c r="A398">
        <v>396</v>
      </c>
      <c r="B398">
        <v>58.162999999999997</v>
      </c>
      <c r="C398">
        <v>60.709000000000003</v>
      </c>
      <c r="D398">
        <v>59.35</v>
      </c>
      <c r="E398">
        <v>59.631</v>
      </c>
      <c r="F398">
        <v>59.250999999999998</v>
      </c>
      <c r="G398">
        <v>59.140999999999998</v>
      </c>
      <c r="H398">
        <v>60.811</v>
      </c>
      <c r="I398" s="302">
        <v>40.110999999999997</v>
      </c>
      <c r="J398" s="302">
        <v>40.277999999999999</v>
      </c>
      <c r="K398" s="302">
        <v>41.088999999999999</v>
      </c>
      <c r="L398" s="302">
        <v>41.491999999999997</v>
      </c>
      <c r="M398" s="302">
        <v>40.229999999999997</v>
      </c>
      <c r="N398" s="302">
        <v>40.243000000000002</v>
      </c>
      <c r="O398" s="302">
        <v>40.319000000000003</v>
      </c>
      <c r="P398" s="302">
        <v>39.997</v>
      </c>
      <c r="Q398" s="302">
        <v>40.506999999999998</v>
      </c>
      <c r="R398" s="302">
        <v>40.295999999999999</v>
      </c>
    </row>
    <row r="399" spans="1:18">
      <c r="A399">
        <v>397</v>
      </c>
      <c r="B399">
        <v>58.323999999999998</v>
      </c>
      <c r="C399">
        <v>60.825000000000003</v>
      </c>
      <c r="D399">
        <v>59.905999999999999</v>
      </c>
      <c r="E399">
        <v>59.543999999999997</v>
      </c>
      <c r="F399">
        <v>59.22</v>
      </c>
      <c r="G399">
        <v>59.406999999999996</v>
      </c>
      <c r="H399">
        <v>60.676000000000002</v>
      </c>
      <c r="I399" s="302">
        <v>40.005000000000003</v>
      </c>
      <c r="J399" s="302">
        <v>40.151000000000003</v>
      </c>
      <c r="K399" s="302">
        <v>40.08</v>
      </c>
      <c r="L399" s="302">
        <v>41.570999999999998</v>
      </c>
      <c r="M399" s="302">
        <v>40.204999999999998</v>
      </c>
      <c r="N399" s="302">
        <v>40.363999999999997</v>
      </c>
      <c r="O399" s="302">
        <v>40.433</v>
      </c>
      <c r="P399" s="302">
        <v>40.286000000000001</v>
      </c>
      <c r="Q399" s="302">
        <v>40.639000000000003</v>
      </c>
      <c r="R399" s="302">
        <v>41.671999999999997</v>
      </c>
    </row>
    <row r="400" spans="1:18">
      <c r="A400">
        <v>398</v>
      </c>
      <c r="B400">
        <v>57.496000000000002</v>
      </c>
      <c r="C400">
        <v>61.05</v>
      </c>
      <c r="D400">
        <v>59.256999999999998</v>
      </c>
      <c r="E400">
        <v>59.960999999999999</v>
      </c>
      <c r="F400">
        <v>59.412999999999997</v>
      </c>
      <c r="G400">
        <v>58.789000000000001</v>
      </c>
      <c r="H400">
        <v>59.381</v>
      </c>
      <c r="I400" s="302">
        <v>40.036999999999999</v>
      </c>
      <c r="J400" s="302">
        <v>40.139000000000003</v>
      </c>
      <c r="K400" s="302">
        <v>40.228000000000002</v>
      </c>
      <c r="L400" s="302">
        <v>42.439</v>
      </c>
      <c r="M400" s="302">
        <v>41.054000000000002</v>
      </c>
      <c r="N400" s="302">
        <v>40.692</v>
      </c>
      <c r="O400" s="302">
        <v>40.384</v>
      </c>
      <c r="P400" s="302">
        <v>40.287999999999997</v>
      </c>
      <c r="Q400" s="302">
        <v>141.12200000000001</v>
      </c>
      <c r="R400" s="302">
        <v>40.500999999999998</v>
      </c>
    </row>
    <row r="401" spans="1:18">
      <c r="A401">
        <v>399</v>
      </c>
      <c r="B401">
        <v>57.512999999999998</v>
      </c>
      <c r="C401">
        <v>60.1</v>
      </c>
      <c r="D401">
        <v>61.148000000000003</v>
      </c>
      <c r="E401">
        <v>61.887999999999998</v>
      </c>
      <c r="F401">
        <v>59.901000000000003</v>
      </c>
      <c r="G401">
        <v>58.720999999999997</v>
      </c>
      <c r="H401">
        <v>59.536999999999999</v>
      </c>
      <c r="I401" s="302">
        <v>39.802</v>
      </c>
      <c r="J401" s="302">
        <v>40.145000000000003</v>
      </c>
      <c r="K401" s="302">
        <v>40.225999999999999</v>
      </c>
      <c r="L401" s="302">
        <v>41.701000000000001</v>
      </c>
      <c r="M401" s="302">
        <v>40.290999999999997</v>
      </c>
      <c r="N401" s="302">
        <v>140.71600000000001</v>
      </c>
      <c r="O401" s="302">
        <v>40.329000000000001</v>
      </c>
      <c r="P401" s="302">
        <v>40.655999999999999</v>
      </c>
      <c r="Q401" s="302">
        <v>42.581000000000003</v>
      </c>
      <c r="R401" s="302">
        <v>40.460999999999999</v>
      </c>
    </row>
    <row r="402" spans="1:18">
      <c r="A402">
        <v>400</v>
      </c>
      <c r="B402">
        <v>57.819000000000003</v>
      </c>
      <c r="C402">
        <v>60.173999999999999</v>
      </c>
      <c r="D402">
        <v>59.941000000000003</v>
      </c>
      <c r="E402">
        <v>61.725999999999999</v>
      </c>
      <c r="F402">
        <v>59.177</v>
      </c>
      <c r="G402">
        <v>58.521999999999998</v>
      </c>
      <c r="H402">
        <v>58.625999999999998</v>
      </c>
      <c r="I402" s="302">
        <v>39.923000000000002</v>
      </c>
      <c r="J402" s="302">
        <v>39.966999999999999</v>
      </c>
      <c r="K402" s="302">
        <v>40.000999999999998</v>
      </c>
      <c r="L402" s="302">
        <v>43.637</v>
      </c>
      <c r="M402" s="302">
        <v>40.155999999999999</v>
      </c>
      <c r="N402" s="302">
        <v>40.988999999999997</v>
      </c>
      <c r="O402" s="302">
        <v>40.588000000000001</v>
      </c>
      <c r="P402" s="302">
        <v>40.277000000000001</v>
      </c>
      <c r="Q402" s="302">
        <v>40.548999999999999</v>
      </c>
      <c r="R402" s="302">
        <v>40.436</v>
      </c>
    </row>
    <row r="403" spans="1:18">
      <c r="A403">
        <v>401</v>
      </c>
      <c r="B403">
        <v>57.704000000000001</v>
      </c>
      <c r="C403">
        <v>59.521999999999998</v>
      </c>
      <c r="D403">
        <v>59.222999999999999</v>
      </c>
      <c r="E403">
        <v>61.366999999999997</v>
      </c>
      <c r="F403">
        <v>58.4</v>
      </c>
      <c r="G403">
        <v>59.21</v>
      </c>
      <c r="H403">
        <v>59.149000000000001</v>
      </c>
      <c r="I403" s="302">
        <v>40.387</v>
      </c>
      <c r="J403" s="302">
        <v>39.932000000000002</v>
      </c>
      <c r="K403" s="302">
        <v>40.229999999999997</v>
      </c>
      <c r="L403" s="302">
        <v>42.037999999999997</v>
      </c>
      <c r="M403" s="302">
        <v>40.146999999999998</v>
      </c>
      <c r="N403" s="302">
        <v>41.024000000000001</v>
      </c>
      <c r="O403" s="302">
        <v>40.606999999999999</v>
      </c>
      <c r="P403" s="302">
        <v>40.351999999999997</v>
      </c>
      <c r="Q403" s="302">
        <v>40.630000000000003</v>
      </c>
      <c r="R403" s="302">
        <v>40.502000000000002</v>
      </c>
    </row>
    <row r="404" spans="1:18">
      <c r="A404">
        <v>402</v>
      </c>
      <c r="B404">
        <v>57.276000000000003</v>
      </c>
      <c r="C404">
        <v>59.331000000000003</v>
      </c>
      <c r="D404">
        <v>59.116999999999997</v>
      </c>
      <c r="E404">
        <v>60.616999999999997</v>
      </c>
      <c r="F404">
        <v>59.113999999999997</v>
      </c>
      <c r="G404">
        <v>58.045000000000002</v>
      </c>
      <c r="H404">
        <v>58.256999999999998</v>
      </c>
      <c r="I404" s="302">
        <v>40.232999999999997</v>
      </c>
      <c r="J404" s="302">
        <v>40.192</v>
      </c>
      <c r="K404" s="302">
        <v>142.64500000000001</v>
      </c>
      <c r="L404" s="302">
        <v>42.405000000000001</v>
      </c>
      <c r="M404" s="302">
        <v>40.414999999999999</v>
      </c>
      <c r="N404" s="302">
        <v>40.662999999999997</v>
      </c>
      <c r="O404" s="302">
        <v>40.58</v>
      </c>
      <c r="P404" s="302">
        <v>40.512999999999998</v>
      </c>
      <c r="Q404" s="302">
        <v>40.670999999999999</v>
      </c>
      <c r="R404" s="302">
        <v>40.451000000000001</v>
      </c>
    </row>
    <row r="405" spans="1:18">
      <c r="A405">
        <v>403</v>
      </c>
      <c r="B405">
        <v>57.000999999999998</v>
      </c>
      <c r="C405">
        <v>59.988999999999997</v>
      </c>
      <c r="D405">
        <v>58.944000000000003</v>
      </c>
      <c r="E405">
        <v>60.668999999999997</v>
      </c>
      <c r="F405">
        <v>58.93</v>
      </c>
      <c r="G405">
        <v>57.499000000000002</v>
      </c>
      <c r="H405">
        <v>59.268999999999998</v>
      </c>
      <c r="I405" s="302">
        <v>40.104999999999997</v>
      </c>
      <c r="J405" s="302">
        <v>40.017000000000003</v>
      </c>
      <c r="K405" s="302">
        <v>40.642000000000003</v>
      </c>
      <c r="L405" s="302">
        <v>42.213999999999999</v>
      </c>
      <c r="M405" s="302">
        <v>40.337000000000003</v>
      </c>
      <c r="N405" s="302">
        <v>40.597000000000001</v>
      </c>
      <c r="O405" s="302">
        <v>40.243000000000002</v>
      </c>
      <c r="P405" s="302">
        <v>40.039000000000001</v>
      </c>
      <c r="Q405" s="302">
        <v>40.627000000000002</v>
      </c>
      <c r="R405" s="302">
        <v>40.241</v>
      </c>
    </row>
    <row r="406" spans="1:18">
      <c r="A406">
        <v>404</v>
      </c>
      <c r="B406">
        <v>57.122999999999998</v>
      </c>
      <c r="C406">
        <v>59.938000000000002</v>
      </c>
      <c r="D406">
        <v>58.503999999999998</v>
      </c>
      <c r="E406">
        <v>60.463000000000001</v>
      </c>
      <c r="F406">
        <v>58.277000000000001</v>
      </c>
      <c r="G406">
        <v>57.338999999999999</v>
      </c>
      <c r="H406">
        <v>58.643000000000001</v>
      </c>
      <c r="I406" s="302">
        <v>40.07</v>
      </c>
      <c r="J406" s="302">
        <v>40.098999999999997</v>
      </c>
      <c r="K406" s="302">
        <v>40.573</v>
      </c>
      <c r="L406" s="302">
        <v>42.59</v>
      </c>
      <c r="M406" s="302">
        <v>40.448</v>
      </c>
      <c r="N406" s="302">
        <v>40.753999999999998</v>
      </c>
      <c r="O406" s="302">
        <v>40.225000000000001</v>
      </c>
      <c r="P406" s="302">
        <v>40.350999999999999</v>
      </c>
      <c r="Q406" s="302">
        <v>40.549999999999997</v>
      </c>
      <c r="R406" s="302">
        <v>40.128</v>
      </c>
    </row>
    <row r="407" spans="1:18">
      <c r="A407">
        <v>405</v>
      </c>
      <c r="B407">
        <v>57.57</v>
      </c>
      <c r="C407">
        <v>59.848999999999997</v>
      </c>
      <c r="D407">
        <v>59.552999999999997</v>
      </c>
      <c r="E407">
        <v>59.933999999999997</v>
      </c>
      <c r="F407">
        <v>59.552999999999997</v>
      </c>
      <c r="G407">
        <v>58.228000000000002</v>
      </c>
      <c r="H407">
        <v>58.372999999999998</v>
      </c>
      <c r="I407" s="302">
        <v>40.042999999999999</v>
      </c>
      <c r="J407" s="302">
        <v>40</v>
      </c>
      <c r="K407" s="302">
        <v>40.247</v>
      </c>
      <c r="L407" s="302">
        <v>41.58</v>
      </c>
      <c r="M407" s="302">
        <v>40.415999999999997</v>
      </c>
      <c r="N407" s="302">
        <v>40.793999999999997</v>
      </c>
      <c r="O407" s="302">
        <v>40.338999999999999</v>
      </c>
      <c r="P407" s="302">
        <v>40.142000000000003</v>
      </c>
      <c r="Q407" s="302">
        <v>40.195</v>
      </c>
      <c r="R407" s="302">
        <v>40.328000000000003</v>
      </c>
    </row>
    <row r="408" spans="1:18">
      <c r="A408">
        <v>406</v>
      </c>
      <c r="B408">
        <v>57.295000000000002</v>
      </c>
      <c r="C408">
        <v>59.581000000000003</v>
      </c>
      <c r="D408">
        <v>58.677999999999997</v>
      </c>
      <c r="E408">
        <v>60.835000000000001</v>
      </c>
      <c r="F408">
        <v>59.131999999999998</v>
      </c>
      <c r="G408">
        <v>58.212000000000003</v>
      </c>
      <c r="H408">
        <v>58.667000000000002</v>
      </c>
      <c r="I408" s="302">
        <v>40.143999999999998</v>
      </c>
      <c r="J408" s="302">
        <v>40.21</v>
      </c>
      <c r="K408" s="302">
        <v>40.540999999999997</v>
      </c>
      <c r="L408" s="302">
        <v>41.319000000000003</v>
      </c>
      <c r="M408" s="302">
        <v>40.299999999999997</v>
      </c>
      <c r="N408" s="302">
        <v>40.582000000000001</v>
      </c>
      <c r="O408" s="302">
        <v>40.421999999999997</v>
      </c>
      <c r="P408" s="302">
        <v>40.204999999999998</v>
      </c>
      <c r="Q408" s="302">
        <v>40.460999999999999</v>
      </c>
      <c r="R408" s="302">
        <v>40.316000000000003</v>
      </c>
    </row>
    <row r="409" spans="1:18">
      <c r="A409">
        <v>407</v>
      </c>
      <c r="B409">
        <v>57.731999999999999</v>
      </c>
      <c r="C409">
        <v>59.813000000000002</v>
      </c>
      <c r="D409">
        <v>59.244</v>
      </c>
      <c r="E409">
        <v>60.738</v>
      </c>
      <c r="F409">
        <v>58.468000000000004</v>
      </c>
      <c r="G409">
        <v>58.548000000000002</v>
      </c>
      <c r="H409">
        <v>58.661999999999999</v>
      </c>
      <c r="I409" s="302">
        <v>40.027000000000001</v>
      </c>
      <c r="J409" s="302">
        <v>40.116999999999997</v>
      </c>
      <c r="K409" s="302">
        <v>41.841000000000001</v>
      </c>
      <c r="L409" s="302">
        <v>41.79</v>
      </c>
      <c r="M409" s="302">
        <v>40.353000000000002</v>
      </c>
      <c r="N409" s="302">
        <v>40.54</v>
      </c>
      <c r="O409" s="302">
        <v>40.139000000000003</v>
      </c>
      <c r="P409" s="302">
        <v>40.189</v>
      </c>
      <c r="Q409" s="302">
        <v>40.412999999999997</v>
      </c>
      <c r="R409" s="302">
        <v>40.267000000000003</v>
      </c>
    </row>
    <row r="410" spans="1:18">
      <c r="A410">
        <v>408</v>
      </c>
      <c r="B410">
        <v>57.244</v>
      </c>
      <c r="C410">
        <v>59.539000000000001</v>
      </c>
      <c r="D410">
        <v>59.28</v>
      </c>
      <c r="E410">
        <v>59.637999999999998</v>
      </c>
      <c r="F410">
        <v>58.209000000000003</v>
      </c>
      <c r="G410">
        <v>57.692</v>
      </c>
      <c r="H410">
        <v>58.23</v>
      </c>
      <c r="I410" s="302">
        <v>40.048999999999999</v>
      </c>
      <c r="J410" s="302">
        <v>39.988</v>
      </c>
      <c r="K410" s="302">
        <v>40.277999999999999</v>
      </c>
      <c r="L410" s="302">
        <v>43.622999999999998</v>
      </c>
      <c r="M410" s="302">
        <v>40.279000000000003</v>
      </c>
      <c r="N410" s="302">
        <v>40.521999999999998</v>
      </c>
      <c r="O410" s="302">
        <v>40.369999999999997</v>
      </c>
      <c r="P410" s="302">
        <v>40.091999999999999</v>
      </c>
      <c r="Q410" s="302">
        <v>41</v>
      </c>
      <c r="R410" s="302">
        <v>40.323</v>
      </c>
    </row>
    <row r="411" spans="1:18">
      <c r="A411">
        <v>409</v>
      </c>
      <c r="B411">
        <v>57.676000000000002</v>
      </c>
      <c r="C411">
        <v>59.225999999999999</v>
      </c>
      <c r="D411">
        <v>59.128999999999998</v>
      </c>
      <c r="E411">
        <v>60.079000000000001</v>
      </c>
      <c r="F411">
        <v>58.811</v>
      </c>
      <c r="G411">
        <v>57.731000000000002</v>
      </c>
      <c r="H411">
        <v>58.523000000000003</v>
      </c>
      <c r="I411" s="302">
        <v>39.997</v>
      </c>
      <c r="J411" s="302">
        <v>40.006</v>
      </c>
      <c r="K411" s="302">
        <v>40.311</v>
      </c>
      <c r="L411" s="302">
        <v>41.575000000000003</v>
      </c>
      <c r="M411" s="302">
        <v>40.194000000000003</v>
      </c>
      <c r="N411" s="302">
        <v>40.607999999999997</v>
      </c>
      <c r="O411" s="302">
        <v>40.292999999999999</v>
      </c>
      <c r="P411" s="302">
        <v>40.286999999999999</v>
      </c>
      <c r="Q411" s="302">
        <v>40.451999999999998</v>
      </c>
      <c r="R411" s="302">
        <v>40.212000000000003</v>
      </c>
    </row>
    <row r="412" spans="1:18">
      <c r="A412">
        <v>410</v>
      </c>
      <c r="B412">
        <v>57.287999999999997</v>
      </c>
      <c r="C412">
        <v>60.399000000000001</v>
      </c>
      <c r="D412">
        <v>58.901000000000003</v>
      </c>
      <c r="E412">
        <v>59.6</v>
      </c>
      <c r="F412">
        <v>58.515000000000001</v>
      </c>
      <c r="G412">
        <v>57.777999999999999</v>
      </c>
      <c r="H412">
        <v>58.817999999999998</v>
      </c>
      <c r="I412" s="302">
        <v>40.149000000000001</v>
      </c>
      <c r="J412" s="302">
        <v>40.066000000000003</v>
      </c>
      <c r="K412" s="302">
        <v>40.091000000000001</v>
      </c>
      <c r="L412" s="302">
        <v>41.929000000000002</v>
      </c>
      <c r="M412" s="302">
        <v>40.218000000000004</v>
      </c>
      <c r="N412" s="302">
        <v>42.124000000000002</v>
      </c>
      <c r="O412" s="302">
        <v>40.499000000000002</v>
      </c>
      <c r="P412" s="302">
        <v>40.014000000000003</v>
      </c>
      <c r="Q412" s="302">
        <v>40.465000000000003</v>
      </c>
      <c r="R412" s="302">
        <v>40.366</v>
      </c>
    </row>
    <row r="413" spans="1:18">
      <c r="A413">
        <v>411</v>
      </c>
      <c r="B413">
        <v>57.235999999999997</v>
      </c>
      <c r="C413">
        <v>59.904000000000003</v>
      </c>
      <c r="D413">
        <v>58.825000000000003</v>
      </c>
      <c r="E413">
        <v>59.777000000000001</v>
      </c>
      <c r="F413">
        <v>58.988999999999997</v>
      </c>
      <c r="G413">
        <v>57.887999999999998</v>
      </c>
      <c r="H413">
        <v>58.360999999999997</v>
      </c>
      <c r="I413" s="302">
        <v>40.298000000000002</v>
      </c>
      <c r="J413" s="302">
        <v>40.067999999999998</v>
      </c>
      <c r="K413" s="302">
        <v>40.161000000000001</v>
      </c>
      <c r="L413" s="302">
        <v>41.737000000000002</v>
      </c>
      <c r="M413" s="302">
        <v>40.119</v>
      </c>
      <c r="N413" s="302">
        <v>40.738</v>
      </c>
      <c r="O413" s="302">
        <v>40.281999999999996</v>
      </c>
      <c r="P413" s="302">
        <v>40.119</v>
      </c>
      <c r="Q413" s="302">
        <v>40.603000000000002</v>
      </c>
      <c r="R413" s="302">
        <v>40.32</v>
      </c>
    </row>
    <row r="414" spans="1:18">
      <c r="A414">
        <v>412</v>
      </c>
      <c r="B414">
        <v>57.49</v>
      </c>
      <c r="C414">
        <v>59.396000000000001</v>
      </c>
      <c r="D414">
        <v>58.81</v>
      </c>
      <c r="E414">
        <v>59.316000000000003</v>
      </c>
      <c r="F414">
        <v>58.432000000000002</v>
      </c>
      <c r="G414">
        <v>58.744999999999997</v>
      </c>
      <c r="H414">
        <v>58.216999999999999</v>
      </c>
      <c r="I414" s="302">
        <v>40.167000000000002</v>
      </c>
      <c r="J414" s="302">
        <v>40.116999999999997</v>
      </c>
      <c r="K414" s="302">
        <v>40.104999999999997</v>
      </c>
      <c r="L414" s="302">
        <v>41.859000000000002</v>
      </c>
      <c r="M414" s="302">
        <v>40.323999999999998</v>
      </c>
      <c r="N414" s="302">
        <v>40.423000000000002</v>
      </c>
      <c r="O414" s="302">
        <v>40.369</v>
      </c>
      <c r="P414" s="302">
        <v>40.167999999999999</v>
      </c>
      <c r="Q414" s="302">
        <v>40.526000000000003</v>
      </c>
      <c r="R414" s="302">
        <v>40.265999999999998</v>
      </c>
    </row>
    <row r="415" spans="1:18">
      <c r="A415">
        <v>413</v>
      </c>
      <c r="B415">
        <v>57.383000000000003</v>
      </c>
      <c r="C415">
        <v>59.149000000000001</v>
      </c>
      <c r="D415">
        <v>58.570999999999998</v>
      </c>
      <c r="E415">
        <v>59.741</v>
      </c>
      <c r="F415">
        <v>59.064</v>
      </c>
      <c r="G415">
        <v>58.453000000000003</v>
      </c>
      <c r="H415">
        <v>58.180999999999997</v>
      </c>
      <c r="I415" s="302">
        <v>40.378</v>
      </c>
      <c r="J415" s="302">
        <v>40.094000000000001</v>
      </c>
      <c r="K415" s="302">
        <v>40.069000000000003</v>
      </c>
      <c r="L415" s="302">
        <v>41.756999999999998</v>
      </c>
      <c r="M415" s="302">
        <v>40.286000000000001</v>
      </c>
      <c r="N415" s="302">
        <v>40.478999999999999</v>
      </c>
      <c r="O415" s="302">
        <v>40.241999999999997</v>
      </c>
      <c r="P415" s="302">
        <v>40.061</v>
      </c>
      <c r="Q415" s="302">
        <v>40.465000000000003</v>
      </c>
      <c r="R415" s="302">
        <v>40.232999999999997</v>
      </c>
    </row>
    <row r="416" spans="1:18">
      <c r="A416">
        <v>414</v>
      </c>
      <c r="B416">
        <v>58.462000000000003</v>
      </c>
      <c r="C416">
        <v>59.03</v>
      </c>
      <c r="D416">
        <v>58.898000000000003</v>
      </c>
      <c r="E416">
        <v>59.578000000000003</v>
      </c>
      <c r="F416">
        <v>58.786000000000001</v>
      </c>
      <c r="G416">
        <v>58.316000000000003</v>
      </c>
      <c r="H416">
        <v>58.16</v>
      </c>
      <c r="I416" s="302">
        <v>138.959</v>
      </c>
      <c r="J416" s="302">
        <v>39.999000000000002</v>
      </c>
      <c r="K416" s="302">
        <v>40.356999999999999</v>
      </c>
      <c r="L416" s="302">
        <v>41.682000000000002</v>
      </c>
      <c r="M416" s="302">
        <v>40.265999999999998</v>
      </c>
      <c r="N416" s="302">
        <v>40.543999999999997</v>
      </c>
      <c r="O416" s="302">
        <v>40.317999999999998</v>
      </c>
      <c r="P416" s="302">
        <v>40.067</v>
      </c>
      <c r="Q416" s="302">
        <v>40.572000000000003</v>
      </c>
      <c r="R416" s="302">
        <v>40.140999999999998</v>
      </c>
    </row>
    <row r="417" spans="1:18">
      <c r="A417">
        <v>415</v>
      </c>
      <c r="B417">
        <v>58.305999999999997</v>
      </c>
      <c r="C417">
        <v>59.558999999999997</v>
      </c>
      <c r="D417">
        <v>58.709000000000003</v>
      </c>
      <c r="E417">
        <v>59.628</v>
      </c>
      <c r="F417">
        <v>58.317</v>
      </c>
      <c r="G417">
        <v>58.25</v>
      </c>
      <c r="H417">
        <v>58.04</v>
      </c>
      <c r="I417" s="302">
        <v>40.765999999999998</v>
      </c>
      <c r="J417" s="302">
        <v>40.075000000000003</v>
      </c>
      <c r="K417" s="302">
        <v>40.841000000000001</v>
      </c>
      <c r="L417" s="302">
        <v>42.354999999999997</v>
      </c>
      <c r="M417" s="302">
        <v>40.267000000000003</v>
      </c>
      <c r="N417" s="302">
        <v>40.287999999999997</v>
      </c>
      <c r="O417" s="302">
        <v>40.323</v>
      </c>
      <c r="P417" s="302">
        <v>40.11</v>
      </c>
      <c r="Q417" s="302">
        <v>40.639000000000003</v>
      </c>
      <c r="R417" s="302">
        <v>40.146000000000001</v>
      </c>
    </row>
    <row r="418" spans="1:18">
      <c r="A418">
        <v>416</v>
      </c>
      <c r="B418">
        <v>58.189</v>
      </c>
      <c r="C418">
        <v>60.052999999999997</v>
      </c>
      <c r="D418">
        <v>59.277000000000001</v>
      </c>
      <c r="E418">
        <v>61.176000000000002</v>
      </c>
      <c r="F418">
        <v>59.384999999999998</v>
      </c>
      <c r="G418">
        <v>58.594000000000001</v>
      </c>
      <c r="H418">
        <v>58.652000000000001</v>
      </c>
      <c r="I418" s="302">
        <v>40.771999999999998</v>
      </c>
      <c r="J418" s="302">
        <v>39.838999999999999</v>
      </c>
      <c r="K418" s="302">
        <v>40.326999999999998</v>
      </c>
      <c r="L418" s="302">
        <v>41.665999999999997</v>
      </c>
      <c r="M418" s="302">
        <v>40.381999999999998</v>
      </c>
      <c r="N418" s="302">
        <v>40.384999999999998</v>
      </c>
      <c r="O418" s="302">
        <v>40.563000000000002</v>
      </c>
      <c r="P418" s="302">
        <v>40.923000000000002</v>
      </c>
      <c r="Q418" s="302">
        <v>40.866</v>
      </c>
      <c r="R418" s="302">
        <v>40.17</v>
      </c>
    </row>
    <row r="419" spans="1:18">
      <c r="A419">
        <v>417</v>
      </c>
      <c r="B419">
        <v>58.341000000000001</v>
      </c>
      <c r="C419">
        <v>60.741999999999997</v>
      </c>
      <c r="D419">
        <v>58.996000000000002</v>
      </c>
      <c r="E419">
        <v>59.671999999999997</v>
      </c>
      <c r="F419">
        <v>58.587000000000003</v>
      </c>
      <c r="G419">
        <v>58.27</v>
      </c>
      <c r="H419">
        <v>58.154000000000003</v>
      </c>
      <c r="I419" s="302">
        <v>40.542000000000002</v>
      </c>
      <c r="J419" s="302">
        <v>40.021999999999998</v>
      </c>
      <c r="K419" s="302">
        <v>40.103000000000002</v>
      </c>
      <c r="L419" s="302">
        <v>41.627000000000002</v>
      </c>
      <c r="M419" s="302">
        <v>40.329000000000001</v>
      </c>
      <c r="N419" s="302">
        <v>40.404000000000003</v>
      </c>
      <c r="O419" s="302">
        <v>40.274000000000001</v>
      </c>
      <c r="P419" s="302">
        <v>40.210999999999999</v>
      </c>
      <c r="Q419" s="302">
        <v>40.381</v>
      </c>
      <c r="R419" s="302">
        <v>40.247999999999998</v>
      </c>
    </row>
    <row r="420" spans="1:18">
      <c r="A420">
        <v>418</v>
      </c>
      <c r="B420">
        <v>59.213999999999999</v>
      </c>
      <c r="C420">
        <v>59.569000000000003</v>
      </c>
      <c r="D420">
        <v>58.965000000000003</v>
      </c>
      <c r="E420">
        <v>60.576000000000001</v>
      </c>
      <c r="F420">
        <v>58.204000000000001</v>
      </c>
      <c r="G420">
        <v>57.786000000000001</v>
      </c>
      <c r="H420">
        <v>58.085999999999999</v>
      </c>
      <c r="I420" s="302">
        <v>40.704999999999998</v>
      </c>
      <c r="J420" s="302">
        <v>39.97</v>
      </c>
      <c r="K420" s="302">
        <v>40.048000000000002</v>
      </c>
      <c r="L420" s="302">
        <v>41.914000000000001</v>
      </c>
      <c r="M420" s="302">
        <v>40.365000000000002</v>
      </c>
      <c r="N420" s="302">
        <v>40.863</v>
      </c>
      <c r="O420" s="302">
        <v>40.451000000000001</v>
      </c>
      <c r="P420" s="302">
        <v>40.088000000000001</v>
      </c>
      <c r="Q420" s="302">
        <v>41.036999999999999</v>
      </c>
      <c r="R420" s="302">
        <v>40.125999999999998</v>
      </c>
    </row>
    <row r="421" spans="1:18">
      <c r="A421">
        <v>419</v>
      </c>
      <c r="B421">
        <v>58.548000000000002</v>
      </c>
      <c r="C421">
        <v>60.292999999999999</v>
      </c>
      <c r="D421">
        <v>58.779000000000003</v>
      </c>
      <c r="E421">
        <v>59.993000000000002</v>
      </c>
      <c r="F421">
        <v>58.637</v>
      </c>
      <c r="G421">
        <v>57.534999999999997</v>
      </c>
      <c r="H421">
        <v>58.795000000000002</v>
      </c>
      <c r="I421" s="302">
        <v>40.564999999999998</v>
      </c>
      <c r="J421" s="302">
        <v>39.988</v>
      </c>
      <c r="K421" s="302">
        <v>40.213000000000001</v>
      </c>
      <c r="L421" s="302">
        <v>41.475000000000001</v>
      </c>
      <c r="M421" s="302">
        <v>40.122999999999998</v>
      </c>
      <c r="N421" s="302">
        <v>40.261000000000003</v>
      </c>
      <c r="O421" s="302">
        <v>40.234999999999999</v>
      </c>
      <c r="P421" s="302">
        <v>39.956000000000003</v>
      </c>
      <c r="Q421" s="302">
        <v>40.475999999999999</v>
      </c>
      <c r="R421" s="302">
        <v>40.101999999999997</v>
      </c>
    </row>
    <row r="422" spans="1:18">
      <c r="A422">
        <v>420</v>
      </c>
      <c r="B422">
        <v>58.39</v>
      </c>
      <c r="C422">
        <v>61.478999999999999</v>
      </c>
      <c r="D422">
        <v>58.95</v>
      </c>
      <c r="E422">
        <v>59.837000000000003</v>
      </c>
      <c r="F422">
        <v>58.83</v>
      </c>
      <c r="G422">
        <v>58.231999999999999</v>
      </c>
      <c r="H422">
        <v>57.301000000000002</v>
      </c>
      <c r="I422" s="302">
        <v>40.436</v>
      </c>
      <c r="J422" s="302">
        <v>40.106999999999999</v>
      </c>
      <c r="K422" s="302">
        <v>40.106999999999999</v>
      </c>
      <c r="L422" s="302">
        <v>41.405999999999999</v>
      </c>
      <c r="M422" s="302">
        <v>40.046999999999997</v>
      </c>
      <c r="N422" s="302">
        <v>40.616</v>
      </c>
      <c r="O422" s="302">
        <v>40.292000000000002</v>
      </c>
      <c r="P422" s="302">
        <v>39.972000000000001</v>
      </c>
      <c r="Q422" s="302">
        <v>40.558999999999997</v>
      </c>
      <c r="R422" s="302">
        <v>40.075000000000003</v>
      </c>
    </row>
    <row r="423" spans="1:18">
      <c r="A423">
        <v>421</v>
      </c>
      <c r="B423">
        <v>58.411000000000001</v>
      </c>
      <c r="C423">
        <v>59.850999999999999</v>
      </c>
      <c r="D423">
        <v>59.369</v>
      </c>
      <c r="E423">
        <v>60.351999999999997</v>
      </c>
      <c r="F423">
        <v>58.326000000000001</v>
      </c>
      <c r="G423">
        <v>58.475000000000001</v>
      </c>
      <c r="H423">
        <v>58.072000000000003</v>
      </c>
      <c r="I423" s="302">
        <v>40.384</v>
      </c>
      <c r="J423" s="302">
        <v>40.07</v>
      </c>
      <c r="K423" s="302">
        <v>39.942999999999998</v>
      </c>
      <c r="L423" s="302">
        <v>41.280999999999999</v>
      </c>
      <c r="M423" s="302">
        <v>40.168999999999997</v>
      </c>
      <c r="N423" s="302">
        <v>40.472000000000001</v>
      </c>
      <c r="O423" s="302">
        <v>40.210999999999999</v>
      </c>
      <c r="P423" s="302">
        <v>40.155000000000001</v>
      </c>
      <c r="Q423" s="302">
        <v>40.869999999999997</v>
      </c>
      <c r="R423" s="302">
        <v>40.161000000000001</v>
      </c>
    </row>
    <row r="424" spans="1:18">
      <c r="A424">
        <v>422</v>
      </c>
      <c r="B424">
        <v>58.707000000000001</v>
      </c>
      <c r="C424">
        <v>59.808</v>
      </c>
      <c r="D424">
        <v>58.706000000000003</v>
      </c>
      <c r="E424">
        <v>60.148000000000003</v>
      </c>
      <c r="F424">
        <v>58.667000000000002</v>
      </c>
      <c r="G424">
        <v>58.040999999999997</v>
      </c>
      <c r="H424">
        <v>59.247</v>
      </c>
      <c r="I424" s="302">
        <v>40.432000000000002</v>
      </c>
      <c r="J424" s="302">
        <v>40.18</v>
      </c>
      <c r="K424" s="302">
        <v>40.154000000000003</v>
      </c>
      <c r="L424" s="302">
        <v>43.01</v>
      </c>
      <c r="M424" s="302">
        <v>40.387</v>
      </c>
      <c r="N424" s="302">
        <v>40.256999999999998</v>
      </c>
      <c r="O424" s="302">
        <v>40.113999999999997</v>
      </c>
      <c r="P424" s="302">
        <v>40.28</v>
      </c>
      <c r="Q424" s="302">
        <v>40.502000000000002</v>
      </c>
      <c r="R424" s="302">
        <v>40.237000000000002</v>
      </c>
    </row>
    <row r="425" spans="1:18">
      <c r="A425">
        <v>423</v>
      </c>
      <c r="B425">
        <v>59.097999999999999</v>
      </c>
      <c r="C425">
        <v>59.725000000000001</v>
      </c>
      <c r="D425">
        <v>58.643999999999998</v>
      </c>
      <c r="E425">
        <v>59.015000000000001</v>
      </c>
      <c r="F425">
        <v>57.988999999999997</v>
      </c>
      <c r="G425">
        <v>57.481999999999999</v>
      </c>
      <c r="H425">
        <v>58.673000000000002</v>
      </c>
      <c r="I425" s="302">
        <v>40.503999999999998</v>
      </c>
      <c r="J425" s="302">
        <v>40.051000000000002</v>
      </c>
      <c r="K425" s="302">
        <v>41.094999999999999</v>
      </c>
      <c r="L425" s="302">
        <v>41.418999999999997</v>
      </c>
      <c r="M425" s="302">
        <v>40.200000000000003</v>
      </c>
      <c r="N425" s="302">
        <v>40.604999999999997</v>
      </c>
      <c r="O425" s="302">
        <v>40.253</v>
      </c>
      <c r="P425" s="302">
        <v>40.140999999999998</v>
      </c>
      <c r="Q425" s="302">
        <v>40.433</v>
      </c>
      <c r="R425" s="302">
        <v>40.430999999999997</v>
      </c>
    </row>
    <row r="426" spans="1:18">
      <c r="A426">
        <v>424</v>
      </c>
      <c r="B426">
        <v>58.720999999999997</v>
      </c>
      <c r="C426">
        <v>59.915999999999997</v>
      </c>
      <c r="D426">
        <v>59.948999999999998</v>
      </c>
      <c r="E426">
        <v>59.908999999999999</v>
      </c>
      <c r="F426">
        <v>58.96</v>
      </c>
      <c r="G426">
        <v>58.439</v>
      </c>
      <c r="H426">
        <v>59.485999999999997</v>
      </c>
      <c r="I426" s="302">
        <v>40.51</v>
      </c>
      <c r="J426" s="302">
        <v>40.084000000000003</v>
      </c>
      <c r="K426" s="302">
        <v>40.219000000000001</v>
      </c>
      <c r="L426" s="302">
        <v>42.787999999999997</v>
      </c>
      <c r="M426" s="302">
        <v>40.402000000000001</v>
      </c>
      <c r="N426" s="302">
        <v>40.360999999999997</v>
      </c>
      <c r="O426" s="302">
        <v>40.317999999999998</v>
      </c>
      <c r="P426" s="302">
        <v>40.164999999999999</v>
      </c>
      <c r="Q426" s="302">
        <v>40.289000000000001</v>
      </c>
      <c r="R426" s="302">
        <v>40.454000000000001</v>
      </c>
    </row>
    <row r="427" spans="1:18">
      <c r="A427">
        <v>425</v>
      </c>
      <c r="B427">
        <v>58.649000000000001</v>
      </c>
      <c r="C427">
        <v>59.545999999999999</v>
      </c>
      <c r="D427">
        <v>58.210999999999999</v>
      </c>
      <c r="E427">
        <v>59.802</v>
      </c>
      <c r="F427">
        <v>58.645000000000003</v>
      </c>
      <c r="G427">
        <v>57.924999999999997</v>
      </c>
      <c r="H427">
        <v>58.993000000000002</v>
      </c>
      <c r="I427" s="302">
        <v>40.436</v>
      </c>
      <c r="J427" s="302">
        <v>40.024999999999999</v>
      </c>
      <c r="K427" s="302">
        <v>40.341000000000001</v>
      </c>
      <c r="L427" s="302">
        <v>41.904000000000003</v>
      </c>
      <c r="M427" s="302">
        <v>40.118000000000002</v>
      </c>
      <c r="N427" s="302">
        <v>40.856999999999999</v>
      </c>
      <c r="O427" s="302">
        <v>40.274999999999999</v>
      </c>
      <c r="P427" s="302">
        <v>39.889000000000003</v>
      </c>
      <c r="Q427" s="302">
        <v>40.811</v>
      </c>
      <c r="R427" s="302">
        <v>40.093000000000004</v>
      </c>
    </row>
    <row r="428" spans="1:18">
      <c r="A428">
        <v>426</v>
      </c>
      <c r="B428">
        <v>58.963999999999999</v>
      </c>
      <c r="C428">
        <v>59.256</v>
      </c>
      <c r="D428">
        <v>59.005000000000003</v>
      </c>
      <c r="E428">
        <v>60.915999999999997</v>
      </c>
      <c r="F428">
        <v>58.908999999999999</v>
      </c>
      <c r="G428">
        <v>57.793999999999997</v>
      </c>
      <c r="H428">
        <v>57.932000000000002</v>
      </c>
      <c r="I428" s="302">
        <v>40.368000000000002</v>
      </c>
      <c r="J428" s="302">
        <v>39.927999999999997</v>
      </c>
      <c r="K428" s="302">
        <v>40.31</v>
      </c>
      <c r="L428" s="302">
        <v>41.701999999999998</v>
      </c>
      <c r="M428" s="302">
        <v>40.146000000000001</v>
      </c>
      <c r="N428" s="302">
        <v>40.475000000000001</v>
      </c>
      <c r="O428" s="302">
        <v>40.965000000000003</v>
      </c>
      <c r="P428" s="302">
        <v>39.957000000000001</v>
      </c>
      <c r="Q428" s="302">
        <v>140.72499999999999</v>
      </c>
      <c r="R428" s="302">
        <v>39.969000000000001</v>
      </c>
    </row>
    <row r="429" spans="1:18">
      <c r="A429">
        <v>427</v>
      </c>
      <c r="B429">
        <v>58.56</v>
      </c>
      <c r="C429">
        <v>58.957999999999998</v>
      </c>
      <c r="D429">
        <v>58.548000000000002</v>
      </c>
      <c r="E429">
        <v>59.247999999999998</v>
      </c>
      <c r="F429">
        <v>59.119</v>
      </c>
      <c r="G429">
        <v>57.241999999999997</v>
      </c>
      <c r="H429">
        <v>58.067</v>
      </c>
      <c r="I429" s="302">
        <v>40.256</v>
      </c>
      <c r="J429" s="302">
        <v>39.901000000000003</v>
      </c>
      <c r="K429" s="302">
        <v>40.171999999999997</v>
      </c>
      <c r="L429" s="302">
        <v>43.033000000000001</v>
      </c>
      <c r="M429" s="302">
        <v>40.264000000000003</v>
      </c>
      <c r="N429" s="302">
        <v>40.573999999999998</v>
      </c>
      <c r="O429" s="302">
        <v>40.164000000000001</v>
      </c>
      <c r="P429" s="302">
        <v>40.103999999999999</v>
      </c>
      <c r="Q429" s="302">
        <v>41.308999999999997</v>
      </c>
      <c r="R429" s="302">
        <v>40.127000000000002</v>
      </c>
    </row>
    <row r="430" spans="1:18">
      <c r="A430">
        <v>428</v>
      </c>
      <c r="B430">
        <v>58.814</v>
      </c>
      <c r="C430">
        <v>59.569000000000003</v>
      </c>
      <c r="D430">
        <v>59.26</v>
      </c>
      <c r="E430">
        <v>59.13</v>
      </c>
      <c r="F430">
        <v>58.826999999999998</v>
      </c>
      <c r="G430">
        <v>57.323999999999998</v>
      </c>
      <c r="H430">
        <v>58.378999999999998</v>
      </c>
      <c r="I430" s="302">
        <v>40.508000000000003</v>
      </c>
      <c r="J430" s="302">
        <v>40.783999999999999</v>
      </c>
      <c r="K430" s="302">
        <v>40.22</v>
      </c>
      <c r="L430" s="302">
        <v>41.63</v>
      </c>
      <c r="M430" s="302">
        <v>40.255000000000003</v>
      </c>
      <c r="N430" s="302">
        <v>40.932000000000002</v>
      </c>
      <c r="O430" s="302">
        <v>40.326000000000001</v>
      </c>
      <c r="P430" s="302">
        <v>40.040999999999997</v>
      </c>
      <c r="Q430" s="302">
        <v>41.051000000000002</v>
      </c>
      <c r="R430" s="302">
        <v>40.186</v>
      </c>
    </row>
    <row r="431" spans="1:18">
      <c r="A431">
        <v>429</v>
      </c>
      <c r="B431">
        <v>58.844999999999999</v>
      </c>
      <c r="C431">
        <v>59.542000000000002</v>
      </c>
      <c r="D431">
        <v>59.106000000000002</v>
      </c>
      <c r="E431">
        <v>63.427999999999997</v>
      </c>
      <c r="F431">
        <v>58.402000000000001</v>
      </c>
      <c r="G431">
        <v>57.89</v>
      </c>
      <c r="H431">
        <v>59.076000000000001</v>
      </c>
      <c r="I431" s="302">
        <v>40.375999999999998</v>
      </c>
      <c r="J431" s="302">
        <v>40.177</v>
      </c>
      <c r="K431" s="302">
        <v>40.316000000000003</v>
      </c>
      <c r="L431" s="302">
        <v>42.429000000000002</v>
      </c>
      <c r="M431" s="302">
        <v>40.039000000000001</v>
      </c>
      <c r="N431" s="302">
        <v>141.14400000000001</v>
      </c>
      <c r="O431" s="302">
        <v>40.049999999999997</v>
      </c>
      <c r="P431" s="302">
        <v>40.091999999999999</v>
      </c>
      <c r="Q431" s="302">
        <v>40.39</v>
      </c>
      <c r="R431" s="302">
        <v>40.212000000000003</v>
      </c>
    </row>
    <row r="432" spans="1:18">
      <c r="A432">
        <v>430</v>
      </c>
      <c r="B432">
        <v>58.485999999999997</v>
      </c>
      <c r="C432">
        <v>59.851999999999997</v>
      </c>
      <c r="D432">
        <v>59.329000000000001</v>
      </c>
      <c r="E432">
        <v>59.554000000000002</v>
      </c>
      <c r="F432">
        <v>59.573</v>
      </c>
      <c r="G432">
        <v>57.99</v>
      </c>
      <c r="H432">
        <v>58.244</v>
      </c>
      <c r="I432" s="302">
        <v>40.335999999999999</v>
      </c>
      <c r="J432" s="302">
        <v>39.936999999999998</v>
      </c>
      <c r="K432" s="302">
        <v>40.167000000000002</v>
      </c>
      <c r="L432" s="302">
        <v>42.686</v>
      </c>
      <c r="M432" s="302">
        <v>40.317999999999998</v>
      </c>
      <c r="N432" s="302">
        <v>41.378999999999998</v>
      </c>
      <c r="O432" s="302">
        <v>40.121000000000002</v>
      </c>
      <c r="P432" s="302">
        <v>39.993000000000002</v>
      </c>
      <c r="Q432" s="302">
        <v>40.369</v>
      </c>
      <c r="R432" s="302">
        <v>40.081000000000003</v>
      </c>
    </row>
    <row r="433" spans="1:18">
      <c r="A433">
        <v>431</v>
      </c>
      <c r="B433">
        <v>58.901000000000003</v>
      </c>
      <c r="C433">
        <v>59.06</v>
      </c>
      <c r="D433">
        <v>58.381999999999998</v>
      </c>
      <c r="E433">
        <v>59.813000000000002</v>
      </c>
      <c r="F433">
        <v>59.212000000000003</v>
      </c>
      <c r="G433">
        <v>57.421999999999997</v>
      </c>
      <c r="H433">
        <v>58.74</v>
      </c>
      <c r="I433" s="302">
        <v>40.283000000000001</v>
      </c>
      <c r="J433" s="302">
        <v>40.057000000000002</v>
      </c>
      <c r="K433" s="302">
        <v>40.372999999999998</v>
      </c>
      <c r="L433" s="302">
        <v>41.436999999999998</v>
      </c>
      <c r="M433" s="302">
        <v>39.979999999999997</v>
      </c>
      <c r="N433" s="302">
        <v>41.225000000000001</v>
      </c>
      <c r="O433" s="302">
        <v>40.685000000000002</v>
      </c>
      <c r="P433" s="302">
        <v>40.210999999999999</v>
      </c>
      <c r="Q433" s="302">
        <v>40.430999999999997</v>
      </c>
      <c r="R433" s="302">
        <v>40.037999999999997</v>
      </c>
    </row>
    <row r="434" spans="1:18">
      <c r="A434">
        <v>432</v>
      </c>
      <c r="B434">
        <v>58.981999999999999</v>
      </c>
      <c r="C434">
        <v>59.203000000000003</v>
      </c>
      <c r="D434">
        <v>58.186999999999998</v>
      </c>
      <c r="E434">
        <v>59.421999999999997</v>
      </c>
      <c r="F434">
        <v>58.848999999999997</v>
      </c>
      <c r="G434">
        <v>57.625</v>
      </c>
      <c r="H434">
        <v>58.850999999999999</v>
      </c>
      <c r="I434" s="302">
        <v>40.466000000000001</v>
      </c>
      <c r="J434" s="302">
        <v>40.171999999999997</v>
      </c>
      <c r="K434" s="302">
        <v>40.234999999999999</v>
      </c>
      <c r="L434" s="302">
        <v>41.695999999999998</v>
      </c>
      <c r="M434" s="302">
        <v>40.103999999999999</v>
      </c>
      <c r="N434" s="302">
        <v>40.905000000000001</v>
      </c>
      <c r="O434" s="302">
        <v>40.411999999999999</v>
      </c>
      <c r="P434" s="302">
        <v>39.798999999999999</v>
      </c>
      <c r="Q434" s="302">
        <v>40.228000000000002</v>
      </c>
      <c r="R434" s="302">
        <v>40.182000000000002</v>
      </c>
    </row>
    <row r="435" spans="1:18">
      <c r="A435">
        <v>433</v>
      </c>
      <c r="B435">
        <v>58.646000000000001</v>
      </c>
      <c r="C435">
        <v>59.508000000000003</v>
      </c>
      <c r="D435">
        <v>58.911999999999999</v>
      </c>
      <c r="E435">
        <v>61.173000000000002</v>
      </c>
      <c r="F435">
        <v>58.387</v>
      </c>
      <c r="G435">
        <v>58.375999999999998</v>
      </c>
      <c r="H435">
        <v>58.801000000000002</v>
      </c>
      <c r="I435" s="302">
        <v>40.387</v>
      </c>
      <c r="J435" s="302">
        <v>40.183999999999997</v>
      </c>
      <c r="K435" s="302">
        <v>40.000999999999998</v>
      </c>
      <c r="L435" s="302">
        <v>42.283999999999999</v>
      </c>
      <c r="M435" s="302">
        <v>40.265999999999998</v>
      </c>
      <c r="N435" s="302">
        <v>40.9</v>
      </c>
      <c r="O435" s="302">
        <v>40.295999999999999</v>
      </c>
      <c r="P435" s="302">
        <v>40.115000000000002</v>
      </c>
      <c r="Q435" s="302">
        <v>40.154000000000003</v>
      </c>
      <c r="R435" s="302">
        <v>40.131</v>
      </c>
    </row>
    <row r="436" spans="1:18">
      <c r="A436">
        <v>434</v>
      </c>
      <c r="B436">
        <v>59.246000000000002</v>
      </c>
      <c r="C436">
        <v>58.720999999999997</v>
      </c>
      <c r="D436">
        <v>59.198999999999998</v>
      </c>
      <c r="E436">
        <v>60.341000000000001</v>
      </c>
      <c r="F436">
        <v>58.72</v>
      </c>
      <c r="G436">
        <v>60.121000000000002</v>
      </c>
      <c r="H436">
        <v>58.680999999999997</v>
      </c>
      <c r="I436" s="302">
        <v>40.307000000000002</v>
      </c>
      <c r="J436" s="302">
        <v>39.857999999999997</v>
      </c>
      <c r="K436" s="302">
        <v>40.402999999999999</v>
      </c>
      <c r="L436" s="302">
        <v>41.35</v>
      </c>
      <c r="M436" s="302">
        <v>40.015000000000001</v>
      </c>
      <c r="N436" s="302">
        <v>40.75</v>
      </c>
      <c r="O436" s="302">
        <v>40.283999999999999</v>
      </c>
      <c r="P436" s="302">
        <v>40.084000000000003</v>
      </c>
      <c r="Q436" s="302">
        <v>40.012</v>
      </c>
      <c r="R436" s="302">
        <v>40.128999999999998</v>
      </c>
    </row>
    <row r="437" spans="1:18">
      <c r="A437">
        <v>435</v>
      </c>
      <c r="B437">
        <v>58.841999999999999</v>
      </c>
      <c r="C437">
        <v>59.581000000000003</v>
      </c>
      <c r="D437">
        <v>58.972999999999999</v>
      </c>
      <c r="E437">
        <v>59.854999999999997</v>
      </c>
      <c r="F437">
        <v>58.784999999999997</v>
      </c>
      <c r="G437">
        <v>57.710999999999999</v>
      </c>
      <c r="H437">
        <v>57.655999999999999</v>
      </c>
      <c r="I437" s="302">
        <v>40.418999999999997</v>
      </c>
      <c r="J437" s="302">
        <v>39.947000000000003</v>
      </c>
      <c r="K437" s="302">
        <v>40.097000000000001</v>
      </c>
      <c r="L437" s="302">
        <v>43.774000000000001</v>
      </c>
      <c r="M437" s="302">
        <v>39.924999999999997</v>
      </c>
      <c r="N437" s="302">
        <v>40.643999999999998</v>
      </c>
      <c r="O437" s="302">
        <v>40.798999999999999</v>
      </c>
      <c r="P437" s="302">
        <v>39.991999999999997</v>
      </c>
      <c r="Q437" s="302">
        <v>40.079000000000001</v>
      </c>
      <c r="R437" s="302">
        <v>40.107999999999997</v>
      </c>
    </row>
    <row r="438" spans="1:18">
      <c r="A438">
        <v>436</v>
      </c>
      <c r="B438">
        <v>59.116</v>
      </c>
      <c r="C438">
        <v>61.152000000000001</v>
      </c>
      <c r="D438">
        <v>59.639000000000003</v>
      </c>
      <c r="E438">
        <v>60.305999999999997</v>
      </c>
      <c r="F438">
        <v>59.567999999999998</v>
      </c>
      <c r="G438">
        <v>57.44</v>
      </c>
      <c r="H438">
        <v>58.063000000000002</v>
      </c>
      <c r="I438" s="302">
        <v>40.320999999999998</v>
      </c>
      <c r="J438" s="302">
        <v>39.942</v>
      </c>
      <c r="K438" s="302">
        <v>40.167000000000002</v>
      </c>
      <c r="L438" s="302">
        <v>41.896000000000001</v>
      </c>
      <c r="M438" s="302">
        <v>40.051000000000002</v>
      </c>
      <c r="N438" s="302">
        <v>40.691000000000003</v>
      </c>
      <c r="O438" s="302">
        <v>40.289000000000001</v>
      </c>
      <c r="P438" s="302">
        <v>39.984999999999999</v>
      </c>
      <c r="Q438" s="302">
        <v>40.091999999999999</v>
      </c>
      <c r="R438" s="302">
        <v>40.389000000000003</v>
      </c>
    </row>
    <row r="439" spans="1:18">
      <c r="A439">
        <v>437</v>
      </c>
      <c r="B439">
        <v>59.444000000000003</v>
      </c>
      <c r="C439">
        <v>59.146000000000001</v>
      </c>
      <c r="D439">
        <v>58.298999999999999</v>
      </c>
      <c r="E439">
        <v>58.945999999999998</v>
      </c>
      <c r="F439">
        <v>59.122</v>
      </c>
      <c r="G439">
        <v>57.405999999999999</v>
      </c>
      <c r="H439">
        <v>58.033000000000001</v>
      </c>
      <c r="I439" s="302">
        <v>40.393000000000001</v>
      </c>
      <c r="J439" s="302">
        <v>39.872999999999998</v>
      </c>
      <c r="K439" s="302">
        <v>40.220999999999997</v>
      </c>
      <c r="L439" s="302">
        <v>41.594000000000001</v>
      </c>
      <c r="M439" s="302">
        <v>40.658999999999999</v>
      </c>
      <c r="N439" s="302">
        <v>40.698</v>
      </c>
      <c r="O439" s="302">
        <v>40.31</v>
      </c>
      <c r="P439" s="302">
        <v>40.030999999999999</v>
      </c>
      <c r="Q439" s="302">
        <v>39.966000000000001</v>
      </c>
      <c r="R439" s="302">
        <v>40.173000000000002</v>
      </c>
    </row>
    <row r="440" spans="1:18">
      <c r="A440">
        <v>438</v>
      </c>
      <c r="B440">
        <v>59.140999999999998</v>
      </c>
      <c r="C440">
        <v>58.548000000000002</v>
      </c>
      <c r="D440">
        <v>58.601999999999997</v>
      </c>
      <c r="E440">
        <v>59.606000000000002</v>
      </c>
      <c r="F440">
        <v>59.145000000000003</v>
      </c>
      <c r="G440">
        <v>57.654000000000003</v>
      </c>
      <c r="H440">
        <v>57.822000000000003</v>
      </c>
      <c r="I440" s="302">
        <v>40.343000000000004</v>
      </c>
      <c r="J440" s="302">
        <v>40.055999999999997</v>
      </c>
      <c r="K440" s="302">
        <v>142.589</v>
      </c>
      <c r="L440" s="302">
        <v>41.604999999999997</v>
      </c>
      <c r="M440" s="302">
        <v>40.223999999999997</v>
      </c>
      <c r="N440" s="302">
        <v>40.658999999999999</v>
      </c>
      <c r="O440" s="302">
        <v>40.456000000000003</v>
      </c>
      <c r="P440" s="302">
        <v>40.180999999999997</v>
      </c>
      <c r="Q440" s="302">
        <v>39.9</v>
      </c>
      <c r="R440" s="302">
        <v>40.058</v>
      </c>
    </row>
    <row r="441" spans="1:18">
      <c r="A441">
        <v>439</v>
      </c>
      <c r="B441">
        <v>58.170999999999999</v>
      </c>
      <c r="C441">
        <v>58.978999999999999</v>
      </c>
      <c r="D441">
        <v>59.057000000000002</v>
      </c>
      <c r="E441">
        <v>58.610999999999997</v>
      </c>
      <c r="F441">
        <v>58.893999999999998</v>
      </c>
      <c r="G441">
        <v>57.381999999999998</v>
      </c>
      <c r="H441">
        <v>58.277000000000001</v>
      </c>
      <c r="I441" s="302">
        <v>40.357999999999997</v>
      </c>
      <c r="J441" s="302">
        <v>40.152999999999999</v>
      </c>
      <c r="K441" s="302">
        <v>42.042999999999999</v>
      </c>
      <c r="L441" s="302">
        <v>42.823</v>
      </c>
      <c r="M441" s="302">
        <v>40.052</v>
      </c>
      <c r="N441" s="302">
        <v>40.646000000000001</v>
      </c>
      <c r="O441" s="302">
        <v>40.201999999999998</v>
      </c>
      <c r="P441" s="302">
        <v>40.302</v>
      </c>
      <c r="Q441" s="302">
        <v>41.026000000000003</v>
      </c>
      <c r="R441" s="302">
        <v>40.198</v>
      </c>
    </row>
    <row r="442" spans="1:18">
      <c r="A442">
        <v>440</v>
      </c>
      <c r="B442">
        <v>58.142000000000003</v>
      </c>
      <c r="C442">
        <v>59.281999999999996</v>
      </c>
      <c r="D442">
        <v>58.523000000000003</v>
      </c>
      <c r="E442">
        <v>59.040999999999997</v>
      </c>
      <c r="F442">
        <v>58.877000000000002</v>
      </c>
      <c r="G442">
        <v>58.268000000000001</v>
      </c>
      <c r="H442">
        <v>59.113</v>
      </c>
      <c r="I442" s="302">
        <v>40.658999999999999</v>
      </c>
      <c r="J442" s="302">
        <v>39.933</v>
      </c>
      <c r="K442" s="302">
        <v>40.564</v>
      </c>
      <c r="L442" s="302">
        <v>41.76</v>
      </c>
      <c r="M442" s="302">
        <v>40.024000000000001</v>
      </c>
      <c r="N442" s="302">
        <v>40.607999999999997</v>
      </c>
      <c r="O442" s="302">
        <v>40.164000000000001</v>
      </c>
      <c r="P442" s="302">
        <v>140.68899999999999</v>
      </c>
      <c r="Q442" s="302">
        <v>40.052</v>
      </c>
      <c r="R442" s="302">
        <v>40.204000000000001</v>
      </c>
    </row>
    <row r="443" spans="1:18">
      <c r="A443">
        <v>441</v>
      </c>
      <c r="B443">
        <v>57.74</v>
      </c>
      <c r="C443">
        <v>58.942999999999998</v>
      </c>
      <c r="D443">
        <v>59.405000000000001</v>
      </c>
      <c r="E443">
        <v>59.256999999999998</v>
      </c>
      <c r="F443">
        <v>59.720999999999997</v>
      </c>
      <c r="G443">
        <v>59.619</v>
      </c>
      <c r="H443">
        <v>59.649000000000001</v>
      </c>
      <c r="I443" s="302">
        <v>40.527000000000001</v>
      </c>
      <c r="J443" s="302">
        <v>39.935000000000002</v>
      </c>
      <c r="K443" s="302">
        <v>40.31</v>
      </c>
      <c r="L443" s="302">
        <v>42.359000000000002</v>
      </c>
      <c r="M443" s="302">
        <v>40.119999999999997</v>
      </c>
      <c r="N443" s="302">
        <v>40.89</v>
      </c>
      <c r="O443" s="302">
        <v>40.314999999999998</v>
      </c>
      <c r="P443" s="302">
        <v>40.628</v>
      </c>
      <c r="Q443" s="302">
        <v>40.223999999999997</v>
      </c>
      <c r="R443" s="302">
        <v>40.052999999999997</v>
      </c>
    </row>
    <row r="444" spans="1:18">
      <c r="A444">
        <v>442</v>
      </c>
      <c r="B444">
        <v>57.531999999999996</v>
      </c>
      <c r="C444">
        <v>58.899000000000001</v>
      </c>
      <c r="D444">
        <v>58.651000000000003</v>
      </c>
      <c r="E444">
        <v>60.417999999999999</v>
      </c>
      <c r="F444">
        <v>58.837000000000003</v>
      </c>
      <c r="G444">
        <v>57.725000000000001</v>
      </c>
      <c r="H444">
        <v>58.436999999999998</v>
      </c>
      <c r="I444" s="302">
        <v>40.314</v>
      </c>
      <c r="J444" s="302">
        <v>40.012</v>
      </c>
      <c r="K444" s="302">
        <v>40.277999999999999</v>
      </c>
      <c r="L444" s="302">
        <v>42.402000000000001</v>
      </c>
      <c r="M444" s="302">
        <v>40.283000000000001</v>
      </c>
      <c r="N444" s="302">
        <v>40.654000000000003</v>
      </c>
      <c r="O444" s="302">
        <v>40.189</v>
      </c>
      <c r="P444" s="302">
        <v>40.360999999999997</v>
      </c>
      <c r="Q444" s="302">
        <v>40.082999999999998</v>
      </c>
      <c r="R444" s="302">
        <v>40.133000000000003</v>
      </c>
    </row>
    <row r="445" spans="1:18">
      <c r="A445">
        <v>443</v>
      </c>
      <c r="B445">
        <v>57.454000000000001</v>
      </c>
      <c r="C445">
        <v>59.031999999999996</v>
      </c>
      <c r="D445">
        <v>58.857999999999997</v>
      </c>
      <c r="E445">
        <v>59.606000000000002</v>
      </c>
      <c r="F445">
        <v>58.935000000000002</v>
      </c>
      <c r="G445">
        <v>57.804000000000002</v>
      </c>
      <c r="H445">
        <v>57.881999999999998</v>
      </c>
      <c r="I445" s="302">
        <v>40.337000000000003</v>
      </c>
      <c r="J445" s="302">
        <v>39.847999999999999</v>
      </c>
      <c r="K445" s="302">
        <v>40.250999999999998</v>
      </c>
      <c r="L445" s="302">
        <v>42.136000000000003</v>
      </c>
      <c r="M445" s="302">
        <v>40.045000000000002</v>
      </c>
      <c r="N445" s="302">
        <v>40.564</v>
      </c>
      <c r="O445" s="302">
        <v>40.433999999999997</v>
      </c>
      <c r="P445" s="302">
        <v>40.314</v>
      </c>
      <c r="Q445" s="302">
        <v>40.256999999999998</v>
      </c>
      <c r="R445" s="302">
        <v>40.061999999999998</v>
      </c>
    </row>
    <row r="446" spans="1:18">
      <c r="A446">
        <v>444</v>
      </c>
      <c r="B446">
        <v>57.607999999999997</v>
      </c>
      <c r="C446">
        <v>58.912999999999997</v>
      </c>
      <c r="D446">
        <v>58.255000000000003</v>
      </c>
      <c r="E446">
        <v>60.155000000000001</v>
      </c>
      <c r="F446">
        <v>58.421999999999997</v>
      </c>
      <c r="G446">
        <v>58.418999999999997</v>
      </c>
      <c r="H446">
        <v>58.65</v>
      </c>
      <c r="I446" s="302">
        <v>40.479999999999997</v>
      </c>
      <c r="J446" s="302">
        <v>39.945</v>
      </c>
      <c r="K446" s="302">
        <v>40.215000000000003</v>
      </c>
      <c r="L446" s="302">
        <v>41.637999999999998</v>
      </c>
      <c r="M446" s="302">
        <v>40.073</v>
      </c>
      <c r="N446" s="302">
        <v>40.581000000000003</v>
      </c>
      <c r="O446" s="302">
        <v>40.473999999999997</v>
      </c>
      <c r="P446" s="302">
        <v>40.274000000000001</v>
      </c>
      <c r="Q446" s="302">
        <v>40.192999999999998</v>
      </c>
      <c r="R446" s="302">
        <v>40.082000000000001</v>
      </c>
    </row>
    <row r="447" spans="1:18">
      <c r="A447">
        <v>445</v>
      </c>
      <c r="B447">
        <v>57.213999999999999</v>
      </c>
      <c r="C447">
        <v>59.345999999999997</v>
      </c>
      <c r="D447">
        <v>58.87</v>
      </c>
      <c r="E447">
        <v>59.326999999999998</v>
      </c>
      <c r="F447">
        <v>58.62</v>
      </c>
      <c r="G447">
        <v>61.59</v>
      </c>
      <c r="H447">
        <v>58.514000000000003</v>
      </c>
      <c r="I447" s="302">
        <v>40.392000000000003</v>
      </c>
      <c r="J447" s="302">
        <v>39.795000000000002</v>
      </c>
      <c r="K447" s="302">
        <v>40.228999999999999</v>
      </c>
      <c r="L447" s="302">
        <v>43.375</v>
      </c>
      <c r="M447" s="302">
        <v>40.18</v>
      </c>
      <c r="N447" s="302">
        <v>40.715000000000003</v>
      </c>
      <c r="O447" s="302">
        <v>40.317999999999998</v>
      </c>
      <c r="P447" s="302">
        <v>40.247</v>
      </c>
      <c r="Q447" s="302">
        <v>40.152000000000001</v>
      </c>
      <c r="R447" s="302">
        <v>40.237000000000002</v>
      </c>
    </row>
    <row r="448" spans="1:18">
      <c r="A448">
        <v>446</v>
      </c>
      <c r="B448">
        <v>59.015999999999998</v>
      </c>
      <c r="C448">
        <v>59.731999999999999</v>
      </c>
      <c r="D448">
        <v>58.948</v>
      </c>
      <c r="E448">
        <v>59.514000000000003</v>
      </c>
      <c r="F448">
        <v>58.241</v>
      </c>
      <c r="G448">
        <v>60.494</v>
      </c>
      <c r="H448">
        <v>59.454999999999998</v>
      </c>
      <c r="I448" s="302">
        <v>40.268999999999998</v>
      </c>
      <c r="J448" s="302">
        <v>40.026000000000003</v>
      </c>
      <c r="K448" s="302">
        <v>40.351999999999997</v>
      </c>
      <c r="L448" s="302">
        <v>41.247999999999998</v>
      </c>
      <c r="M448" s="302">
        <v>40.146000000000001</v>
      </c>
      <c r="N448" s="302">
        <v>42.692</v>
      </c>
      <c r="O448" s="302">
        <v>40.222000000000001</v>
      </c>
      <c r="P448" s="302">
        <v>40.115000000000002</v>
      </c>
      <c r="Q448" s="302">
        <v>40.033999999999999</v>
      </c>
      <c r="R448" s="302">
        <v>40.112000000000002</v>
      </c>
    </row>
    <row r="449" spans="1:18">
      <c r="A449">
        <v>447</v>
      </c>
      <c r="B449">
        <v>57.667999999999999</v>
      </c>
      <c r="C449">
        <v>59.597000000000001</v>
      </c>
      <c r="D449">
        <v>59.127000000000002</v>
      </c>
      <c r="E449">
        <v>59.701000000000001</v>
      </c>
      <c r="F449">
        <v>58.484000000000002</v>
      </c>
      <c r="G449">
        <v>60.372</v>
      </c>
      <c r="H449">
        <v>59.212000000000003</v>
      </c>
      <c r="I449" s="302">
        <v>40.283999999999999</v>
      </c>
      <c r="J449" s="302">
        <v>39.898000000000003</v>
      </c>
      <c r="K449" s="302">
        <v>40.061</v>
      </c>
      <c r="L449" s="302">
        <v>43.320999999999998</v>
      </c>
      <c r="M449" s="302">
        <v>40.17</v>
      </c>
      <c r="N449" s="302">
        <v>40.817</v>
      </c>
      <c r="O449" s="302">
        <v>40.429000000000002</v>
      </c>
      <c r="P449" s="302">
        <v>40.655999999999999</v>
      </c>
      <c r="Q449" s="302">
        <v>39.929000000000002</v>
      </c>
      <c r="R449" s="302">
        <v>40.1</v>
      </c>
    </row>
    <row r="450" spans="1:18">
      <c r="A450">
        <v>448</v>
      </c>
      <c r="B450">
        <v>57.457999999999998</v>
      </c>
      <c r="C450">
        <v>59.725999999999999</v>
      </c>
      <c r="D450">
        <v>59.067</v>
      </c>
      <c r="E450">
        <v>59.488999999999997</v>
      </c>
      <c r="F450">
        <v>58.49</v>
      </c>
      <c r="G450">
        <v>60.082999999999998</v>
      </c>
      <c r="H450">
        <v>58.76</v>
      </c>
      <c r="I450" s="302">
        <v>40.295999999999999</v>
      </c>
      <c r="J450" s="302">
        <v>39.741</v>
      </c>
      <c r="K450" s="302">
        <v>40.066000000000003</v>
      </c>
      <c r="L450" s="302">
        <v>42.155000000000001</v>
      </c>
      <c r="M450" s="302">
        <v>40.075000000000003</v>
      </c>
      <c r="N450" s="302">
        <v>40.770000000000003</v>
      </c>
      <c r="O450" s="302">
        <v>40.302999999999997</v>
      </c>
      <c r="P450" s="302">
        <v>40.234999999999999</v>
      </c>
      <c r="Q450" s="302">
        <v>39.920999999999999</v>
      </c>
      <c r="R450" s="302">
        <v>40.241</v>
      </c>
    </row>
    <row r="451" spans="1:18">
      <c r="A451">
        <v>449</v>
      </c>
      <c r="B451">
        <v>57.88</v>
      </c>
      <c r="C451">
        <v>59.890999999999998</v>
      </c>
      <c r="D451">
        <v>57.905000000000001</v>
      </c>
      <c r="E451">
        <v>60.152999999999999</v>
      </c>
      <c r="F451">
        <v>58.283999999999999</v>
      </c>
      <c r="G451">
        <v>59.853999999999999</v>
      </c>
      <c r="H451">
        <v>58.253</v>
      </c>
      <c r="I451" s="302">
        <v>40.305</v>
      </c>
      <c r="J451" s="302">
        <v>39.905999999999999</v>
      </c>
      <c r="K451" s="302">
        <v>40.417999999999999</v>
      </c>
      <c r="L451" s="302">
        <v>41.673999999999999</v>
      </c>
      <c r="M451" s="302">
        <v>39.981999999999999</v>
      </c>
      <c r="N451" s="302">
        <v>40.82</v>
      </c>
      <c r="O451" s="302">
        <v>40.235999999999997</v>
      </c>
      <c r="P451" s="302">
        <v>40.116999999999997</v>
      </c>
      <c r="Q451" s="302">
        <v>40.216999999999999</v>
      </c>
      <c r="R451" s="302">
        <v>39.957999999999998</v>
      </c>
    </row>
    <row r="452" spans="1:18">
      <c r="A452">
        <v>450</v>
      </c>
      <c r="B452">
        <v>58.131</v>
      </c>
      <c r="C452">
        <v>60.12</v>
      </c>
      <c r="D452">
        <v>58.335000000000001</v>
      </c>
      <c r="E452">
        <v>59.936999999999998</v>
      </c>
      <c r="F452">
        <v>57.921999999999997</v>
      </c>
      <c r="G452">
        <v>59.92</v>
      </c>
      <c r="H452">
        <v>58.752000000000002</v>
      </c>
      <c r="I452" s="302">
        <v>40.298000000000002</v>
      </c>
      <c r="J452" s="302">
        <v>39.762</v>
      </c>
      <c r="K452" s="302">
        <v>40.369</v>
      </c>
      <c r="L452" s="302">
        <v>44.081000000000003</v>
      </c>
      <c r="M452" s="302">
        <v>39.972999999999999</v>
      </c>
      <c r="N452" s="302">
        <v>40.734000000000002</v>
      </c>
      <c r="O452" s="302">
        <v>41.119</v>
      </c>
      <c r="P452" s="302">
        <v>40.148000000000003</v>
      </c>
      <c r="Q452" s="302">
        <v>40.082000000000001</v>
      </c>
      <c r="R452" s="302">
        <v>40.743000000000002</v>
      </c>
    </row>
    <row r="453" spans="1:18">
      <c r="A453">
        <v>451</v>
      </c>
      <c r="B453">
        <v>57.939</v>
      </c>
      <c r="C453">
        <v>58.829000000000001</v>
      </c>
      <c r="D453">
        <v>57.966000000000001</v>
      </c>
      <c r="E453">
        <v>60.048000000000002</v>
      </c>
      <c r="F453">
        <v>58.323999999999998</v>
      </c>
      <c r="G453">
        <v>59.566000000000003</v>
      </c>
      <c r="H453">
        <v>58.552999999999997</v>
      </c>
      <c r="I453" s="302">
        <v>40.241999999999997</v>
      </c>
      <c r="J453" s="302">
        <v>39.847999999999999</v>
      </c>
      <c r="K453" s="302">
        <v>40.216999999999999</v>
      </c>
      <c r="L453" s="302">
        <v>42.811</v>
      </c>
      <c r="M453" s="302">
        <v>40.167000000000002</v>
      </c>
      <c r="N453" s="302">
        <v>40.942</v>
      </c>
      <c r="O453" s="302">
        <v>40.398000000000003</v>
      </c>
      <c r="P453" s="302">
        <v>40.073999999999998</v>
      </c>
      <c r="Q453" s="302">
        <v>40.347000000000001</v>
      </c>
      <c r="R453" s="302">
        <v>40.348999999999997</v>
      </c>
    </row>
    <row r="454" spans="1:18">
      <c r="A454">
        <v>452</v>
      </c>
      <c r="B454">
        <v>57.661000000000001</v>
      </c>
      <c r="C454">
        <v>58.704000000000001</v>
      </c>
      <c r="D454">
        <v>58.957999999999998</v>
      </c>
      <c r="E454">
        <v>59.53</v>
      </c>
      <c r="F454">
        <v>57.527999999999999</v>
      </c>
      <c r="G454">
        <v>60.040999999999997</v>
      </c>
      <c r="H454">
        <v>58.9</v>
      </c>
      <c r="I454" s="302">
        <v>40.244999999999997</v>
      </c>
      <c r="J454" s="302">
        <v>39.896999999999998</v>
      </c>
      <c r="K454" s="302">
        <v>40.134</v>
      </c>
      <c r="L454" s="302">
        <v>43.195999999999998</v>
      </c>
      <c r="M454" s="302">
        <v>40.131</v>
      </c>
      <c r="N454" s="302">
        <v>40.927</v>
      </c>
      <c r="O454" s="302">
        <v>40.265000000000001</v>
      </c>
      <c r="P454" s="302">
        <v>40.267000000000003</v>
      </c>
      <c r="Q454" s="302">
        <v>40.200000000000003</v>
      </c>
      <c r="R454" s="302">
        <v>40.228999999999999</v>
      </c>
    </row>
    <row r="455" spans="1:18">
      <c r="A455">
        <v>453</v>
      </c>
      <c r="B455">
        <v>57.865000000000002</v>
      </c>
      <c r="C455">
        <v>58.689</v>
      </c>
      <c r="D455">
        <v>59.642000000000003</v>
      </c>
      <c r="E455">
        <v>59.749000000000002</v>
      </c>
      <c r="F455">
        <v>58.511000000000003</v>
      </c>
      <c r="G455">
        <v>59.853000000000002</v>
      </c>
      <c r="H455">
        <v>60.792000000000002</v>
      </c>
      <c r="I455" s="302">
        <v>40.210999999999999</v>
      </c>
      <c r="J455" s="302">
        <v>40.045000000000002</v>
      </c>
      <c r="K455" s="302">
        <v>40.085000000000001</v>
      </c>
      <c r="L455" s="302">
        <v>43.110999999999997</v>
      </c>
      <c r="M455" s="302">
        <v>39.981000000000002</v>
      </c>
      <c r="N455" s="302">
        <v>40.655000000000001</v>
      </c>
      <c r="O455" s="302">
        <v>40.258000000000003</v>
      </c>
      <c r="P455" s="302">
        <v>40.027000000000001</v>
      </c>
      <c r="Q455" s="302">
        <v>40.305999999999997</v>
      </c>
      <c r="R455" s="302">
        <v>40.173999999999999</v>
      </c>
    </row>
    <row r="456" spans="1:18">
      <c r="A456">
        <v>454</v>
      </c>
      <c r="B456">
        <v>58.274000000000001</v>
      </c>
      <c r="C456">
        <v>58.869</v>
      </c>
      <c r="D456">
        <v>59.148000000000003</v>
      </c>
      <c r="E456">
        <v>59.417000000000002</v>
      </c>
      <c r="F456">
        <v>58.139000000000003</v>
      </c>
      <c r="G456">
        <v>60.179000000000002</v>
      </c>
      <c r="H456">
        <v>59.006999999999998</v>
      </c>
      <c r="I456" s="302">
        <v>40.212000000000003</v>
      </c>
      <c r="J456" s="302">
        <v>39.860999999999997</v>
      </c>
      <c r="K456" s="302">
        <v>40.616</v>
      </c>
      <c r="L456" s="302">
        <v>148.26599999999999</v>
      </c>
      <c r="M456" s="302">
        <v>39.947000000000003</v>
      </c>
      <c r="N456" s="302">
        <v>40.716000000000001</v>
      </c>
      <c r="O456" s="302">
        <v>40.152999999999999</v>
      </c>
      <c r="P456" s="302">
        <v>39.957999999999998</v>
      </c>
      <c r="Q456" s="302">
        <v>40.036000000000001</v>
      </c>
      <c r="R456" s="302">
        <v>40.378</v>
      </c>
    </row>
    <row r="457" spans="1:18">
      <c r="A457">
        <v>455</v>
      </c>
      <c r="B457">
        <v>57.985999999999997</v>
      </c>
      <c r="C457">
        <v>58.857999999999997</v>
      </c>
      <c r="D457">
        <v>59.029000000000003</v>
      </c>
      <c r="E457">
        <v>59.633000000000003</v>
      </c>
      <c r="F457">
        <v>59.02</v>
      </c>
      <c r="G457">
        <v>60.201999999999998</v>
      </c>
      <c r="H457">
        <v>60.366</v>
      </c>
      <c r="I457" s="302">
        <v>40.063000000000002</v>
      </c>
      <c r="J457" s="302">
        <v>40.113999999999997</v>
      </c>
      <c r="K457" s="302">
        <v>40.292999999999999</v>
      </c>
      <c r="L457" s="302">
        <v>42.362000000000002</v>
      </c>
      <c r="M457" s="302">
        <v>40.058999999999997</v>
      </c>
      <c r="N457" s="302">
        <v>41.04</v>
      </c>
      <c r="O457" s="302">
        <v>41.267000000000003</v>
      </c>
      <c r="P457" s="302">
        <v>40.167999999999999</v>
      </c>
      <c r="Q457" s="302">
        <v>40.140999999999998</v>
      </c>
      <c r="R457" s="302">
        <v>40.353999999999999</v>
      </c>
    </row>
    <row r="458" spans="1:18">
      <c r="A458">
        <v>456</v>
      </c>
      <c r="B458">
        <v>58.241999999999997</v>
      </c>
      <c r="C458">
        <v>59.668999999999997</v>
      </c>
      <c r="D458">
        <v>58.948999999999998</v>
      </c>
      <c r="E458">
        <v>60.143999999999998</v>
      </c>
      <c r="F458">
        <v>58.18</v>
      </c>
      <c r="G458">
        <v>59.462000000000003</v>
      </c>
      <c r="H458">
        <v>58.930999999999997</v>
      </c>
      <c r="I458" s="302">
        <v>40.951999999999998</v>
      </c>
      <c r="J458" s="302">
        <v>40.133000000000003</v>
      </c>
      <c r="K458" s="302">
        <v>40.292000000000002</v>
      </c>
      <c r="L458" s="302">
        <v>41.786000000000001</v>
      </c>
      <c r="M458" s="302">
        <v>40.186999999999998</v>
      </c>
      <c r="N458" s="302">
        <v>40.78</v>
      </c>
      <c r="O458" s="302">
        <v>40.344000000000001</v>
      </c>
      <c r="P458" s="302">
        <v>40.081000000000003</v>
      </c>
      <c r="Q458" s="302">
        <v>40.14</v>
      </c>
      <c r="R458" s="302">
        <v>40.305999999999997</v>
      </c>
    </row>
    <row r="459" spans="1:18">
      <c r="A459">
        <v>457</v>
      </c>
      <c r="B459">
        <v>58.279000000000003</v>
      </c>
      <c r="C459">
        <v>59.271000000000001</v>
      </c>
      <c r="D459">
        <v>58.994999999999997</v>
      </c>
      <c r="E459">
        <v>59.843000000000004</v>
      </c>
      <c r="F459">
        <v>58.04</v>
      </c>
      <c r="G459">
        <v>58.847999999999999</v>
      </c>
      <c r="H459">
        <v>59.994999999999997</v>
      </c>
      <c r="I459" s="302">
        <v>40.112000000000002</v>
      </c>
      <c r="J459" s="302">
        <v>39.975000000000001</v>
      </c>
      <c r="K459" s="302">
        <v>40.332999999999998</v>
      </c>
      <c r="L459" s="302">
        <v>41.862000000000002</v>
      </c>
      <c r="M459" s="302">
        <v>39.966999999999999</v>
      </c>
      <c r="N459" s="302">
        <v>41.645000000000003</v>
      </c>
      <c r="O459" s="302">
        <v>40.283999999999999</v>
      </c>
      <c r="P459" s="302">
        <v>40.122</v>
      </c>
      <c r="Q459" s="302">
        <v>40.049999999999997</v>
      </c>
      <c r="R459" s="302">
        <v>40.369</v>
      </c>
    </row>
    <row r="460" spans="1:18">
      <c r="A460">
        <v>458</v>
      </c>
      <c r="B460">
        <v>58.238999999999997</v>
      </c>
      <c r="C460">
        <v>58.8</v>
      </c>
      <c r="D460">
        <v>59.348999999999997</v>
      </c>
      <c r="E460">
        <v>59.598999999999997</v>
      </c>
      <c r="F460">
        <v>57.673000000000002</v>
      </c>
      <c r="G460">
        <v>59.533000000000001</v>
      </c>
      <c r="H460">
        <v>59.606999999999999</v>
      </c>
      <c r="I460" s="302">
        <v>40.326999999999998</v>
      </c>
      <c r="J460" s="302">
        <v>40.002000000000002</v>
      </c>
      <c r="K460" s="302">
        <v>39.993000000000002</v>
      </c>
      <c r="L460" s="302">
        <v>42.485999999999997</v>
      </c>
      <c r="M460" s="302">
        <v>39.901000000000003</v>
      </c>
      <c r="N460" s="302">
        <v>40.725999999999999</v>
      </c>
      <c r="O460" s="302">
        <v>40.048999999999999</v>
      </c>
      <c r="P460" s="302">
        <v>40.146999999999998</v>
      </c>
      <c r="Q460" s="302">
        <v>39.819000000000003</v>
      </c>
      <c r="R460" s="302">
        <v>40.207999999999998</v>
      </c>
    </row>
    <row r="461" spans="1:18">
      <c r="A461">
        <v>459</v>
      </c>
      <c r="B461">
        <v>58.084000000000003</v>
      </c>
      <c r="C461">
        <v>59.006999999999998</v>
      </c>
      <c r="D461">
        <v>58.79</v>
      </c>
      <c r="E461">
        <v>59.319000000000003</v>
      </c>
      <c r="F461">
        <v>57.942</v>
      </c>
      <c r="G461">
        <v>59.662999999999997</v>
      </c>
      <c r="H461">
        <v>57.329000000000001</v>
      </c>
      <c r="I461" s="302">
        <v>40.274999999999999</v>
      </c>
      <c r="J461" s="302">
        <v>40.317999999999998</v>
      </c>
      <c r="K461" s="302">
        <v>40.593000000000004</v>
      </c>
      <c r="L461" s="302">
        <v>41.991999999999997</v>
      </c>
      <c r="M461" s="302">
        <v>41.12</v>
      </c>
      <c r="N461" s="302">
        <v>40.747</v>
      </c>
      <c r="O461" s="302">
        <v>40.149000000000001</v>
      </c>
      <c r="P461" s="302">
        <v>40.034999999999997</v>
      </c>
      <c r="Q461" s="302">
        <v>39.985999999999997</v>
      </c>
      <c r="R461" s="302">
        <v>40.265000000000001</v>
      </c>
    </row>
    <row r="462" spans="1:18">
      <c r="A462">
        <v>460</v>
      </c>
      <c r="B462">
        <v>58.484999999999999</v>
      </c>
      <c r="C462">
        <v>58.515999999999998</v>
      </c>
      <c r="D462">
        <v>58.817</v>
      </c>
      <c r="E462">
        <v>59.645000000000003</v>
      </c>
      <c r="F462">
        <v>57.613</v>
      </c>
      <c r="G462">
        <v>59.021000000000001</v>
      </c>
      <c r="H462">
        <v>58.491</v>
      </c>
      <c r="I462" s="302">
        <v>40.128999999999998</v>
      </c>
      <c r="J462" s="302">
        <v>40.201999999999998</v>
      </c>
      <c r="K462" s="302">
        <v>40.204999999999998</v>
      </c>
      <c r="L462" s="302">
        <v>42.07</v>
      </c>
      <c r="M462" s="302">
        <v>40.359000000000002</v>
      </c>
      <c r="N462" s="302">
        <v>40.779000000000003</v>
      </c>
      <c r="O462" s="302">
        <v>40.18</v>
      </c>
      <c r="P462" s="302">
        <v>40.158000000000001</v>
      </c>
      <c r="Q462" s="302">
        <v>40.74</v>
      </c>
      <c r="R462" s="302">
        <v>40.531999999999996</v>
      </c>
    </row>
    <row r="463" spans="1:18">
      <c r="A463">
        <v>461</v>
      </c>
      <c r="B463">
        <v>58.381999999999998</v>
      </c>
      <c r="C463">
        <v>58.832999999999998</v>
      </c>
      <c r="D463">
        <v>58.747999999999998</v>
      </c>
      <c r="E463">
        <v>59.11</v>
      </c>
      <c r="F463">
        <v>58.034999999999997</v>
      </c>
      <c r="G463">
        <v>59.709000000000003</v>
      </c>
      <c r="H463">
        <v>58.280999999999999</v>
      </c>
      <c r="I463" s="302">
        <v>40.186999999999998</v>
      </c>
      <c r="J463" s="302">
        <v>40.061999999999998</v>
      </c>
      <c r="K463" s="302">
        <v>40.372999999999998</v>
      </c>
      <c r="L463" s="302">
        <v>42.042000000000002</v>
      </c>
      <c r="M463" s="302">
        <v>40.029000000000003</v>
      </c>
      <c r="N463" s="302">
        <v>40.716000000000001</v>
      </c>
      <c r="O463" s="302">
        <v>40.61</v>
      </c>
      <c r="P463" s="302">
        <v>40.049999999999997</v>
      </c>
      <c r="Q463" s="302">
        <v>40.091000000000001</v>
      </c>
      <c r="R463" s="302">
        <v>141.95599999999999</v>
      </c>
    </row>
    <row r="464" spans="1:18">
      <c r="A464">
        <v>462</v>
      </c>
      <c r="B464">
        <v>57.892000000000003</v>
      </c>
      <c r="C464">
        <v>59.567</v>
      </c>
      <c r="D464">
        <v>59.087000000000003</v>
      </c>
      <c r="E464">
        <v>59.515000000000001</v>
      </c>
      <c r="F464">
        <v>58.033000000000001</v>
      </c>
      <c r="G464">
        <v>59.796999999999997</v>
      </c>
      <c r="H464">
        <v>58.424999999999997</v>
      </c>
      <c r="I464" s="302">
        <v>40.24</v>
      </c>
      <c r="J464" s="302">
        <v>39.866</v>
      </c>
      <c r="K464" s="302">
        <v>40.183</v>
      </c>
      <c r="L464" s="302">
        <v>41.895000000000003</v>
      </c>
      <c r="M464" s="302">
        <v>40.113999999999997</v>
      </c>
      <c r="N464" s="302">
        <v>40.741999999999997</v>
      </c>
      <c r="O464" s="302">
        <v>142.18</v>
      </c>
      <c r="P464" s="302">
        <v>40.197000000000003</v>
      </c>
      <c r="Q464" s="302">
        <v>40.124000000000002</v>
      </c>
      <c r="R464" s="302">
        <v>40.847000000000001</v>
      </c>
    </row>
    <row r="465" spans="1:18">
      <c r="A465">
        <v>463</v>
      </c>
      <c r="B465">
        <v>57.804000000000002</v>
      </c>
      <c r="C465">
        <v>59.466999999999999</v>
      </c>
      <c r="D465">
        <v>58.628999999999998</v>
      </c>
      <c r="E465">
        <v>59.433999999999997</v>
      </c>
      <c r="F465">
        <v>58.255000000000003</v>
      </c>
      <c r="G465">
        <v>59.002000000000002</v>
      </c>
      <c r="H465">
        <v>58.414999999999999</v>
      </c>
      <c r="I465" s="302">
        <v>40.843000000000004</v>
      </c>
      <c r="J465" s="302">
        <v>40.164000000000001</v>
      </c>
      <c r="K465" s="302">
        <v>40.19</v>
      </c>
      <c r="L465" s="302">
        <v>41.536000000000001</v>
      </c>
      <c r="M465" s="302">
        <v>40.03</v>
      </c>
      <c r="N465" s="302">
        <v>40.848999999999997</v>
      </c>
      <c r="O465" s="302">
        <v>41.183</v>
      </c>
      <c r="P465" s="302">
        <v>40.204999999999998</v>
      </c>
      <c r="Q465" s="302">
        <v>40.08</v>
      </c>
      <c r="R465" s="302">
        <v>40.926000000000002</v>
      </c>
    </row>
    <row r="466" spans="1:18">
      <c r="A466">
        <v>464</v>
      </c>
      <c r="B466">
        <v>58.704999999999998</v>
      </c>
      <c r="C466">
        <v>59.176000000000002</v>
      </c>
      <c r="D466">
        <v>58.619</v>
      </c>
      <c r="E466">
        <v>59.072000000000003</v>
      </c>
      <c r="F466">
        <v>59.695999999999998</v>
      </c>
      <c r="G466">
        <v>59.372</v>
      </c>
      <c r="H466">
        <v>62.252000000000002</v>
      </c>
      <c r="I466" s="302">
        <v>40.423000000000002</v>
      </c>
      <c r="J466" s="302">
        <v>39.945999999999998</v>
      </c>
      <c r="K466" s="302">
        <v>40.244</v>
      </c>
      <c r="L466" s="302">
        <v>42.087000000000003</v>
      </c>
      <c r="M466" s="302">
        <v>40.195999999999998</v>
      </c>
      <c r="N466" s="302">
        <v>40.768999999999998</v>
      </c>
      <c r="O466" s="302">
        <v>41.152999999999999</v>
      </c>
      <c r="P466" s="302">
        <v>40.101999999999997</v>
      </c>
      <c r="Q466" s="302">
        <v>40.168999999999997</v>
      </c>
      <c r="R466" s="302">
        <v>40.665999999999997</v>
      </c>
    </row>
    <row r="467" spans="1:18">
      <c r="A467">
        <v>465</v>
      </c>
      <c r="B467">
        <v>59.192</v>
      </c>
      <c r="C467">
        <v>59.357999999999997</v>
      </c>
      <c r="D467">
        <v>58.347000000000001</v>
      </c>
      <c r="E467">
        <v>59.13</v>
      </c>
      <c r="F467">
        <v>58.835000000000001</v>
      </c>
      <c r="G467">
        <v>60.223999999999997</v>
      </c>
      <c r="H467">
        <v>61.582000000000001</v>
      </c>
      <c r="I467" s="302">
        <v>40.454999999999998</v>
      </c>
      <c r="J467" s="302">
        <v>40.043999999999997</v>
      </c>
      <c r="K467" s="302">
        <v>40.29</v>
      </c>
      <c r="L467" s="302">
        <v>42.252000000000002</v>
      </c>
      <c r="M467" s="302">
        <v>40.216000000000001</v>
      </c>
      <c r="N467" s="302">
        <v>41.335999999999999</v>
      </c>
      <c r="O467" s="302">
        <v>41.362000000000002</v>
      </c>
      <c r="P467" s="302">
        <v>39.947000000000003</v>
      </c>
      <c r="Q467" s="302">
        <v>39.948</v>
      </c>
      <c r="R467" s="302">
        <v>40.518000000000001</v>
      </c>
    </row>
    <row r="468" spans="1:18">
      <c r="A468">
        <v>466</v>
      </c>
      <c r="B468">
        <v>57.744999999999997</v>
      </c>
      <c r="C468">
        <v>59.033999999999999</v>
      </c>
      <c r="D468">
        <v>59.411000000000001</v>
      </c>
      <c r="E468">
        <v>58.947000000000003</v>
      </c>
      <c r="F468">
        <v>60.576000000000001</v>
      </c>
      <c r="G468">
        <v>58.963999999999999</v>
      </c>
      <c r="H468">
        <v>60.59</v>
      </c>
      <c r="I468" s="302">
        <v>40.390999999999998</v>
      </c>
      <c r="J468" s="302">
        <v>40.201000000000001</v>
      </c>
      <c r="K468" s="302">
        <v>40.451999999999998</v>
      </c>
      <c r="L468" s="302">
        <v>42.493000000000002</v>
      </c>
      <c r="M468" s="302">
        <v>40.234000000000002</v>
      </c>
      <c r="N468" s="302">
        <v>143.81800000000001</v>
      </c>
      <c r="O468" s="302">
        <v>40.957999999999998</v>
      </c>
      <c r="P468" s="302">
        <v>40.143999999999998</v>
      </c>
      <c r="Q468" s="302">
        <v>40.006999999999998</v>
      </c>
      <c r="R468" s="302">
        <v>40.17</v>
      </c>
    </row>
    <row r="469" spans="1:18">
      <c r="A469">
        <v>467</v>
      </c>
      <c r="B469">
        <v>57.613999999999997</v>
      </c>
      <c r="C469">
        <v>58.915999999999997</v>
      </c>
      <c r="D469">
        <v>59.31</v>
      </c>
      <c r="E469">
        <v>59.387</v>
      </c>
      <c r="F469">
        <v>58.475999999999999</v>
      </c>
      <c r="G469">
        <v>59.023000000000003</v>
      </c>
      <c r="H469">
        <v>60.823999999999998</v>
      </c>
      <c r="I469" s="302">
        <v>40.25</v>
      </c>
      <c r="J469" s="302">
        <v>40.081000000000003</v>
      </c>
      <c r="K469" s="302">
        <v>40.347999999999999</v>
      </c>
      <c r="L469" s="302">
        <v>41.768000000000001</v>
      </c>
      <c r="M469" s="302">
        <v>40.058</v>
      </c>
      <c r="N469" s="302">
        <v>40.857999999999997</v>
      </c>
      <c r="O469" s="302">
        <v>41.32</v>
      </c>
      <c r="P469" s="302">
        <v>40.427999999999997</v>
      </c>
      <c r="Q469" s="302">
        <v>39.945999999999998</v>
      </c>
      <c r="R469" s="302">
        <v>40.131</v>
      </c>
    </row>
    <row r="470" spans="1:18">
      <c r="A470">
        <v>468</v>
      </c>
      <c r="B470">
        <v>58.356999999999999</v>
      </c>
      <c r="C470">
        <v>59.968000000000004</v>
      </c>
      <c r="D470">
        <v>58.723999999999997</v>
      </c>
      <c r="E470">
        <v>59.320999999999998</v>
      </c>
      <c r="F470">
        <v>61.124000000000002</v>
      </c>
      <c r="G470">
        <v>62.058</v>
      </c>
      <c r="H470">
        <v>61.017000000000003</v>
      </c>
      <c r="I470" s="302">
        <v>40.445</v>
      </c>
      <c r="J470" s="302">
        <v>39.94</v>
      </c>
      <c r="K470" s="302">
        <v>40.322000000000003</v>
      </c>
      <c r="L470" s="302">
        <v>43.276000000000003</v>
      </c>
      <c r="M470" s="302">
        <v>40.235999999999997</v>
      </c>
      <c r="N470" s="302">
        <v>40.454999999999998</v>
      </c>
      <c r="O470" s="302">
        <v>40.935000000000002</v>
      </c>
      <c r="P470" s="302">
        <v>40.350999999999999</v>
      </c>
      <c r="Q470" s="302">
        <v>40.14</v>
      </c>
      <c r="R470" s="302">
        <v>40.161999999999999</v>
      </c>
    </row>
    <row r="471" spans="1:18">
      <c r="A471">
        <v>469</v>
      </c>
      <c r="B471">
        <v>57.994999999999997</v>
      </c>
      <c r="C471">
        <v>58.963000000000001</v>
      </c>
      <c r="D471">
        <v>59.307000000000002</v>
      </c>
      <c r="E471">
        <v>59.139000000000003</v>
      </c>
      <c r="F471">
        <v>58.348999999999997</v>
      </c>
      <c r="G471">
        <v>58.939</v>
      </c>
      <c r="H471">
        <v>60.497999999999998</v>
      </c>
      <c r="I471" s="302">
        <v>40.295000000000002</v>
      </c>
      <c r="J471" s="302">
        <v>40.045999999999999</v>
      </c>
      <c r="K471" s="302">
        <v>40.19</v>
      </c>
      <c r="L471" s="302">
        <v>42.430999999999997</v>
      </c>
      <c r="M471" s="302">
        <v>40.039000000000001</v>
      </c>
      <c r="N471" s="302">
        <v>40.569000000000003</v>
      </c>
      <c r="O471" s="302">
        <v>40.857999999999997</v>
      </c>
      <c r="P471" s="302">
        <v>40.19</v>
      </c>
      <c r="Q471" s="302">
        <v>40.045000000000002</v>
      </c>
      <c r="R471" s="302">
        <v>40.302</v>
      </c>
    </row>
    <row r="472" spans="1:18">
      <c r="A472">
        <v>470</v>
      </c>
      <c r="B472">
        <v>58.481999999999999</v>
      </c>
      <c r="C472">
        <v>59.067</v>
      </c>
      <c r="D472">
        <v>59.03</v>
      </c>
      <c r="E472">
        <v>58.866999999999997</v>
      </c>
      <c r="F472">
        <v>57.625999999999998</v>
      </c>
      <c r="G472">
        <v>59.164999999999999</v>
      </c>
      <c r="H472">
        <v>61.423999999999999</v>
      </c>
      <c r="I472" s="302">
        <v>40.527000000000001</v>
      </c>
      <c r="J472" s="302">
        <v>40.045999999999999</v>
      </c>
      <c r="K472" s="302">
        <v>40.213000000000001</v>
      </c>
      <c r="L472" s="302">
        <v>42.058999999999997</v>
      </c>
      <c r="M472" s="302">
        <v>39.899000000000001</v>
      </c>
      <c r="N472" s="302">
        <v>40.229999999999997</v>
      </c>
      <c r="O472" s="302">
        <v>40.676000000000002</v>
      </c>
      <c r="P472" s="302">
        <v>40.237000000000002</v>
      </c>
      <c r="Q472" s="302">
        <v>40.134999999999998</v>
      </c>
      <c r="R472" s="302">
        <v>40.137999999999998</v>
      </c>
    </row>
    <row r="473" spans="1:18">
      <c r="A473">
        <v>471</v>
      </c>
      <c r="B473">
        <v>58.262</v>
      </c>
      <c r="C473">
        <v>58.52</v>
      </c>
      <c r="D473">
        <v>58.591000000000001</v>
      </c>
      <c r="E473">
        <v>59.006999999999998</v>
      </c>
      <c r="F473">
        <v>57.475999999999999</v>
      </c>
      <c r="G473">
        <v>59.113999999999997</v>
      </c>
      <c r="H473">
        <v>61.164999999999999</v>
      </c>
      <c r="I473" s="302">
        <v>40.555999999999997</v>
      </c>
      <c r="J473" s="302">
        <v>39.957999999999998</v>
      </c>
      <c r="K473" s="302">
        <v>40.225000000000001</v>
      </c>
      <c r="L473" s="302">
        <v>41.905999999999999</v>
      </c>
      <c r="M473" s="302">
        <v>40.198999999999998</v>
      </c>
      <c r="N473" s="302">
        <v>40.5</v>
      </c>
      <c r="O473" s="302">
        <v>42.238</v>
      </c>
      <c r="P473" s="302">
        <v>40.338000000000001</v>
      </c>
      <c r="Q473" s="302">
        <v>40.058</v>
      </c>
      <c r="R473" s="302">
        <v>40.947000000000003</v>
      </c>
    </row>
    <row r="474" spans="1:18">
      <c r="A474">
        <v>472</v>
      </c>
      <c r="B474">
        <v>58.372999999999998</v>
      </c>
      <c r="C474">
        <v>59.188000000000002</v>
      </c>
      <c r="D474">
        <v>58.753999999999998</v>
      </c>
      <c r="E474">
        <v>58.768999999999998</v>
      </c>
      <c r="F474">
        <v>57.68</v>
      </c>
      <c r="G474">
        <v>58.81</v>
      </c>
      <c r="H474">
        <v>60.482999999999997</v>
      </c>
      <c r="I474" s="302">
        <v>40.555999999999997</v>
      </c>
      <c r="J474" s="302">
        <v>39.97</v>
      </c>
      <c r="K474" s="302">
        <v>40.170999999999999</v>
      </c>
      <c r="L474" s="302">
        <v>42.347000000000001</v>
      </c>
      <c r="M474" s="302">
        <v>40.267000000000003</v>
      </c>
      <c r="N474" s="302">
        <v>40.636000000000003</v>
      </c>
      <c r="O474" s="302">
        <v>40.664000000000001</v>
      </c>
      <c r="P474" s="302">
        <v>40.034999999999997</v>
      </c>
      <c r="Q474" s="302">
        <v>39.972999999999999</v>
      </c>
      <c r="R474" s="302">
        <v>40</v>
      </c>
    </row>
    <row r="475" spans="1:18">
      <c r="A475">
        <v>473</v>
      </c>
      <c r="B475">
        <v>58.268999999999998</v>
      </c>
      <c r="C475">
        <v>59.094999999999999</v>
      </c>
      <c r="D475">
        <v>59.39</v>
      </c>
      <c r="E475">
        <v>59.225999999999999</v>
      </c>
      <c r="F475">
        <v>57.698999999999998</v>
      </c>
      <c r="G475">
        <v>58.807000000000002</v>
      </c>
      <c r="H475">
        <v>60.747</v>
      </c>
      <c r="I475" s="302">
        <v>40.326000000000001</v>
      </c>
      <c r="J475" s="302">
        <v>40.048000000000002</v>
      </c>
      <c r="K475" s="302">
        <v>40.545999999999999</v>
      </c>
      <c r="L475" s="302">
        <v>41.753</v>
      </c>
      <c r="M475" s="302">
        <v>40.189</v>
      </c>
      <c r="N475" s="302">
        <v>40.11</v>
      </c>
      <c r="O475" s="302">
        <v>40.704999999999998</v>
      </c>
      <c r="P475" s="302">
        <v>40.185000000000002</v>
      </c>
      <c r="Q475" s="302">
        <v>40.061999999999998</v>
      </c>
      <c r="R475" s="302">
        <v>40.408000000000001</v>
      </c>
    </row>
    <row r="476" spans="1:18">
      <c r="A476">
        <v>474</v>
      </c>
      <c r="B476">
        <v>57.677</v>
      </c>
      <c r="C476">
        <v>58.570999999999998</v>
      </c>
      <c r="D476">
        <v>58.71</v>
      </c>
      <c r="E476">
        <v>59.01</v>
      </c>
      <c r="F476">
        <v>58.012999999999998</v>
      </c>
      <c r="G476">
        <v>60.625999999999998</v>
      </c>
      <c r="H476">
        <v>60.844999999999999</v>
      </c>
      <c r="I476" s="302">
        <v>40.404000000000003</v>
      </c>
      <c r="J476" s="302">
        <v>40.024999999999999</v>
      </c>
      <c r="K476" s="302">
        <v>40.170999999999999</v>
      </c>
      <c r="L476" s="302">
        <v>42.371000000000002</v>
      </c>
      <c r="M476" s="302">
        <v>40.137999999999998</v>
      </c>
      <c r="N476" s="302">
        <v>40.408999999999999</v>
      </c>
      <c r="O476" s="302">
        <v>40.749000000000002</v>
      </c>
      <c r="P476" s="302">
        <v>40.225999999999999</v>
      </c>
      <c r="Q476" s="302">
        <v>39.997</v>
      </c>
      <c r="R476" s="302">
        <v>40.426000000000002</v>
      </c>
    </row>
    <row r="477" spans="1:18">
      <c r="A477">
        <v>475</v>
      </c>
      <c r="B477">
        <v>57.948999999999998</v>
      </c>
      <c r="C477">
        <v>59.12</v>
      </c>
      <c r="D477">
        <v>58.787999999999997</v>
      </c>
      <c r="E477">
        <v>58.901000000000003</v>
      </c>
      <c r="F477">
        <v>57.872</v>
      </c>
      <c r="G477">
        <v>59.317999999999998</v>
      </c>
      <c r="H477">
        <v>60.311999999999998</v>
      </c>
      <c r="I477" s="302">
        <v>40.396000000000001</v>
      </c>
      <c r="J477" s="302">
        <v>39.970999999999997</v>
      </c>
      <c r="K477" s="302">
        <v>40.213000000000001</v>
      </c>
      <c r="L477" s="302">
        <v>41.734999999999999</v>
      </c>
      <c r="M477" s="302">
        <v>39.997</v>
      </c>
      <c r="N477" s="302">
        <v>40.146999999999998</v>
      </c>
      <c r="O477" s="302">
        <v>41.712000000000003</v>
      </c>
      <c r="P477" s="302">
        <v>40.262</v>
      </c>
      <c r="Q477" s="302">
        <v>40.082999999999998</v>
      </c>
      <c r="R477" s="302">
        <v>40.128999999999998</v>
      </c>
    </row>
    <row r="478" spans="1:18">
      <c r="A478">
        <v>476</v>
      </c>
      <c r="B478">
        <v>58.704999999999998</v>
      </c>
      <c r="C478">
        <v>59.170999999999999</v>
      </c>
      <c r="D478">
        <v>58.271000000000001</v>
      </c>
      <c r="E478">
        <v>59.109000000000002</v>
      </c>
      <c r="F478">
        <v>57.606999999999999</v>
      </c>
      <c r="G478">
        <v>59.442</v>
      </c>
      <c r="H478">
        <v>59.996000000000002</v>
      </c>
      <c r="I478" s="302">
        <v>40.253999999999998</v>
      </c>
      <c r="J478" s="302">
        <v>40.423000000000002</v>
      </c>
      <c r="K478" s="302">
        <v>40.268999999999998</v>
      </c>
      <c r="L478" s="302">
        <v>41.764000000000003</v>
      </c>
      <c r="M478" s="302">
        <v>39.954999999999998</v>
      </c>
      <c r="N478" s="302">
        <v>40.459000000000003</v>
      </c>
      <c r="O478" s="302">
        <v>40.671999999999997</v>
      </c>
      <c r="P478" s="302">
        <v>40.482999999999997</v>
      </c>
      <c r="Q478" s="302">
        <v>39.962000000000003</v>
      </c>
      <c r="R478" s="302">
        <v>40.389000000000003</v>
      </c>
    </row>
    <row r="479" spans="1:18">
      <c r="A479">
        <v>477</v>
      </c>
      <c r="B479">
        <v>58.798000000000002</v>
      </c>
      <c r="C479">
        <v>58.726999999999997</v>
      </c>
      <c r="D479">
        <v>58.915999999999997</v>
      </c>
      <c r="E479">
        <v>59.795999999999999</v>
      </c>
      <c r="F479">
        <v>57.975999999999999</v>
      </c>
      <c r="G479">
        <v>58.970999999999997</v>
      </c>
      <c r="H479">
        <v>60.572000000000003</v>
      </c>
      <c r="I479" s="302">
        <v>40.296999999999997</v>
      </c>
      <c r="J479" s="302">
        <v>40.073999999999998</v>
      </c>
      <c r="K479" s="302">
        <v>40.253</v>
      </c>
      <c r="L479" s="302">
        <v>41.862000000000002</v>
      </c>
      <c r="M479" s="302">
        <v>39.993000000000002</v>
      </c>
      <c r="N479" s="302">
        <v>40.188000000000002</v>
      </c>
      <c r="O479" s="302">
        <v>40.779000000000003</v>
      </c>
      <c r="P479" s="302">
        <v>40.438000000000002</v>
      </c>
      <c r="Q479" s="302">
        <v>40.198999999999998</v>
      </c>
      <c r="R479" s="302">
        <v>40.332000000000001</v>
      </c>
    </row>
    <row r="480" spans="1:18">
      <c r="A480">
        <v>478</v>
      </c>
      <c r="B480">
        <v>58.433</v>
      </c>
      <c r="C480">
        <v>58.508000000000003</v>
      </c>
      <c r="D480">
        <v>59.805999999999997</v>
      </c>
      <c r="E480">
        <v>58.597000000000001</v>
      </c>
      <c r="F480">
        <v>57.795000000000002</v>
      </c>
      <c r="G480">
        <v>58.826000000000001</v>
      </c>
      <c r="H480">
        <v>60.427999999999997</v>
      </c>
      <c r="I480" s="302">
        <v>40.509</v>
      </c>
      <c r="J480" s="302">
        <v>40.097999999999999</v>
      </c>
      <c r="K480" s="302">
        <v>40.128</v>
      </c>
      <c r="L480" s="302">
        <v>41.718000000000004</v>
      </c>
      <c r="M480" s="302">
        <v>40.015999999999998</v>
      </c>
      <c r="N480" s="302">
        <v>40.165999999999997</v>
      </c>
      <c r="O480" s="302">
        <v>40.926000000000002</v>
      </c>
      <c r="P480" s="302">
        <v>40.326000000000001</v>
      </c>
      <c r="Q480" s="302">
        <v>39.993000000000002</v>
      </c>
      <c r="R480" s="302">
        <v>40.302999999999997</v>
      </c>
    </row>
    <row r="481" spans="1:18">
      <c r="A481">
        <v>479</v>
      </c>
      <c r="B481">
        <v>58.683</v>
      </c>
      <c r="C481">
        <v>58.070999999999998</v>
      </c>
      <c r="D481">
        <v>58.994</v>
      </c>
      <c r="E481">
        <v>58.982999999999997</v>
      </c>
      <c r="F481">
        <v>57.631999999999998</v>
      </c>
      <c r="G481">
        <v>59.39</v>
      </c>
      <c r="H481">
        <v>60.65</v>
      </c>
      <c r="I481" s="302">
        <v>40.31</v>
      </c>
      <c r="J481" s="302">
        <v>40.286999999999999</v>
      </c>
      <c r="K481" s="302">
        <v>41.088999999999999</v>
      </c>
      <c r="L481" s="302">
        <v>42.033000000000001</v>
      </c>
      <c r="M481" s="302">
        <v>40.051000000000002</v>
      </c>
      <c r="N481" s="302">
        <v>40.262999999999998</v>
      </c>
      <c r="O481" s="302">
        <v>40.704999999999998</v>
      </c>
      <c r="P481" s="302">
        <v>39.984000000000002</v>
      </c>
      <c r="Q481" s="302">
        <v>40.081000000000003</v>
      </c>
      <c r="R481" s="302">
        <v>40.07</v>
      </c>
    </row>
    <row r="482" spans="1:18">
      <c r="A482">
        <v>480</v>
      </c>
      <c r="B482">
        <v>60.155000000000001</v>
      </c>
      <c r="C482">
        <v>58.884</v>
      </c>
      <c r="D482">
        <v>58.69</v>
      </c>
      <c r="E482">
        <v>59.564999999999998</v>
      </c>
      <c r="F482">
        <v>58.133000000000003</v>
      </c>
      <c r="G482">
        <v>59.366</v>
      </c>
      <c r="H482">
        <v>60.32</v>
      </c>
      <c r="I482" s="302">
        <v>40.238</v>
      </c>
      <c r="J482" s="302">
        <v>40.152000000000001</v>
      </c>
      <c r="K482" s="302">
        <v>40.357999999999997</v>
      </c>
      <c r="L482" s="302">
        <v>41.68</v>
      </c>
      <c r="M482" s="302">
        <v>39.99</v>
      </c>
      <c r="N482" s="302">
        <v>40.39</v>
      </c>
      <c r="O482" s="302">
        <v>41.143000000000001</v>
      </c>
      <c r="P482" s="302">
        <v>40.194000000000003</v>
      </c>
      <c r="Q482" s="302">
        <v>40.100999999999999</v>
      </c>
      <c r="R482" s="302">
        <v>40.503</v>
      </c>
    </row>
    <row r="483" spans="1:18">
      <c r="A483">
        <v>481</v>
      </c>
      <c r="B483">
        <v>58.445</v>
      </c>
      <c r="C483">
        <v>61.3</v>
      </c>
      <c r="D483">
        <v>58.101999999999997</v>
      </c>
      <c r="E483">
        <v>58.58</v>
      </c>
      <c r="F483">
        <v>57.918999999999997</v>
      </c>
      <c r="G483">
        <v>59.104999999999997</v>
      </c>
      <c r="H483">
        <v>59.829000000000001</v>
      </c>
      <c r="I483" s="302">
        <v>40.533000000000001</v>
      </c>
      <c r="J483" s="302">
        <v>40.238</v>
      </c>
      <c r="K483" s="302">
        <v>40.222000000000001</v>
      </c>
      <c r="L483" s="302">
        <v>41.594000000000001</v>
      </c>
      <c r="M483" s="302">
        <v>40.183999999999997</v>
      </c>
      <c r="N483" s="302">
        <v>39.991</v>
      </c>
      <c r="O483" s="302">
        <v>40.863999999999997</v>
      </c>
      <c r="P483" s="302">
        <v>40.182000000000002</v>
      </c>
      <c r="Q483" s="302">
        <v>40.124000000000002</v>
      </c>
      <c r="R483" s="302">
        <v>40.195</v>
      </c>
    </row>
    <row r="484" spans="1:18">
      <c r="A484">
        <v>482</v>
      </c>
      <c r="B484">
        <v>59.014000000000003</v>
      </c>
      <c r="C484">
        <v>59.21</v>
      </c>
      <c r="D484">
        <v>58.441000000000003</v>
      </c>
      <c r="E484">
        <v>58.637</v>
      </c>
      <c r="F484">
        <v>57.707999999999998</v>
      </c>
      <c r="G484">
        <v>59.389000000000003</v>
      </c>
      <c r="H484">
        <v>61.091000000000001</v>
      </c>
      <c r="I484" s="302">
        <v>40.441000000000003</v>
      </c>
      <c r="J484" s="302">
        <v>141.262</v>
      </c>
      <c r="K484" s="302">
        <v>40.134999999999998</v>
      </c>
      <c r="L484" s="302">
        <v>43.04</v>
      </c>
      <c r="M484" s="302">
        <v>40.828000000000003</v>
      </c>
      <c r="N484" s="302">
        <v>40.290999999999997</v>
      </c>
      <c r="O484" s="302">
        <v>40.984000000000002</v>
      </c>
      <c r="P484" s="302">
        <v>40.098999999999997</v>
      </c>
      <c r="Q484" s="302">
        <v>40.325000000000003</v>
      </c>
      <c r="R484" s="302">
        <v>40.03</v>
      </c>
    </row>
    <row r="485" spans="1:18">
      <c r="A485">
        <v>483</v>
      </c>
      <c r="B485">
        <v>58.887999999999998</v>
      </c>
      <c r="C485">
        <v>58.939</v>
      </c>
      <c r="D485">
        <v>59.286999999999999</v>
      </c>
      <c r="E485">
        <v>58.808999999999997</v>
      </c>
      <c r="F485">
        <v>57.518999999999998</v>
      </c>
      <c r="G485">
        <v>59.039000000000001</v>
      </c>
      <c r="H485">
        <v>61.348999999999997</v>
      </c>
      <c r="I485" s="302">
        <v>40.192</v>
      </c>
      <c r="J485" s="302">
        <v>40.710999999999999</v>
      </c>
      <c r="K485" s="302">
        <v>40.183999999999997</v>
      </c>
      <c r="L485" s="302">
        <v>41.557000000000002</v>
      </c>
      <c r="M485" s="302">
        <v>141.80799999999999</v>
      </c>
      <c r="N485" s="302">
        <v>40.082000000000001</v>
      </c>
      <c r="O485" s="302">
        <v>40.75</v>
      </c>
      <c r="P485" s="302">
        <v>40.159999999999997</v>
      </c>
      <c r="Q485" s="302">
        <v>40.078000000000003</v>
      </c>
      <c r="R485" s="302">
        <v>39.968000000000004</v>
      </c>
    </row>
    <row r="486" spans="1:18">
      <c r="A486">
        <v>484</v>
      </c>
      <c r="B486">
        <v>58.954000000000001</v>
      </c>
      <c r="C486">
        <v>58.47</v>
      </c>
      <c r="D486">
        <v>58.180999999999997</v>
      </c>
      <c r="E486">
        <v>58.146999999999998</v>
      </c>
      <c r="F486">
        <v>57.451000000000001</v>
      </c>
      <c r="G486">
        <v>60.100999999999999</v>
      </c>
      <c r="H486">
        <v>60.448999999999998</v>
      </c>
      <c r="I486" s="302">
        <v>40.423000000000002</v>
      </c>
      <c r="J486" s="302">
        <v>40.825000000000003</v>
      </c>
      <c r="K486" s="302">
        <v>40.170999999999999</v>
      </c>
      <c r="L486" s="302">
        <v>41.908000000000001</v>
      </c>
      <c r="M486" s="302">
        <v>41.374000000000002</v>
      </c>
      <c r="N486" s="302">
        <v>40.018999999999998</v>
      </c>
      <c r="O486" s="302">
        <v>40.750999999999998</v>
      </c>
      <c r="P486" s="302">
        <v>40.027000000000001</v>
      </c>
      <c r="Q486" s="302">
        <v>40.159999999999997</v>
      </c>
      <c r="R486" s="302">
        <v>40.209000000000003</v>
      </c>
    </row>
    <row r="487" spans="1:18">
      <c r="A487">
        <v>485</v>
      </c>
      <c r="B487">
        <v>58.704999999999998</v>
      </c>
      <c r="C487">
        <v>59.244999999999997</v>
      </c>
      <c r="D487">
        <v>58.375999999999998</v>
      </c>
      <c r="E487">
        <v>59.404000000000003</v>
      </c>
      <c r="F487">
        <v>58.543999999999997</v>
      </c>
      <c r="G487">
        <v>58.677</v>
      </c>
      <c r="H487">
        <v>60.012999999999998</v>
      </c>
      <c r="I487" s="302">
        <v>40.738999999999997</v>
      </c>
      <c r="J487" s="302">
        <v>40.524999999999999</v>
      </c>
      <c r="K487" s="302">
        <v>40.975000000000001</v>
      </c>
      <c r="L487" s="302">
        <v>42.387</v>
      </c>
      <c r="M487" s="302">
        <v>40.936</v>
      </c>
      <c r="N487" s="302">
        <v>39.883000000000003</v>
      </c>
      <c r="O487" s="302">
        <v>40.713999999999999</v>
      </c>
      <c r="P487" s="302">
        <v>40.210999999999999</v>
      </c>
      <c r="Q487" s="302">
        <v>40.043999999999997</v>
      </c>
      <c r="R487" s="302">
        <v>40.058999999999997</v>
      </c>
    </row>
    <row r="488" spans="1:18">
      <c r="A488">
        <v>486</v>
      </c>
      <c r="B488">
        <v>59.168999999999997</v>
      </c>
      <c r="C488">
        <v>59.77</v>
      </c>
      <c r="D488">
        <v>58.033000000000001</v>
      </c>
      <c r="E488">
        <v>59.531999999999996</v>
      </c>
      <c r="F488">
        <v>57.679000000000002</v>
      </c>
      <c r="G488">
        <v>58.957000000000001</v>
      </c>
      <c r="H488">
        <v>59.744999999999997</v>
      </c>
      <c r="I488" s="302">
        <v>40.481999999999999</v>
      </c>
      <c r="J488" s="302">
        <v>40.478999999999999</v>
      </c>
      <c r="K488" s="302">
        <v>40.292999999999999</v>
      </c>
      <c r="L488" s="302">
        <v>41.872</v>
      </c>
      <c r="M488" s="302">
        <v>40.871000000000002</v>
      </c>
      <c r="N488" s="302">
        <v>39.988999999999997</v>
      </c>
      <c r="O488" s="302">
        <v>40.762999999999998</v>
      </c>
      <c r="P488" s="302">
        <v>40.036000000000001</v>
      </c>
      <c r="Q488" s="302">
        <v>40.185000000000002</v>
      </c>
      <c r="R488" s="302">
        <v>40.116</v>
      </c>
    </row>
    <row r="489" spans="1:18">
      <c r="A489">
        <v>487</v>
      </c>
      <c r="B489">
        <v>58.957999999999998</v>
      </c>
      <c r="C489">
        <v>60.509</v>
      </c>
      <c r="D489">
        <v>58.643999999999998</v>
      </c>
      <c r="E489">
        <v>59.945999999999998</v>
      </c>
      <c r="F489">
        <v>57.914000000000001</v>
      </c>
      <c r="G489">
        <v>58.890999999999998</v>
      </c>
      <c r="H489">
        <v>60.018000000000001</v>
      </c>
      <c r="I489" s="302">
        <v>40.255000000000003</v>
      </c>
      <c r="J489" s="302">
        <v>40.231000000000002</v>
      </c>
      <c r="K489" s="302">
        <v>40.222999999999999</v>
      </c>
      <c r="L489" s="302">
        <v>41.720999999999997</v>
      </c>
      <c r="M489" s="302">
        <v>40.658999999999999</v>
      </c>
      <c r="N489" s="302">
        <v>40.119999999999997</v>
      </c>
      <c r="O489" s="302">
        <v>40.74</v>
      </c>
      <c r="P489" s="302">
        <v>40.220999999999997</v>
      </c>
      <c r="Q489" s="302">
        <v>39.957999999999998</v>
      </c>
      <c r="R489" s="302">
        <v>40.155999999999999</v>
      </c>
    </row>
    <row r="490" spans="1:18">
      <c r="A490">
        <v>488</v>
      </c>
      <c r="B490">
        <v>58.515999999999998</v>
      </c>
      <c r="C490">
        <v>58.915999999999997</v>
      </c>
      <c r="D490">
        <v>57.945999999999998</v>
      </c>
      <c r="E490">
        <v>58.87</v>
      </c>
      <c r="F490">
        <v>58.843000000000004</v>
      </c>
      <c r="G490">
        <v>58.377000000000002</v>
      </c>
      <c r="H490">
        <v>59.415999999999997</v>
      </c>
      <c r="I490" s="302">
        <v>40.331000000000003</v>
      </c>
      <c r="J490" s="302">
        <v>40.301000000000002</v>
      </c>
      <c r="K490" s="302">
        <v>40.177999999999997</v>
      </c>
      <c r="L490" s="302">
        <v>42.27</v>
      </c>
      <c r="M490" s="302">
        <v>40.773000000000003</v>
      </c>
      <c r="N490" s="302">
        <v>40.15</v>
      </c>
      <c r="O490" s="302">
        <v>40.71</v>
      </c>
      <c r="P490" s="302">
        <v>40.304000000000002</v>
      </c>
      <c r="Q490" s="302">
        <v>40.511000000000003</v>
      </c>
      <c r="R490" s="302">
        <v>40.030999999999999</v>
      </c>
    </row>
    <row r="491" spans="1:18">
      <c r="A491">
        <v>489</v>
      </c>
      <c r="B491">
        <v>59.072000000000003</v>
      </c>
      <c r="C491">
        <v>58.901000000000003</v>
      </c>
      <c r="D491">
        <v>57.96</v>
      </c>
      <c r="E491">
        <v>58.853999999999999</v>
      </c>
      <c r="F491">
        <v>58.87</v>
      </c>
      <c r="G491">
        <v>58.701999999999998</v>
      </c>
      <c r="H491">
        <v>59.825000000000003</v>
      </c>
      <c r="I491" s="302">
        <v>42.076000000000001</v>
      </c>
      <c r="J491" s="302">
        <v>40.521000000000001</v>
      </c>
      <c r="K491" s="302">
        <v>40.25</v>
      </c>
      <c r="L491" s="302">
        <v>43.002000000000002</v>
      </c>
      <c r="M491" s="302">
        <v>40.755000000000003</v>
      </c>
      <c r="N491" s="302">
        <v>40.076999999999998</v>
      </c>
      <c r="O491" s="302">
        <v>40.756999999999998</v>
      </c>
      <c r="P491" s="302">
        <v>40.164999999999999</v>
      </c>
      <c r="Q491" s="302">
        <v>39.991</v>
      </c>
      <c r="R491" s="302">
        <v>40.203000000000003</v>
      </c>
    </row>
    <row r="492" spans="1:18">
      <c r="A492">
        <v>490</v>
      </c>
      <c r="B492">
        <v>59.34</v>
      </c>
      <c r="C492">
        <v>58.747</v>
      </c>
      <c r="D492">
        <v>57.959000000000003</v>
      </c>
      <c r="E492">
        <v>58.670999999999999</v>
      </c>
      <c r="F492">
        <v>58.91</v>
      </c>
      <c r="G492">
        <v>58.203000000000003</v>
      </c>
      <c r="H492">
        <v>59.164000000000001</v>
      </c>
      <c r="I492" s="302">
        <v>40.549999999999997</v>
      </c>
      <c r="J492" s="302">
        <v>40.499000000000002</v>
      </c>
      <c r="K492" s="302">
        <v>45.652000000000001</v>
      </c>
      <c r="L492" s="302">
        <v>41.662999999999997</v>
      </c>
      <c r="M492" s="302">
        <v>40.683999999999997</v>
      </c>
      <c r="N492" s="302">
        <v>40.112000000000002</v>
      </c>
      <c r="O492" s="302">
        <v>41.076999999999998</v>
      </c>
      <c r="P492" s="302">
        <v>40.206000000000003</v>
      </c>
      <c r="Q492" s="302">
        <v>40.167999999999999</v>
      </c>
      <c r="R492" s="302">
        <v>40.094000000000001</v>
      </c>
    </row>
    <row r="493" spans="1:18">
      <c r="A493">
        <v>491</v>
      </c>
      <c r="B493">
        <v>58.704000000000001</v>
      </c>
      <c r="C493">
        <v>58.811999999999998</v>
      </c>
      <c r="D493">
        <v>58.783999999999999</v>
      </c>
      <c r="E493">
        <v>58.238999999999997</v>
      </c>
      <c r="F493">
        <v>58.566000000000003</v>
      </c>
      <c r="G493">
        <v>58.372999999999998</v>
      </c>
      <c r="H493">
        <v>59.338999999999999</v>
      </c>
      <c r="I493" s="302">
        <v>40.454000000000001</v>
      </c>
      <c r="J493" s="302">
        <v>40.304000000000002</v>
      </c>
      <c r="K493" s="302">
        <v>40.302</v>
      </c>
      <c r="L493" s="302">
        <v>41.661000000000001</v>
      </c>
      <c r="M493" s="302">
        <v>40.593000000000004</v>
      </c>
      <c r="N493" s="302">
        <v>40.682000000000002</v>
      </c>
      <c r="O493" s="302">
        <v>140.58099999999999</v>
      </c>
      <c r="P493" s="302">
        <v>40.116999999999997</v>
      </c>
      <c r="Q493" s="302">
        <v>39.954000000000001</v>
      </c>
      <c r="R493" s="302">
        <v>40.164000000000001</v>
      </c>
    </row>
    <row r="494" spans="1:18">
      <c r="A494">
        <v>492</v>
      </c>
      <c r="B494">
        <v>58.475999999999999</v>
      </c>
      <c r="C494">
        <v>58.905000000000001</v>
      </c>
      <c r="D494">
        <v>58.298000000000002</v>
      </c>
      <c r="E494">
        <v>58.917999999999999</v>
      </c>
      <c r="F494">
        <v>57.334000000000003</v>
      </c>
      <c r="G494">
        <v>58.832000000000001</v>
      </c>
      <c r="H494">
        <v>59.460999999999999</v>
      </c>
      <c r="I494" s="302">
        <v>40.459000000000003</v>
      </c>
      <c r="J494" s="302">
        <v>40.249000000000002</v>
      </c>
      <c r="K494" s="302">
        <v>40.405000000000001</v>
      </c>
      <c r="L494" s="302">
        <v>41.65</v>
      </c>
      <c r="M494" s="302">
        <v>40.469000000000001</v>
      </c>
      <c r="N494" s="302">
        <v>40.35</v>
      </c>
      <c r="O494" s="302">
        <v>42.41</v>
      </c>
      <c r="P494" s="302">
        <v>40.326000000000001</v>
      </c>
      <c r="Q494" s="302">
        <v>40.164000000000001</v>
      </c>
      <c r="R494" s="302">
        <v>40.454000000000001</v>
      </c>
    </row>
    <row r="495" spans="1:18">
      <c r="A495">
        <v>493</v>
      </c>
      <c r="B495">
        <v>58.941000000000003</v>
      </c>
      <c r="C495">
        <v>60.58</v>
      </c>
      <c r="D495">
        <v>57.73</v>
      </c>
      <c r="E495">
        <v>58.868000000000002</v>
      </c>
      <c r="F495">
        <v>58.133000000000003</v>
      </c>
      <c r="G495">
        <v>58.966000000000001</v>
      </c>
      <c r="H495">
        <v>59.939</v>
      </c>
      <c r="I495" s="302">
        <v>40.462000000000003</v>
      </c>
      <c r="J495" s="302">
        <v>40.314999999999998</v>
      </c>
      <c r="K495" s="302">
        <v>40.249000000000002</v>
      </c>
      <c r="L495" s="302">
        <v>41.466000000000001</v>
      </c>
      <c r="M495" s="302">
        <v>40.774999999999999</v>
      </c>
      <c r="N495" s="302">
        <v>39.963999999999999</v>
      </c>
      <c r="O495" s="302">
        <v>41.679000000000002</v>
      </c>
      <c r="P495" s="302">
        <v>40.298000000000002</v>
      </c>
      <c r="Q495" s="302">
        <v>40.267000000000003</v>
      </c>
      <c r="R495" s="302">
        <v>40.53</v>
      </c>
    </row>
    <row r="496" spans="1:18">
      <c r="A496">
        <v>494</v>
      </c>
      <c r="B496">
        <v>59.863999999999997</v>
      </c>
      <c r="C496">
        <v>61.601999999999997</v>
      </c>
      <c r="D496">
        <v>58.667999999999999</v>
      </c>
      <c r="E496">
        <v>58.457999999999998</v>
      </c>
      <c r="F496">
        <v>60.399000000000001</v>
      </c>
      <c r="G496">
        <v>59.402999999999999</v>
      </c>
      <c r="H496">
        <v>60.265999999999998</v>
      </c>
      <c r="I496" s="302">
        <v>40.302</v>
      </c>
      <c r="J496" s="302">
        <v>40.292999999999999</v>
      </c>
      <c r="K496" s="302">
        <v>40.082999999999998</v>
      </c>
      <c r="L496" s="302">
        <v>41.781999999999996</v>
      </c>
      <c r="M496" s="302">
        <v>40.588999999999999</v>
      </c>
      <c r="N496" s="302">
        <v>40.067999999999998</v>
      </c>
      <c r="O496" s="302">
        <v>41.348999999999997</v>
      </c>
      <c r="P496" s="302">
        <v>40.174999999999997</v>
      </c>
      <c r="Q496" s="302">
        <v>41.62</v>
      </c>
      <c r="R496" s="302">
        <v>40.015999999999998</v>
      </c>
    </row>
    <row r="497" spans="1:18">
      <c r="A497">
        <v>495</v>
      </c>
      <c r="B497">
        <v>59.326000000000001</v>
      </c>
      <c r="C497">
        <v>60.005000000000003</v>
      </c>
      <c r="D497">
        <v>58.308</v>
      </c>
      <c r="E497">
        <v>59.542000000000002</v>
      </c>
      <c r="F497">
        <v>58.58</v>
      </c>
      <c r="G497">
        <v>58.988</v>
      </c>
      <c r="H497">
        <v>60.701000000000001</v>
      </c>
      <c r="I497" s="302">
        <v>40.215000000000003</v>
      </c>
      <c r="J497" s="302">
        <v>40.344999999999999</v>
      </c>
      <c r="K497" s="302">
        <v>40.140999999999998</v>
      </c>
      <c r="L497" s="302">
        <v>41.667000000000002</v>
      </c>
      <c r="M497" s="302">
        <v>40.679000000000002</v>
      </c>
      <c r="N497" s="302">
        <v>40.283000000000001</v>
      </c>
      <c r="O497" s="302">
        <v>41.128</v>
      </c>
      <c r="P497" s="302">
        <v>40.281999999999996</v>
      </c>
      <c r="Q497" s="302">
        <v>40.215000000000003</v>
      </c>
      <c r="R497" s="302">
        <v>40.31</v>
      </c>
    </row>
    <row r="498" spans="1:18">
      <c r="A498">
        <v>496</v>
      </c>
      <c r="B498">
        <v>58.866</v>
      </c>
      <c r="C498">
        <v>59.838999999999999</v>
      </c>
      <c r="D498">
        <v>58.427</v>
      </c>
      <c r="E498">
        <v>58.712000000000003</v>
      </c>
      <c r="F498">
        <v>58.908999999999999</v>
      </c>
      <c r="G498">
        <v>59.216999999999999</v>
      </c>
      <c r="H498">
        <v>59.975999999999999</v>
      </c>
      <c r="I498" s="302">
        <v>40.576000000000001</v>
      </c>
      <c r="J498" s="302">
        <v>40.713000000000001</v>
      </c>
      <c r="K498" s="302">
        <v>40.378</v>
      </c>
      <c r="L498" s="302">
        <v>41.854999999999997</v>
      </c>
      <c r="M498" s="302">
        <v>40.451999999999998</v>
      </c>
      <c r="N498" s="302">
        <v>40.103000000000002</v>
      </c>
      <c r="O498" s="302">
        <v>41.612000000000002</v>
      </c>
      <c r="P498" s="302">
        <v>40.058999999999997</v>
      </c>
      <c r="Q498" s="302">
        <v>40.11</v>
      </c>
      <c r="R498" s="302">
        <v>40.374000000000002</v>
      </c>
    </row>
    <row r="499" spans="1:18">
      <c r="A499">
        <v>497</v>
      </c>
      <c r="B499">
        <v>58.676000000000002</v>
      </c>
      <c r="C499">
        <v>60.097999999999999</v>
      </c>
      <c r="D499">
        <v>57.664999999999999</v>
      </c>
      <c r="E499">
        <v>59.826999999999998</v>
      </c>
      <c r="F499">
        <v>58.307000000000002</v>
      </c>
      <c r="G499">
        <v>59.015000000000001</v>
      </c>
      <c r="H499">
        <v>61.16</v>
      </c>
      <c r="I499" s="302">
        <v>142.33600000000001</v>
      </c>
      <c r="J499" s="302">
        <v>40.47</v>
      </c>
      <c r="K499" s="302">
        <v>40.164999999999999</v>
      </c>
      <c r="L499" s="302">
        <v>42.472000000000001</v>
      </c>
      <c r="M499" s="302">
        <v>41.262</v>
      </c>
      <c r="N499" s="302">
        <v>39.906999999999996</v>
      </c>
      <c r="O499" s="302">
        <v>41.542000000000002</v>
      </c>
      <c r="P499" s="302">
        <v>40.134999999999998</v>
      </c>
      <c r="Q499" s="302">
        <v>40.109000000000002</v>
      </c>
      <c r="R499" s="302">
        <v>40.393999999999998</v>
      </c>
    </row>
    <row r="500" spans="1:18">
      <c r="A500">
        <v>498</v>
      </c>
      <c r="B500">
        <v>58.472999999999999</v>
      </c>
      <c r="C500">
        <v>58.383000000000003</v>
      </c>
      <c r="D500">
        <v>57.838000000000001</v>
      </c>
      <c r="E500">
        <v>58.762999999999998</v>
      </c>
      <c r="F500">
        <v>58.576000000000001</v>
      </c>
      <c r="G500">
        <v>58.823999999999998</v>
      </c>
      <c r="H500">
        <v>60.112000000000002</v>
      </c>
      <c r="I500" s="302">
        <v>40.945</v>
      </c>
      <c r="J500" s="302">
        <v>40.646000000000001</v>
      </c>
      <c r="K500" s="302">
        <v>41.024000000000001</v>
      </c>
      <c r="L500" s="302">
        <v>41.665999999999997</v>
      </c>
      <c r="M500" s="302">
        <v>40.726999999999997</v>
      </c>
      <c r="N500" s="302">
        <v>39.975999999999999</v>
      </c>
      <c r="O500" s="302">
        <v>41.186</v>
      </c>
      <c r="P500" s="302">
        <v>40.146999999999998</v>
      </c>
      <c r="Q500" s="302">
        <v>40.192999999999998</v>
      </c>
      <c r="R500" s="302">
        <v>40.991999999999997</v>
      </c>
    </row>
    <row r="501" spans="1:18">
      <c r="A501">
        <v>499</v>
      </c>
      <c r="B501">
        <v>58.563000000000002</v>
      </c>
      <c r="C501">
        <v>58.316000000000003</v>
      </c>
      <c r="D501">
        <v>57.570999999999998</v>
      </c>
      <c r="E501">
        <v>58.72</v>
      </c>
      <c r="F501">
        <v>57.459000000000003</v>
      </c>
      <c r="G501">
        <v>58.758000000000003</v>
      </c>
      <c r="H501">
        <v>59.68</v>
      </c>
      <c r="I501" s="302">
        <v>40.343000000000004</v>
      </c>
      <c r="J501" s="302">
        <v>40.54</v>
      </c>
      <c r="K501" s="302">
        <v>40.131999999999998</v>
      </c>
      <c r="L501" s="302">
        <v>42.320999999999998</v>
      </c>
      <c r="M501" s="302">
        <v>40.378999999999998</v>
      </c>
      <c r="N501" s="302">
        <v>39.985999999999997</v>
      </c>
      <c r="O501" s="302">
        <v>43.317999999999998</v>
      </c>
      <c r="P501" s="302">
        <v>41.034999999999997</v>
      </c>
      <c r="Q501" s="302">
        <v>39.966999999999999</v>
      </c>
      <c r="R501" s="302">
        <v>40.365000000000002</v>
      </c>
    </row>
    <row r="502" spans="1:18">
      <c r="A502">
        <v>500</v>
      </c>
      <c r="B502">
        <v>58.639000000000003</v>
      </c>
      <c r="C502">
        <v>58.555</v>
      </c>
      <c r="D502">
        <v>57.673000000000002</v>
      </c>
      <c r="E502">
        <v>58.616999999999997</v>
      </c>
      <c r="F502">
        <v>57.44</v>
      </c>
      <c r="G502">
        <v>58.383000000000003</v>
      </c>
      <c r="H502">
        <v>59.908999999999999</v>
      </c>
      <c r="I502" s="302">
        <v>40.177</v>
      </c>
      <c r="J502" s="302">
        <v>40.445</v>
      </c>
      <c r="K502" s="302">
        <v>40.042000000000002</v>
      </c>
      <c r="L502" s="302">
        <v>41.569000000000003</v>
      </c>
      <c r="M502" s="302">
        <v>40.518000000000001</v>
      </c>
      <c r="N502" s="302">
        <v>40.055999999999997</v>
      </c>
      <c r="O502" s="302">
        <v>41.17</v>
      </c>
      <c r="P502" s="302">
        <v>40.192</v>
      </c>
      <c r="Q502" s="302">
        <v>40.087000000000003</v>
      </c>
      <c r="R502" s="302">
        <v>40.543999999999997</v>
      </c>
    </row>
    <row r="503" spans="1:18">
      <c r="A503">
        <v>501</v>
      </c>
      <c r="B503">
        <v>58.738999999999997</v>
      </c>
      <c r="C503">
        <v>58.56</v>
      </c>
      <c r="D503">
        <v>58.345999999999997</v>
      </c>
      <c r="E503">
        <v>59.055999999999997</v>
      </c>
      <c r="F503">
        <v>58.018999999999998</v>
      </c>
      <c r="G503">
        <v>58.868000000000002</v>
      </c>
      <c r="H503">
        <v>60.494999999999997</v>
      </c>
      <c r="I503" s="302">
        <v>40.582000000000001</v>
      </c>
      <c r="J503" s="302">
        <v>40.493000000000002</v>
      </c>
      <c r="K503" s="302">
        <v>40.145000000000003</v>
      </c>
      <c r="L503" s="302">
        <v>41.98</v>
      </c>
      <c r="M503" s="302">
        <v>40.523000000000003</v>
      </c>
      <c r="N503" s="302">
        <v>39.869</v>
      </c>
      <c r="O503" s="302">
        <v>41.362000000000002</v>
      </c>
      <c r="P503" s="302">
        <v>40.198</v>
      </c>
      <c r="Q503" s="302">
        <v>40.052999999999997</v>
      </c>
      <c r="R503" s="302">
        <v>41.555999999999997</v>
      </c>
    </row>
    <row r="504" spans="1:18">
      <c r="A504">
        <v>502</v>
      </c>
      <c r="B504">
        <v>59.036999999999999</v>
      </c>
      <c r="C504">
        <v>58.829000000000001</v>
      </c>
      <c r="D504">
        <v>58.014000000000003</v>
      </c>
      <c r="E504">
        <v>58.917999999999999</v>
      </c>
      <c r="F504">
        <v>59.378</v>
      </c>
      <c r="G504">
        <v>59.085000000000001</v>
      </c>
      <c r="H504">
        <v>60.209000000000003</v>
      </c>
      <c r="I504" s="302">
        <v>39.991</v>
      </c>
      <c r="J504" s="302">
        <v>40.31</v>
      </c>
      <c r="K504" s="302">
        <v>40.113</v>
      </c>
      <c r="L504" s="302">
        <v>42.043999999999997</v>
      </c>
      <c r="M504" s="302">
        <v>41.683</v>
      </c>
      <c r="N504" s="302">
        <v>40.020000000000003</v>
      </c>
      <c r="O504" s="302">
        <v>41.533999999999999</v>
      </c>
      <c r="P504" s="302">
        <v>40.154000000000003</v>
      </c>
      <c r="Q504" s="302">
        <v>39.94</v>
      </c>
      <c r="R504" s="302">
        <v>41.610999999999997</v>
      </c>
    </row>
    <row r="505" spans="1:18">
      <c r="A505">
        <v>503</v>
      </c>
      <c r="B505">
        <v>59.753999999999998</v>
      </c>
      <c r="C505">
        <v>58.600999999999999</v>
      </c>
      <c r="D505">
        <v>58.268000000000001</v>
      </c>
      <c r="E505">
        <v>59.076000000000001</v>
      </c>
      <c r="F505">
        <v>58.92</v>
      </c>
      <c r="G505">
        <v>59.122</v>
      </c>
      <c r="H505">
        <v>60.868000000000002</v>
      </c>
      <c r="I505" s="302">
        <v>40.116</v>
      </c>
      <c r="J505" s="302">
        <v>40.182000000000002</v>
      </c>
      <c r="K505" s="302">
        <v>40.002000000000002</v>
      </c>
      <c r="L505" s="302">
        <v>42.496000000000002</v>
      </c>
      <c r="M505" s="302">
        <v>40.680999999999997</v>
      </c>
      <c r="N505" s="302">
        <v>40.06</v>
      </c>
      <c r="O505" s="302">
        <v>41.292999999999999</v>
      </c>
      <c r="P505" s="302">
        <v>40.256</v>
      </c>
      <c r="Q505" s="302">
        <v>40.088999999999999</v>
      </c>
      <c r="R505" s="302">
        <v>40.987000000000002</v>
      </c>
    </row>
    <row r="506" spans="1:18">
      <c r="A506">
        <v>504</v>
      </c>
      <c r="B506">
        <v>58.408000000000001</v>
      </c>
      <c r="C506">
        <v>59.043999999999997</v>
      </c>
      <c r="D506">
        <v>58.244999999999997</v>
      </c>
      <c r="E506">
        <v>59.033999999999999</v>
      </c>
      <c r="F506">
        <v>57.75</v>
      </c>
      <c r="G506">
        <v>58.767000000000003</v>
      </c>
      <c r="H506">
        <v>60.466000000000001</v>
      </c>
      <c r="I506" s="302">
        <v>39.848999999999997</v>
      </c>
      <c r="J506" s="302">
        <v>40.558</v>
      </c>
      <c r="K506" s="302">
        <v>40.183999999999997</v>
      </c>
      <c r="L506" s="302">
        <v>41.83</v>
      </c>
      <c r="M506" s="302">
        <v>41.08</v>
      </c>
      <c r="N506" s="302">
        <v>40.329000000000001</v>
      </c>
      <c r="O506" s="302">
        <v>41.499000000000002</v>
      </c>
      <c r="P506" s="302">
        <v>40.046999999999997</v>
      </c>
      <c r="Q506" s="302">
        <v>40.143999999999998</v>
      </c>
      <c r="R506" s="302">
        <v>40.697000000000003</v>
      </c>
    </row>
    <row r="507" spans="1:18">
      <c r="A507">
        <v>505</v>
      </c>
      <c r="B507">
        <v>59.314999999999998</v>
      </c>
      <c r="C507">
        <v>60.087000000000003</v>
      </c>
      <c r="D507">
        <v>58.173999999999999</v>
      </c>
      <c r="E507">
        <v>59.104999999999997</v>
      </c>
      <c r="F507">
        <v>57.802999999999997</v>
      </c>
      <c r="G507">
        <v>60.164000000000001</v>
      </c>
      <c r="H507">
        <v>59.906999999999996</v>
      </c>
      <c r="I507" s="302">
        <v>40.155000000000001</v>
      </c>
      <c r="J507" s="302">
        <v>40.183999999999997</v>
      </c>
      <c r="K507" s="302">
        <v>40.125</v>
      </c>
      <c r="L507" s="302">
        <v>42.353999999999999</v>
      </c>
      <c r="M507" s="302">
        <v>40.822000000000003</v>
      </c>
      <c r="N507" s="302">
        <v>39.972000000000001</v>
      </c>
      <c r="O507" s="302">
        <v>41.259</v>
      </c>
      <c r="P507" s="302">
        <v>40.255000000000003</v>
      </c>
      <c r="Q507" s="302">
        <v>39.881</v>
      </c>
      <c r="R507" s="302">
        <v>40.494</v>
      </c>
    </row>
    <row r="508" spans="1:18">
      <c r="A508">
        <v>506</v>
      </c>
      <c r="B508">
        <v>59.347000000000001</v>
      </c>
      <c r="C508">
        <v>59.543999999999997</v>
      </c>
      <c r="D508">
        <v>58.534999999999997</v>
      </c>
      <c r="E508">
        <v>59.384</v>
      </c>
      <c r="F508">
        <v>57.93</v>
      </c>
      <c r="G508">
        <v>59.152000000000001</v>
      </c>
      <c r="H508">
        <v>59.712000000000003</v>
      </c>
      <c r="I508" s="302">
        <v>39.965000000000003</v>
      </c>
      <c r="J508" s="302">
        <v>40.418999999999997</v>
      </c>
      <c r="K508" s="302">
        <v>40.115000000000002</v>
      </c>
      <c r="L508" s="302">
        <v>41.88</v>
      </c>
      <c r="M508" s="302">
        <v>41.042000000000002</v>
      </c>
      <c r="N508" s="302">
        <v>40.024999999999999</v>
      </c>
      <c r="O508" s="302">
        <v>41.220999999999997</v>
      </c>
      <c r="P508" s="302">
        <v>40.048000000000002</v>
      </c>
      <c r="Q508" s="302">
        <v>40.021000000000001</v>
      </c>
      <c r="R508" s="302">
        <v>40.704000000000001</v>
      </c>
    </row>
    <row r="509" spans="1:18">
      <c r="A509">
        <v>507</v>
      </c>
      <c r="B509">
        <v>58.624000000000002</v>
      </c>
      <c r="C509">
        <v>58.567</v>
      </c>
      <c r="D509">
        <v>58.027000000000001</v>
      </c>
      <c r="E509">
        <v>58.786000000000001</v>
      </c>
      <c r="F509">
        <v>58.058999999999997</v>
      </c>
      <c r="G509">
        <v>59.311999999999998</v>
      </c>
      <c r="H509">
        <v>61.668999999999997</v>
      </c>
      <c r="I509" s="302">
        <v>40.18</v>
      </c>
      <c r="J509" s="302">
        <v>40.5</v>
      </c>
      <c r="K509" s="302">
        <v>40.164000000000001</v>
      </c>
      <c r="L509" s="302">
        <v>42.210999999999999</v>
      </c>
      <c r="M509" s="302">
        <v>40.640999999999998</v>
      </c>
      <c r="N509" s="302">
        <v>40.280999999999999</v>
      </c>
      <c r="O509" s="302">
        <v>41.182000000000002</v>
      </c>
      <c r="P509" s="302">
        <v>40.093000000000004</v>
      </c>
      <c r="Q509" s="302">
        <v>40.033999999999999</v>
      </c>
      <c r="R509" s="302">
        <v>40.28</v>
      </c>
    </row>
    <row r="510" spans="1:18">
      <c r="A510">
        <v>508</v>
      </c>
      <c r="B510">
        <v>58.624000000000002</v>
      </c>
      <c r="C510">
        <v>59.109000000000002</v>
      </c>
      <c r="D510">
        <v>58.308</v>
      </c>
      <c r="E510">
        <v>59.143000000000001</v>
      </c>
      <c r="F510">
        <v>58.676000000000002</v>
      </c>
      <c r="G510">
        <v>58.746000000000002</v>
      </c>
      <c r="H510">
        <v>60.430999999999997</v>
      </c>
      <c r="I510" s="302">
        <v>40.146999999999998</v>
      </c>
      <c r="J510" s="302">
        <v>40.512</v>
      </c>
      <c r="K510" s="302">
        <v>40.243000000000002</v>
      </c>
      <c r="L510" s="302">
        <v>41.677999999999997</v>
      </c>
      <c r="M510" s="302">
        <v>40.542000000000002</v>
      </c>
      <c r="N510" s="302">
        <v>40.124000000000002</v>
      </c>
      <c r="O510" s="302">
        <v>41.103000000000002</v>
      </c>
      <c r="P510" s="302">
        <v>40.320999999999998</v>
      </c>
      <c r="Q510" s="302">
        <v>40.134</v>
      </c>
      <c r="R510" s="302">
        <v>40.137999999999998</v>
      </c>
    </row>
    <row r="511" spans="1:18">
      <c r="A511">
        <v>509</v>
      </c>
      <c r="B511">
        <v>58.994999999999997</v>
      </c>
      <c r="C511">
        <v>59.024999999999999</v>
      </c>
      <c r="D511">
        <v>58.81</v>
      </c>
      <c r="E511">
        <v>59.054000000000002</v>
      </c>
      <c r="F511">
        <v>59.091000000000001</v>
      </c>
      <c r="G511">
        <v>59.649000000000001</v>
      </c>
      <c r="H511">
        <v>60.350999999999999</v>
      </c>
      <c r="I511" s="302">
        <v>40.055</v>
      </c>
      <c r="J511" s="302">
        <v>40.229999999999997</v>
      </c>
      <c r="K511" s="302">
        <v>40.177999999999997</v>
      </c>
      <c r="L511" s="302">
        <v>41.871000000000002</v>
      </c>
      <c r="M511" s="302">
        <v>40.353000000000002</v>
      </c>
      <c r="N511" s="302">
        <v>40.116999999999997</v>
      </c>
      <c r="O511" s="302">
        <v>40.677999999999997</v>
      </c>
      <c r="P511" s="302">
        <v>40.115000000000002</v>
      </c>
      <c r="Q511" s="302">
        <v>40.143000000000001</v>
      </c>
      <c r="R511" s="302">
        <v>40.354999999999997</v>
      </c>
    </row>
    <row r="512" spans="1:18">
      <c r="A512">
        <v>510</v>
      </c>
      <c r="B512">
        <v>58.951000000000001</v>
      </c>
      <c r="C512">
        <v>59.243000000000002</v>
      </c>
      <c r="D512">
        <v>58.296999999999997</v>
      </c>
      <c r="E512">
        <v>58.936</v>
      </c>
      <c r="F512">
        <v>59.241</v>
      </c>
      <c r="G512">
        <v>59.317999999999998</v>
      </c>
      <c r="H512">
        <v>59.853000000000002</v>
      </c>
      <c r="I512" s="302">
        <v>39.991</v>
      </c>
      <c r="J512" s="302">
        <v>40.462000000000003</v>
      </c>
      <c r="K512" s="302">
        <v>40.32</v>
      </c>
      <c r="L512" s="302">
        <v>41.773000000000003</v>
      </c>
      <c r="M512" s="302">
        <v>40.520000000000003</v>
      </c>
      <c r="N512" s="302">
        <v>40.03</v>
      </c>
      <c r="O512" s="302">
        <v>42.055</v>
      </c>
      <c r="P512" s="302">
        <v>39.962000000000003</v>
      </c>
      <c r="Q512" s="302">
        <v>40.082000000000001</v>
      </c>
      <c r="R512" s="302">
        <v>40.317</v>
      </c>
    </row>
    <row r="513" spans="1:18">
      <c r="A513">
        <v>511</v>
      </c>
      <c r="B513">
        <v>59.290999999999997</v>
      </c>
      <c r="C513">
        <v>58.671999999999997</v>
      </c>
      <c r="D513">
        <v>58.567</v>
      </c>
      <c r="E513">
        <v>59.533000000000001</v>
      </c>
      <c r="F513">
        <v>59.514000000000003</v>
      </c>
      <c r="G513">
        <v>59.292000000000002</v>
      </c>
      <c r="H513">
        <v>60.447000000000003</v>
      </c>
      <c r="I513" s="302">
        <v>40.125999999999998</v>
      </c>
      <c r="J513" s="302">
        <v>40.488999999999997</v>
      </c>
      <c r="K513" s="302">
        <v>40.222999999999999</v>
      </c>
      <c r="L513" s="302">
        <v>41.646000000000001</v>
      </c>
      <c r="M513" s="302">
        <v>40.579000000000001</v>
      </c>
      <c r="N513" s="302">
        <v>40.119</v>
      </c>
      <c r="O513" s="302">
        <v>41.146000000000001</v>
      </c>
      <c r="P513" s="302">
        <v>40.076999999999998</v>
      </c>
      <c r="Q513" s="302">
        <v>40.076999999999998</v>
      </c>
      <c r="R513" s="302">
        <v>40.417000000000002</v>
      </c>
    </row>
    <row r="514" spans="1:18">
      <c r="A514">
        <v>512</v>
      </c>
      <c r="B514">
        <v>59.143999999999998</v>
      </c>
      <c r="C514">
        <v>59.37</v>
      </c>
      <c r="D514">
        <v>58.750999999999998</v>
      </c>
      <c r="E514">
        <v>59.048999999999999</v>
      </c>
      <c r="F514">
        <v>59.030999999999999</v>
      </c>
      <c r="G514">
        <v>59.524999999999999</v>
      </c>
      <c r="H514">
        <v>60.204000000000001</v>
      </c>
      <c r="I514" s="302">
        <v>40.088999999999999</v>
      </c>
      <c r="J514" s="302">
        <v>40.387999999999998</v>
      </c>
      <c r="K514" s="302">
        <v>40.313000000000002</v>
      </c>
      <c r="L514" s="302">
        <v>42.427</v>
      </c>
      <c r="M514" s="302">
        <v>40.636000000000003</v>
      </c>
      <c r="N514" s="302">
        <v>40.286999999999999</v>
      </c>
      <c r="O514" s="302">
        <v>40.835000000000001</v>
      </c>
      <c r="P514" s="302">
        <v>40.045000000000002</v>
      </c>
      <c r="Q514" s="302">
        <v>40.789000000000001</v>
      </c>
      <c r="R514" s="302">
        <v>40.347999999999999</v>
      </c>
    </row>
    <row r="515" spans="1:18">
      <c r="A515">
        <v>513</v>
      </c>
      <c r="B515">
        <v>58.966000000000001</v>
      </c>
      <c r="C515">
        <v>59.414000000000001</v>
      </c>
      <c r="D515">
        <v>58.076999999999998</v>
      </c>
      <c r="E515">
        <v>58.61</v>
      </c>
      <c r="F515">
        <v>59.582999999999998</v>
      </c>
      <c r="G515">
        <v>60.146999999999998</v>
      </c>
      <c r="H515">
        <v>60.631</v>
      </c>
      <c r="I515" s="302">
        <v>39.953000000000003</v>
      </c>
      <c r="J515" s="302">
        <v>40.424999999999997</v>
      </c>
      <c r="K515" s="302">
        <v>40.453000000000003</v>
      </c>
      <c r="L515" s="302">
        <v>42.1</v>
      </c>
      <c r="M515" s="302">
        <v>40.274999999999999</v>
      </c>
      <c r="N515" s="302">
        <v>40.145000000000003</v>
      </c>
      <c r="O515" s="302">
        <v>41.033999999999999</v>
      </c>
      <c r="P515" s="302">
        <v>40.213000000000001</v>
      </c>
      <c r="Q515" s="302">
        <v>40.116999999999997</v>
      </c>
      <c r="R515" s="302">
        <v>40.134</v>
      </c>
    </row>
    <row r="516" spans="1:18">
      <c r="A516">
        <v>514</v>
      </c>
      <c r="B516">
        <v>58.475999999999999</v>
      </c>
      <c r="C516">
        <v>59.628</v>
      </c>
      <c r="D516">
        <v>58.377000000000002</v>
      </c>
      <c r="E516">
        <v>59.015999999999998</v>
      </c>
      <c r="F516">
        <v>60.34</v>
      </c>
      <c r="G516">
        <v>59.259</v>
      </c>
      <c r="H516">
        <v>60.393999999999998</v>
      </c>
      <c r="I516" s="302">
        <v>40.034999999999997</v>
      </c>
      <c r="J516" s="302">
        <v>40.359000000000002</v>
      </c>
      <c r="K516" s="302">
        <v>40.377000000000002</v>
      </c>
      <c r="L516" s="302">
        <v>42.67</v>
      </c>
      <c r="M516" s="302">
        <v>40.366</v>
      </c>
      <c r="N516" s="302">
        <v>40.140999999999998</v>
      </c>
      <c r="O516" s="302">
        <v>41.164999999999999</v>
      </c>
      <c r="P516" s="302">
        <v>39.975000000000001</v>
      </c>
      <c r="Q516" s="302">
        <v>40.027999999999999</v>
      </c>
      <c r="R516" s="302">
        <v>40.222999999999999</v>
      </c>
    </row>
    <row r="517" spans="1:18">
      <c r="A517">
        <v>515</v>
      </c>
      <c r="B517">
        <v>58.798000000000002</v>
      </c>
      <c r="C517">
        <v>59.585999999999999</v>
      </c>
      <c r="D517">
        <v>58.421999999999997</v>
      </c>
      <c r="E517">
        <v>58.228999999999999</v>
      </c>
      <c r="F517">
        <v>59.79</v>
      </c>
      <c r="G517">
        <v>59.11</v>
      </c>
      <c r="H517">
        <v>59.965000000000003</v>
      </c>
      <c r="I517" s="302">
        <v>39.988</v>
      </c>
      <c r="J517" s="302">
        <v>40.622999999999998</v>
      </c>
      <c r="K517" s="302">
        <v>40.439</v>
      </c>
      <c r="L517" s="302">
        <v>152.745</v>
      </c>
      <c r="M517" s="302">
        <v>40.286999999999999</v>
      </c>
      <c r="N517" s="302">
        <v>40.067</v>
      </c>
      <c r="O517" s="302">
        <v>42.026000000000003</v>
      </c>
      <c r="P517" s="302">
        <v>40.171999999999997</v>
      </c>
      <c r="Q517" s="302">
        <v>39.999000000000002</v>
      </c>
      <c r="R517" s="302">
        <v>40.100999999999999</v>
      </c>
    </row>
    <row r="518" spans="1:18">
      <c r="A518">
        <v>516</v>
      </c>
      <c r="B518">
        <v>59.158999999999999</v>
      </c>
      <c r="C518">
        <v>59.69</v>
      </c>
      <c r="D518">
        <v>58.238</v>
      </c>
      <c r="E518">
        <v>58.845999999999997</v>
      </c>
      <c r="F518">
        <v>60.009</v>
      </c>
      <c r="G518">
        <v>59.48</v>
      </c>
      <c r="H518">
        <v>59.49</v>
      </c>
      <c r="I518" s="302">
        <v>40.121000000000002</v>
      </c>
      <c r="J518" s="302">
        <v>40.765999999999998</v>
      </c>
      <c r="K518" s="302">
        <v>40.232999999999997</v>
      </c>
      <c r="L518" s="302">
        <v>42.615000000000002</v>
      </c>
      <c r="M518" s="302">
        <v>40.582000000000001</v>
      </c>
      <c r="N518" s="302">
        <v>40.109000000000002</v>
      </c>
      <c r="O518" s="302">
        <v>41.006</v>
      </c>
      <c r="P518" s="302">
        <v>40.215000000000003</v>
      </c>
      <c r="Q518" s="302">
        <v>40.457999999999998</v>
      </c>
      <c r="R518" s="302">
        <v>40.295000000000002</v>
      </c>
    </row>
    <row r="519" spans="1:18">
      <c r="A519">
        <v>517</v>
      </c>
      <c r="B519">
        <v>58.792999999999999</v>
      </c>
      <c r="C519">
        <v>60.055999999999997</v>
      </c>
      <c r="D519">
        <v>58.110999999999997</v>
      </c>
      <c r="E519">
        <v>59.442</v>
      </c>
      <c r="F519">
        <v>58.649000000000001</v>
      </c>
      <c r="G519">
        <v>59.25</v>
      </c>
      <c r="H519">
        <v>58.322000000000003</v>
      </c>
      <c r="I519" s="302">
        <v>39.965000000000003</v>
      </c>
      <c r="J519" s="302">
        <v>40.340000000000003</v>
      </c>
      <c r="K519" s="302">
        <v>40.564999999999998</v>
      </c>
      <c r="L519" s="302">
        <v>41.686</v>
      </c>
      <c r="M519" s="302">
        <v>40.57</v>
      </c>
      <c r="N519" s="302">
        <v>41.061999999999998</v>
      </c>
      <c r="O519" s="302">
        <v>43.015999999999998</v>
      </c>
      <c r="P519" s="302">
        <v>40.308999999999997</v>
      </c>
      <c r="Q519" s="302">
        <v>40.061</v>
      </c>
      <c r="R519" s="302">
        <v>40.389000000000003</v>
      </c>
    </row>
    <row r="520" spans="1:18">
      <c r="A520">
        <v>518</v>
      </c>
      <c r="B520">
        <v>59.595999999999997</v>
      </c>
      <c r="C520">
        <v>60.088000000000001</v>
      </c>
      <c r="D520">
        <v>58.186</v>
      </c>
      <c r="E520">
        <v>59.122999999999998</v>
      </c>
      <c r="F520">
        <v>59.552</v>
      </c>
      <c r="G520">
        <v>59.469000000000001</v>
      </c>
      <c r="H520">
        <v>58.435000000000002</v>
      </c>
      <c r="I520" s="302">
        <v>40.076999999999998</v>
      </c>
      <c r="J520" s="302">
        <v>40.351999999999997</v>
      </c>
      <c r="K520" s="302">
        <v>41.325000000000003</v>
      </c>
      <c r="L520" s="302">
        <v>41.857999999999997</v>
      </c>
      <c r="M520" s="302">
        <v>40.423000000000002</v>
      </c>
      <c r="N520" s="302">
        <v>40.058999999999997</v>
      </c>
      <c r="O520" s="302">
        <v>41.152999999999999</v>
      </c>
      <c r="P520" s="302">
        <v>40.191000000000003</v>
      </c>
      <c r="Q520" s="302">
        <v>40.305</v>
      </c>
      <c r="R520" s="302">
        <v>40.503999999999998</v>
      </c>
    </row>
    <row r="521" spans="1:18">
      <c r="A521">
        <v>519</v>
      </c>
      <c r="B521">
        <v>59.139000000000003</v>
      </c>
      <c r="C521">
        <v>60.277000000000001</v>
      </c>
      <c r="D521">
        <v>59.026000000000003</v>
      </c>
      <c r="E521">
        <v>59.176000000000002</v>
      </c>
      <c r="F521">
        <v>59.055999999999997</v>
      </c>
      <c r="G521">
        <v>59.098999999999997</v>
      </c>
      <c r="H521">
        <v>58.792000000000002</v>
      </c>
      <c r="I521" s="302">
        <v>39.927</v>
      </c>
      <c r="J521" s="302">
        <v>40.636000000000003</v>
      </c>
      <c r="K521" s="302">
        <v>40.542000000000002</v>
      </c>
      <c r="L521" s="302">
        <v>41.914999999999999</v>
      </c>
      <c r="M521" s="302">
        <v>40.552</v>
      </c>
      <c r="N521" s="302">
        <v>40.253</v>
      </c>
      <c r="O521" s="302">
        <v>41.845999999999997</v>
      </c>
      <c r="P521" s="302">
        <v>40.246000000000002</v>
      </c>
      <c r="Q521" s="302">
        <v>40.17</v>
      </c>
      <c r="R521" s="302">
        <v>40.433</v>
      </c>
    </row>
    <row r="522" spans="1:18">
      <c r="A522">
        <v>520</v>
      </c>
      <c r="B522">
        <v>58.664000000000001</v>
      </c>
      <c r="C522">
        <v>59.9</v>
      </c>
      <c r="D522">
        <v>58.707000000000001</v>
      </c>
      <c r="E522">
        <v>59.255000000000003</v>
      </c>
      <c r="F522">
        <v>58.563000000000002</v>
      </c>
      <c r="G522">
        <v>59.511000000000003</v>
      </c>
      <c r="H522">
        <v>59.148000000000003</v>
      </c>
      <c r="I522" s="302">
        <v>39.935000000000002</v>
      </c>
      <c r="J522" s="302">
        <v>40.353000000000002</v>
      </c>
      <c r="K522" s="302">
        <v>40.25</v>
      </c>
      <c r="L522" s="302">
        <v>41.209000000000003</v>
      </c>
      <c r="M522" s="302">
        <v>40.454000000000001</v>
      </c>
      <c r="N522" s="302">
        <v>39.887</v>
      </c>
      <c r="O522" s="302">
        <v>41.023000000000003</v>
      </c>
      <c r="P522" s="302">
        <v>39.991</v>
      </c>
      <c r="Q522" s="302">
        <v>40.097000000000001</v>
      </c>
      <c r="R522" s="302">
        <v>40.344999999999999</v>
      </c>
    </row>
    <row r="523" spans="1:18">
      <c r="A523">
        <v>521</v>
      </c>
      <c r="B523">
        <v>59.387999999999998</v>
      </c>
      <c r="C523">
        <v>59.917000000000002</v>
      </c>
      <c r="D523">
        <v>58.61</v>
      </c>
      <c r="E523">
        <v>58.634999999999998</v>
      </c>
      <c r="F523">
        <v>58.914999999999999</v>
      </c>
      <c r="G523">
        <v>59.173999999999999</v>
      </c>
      <c r="H523">
        <v>58.895000000000003</v>
      </c>
      <c r="I523" s="302">
        <v>40.088000000000001</v>
      </c>
      <c r="J523" s="302">
        <v>40.491999999999997</v>
      </c>
      <c r="K523" s="302">
        <v>40.415999999999997</v>
      </c>
      <c r="L523" s="302">
        <v>41.54</v>
      </c>
      <c r="M523" s="302">
        <v>40.340000000000003</v>
      </c>
      <c r="N523" s="302">
        <v>41.49</v>
      </c>
      <c r="O523" s="302">
        <v>41.124000000000002</v>
      </c>
      <c r="P523" s="302">
        <v>39.963000000000001</v>
      </c>
      <c r="Q523" s="302">
        <v>40.14</v>
      </c>
      <c r="R523" s="302">
        <v>40.198999999999998</v>
      </c>
    </row>
    <row r="524" spans="1:18">
      <c r="A524">
        <v>522</v>
      </c>
      <c r="B524">
        <v>58.93</v>
      </c>
      <c r="C524">
        <v>59.438000000000002</v>
      </c>
      <c r="D524">
        <v>57.935000000000002</v>
      </c>
      <c r="E524">
        <v>59.058999999999997</v>
      </c>
      <c r="F524">
        <v>59.570999999999998</v>
      </c>
      <c r="G524">
        <v>59.143000000000001</v>
      </c>
      <c r="H524">
        <v>58.945</v>
      </c>
      <c r="I524" s="302">
        <v>40.021999999999998</v>
      </c>
      <c r="J524" s="302">
        <v>40.301000000000002</v>
      </c>
      <c r="K524" s="302">
        <v>40.485999999999997</v>
      </c>
      <c r="L524" s="302">
        <v>41.429000000000002</v>
      </c>
      <c r="M524" s="302">
        <v>40.404000000000003</v>
      </c>
      <c r="N524" s="302">
        <v>40.247</v>
      </c>
      <c r="O524" s="302">
        <v>40.988</v>
      </c>
      <c r="P524" s="302">
        <v>40.472000000000001</v>
      </c>
      <c r="Q524" s="302">
        <v>40.098999999999997</v>
      </c>
      <c r="R524" s="302">
        <v>40.341000000000001</v>
      </c>
    </row>
    <row r="525" spans="1:18">
      <c r="A525">
        <v>523</v>
      </c>
      <c r="B525">
        <v>59.067999999999998</v>
      </c>
      <c r="C525">
        <v>59.29</v>
      </c>
      <c r="D525">
        <v>58.392000000000003</v>
      </c>
      <c r="E525">
        <v>59.045000000000002</v>
      </c>
      <c r="F525">
        <v>58.737000000000002</v>
      </c>
      <c r="G525">
        <v>58.951000000000001</v>
      </c>
      <c r="H525">
        <v>58.670999999999999</v>
      </c>
      <c r="I525" s="302">
        <v>41.051000000000002</v>
      </c>
      <c r="J525" s="302">
        <v>40.429000000000002</v>
      </c>
      <c r="K525" s="302">
        <v>40.380000000000003</v>
      </c>
      <c r="L525" s="302">
        <v>41.344999999999999</v>
      </c>
      <c r="M525" s="302">
        <v>40.378</v>
      </c>
      <c r="N525" s="302">
        <v>40.061</v>
      </c>
      <c r="O525" s="302">
        <v>41.067999999999998</v>
      </c>
      <c r="P525" s="302">
        <v>40.44</v>
      </c>
      <c r="Q525" s="302">
        <v>40.113999999999997</v>
      </c>
      <c r="R525" s="302">
        <v>40.222000000000001</v>
      </c>
    </row>
    <row r="526" spans="1:18">
      <c r="A526">
        <v>524</v>
      </c>
      <c r="B526">
        <v>59.274000000000001</v>
      </c>
      <c r="C526">
        <v>59.738999999999997</v>
      </c>
      <c r="D526">
        <v>58.908999999999999</v>
      </c>
      <c r="E526">
        <v>58.645000000000003</v>
      </c>
      <c r="F526">
        <v>59.003</v>
      </c>
      <c r="G526">
        <v>59.088000000000001</v>
      </c>
      <c r="H526">
        <v>58.546999999999997</v>
      </c>
      <c r="I526" s="302">
        <v>40.104999999999997</v>
      </c>
      <c r="J526" s="302">
        <v>40.326000000000001</v>
      </c>
      <c r="K526" s="302">
        <v>40.451999999999998</v>
      </c>
      <c r="L526" s="302">
        <v>41.841000000000001</v>
      </c>
      <c r="M526" s="302">
        <v>40.692999999999998</v>
      </c>
      <c r="N526" s="302">
        <v>40.350999999999999</v>
      </c>
      <c r="O526" s="302">
        <v>40.969000000000001</v>
      </c>
      <c r="P526" s="302">
        <v>40.33</v>
      </c>
      <c r="Q526" s="302">
        <v>39.826000000000001</v>
      </c>
      <c r="R526" s="302">
        <v>40.662999999999997</v>
      </c>
    </row>
    <row r="527" spans="1:18">
      <c r="A527">
        <v>525</v>
      </c>
      <c r="B527">
        <v>59.396999999999998</v>
      </c>
      <c r="C527">
        <v>59.347000000000001</v>
      </c>
      <c r="D527">
        <v>59.003999999999998</v>
      </c>
      <c r="E527">
        <v>58.956000000000003</v>
      </c>
      <c r="F527">
        <v>60.121000000000002</v>
      </c>
      <c r="G527">
        <v>59.302</v>
      </c>
      <c r="H527">
        <v>58.805999999999997</v>
      </c>
      <c r="I527" s="302">
        <v>40.213999999999999</v>
      </c>
      <c r="J527" s="302">
        <v>40.737000000000002</v>
      </c>
      <c r="K527" s="302">
        <v>40.494999999999997</v>
      </c>
      <c r="L527" s="302">
        <v>41.68</v>
      </c>
      <c r="M527" s="302">
        <v>40.520000000000003</v>
      </c>
      <c r="N527" s="302">
        <v>40.075000000000003</v>
      </c>
      <c r="O527" s="302">
        <v>41.018000000000001</v>
      </c>
      <c r="P527" s="302">
        <v>40.241</v>
      </c>
      <c r="Q527" s="302">
        <v>40.162999999999997</v>
      </c>
      <c r="R527" s="302">
        <v>40.854999999999997</v>
      </c>
    </row>
    <row r="528" spans="1:18">
      <c r="A528">
        <v>526</v>
      </c>
      <c r="B528">
        <v>58.680999999999997</v>
      </c>
      <c r="C528">
        <v>59.768000000000001</v>
      </c>
      <c r="D528">
        <v>58.359000000000002</v>
      </c>
      <c r="E528">
        <v>58.847000000000001</v>
      </c>
      <c r="F528">
        <v>59.027999999999999</v>
      </c>
      <c r="G528">
        <v>59.279000000000003</v>
      </c>
      <c r="H528">
        <v>58.277000000000001</v>
      </c>
      <c r="I528" s="302">
        <v>39.915999999999997</v>
      </c>
      <c r="J528" s="302">
        <v>40.817</v>
      </c>
      <c r="K528" s="302">
        <v>40.22</v>
      </c>
      <c r="L528" s="302">
        <v>41.468000000000004</v>
      </c>
      <c r="M528" s="302">
        <v>40.511000000000003</v>
      </c>
      <c r="N528" s="302">
        <v>39.951999999999998</v>
      </c>
      <c r="O528" s="302">
        <v>40.689</v>
      </c>
      <c r="P528" s="302">
        <v>40.085000000000001</v>
      </c>
      <c r="Q528" s="302">
        <v>40.145000000000003</v>
      </c>
      <c r="R528" s="302">
        <v>40.173999999999999</v>
      </c>
    </row>
    <row r="529" spans="1:18">
      <c r="A529">
        <v>527</v>
      </c>
      <c r="B529">
        <v>58.277999999999999</v>
      </c>
      <c r="C529">
        <v>59.548000000000002</v>
      </c>
      <c r="D529">
        <v>58.341999999999999</v>
      </c>
      <c r="E529">
        <v>58.835000000000001</v>
      </c>
      <c r="F529">
        <v>59.311999999999998</v>
      </c>
      <c r="G529">
        <v>59.87</v>
      </c>
      <c r="H529">
        <v>59.24</v>
      </c>
      <c r="I529" s="302">
        <v>41.018999999999998</v>
      </c>
      <c r="J529" s="302">
        <v>40.402999999999999</v>
      </c>
      <c r="K529" s="302">
        <v>40.357999999999997</v>
      </c>
      <c r="L529" s="302">
        <v>41.213000000000001</v>
      </c>
      <c r="M529" s="302">
        <v>40.524000000000001</v>
      </c>
      <c r="N529" s="302">
        <v>40.097000000000001</v>
      </c>
      <c r="O529" s="302">
        <v>42.277999999999999</v>
      </c>
      <c r="P529" s="302">
        <v>40.299999999999997</v>
      </c>
      <c r="Q529" s="302">
        <v>39.970999999999997</v>
      </c>
      <c r="R529" s="302">
        <v>40.448</v>
      </c>
    </row>
    <row r="530" spans="1:18">
      <c r="A530">
        <v>528</v>
      </c>
      <c r="B530">
        <v>58.834000000000003</v>
      </c>
      <c r="C530">
        <v>59.606999999999999</v>
      </c>
      <c r="D530">
        <v>57.871000000000002</v>
      </c>
      <c r="E530">
        <v>59.378</v>
      </c>
      <c r="F530">
        <v>58.475000000000001</v>
      </c>
      <c r="G530">
        <v>59.292000000000002</v>
      </c>
      <c r="H530">
        <v>59.43</v>
      </c>
      <c r="I530" s="302">
        <v>39.942999999999998</v>
      </c>
      <c r="J530" s="302">
        <v>40.508000000000003</v>
      </c>
      <c r="K530" s="302">
        <v>40.546999999999997</v>
      </c>
      <c r="L530" s="302">
        <v>41.023000000000003</v>
      </c>
      <c r="M530" s="302">
        <v>40.450000000000003</v>
      </c>
      <c r="N530" s="302">
        <v>40.055</v>
      </c>
      <c r="O530" s="302">
        <v>41.338000000000001</v>
      </c>
      <c r="P530" s="302">
        <v>40.22</v>
      </c>
      <c r="Q530" s="302">
        <v>40.148000000000003</v>
      </c>
      <c r="R530" s="302">
        <v>40.262</v>
      </c>
    </row>
    <row r="531" spans="1:18">
      <c r="A531">
        <v>529</v>
      </c>
      <c r="B531">
        <v>58.579000000000001</v>
      </c>
      <c r="C531">
        <v>60.238</v>
      </c>
      <c r="D531">
        <v>58.179000000000002</v>
      </c>
      <c r="E531">
        <v>58.960999999999999</v>
      </c>
      <c r="F531">
        <v>59.255000000000003</v>
      </c>
      <c r="G531">
        <v>64.188000000000002</v>
      </c>
      <c r="H531">
        <v>58.05</v>
      </c>
      <c r="I531" s="302">
        <v>40.173999999999999</v>
      </c>
      <c r="J531" s="302">
        <v>40.588000000000001</v>
      </c>
      <c r="K531" s="302">
        <v>40.389000000000003</v>
      </c>
      <c r="L531" s="302">
        <v>41.805</v>
      </c>
      <c r="M531" s="302">
        <v>40.493000000000002</v>
      </c>
      <c r="N531" s="302">
        <v>40.045000000000002</v>
      </c>
      <c r="O531" s="302">
        <v>41.097999999999999</v>
      </c>
      <c r="P531" s="302">
        <v>40.633000000000003</v>
      </c>
      <c r="Q531" s="302">
        <v>39.997</v>
      </c>
      <c r="R531" s="302">
        <v>40.481000000000002</v>
      </c>
    </row>
    <row r="532" spans="1:18">
      <c r="A532">
        <v>530</v>
      </c>
      <c r="B532">
        <v>58.094999999999999</v>
      </c>
      <c r="C532">
        <v>59.709000000000003</v>
      </c>
      <c r="D532">
        <v>59.978000000000002</v>
      </c>
      <c r="E532">
        <v>59.213999999999999</v>
      </c>
      <c r="F532">
        <v>59.567999999999998</v>
      </c>
      <c r="G532">
        <v>63.512999999999998</v>
      </c>
      <c r="H532">
        <v>58.933</v>
      </c>
      <c r="I532" s="302">
        <v>40.104999999999997</v>
      </c>
      <c r="J532" s="302">
        <v>40.585000000000001</v>
      </c>
      <c r="K532" s="302">
        <v>40.460999999999999</v>
      </c>
      <c r="L532" s="302">
        <v>41.48</v>
      </c>
      <c r="M532" s="302">
        <v>40.53</v>
      </c>
      <c r="N532" s="302">
        <v>40.194000000000003</v>
      </c>
      <c r="O532" s="302">
        <v>41.161000000000001</v>
      </c>
      <c r="P532" s="302">
        <v>40.137</v>
      </c>
      <c r="Q532" s="302">
        <v>40.549999999999997</v>
      </c>
      <c r="R532" s="302">
        <v>40.112000000000002</v>
      </c>
    </row>
    <row r="533" spans="1:18">
      <c r="A533">
        <v>531</v>
      </c>
      <c r="B533">
        <v>58.881999999999998</v>
      </c>
      <c r="C533">
        <v>59.457999999999998</v>
      </c>
      <c r="D533">
        <v>58.101999999999997</v>
      </c>
      <c r="E533">
        <v>58.41</v>
      </c>
      <c r="F533">
        <v>59.463999999999999</v>
      </c>
      <c r="G533">
        <v>61.182000000000002</v>
      </c>
      <c r="H533">
        <v>58.378</v>
      </c>
      <c r="I533" s="302">
        <v>40.021000000000001</v>
      </c>
      <c r="J533" s="302">
        <v>40.182000000000002</v>
      </c>
      <c r="K533" s="302">
        <v>40.44</v>
      </c>
      <c r="L533" s="302">
        <v>41.725999999999999</v>
      </c>
      <c r="M533" s="302">
        <v>40.408000000000001</v>
      </c>
      <c r="N533" s="302">
        <v>40.057000000000002</v>
      </c>
      <c r="O533" s="302">
        <v>41.008000000000003</v>
      </c>
      <c r="P533" s="302">
        <v>40.412999999999997</v>
      </c>
      <c r="Q533" s="302">
        <v>141.572</v>
      </c>
      <c r="R533" s="302">
        <v>40.003</v>
      </c>
    </row>
    <row r="534" spans="1:18">
      <c r="A534">
        <v>532</v>
      </c>
      <c r="B534">
        <v>58.618000000000002</v>
      </c>
      <c r="C534">
        <v>59.134999999999998</v>
      </c>
      <c r="D534">
        <v>57.972999999999999</v>
      </c>
      <c r="E534">
        <v>58.712000000000003</v>
      </c>
      <c r="F534">
        <v>58.802999999999997</v>
      </c>
      <c r="G534">
        <v>63.54</v>
      </c>
      <c r="H534">
        <v>57.991999999999997</v>
      </c>
      <c r="I534" s="302">
        <v>39.997999999999998</v>
      </c>
      <c r="J534" s="302">
        <v>40.478999999999999</v>
      </c>
      <c r="K534" s="302">
        <v>40.32</v>
      </c>
      <c r="L534" s="302">
        <v>42.201000000000001</v>
      </c>
      <c r="M534" s="302">
        <v>40.308999999999997</v>
      </c>
      <c r="N534" s="302">
        <v>40.063000000000002</v>
      </c>
      <c r="O534" s="302">
        <v>41.002000000000002</v>
      </c>
      <c r="P534" s="302">
        <v>40.302</v>
      </c>
      <c r="Q534" s="302">
        <v>41.222999999999999</v>
      </c>
      <c r="R534" s="302">
        <v>40.354999999999997</v>
      </c>
    </row>
    <row r="535" spans="1:18">
      <c r="A535">
        <v>533</v>
      </c>
      <c r="B535">
        <v>59.469000000000001</v>
      </c>
      <c r="C535">
        <v>59.322000000000003</v>
      </c>
      <c r="D535">
        <v>59.607999999999997</v>
      </c>
      <c r="E535">
        <v>58.886000000000003</v>
      </c>
      <c r="F535">
        <v>59.170999999999999</v>
      </c>
      <c r="G535">
        <v>61.595999999999997</v>
      </c>
      <c r="H535">
        <v>58.951000000000001</v>
      </c>
      <c r="I535" s="302">
        <v>40.020000000000003</v>
      </c>
      <c r="J535" s="302">
        <v>40.442</v>
      </c>
      <c r="K535" s="302">
        <v>40.231999999999999</v>
      </c>
      <c r="L535" s="302">
        <v>41.029000000000003</v>
      </c>
      <c r="M535" s="302">
        <v>40.295999999999999</v>
      </c>
      <c r="N535" s="302">
        <v>40.121000000000002</v>
      </c>
      <c r="O535" s="302">
        <v>41.27</v>
      </c>
      <c r="P535" s="302">
        <v>40.128</v>
      </c>
      <c r="Q535" s="302">
        <v>41.100999999999999</v>
      </c>
      <c r="R535" s="302">
        <v>41.512</v>
      </c>
    </row>
    <row r="536" spans="1:18">
      <c r="A536">
        <v>534</v>
      </c>
      <c r="B536">
        <v>59.186999999999998</v>
      </c>
      <c r="C536">
        <v>60.856999999999999</v>
      </c>
      <c r="D536">
        <v>57.466000000000001</v>
      </c>
      <c r="E536">
        <v>58.750999999999998</v>
      </c>
      <c r="F536">
        <v>58.591000000000001</v>
      </c>
      <c r="G536">
        <v>60.905000000000001</v>
      </c>
      <c r="H536">
        <v>58.508000000000003</v>
      </c>
      <c r="I536" s="302">
        <v>40.039000000000001</v>
      </c>
      <c r="J536" s="302">
        <v>40.304000000000002</v>
      </c>
      <c r="K536" s="302">
        <v>41.225000000000001</v>
      </c>
      <c r="L536" s="302">
        <v>41.59</v>
      </c>
      <c r="M536" s="302">
        <v>40.381</v>
      </c>
      <c r="N536" s="302">
        <v>40.167999999999999</v>
      </c>
      <c r="O536" s="302">
        <v>40.868000000000002</v>
      </c>
      <c r="P536" s="302">
        <v>40.140999999999998</v>
      </c>
      <c r="Q536" s="302">
        <v>41.183</v>
      </c>
      <c r="R536" s="302">
        <v>40.337000000000003</v>
      </c>
    </row>
    <row r="537" spans="1:18">
      <c r="A537">
        <v>535</v>
      </c>
      <c r="B537">
        <v>59.735999999999997</v>
      </c>
      <c r="C537">
        <v>59.426000000000002</v>
      </c>
      <c r="D537">
        <v>58.161999999999999</v>
      </c>
      <c r="E537">
        <v>58.743000000000002</v>
      </c>
      <c r="F537">
        <v>59.045999999999999</v>
      </c>
      <c r="G537">
        <v>61.8</v>
      </c>
      <c r="H537">
        <v>58.804000000000002</v>
      </c>
      <c r="I537" s="302">
        <v>39.93</v>
      </c>
      <c r="J537" s="302">
        <v>40.409999999999997</v>
      </c>
      <c r="K537" s="302">
        <v>141.792</v>
      </c>
      <c r="L537" s="302">
        <v>41.735999999999997</v>
      </c>
      <c r="M537" s="302">
        <v>40.493000000000002</v>
      </c>
      <c r="N537" s="302">
        <v>40.158999999999999</v>
      </c>
      <c r="O537" s="302">
        <v>40.86</v>
      </c>
      <c r="P537" s="302">
        <v>40.179000000000002</v>
      </c>
      <c r="Q537" s="302">
        <v>40.948999999999998</v>
      </c>
      <c r="R537" s="302">
        <v>40.414000000000001</v>
      </c>
    </row>
    <row r="538" spans="1:18">
      <c r="A538">
        <v>536</v>
      </c>
      <c r="B538">
        <v>58.743000000000002</v>
      </c>
      <c r="C538">
        <v>59.658000000000001</v>
      </c>
      <c r="D538">
        <v>58.262</v>
      </c>
      <c r="E538">
        <v>58.792999999999999</v>
      </c>
      <c r="F538">
        <v>58.941000000000003</v>
      </c>
      <c r="G538">
        <v>60.968000000000004</v>
      </c>
      <c r="H538">
        <v>58.292999999999999</v>
      </c>
      <c r="I538" s="302">
        <v>40.023000000000003</v>
      </c>
      <c r="J538" s="302">
        <v>40.395000000000003</v>
      </c>
      <c r="K538" s="302">
        <v>40.746000000000002</v>
      </c>
      <c r="L538" s="302">
        <v>41.390999999999998</v>
      </c>
      <c r="M538" s="302">
        <v>40.576000000000001</v>
      </c>
      <c r="N538" s="302">
        <v>40.113</v>
      </c>
      <c r="O538" s="302">
        <v>40.962000000000003</v>
      </c>
      <c r="P538" s="302">
        <v>40.636000000000003</v>
      </c>
      <c r="Q538" s="302">
        <v>40.881999999999998</v>
      </c>
      <c r="R538" s="302">
        <v>40.570999999999998</v>
      </c>
    </row>
    <row r="539" spans="1:18">
      <c r="A539">
        <v>537</v>
      </c>
      <c r="B539">
        <v>58.42</v>
      </c>
      <c r="C539">
        <v>59.045000000000002</v>
      </c>
      <c r="D539">
        <v>58.37</v>
      </c>
      <c r="E539">
        <v>58.756</v>
      </c>
      <c r="F539">
        <v>59.813000000000002</v>
      </c>
      <c r="G539">
        <v>62.500999999999998</v>
      </c>
      <c r="H539">
        <v>58.878999999999998</v>
      </c>
      <c r="I539" s="302">
        <v>39.926000000000002</v>
      </c>
      <c r="J539" s="302">
        <v>40.354999999999997</v>
      </c>
      <c r="K539" s="302">
        <v>40.463000000000001</v>
      </c>
      <c r="L539" s="302">
        <v>41.439</v>
      </c>
      <c r="M539" s="302">
        <v>40.601999999999997</v>
      </c>
      <c r="N539" s="302">
        <v>40.539000000000001</v>
      </c>
      <c r="O539" s="302">
        <v>41.206000000000003</v>
      </c>
      <c r="P539" s="302">
        <v>144.589</v>
      </c>
      <c r="Q539" s="302">
        <v>40.506999999999998</v>
      </c>
      <c r="R539" s="302">
        <v>40.378</v>
      </c>
    </row>
    <row r="540" spans="1:18">
      <c r="A540">
        <v>538</v>
      </c>
      <c r="B540">
        <v>58.526000000000003</v>
      </c>
      <c r="C540">
        <v>59.503</v>
      </c>
      <c r="D540">
        <v>58.817999999999998</v>
      </c>
      <c r="E540">
        <v>58.777999999999999</v>
      </c>
      <c r="F540">
        <v>60.569000000000003</v>
      </c>
      <c r="G540">
        <v>60.975999999999999</v>
      </c>
      <c r="H540">
        <v>58.866999999999997</v>
      </c>
      <c r="I540" s="302">
        <v>40.023000000000003</v>
      </c>
      <c r="J540" s="302">
        <v>40.243000000000002</v>
      </c>
      <c r="K540" s="302">
        <v>40.357999999999997</v>
      </c>
      <c r="L540" s="302">
        <v>41.74</v>
      </c>
      <c r="M540" s="302">
        <v>40.417999999999999</v>
      </c>
      <c r="N540" s="302">
        <v>40.048999999999999</v>
      </c>
      <c r="O540" s="302">
        <v>43.308999999999997</v>
      </c>
      <c r="P540" s="302">
        <v>40.835999999999999</v>
      </c>
      <c r="Q540" s="302">
        <v>40.423000000000002</v>
      </c>
      <c r="R540" s="302">
        <v>40.058</v>
      </c>
    </row>
    <row r="541" spans="1:18">
      <c r="A541">
        <v>539</v>
      </c>
      <c r="B541">
        <v>58.716999999999999</v>
      </c>
      <c r="C541">
        <v>59.162999999999997</v>
      </c>
      <c r="D541">
        <v>58.317</v>
      </c>
      <c r="E541">
        <v>58.774999999999999</v>
      </c>
      <c r="F541">
        <v>59.505000000000003</v>
      </c>
      <c r="G541">
        <v>61.143000000000001</v>
      </c>
      <c r="H541">
        <v>58.512999999999998</v>
      </c>
      <c r="I541" s="302">
        <v>40.14</v>
      </c>
      <c r="J541" s="302">
        <v>40.384</v>
      </c>
      <c r="K541" s="302">
        <v>40.573</v>
      </c>
      <c r="L541" s="302">
        <v>41.573999999999998</v>
      </c>
      <c r="M541" s="302">
        <v>40.680999999999997</v>
      </c>
      <c r="N541" s="302">
        <v>40.106000000000002</v>
      </c>
      <c r="O541" s="302">
        <v>41.154000000000003</v>
      </c>
      <c r="P541" s="302">
        <v>41.664000000000001</v>
      </c>
      <c r="Q541" s="302">
        <v>40.322000000000003</v>
      </c>
      <c r="R541" s="302">
        <v>40.164999999999999</v>
      </c>
    </row>
    <row r="542" spans="1:18">
      <c r="A542">
        <v>540</v>
      </c>
      <c r="B542">
        <v>58.460999999999999</v>
      </c>
      <c r="C542">
        <v>58.826000000000001</v>
      </c>
      <c r="D542">
        <v>58.777000000000001</v>
      </c>
      <c r="E542">
        <v>58.911999999999999</v>
      </c>
      <c r="F542">
        <v>59.154000000000003</v>
      </c>
      <c r="G542">
        <v>62.222999999999999</v>
      </c>
      <c r="H542">
        <v>58.914000000000001</v>
      </c>
      <c r="I542" s="302">
        <v>40.222000000000001</v>
      </c>
      <c r="J542" s="302">
        <v>40.35</v>
      </c>
      <c r="K542" s="302">
        <v>40.353000000000002</v>
      </c>
      <c r="L542" s="302">
        <v>41.241</v>
      </c>
      <c r="M542" s="302">
        <v>40.540999999999997</v>
      </c>
      <c r="N542" s="302">
        <v>40.276000000000003</v>
      </c>
      <c r="O542" s="302">
        <v>41.353000000000002</v>
      </c>
      <c r="P542" s="302">
        <v>41.436999999999998</v>
      </c>
      <c r="Q542" s="302">
        <v>40.734999999999999</v>
      </c>
      <c r="R542" s="302">
        <v>40.338000000000001</v>
      </c>
    </row>
    <row r="543" spans="1:18">
      <c r="A543">
        <v>541</v>
      </c>
      <c r="B543">
        <v>58.698999999999998</v>
      </c>
      <c r="C543">
        <v>58.929000000000002</v>
      </c>
      <c r="D543">
        <v>58.036999999999999</v>
      </c>
      <c r="E543">
        <v>59.453000000000003</v>
      </c>
      <c r="F543">
        <v>59.426000000000002</v>
      </c>
      <c r="G543">
        <v>61.595999999999997</v>
      </c>
      <c r="H543">
        <v>58.482999999999997</v>
      </c>
      <c r="I543" s="302">
        <v>40.012999999999998</v>
      </c>
      <c r="J543" s="302">
        <v>40.432000000000002</v>
      </c>
      <c r="K543" s="302">
        <v>40.192</v>
      </c>
      <c r="L543" s="302">
        <v>42.777000000000001</v>
      </c>
      <c r="M543" s="302">
        <v>40.478999999999999</v>
      </c>
      <c r="N543" s="302">
        <v>40.246000000000002</v>
      </c>
      <c r="O543" s="302">
        <v>40.845999999999997</v>
      </c>
      <c r="P543" s="302">
        <v>40.296999999999997</v>
      </c>
      <c r="Q543" s="302">
        <v>40.595999999999997</v>
      </c>
      <c r="R543" s="302">
        <v>40.140999999999998</v>
      </c>
    </row>
    <row r="544" spans="1:18">
      <c r="A544">
        <v>542</v>
      </c>
      <c r="B544">
        <v>58.567</v>
      </c>
      <c r="C544">
        <v>59.52</v>
      </c>
      <c r="D544">
        <v>59.109000000000002</v>
      </c>
      <c r="E544">
        <v>58.932000000000002</v>
      </c>
      <c r="F544">
        <v>59.014000000000003</v>
      </c>
      <c r="G544">
        <v>61.155999999999999</v>
      </c>
      <c r="H544">
        <v>58.491</v>
      </c>
      <c r="I544" s="302">
        <v>39.835000000000001</v>
      </c>
      <c r="J544" s="302">
        <v>40.512999999999998</v>
      </c>
      <c r="K544" s="302">
        <v>40.101999999999997</v>
      </c>
      <c r="L544" s="302">
        <v>41.761000000000003</v>
      </c>
      <c r="M544" s="302">
        <v>40.57</v>
      </c>
      <c r="N544" s="302">
        <v>40.159999999999997</v>
      </c>
      <c r="O544" s="302">
        <v>40.878</v>
      </c>
      <c r="P544" s="302">
        <v>40.450000000000003</v>
      </c>
      <c r="Q544" s="302">
        <v>40.838999999999999</v>
      </c>
      <c r="R544" s="302">
        <v>40.218000000000004</v>
      </c>
    </row>
    <row r="545" spans="1:18">
      <c r="A545">
        <v>543</v>
      </c>
      <c r="B545">
        <v>58.503999999999998</v>
      </c>
      <c r="C545">
        <v>58.966000000000001</v>
      </c>
      <c r="D545">
        <v>58.146000000000001</v>
      </c>
      <c r="E545">
        <v>58.561</v>
      </c>
      <c r="F545">
        <v>59.225000000000001</v>
      </c>
      <c r="G545">
        <v>61.53</v>
      </c>
      <c r="H545">
        <v>58.494999999999997</v>
      </c>
      <c r="I545" s="302">
        <v>39.984999999999999</v>
      </c>
      <c r="J545" s="302">
        <v>40.555999999999997</v>
      </c>
      <c r="K545" s="302">
        <v>40.238</v>
      </c>
      <c r="L545" s="302">
        <v>41.554000000000002</v>
      </c>
      <c r="M545" s="302">
        <v>40.581000000000003</v>
      </c>
      <c r="N545" s="302">
        <v>40.195999999999998</v>
      </c>
      <c r="O545" s="302">
        <v>42.052999999999997</v>
      </c>
      <c r="P545" s="302">
        <v>40.463999999999999</v>
      </c>
      <c r="Q545" s="302">
        <v>40.622999999999998</v>
      </c>
      <c r="R545" s="302">
        <v>40.326000000000001</v>
      </c>
    </row>
    <row r="546" spans="1:18">
      <c r="A546">
        <v>544</v>
      </c>
      <c r="B546">
        <v>58.381999999999998</v>
      </c>
      <c r="C546">
        <v>58.533999999999999</v>
      </c>
      <c r="D546">
        <v>58.831000000000003</v>
      </c>
      <c r="E546">
        <v>59.052999999999997</v>
      </c>
      <c r="F546">
        <v>59.677</v>
      </c>
      <c r="G546">
        <v>61.084000000000003</v>
      </c>
      <c r="H546">
        <v>58.034999999999997</v>
      </c>
      <c r="I546" s="302">
        <v>39.972000000000001</v>
      </c>
      <c r="J546" s="302">
        <v>40.347000000000001</v>
      </c>
      <c r="K546" s="302">
        <v>40.222999999999999</v>
      </c>
      <c r="L546" s="302">
        <v>41.537999999999997</v>
      </c>
      <c r="M546" s="302">
        <v>40.597000000000001</v>
      </c>
      <c r="N546" s="302">
        <v>40.521999999999998</v>
      </c>
      <c r="O546" s="302">
        <v>40.927</v>
      </c>
      <c r="P546" s="302">
        <v>40.188000000000002</v>
      </c>
      <c r="Q546" s="302">
        <v>40.545000000000002</v>
      </c>
      <c r="R546" s="302">
        <v>40.143999999999998</v>
      </c>
    </row>
    <row r="547" spans="1:18">
      <c r="A547">
        <v>545</v>
      </c>
      <c r="B547">
        <v>58.773000000000003</v>
      </c>
      <c r="C547">
        <v>59.451999999999998</v>
      </c>
      <c r="D547">
        <v>59.008000000000003</v>
      </c>
      <c r="E547">
        <v>58.793999999999997</v>
      </c>
      <c r="F547">
        <v>59.805999999999997</v>
      </c>
      <c r="G547">
        <v>62.325000000000003</v>
      </c>
      <c r="H547">
        <v>58.469000000000001</v>
      </c>
      <c r="I547" s="302">
        <v>39.895000000000003</v>
      </c>
      <c r="J547" s="302">
        <v>40.351999999999997</v>
      </c>
      <c r="K547" s="302">
        <v>40.094000000000001</v>
      </c>
      <c r="L547" s="302">
        <v>41.046999999999997</v>
      </c>
      <c r="M547" s="302">
        <v>40.856999999999999</v>
      </c>
      <c r="N547" s="302">
        <v>40.378</v>
      </c>
      <c r="O547" s="302">
        <v>41.034999999999997</v>
      </c>
      <c r="P547" s="302">
        <v>40.585000000000001</v>
      </c>
      <c r="Q547" s="302">
        <v>40.497</v>
      </c>
      <c r="R547" s="302">
        <v>40.048999999999999</v>
      </c>
    </row>
    <row r="548" spans="1:18">
      <c r="A548">
        <v>546</v>
      </c>
      <c r="B548">
        <v>58.591999999999999</v>
      </c>
      <c r="C548">
        <v>59.143000000000001</v>
      </c>
      <c r="D548">
        <v>58.442999999999998</v>
      </c>
      <c r="E548">
        <v>58.716999999999999</v>
      </c>
      <c r="F548">
        <v>59.920999999999999</v>
      </c>
      <c r="G548">
        <v>61.636000000000003</v>
      </c>
      <c r="H548">
        <v>58.341999999999999</v>
      </c>
      <c r="I548" s="302">
        <v>40.029000000000003</v>
      </c>
      <c r="J548" s="302">
        <v>40.399000000000001</v>
      </c>
      <c r="K548" s="302">
        <v>41.189</v>
      </c>
      <c r="L548" s="302">
        <v>41.064</v>
      </c>
      <c r="M548" s="302">
        <v>40.738</v>
      </c>
      <c r="N548" s="302">
        <v>40.277000000000001</v>
      </c>
      <c r="O548" s="302">
        <v>41.412999999999997</v>
      </c>
      <c r="P548" s="302">
        <v>40.526000000000003</v>
      </c>
      <c r="Q548" s="302">
        <v>40.584000000000003</v>
      </c>
      <c r="R548" s="302">
        <v>40.270000000000003</v>
      </c>
    </row>
    <row r="549" spans="1:18">
      <c r="A549">
        <v>547</v>
      </c>
      <c r="B549">
        <v>59.25</v>
      </c>
      <c r="C549">
        <v>59.232999999999997</v>
      </c>
      <c r="D549">
        <v>58.128</v>
      </c>
      <c r="E549">
        <v>58.624000000000002</v>
      </c>
      <c r="F549">
        <v>59.83</v>
      </c>
      <c r="G549">
        <v>61.011000000000003</v>
      </c>
      <c r="H549">
        <v>58.563000000000002</v>
      </c>
      <c r="I549" s="302">
        <v>39.959000000000003</v>
      </c>
      <c r="J549" s="302">
        <v>40.308999999999997</v>
      </c>
      <c r="K549" s="302">
        <v>40.302</v>
      </c>
      <c r="L549" s="302">
        <v>41.125</v>
      </c>
      <c r="M549" s="302">
        <v>40.53</v>
      </c>
      <c r="N549" s="302">
        <v>39.987000000000002</v>
      </c>
      <c r="O549" s="302">
        <v>40.847999999999999</v>
      </c>
      <c r="P549" s="302">
        <v>40.462000000000003</v>
      </c>
      <c r="Q549" s="302">
        <v>40.51</v>
      </c>
      <c r="R549" s="302">
        <v>40.966999999999999</v>
      </c>
    </row>
    <row r="550" spans="1:18">
      <c r="A550">
        <v>548</v>
      </c>
      <c r="B550">
        <v>58.344999999999999</v>
      </c>
      <c r="C550">
        <v>58.942999999999998</v>
      </c>
      <c r="D550">
        <v>58.034999999999997</v>
      </c>
      <c r="E550">
        <v>58.277999999999999</v>
      </c>
      <c r="F550">
        <v>59.936</v>
      </c>
      <c r="G550">
        <v>61.006</v>
      </c>
      <c r="H550">
        <v>58.493000000000002</v>
      </c>
      <c r="I550" s="302">
        <v>40.023000000000003</v>
      </c>
      <c r="J550" s="302">
        <v>40.308</v>
      </c>
      <c r="K550" s="302">
        <v>40.21</v>
      </c>
      <c r="L550" s="302">
        <v>41.04</v>
      </c>
      <c r="M550" s="302">
        <v>40.594000000000001</v>
      </c>
      <c r="N550" s="302">
        <v>40.057000000000002</v>
      </c>
      <c r="O550" s="302">
        <v>41.41</v>
      </c>
      <c r="P550" s="302">
        <v>40.270000000000003</v>
      </c>
      <c r="Q550" s="302">
        <v>40.411999999999999</v>
      </c>
      <c r="R550" s="302">
        <v>40.655000000000001</v>
      </c>
    </row>
    <row r="551" spans="1:18">
      <c r="A551">
        <v>549</v>
      </c>
      <c r="B551">
        <v>58.122</v>
      </c>
      <c r="C551">
        <v>59.082999999999998</v>
      </c>
      <c r="D551">
        <v>59.16</v>
      </c>
      <c r="E551">
        <v>58.878999999999998</v>
      </c>
      <c r="F551">
        <v>59.362000000000002</v>
      </c>
      <c r="G551">
        <v>61.009</v>
      </c>
      <c r="H551">
        <v>57.973999999999997</v>
      </c>
      <c r="I551" s="302">
        <v>40.009</v>
      </c>
      <c r="J551" s="302">
        <v>40.448</v>
      </c>
      <c r="K551" s="302">
        <v>40.058999999999997</v>
      </c>
      <c r="L551" s="302">
        <v>41.8</v>
      </c>
      <c r="M551" s="302">
        <v>40.436</v>
      </c>
      <c r="N551" s="302">
        <v>40.17</v>
      </c>
      <c r="O551" s="302">
        <v>41.268000000000001</v>
      </c>
      <c r="P551" s="302">
        <v>40.658999999999999</v>
      </c>
      <c r="Q551" s="302">
        <v>40.396999999999998</v>
      </c>
      <c r="R551" s="302">
        <v>40.195999999999998</v>
      </c>
    </row>
    <row r="552" spans="1:18">
      <c r="A552">
        <v>550</v>
      </c>
      <c r="B552">
        <v>58.703000000000003</v>
      </c>
      <c r="C552">
        <v>59.308</v>
      </c>
      <c r="D552">
        <v>58.4</v>
      </c>
      <c r="E552">
        <v>59.673000000000002</v>
      </c>
      <c r="F552">
        <v>61.024999999999999</v>
      </c>
      <c r="G552">
        <v>61.53</v>
      </c>
      <c r="H552">
        <v>58.834000000000003</v>
      </c>
      <c r="I552" s="302">
        <v>40.078000000000003</v>
      </c>
      <c r="J552" s="302">
        <v>40.320999999999998</v>
      </c>
      <c r="K552" s="302">
        <v>40.185000000000002</v>
      </c>
      <c r="L552" s="302">
        <v>41.658000000000001</v>
      </c>
      <c r="M552" s="302">
        <v>40.450000000000003</v>
      </c>
      <c r="N552" s="302">
        <v>40.054000000000002</v>
      </c>
      <c r="O552" s="302">
        <v>41.167000000000002</v>
      </c>
      <c r="P552" s="302">
        <v>40.289000000000001</v>
      </c>
      <c r="Q552" s="302">
        <v>40.195999999999998</v>
      </c>
      <c r="R552" s="302">
        <v>40.622999999999998</v>
      </c>
    </row>
    <row r="553" spans="1:18">
      <c r="A553">
        <v>551</v>
      </c>
      <c r="B553">
        <v>58.593000000000004</v>
      </c>
      <c r="C553">
        <v>59.713999999999999</v>
      </c>
      <c r="D553">
        <v>57.898000000000003</v>
      </c>
      <c r="E553">
        <v>59.100999999999999</v>
      </c>
      <c r="F553">
        <v>59.66</v>
      </c>
      <c r="G553">
        <v>61.046999999999997</v>
      </c>
      <c r="H553">
        <v>58.216999999999999</v>
      </c>
      <c r="I553" s="302">
        <v>39.887</v>
      </c>
      <c r="J553" s="302">
        <v>41.069000000000003</v>
      </c>
      <c r="K553" s="302">
        <v>40.067</v>
      </c>
      <c r="L553" s="302">
        <v>42.228000000000002</v>
      </c>
      <c r="M553" s="302">
        <v>40.697000000000003</v>
      </c>
      <c r="N553" s="302">
        <v>40.033999999999999</v>
      </c>
      <c r="O553" s="302">
        <v>41.076999999999998</v>
      </c>
      <c r="P553" s="302">
        <v>40.314999999999998</v>
      </c>
      <c r="Q553" s="302">
        <v>40.343000000000004</v>
      </c>
      <c r="R553" s="302">
        <v>40.067999999999998</v>
      </c>
    </row>
    <row r="554" spans="1:18">
      <c r="A554">
        <v>552</v>
      </c>
      <c r="B554">
        <v>59.055999999999997</v>
      </c>
      <c r="C554">
        <v>58.936</v>
      </c>
      <c r="D554">
        <v>58.911000000000001</v>
      </c>
      <c r="E554">
        <v>59.253</v>
      </c>
      <c r="F554">
        <v>59.350999999999999</v>
      </c>
      <c r="G554">
        <v>63.343000000000004</v>
      </c>
      <c r="H554">
        <v>58.854999999999997</v>
      </c>
      <c r="I554" s="302">
        <v>39.951999999999998</v>
      </c>
      <c r="J554" s="302">
        <v>40.189</v>
      </c>
      <c r="K554" s="302">
        <v>40.046999999999997</v>
      </c>
      <c r="L554" s="302">
        <v>41.295000000000002</v>
      </c>
      <c r="M554" s="302">
        <v>40.451000000000001</v>
      </c>
      <c r="N554" s="302">
        <v>40.270000000000003</v>
      </c>
      <c r="O554" s="302">
        <v>41.798999999999999</v>
      </c>
      <c r="P554" s="302">
        <v>40.145000000000003</v>
      </c>
      <c r="Q554" s="302">
        <v>40.412999999999997</v>
      </c>
      <c r="R554" s="302">
        <v>40.725000000000001</v>
      </c>
    </row>
    <row r="555" spans="1:18">
      <c r="A555">
        <v>553</v>
      </c>
      <c r="B555">
        <v>58.17</v>
      </c>
      <c r="C555">
        <v>59.374000000000002</v>
      </c>
      <c r="D555">
        <v>58.481999999999999</v>
      </c>
      <c r="E555">
        <v>58.502000000000002</v>
      </c>
      <c r="F555">
        <v>59.26</v>
      </c>
      <c r="G555">
        <v>60.54</v>
      </c>
      <c r="H555">
        <v>59.094999999999999</v>
      </c>
      <c r="I555" s="302">
        <v>40.008000000000003</v>
      </c>
      <c r="J555" s="302">
        <v>40.146000000000001</v>
      </c>
      <c r="K555" s="302">
        <v>40.207000000000001</v>
      </c>
      <c r="L555" s="302">
        <v>42.052999999999997</v>
      </c>
      <c r="M555" s="302">
        <v>40.521000000000001</v>
      </c>
      <c r="N555" s="302">
        <v>40.356000000000002</v>
      </c>
      <c r="O555" s="302">
        <v>42.16</v>
      </c>
      <c r="P555" s="302">
        <v>40.091000000000001</v>
      </c>
      <c r="Q555" s="302">
        <v>40.401000000000003</v>
      </c>
      <c r="R555" s="302">
        <v>40.58</v>
      </c>
    </row>
    <row r="556" spans="1:18">
      <c r="A556">
        <v>554</v>
      </c>
      <c r="B556">
        <v>58.731000000000002</v>
      </c>
      <c r="C556">
        <v>59.344999999999999</v>
      </c>
      <c r="D556">
        <v>59.021999999999998</v>
      </c>
      <c r="E556">
        <v>58.401000000000003</v>
      </c>
      <c r="F556">
        <v>59.564999999999998</v>
      </c>
      <c r="G556">
        <v>60.649000000000001</v>
      </c>
      <c r="H556">
        <v>58.893999999999998</v>
      </c>
      <c r="I556" s="302">
        <v>40.015999999999998</v>
      </c>
      <c r="J556" s="302">
        <v>40.104999999999997</v>
      </c>
      <c r="K556" s="302">
        <v>40.131</v>
      </c>
      <c r="L556" s="302">
        <v>41.984999999999999</v>
      </c>
      <c r="M556" s="302">
        <v>40.508000000000003</v>
      </c>
      <c r="N556" s="302">
        <v>40.276000000000003</v>
      </c>
      <c r="O556" s="302">
        <v>41.084000000000003</v>
      </c>
      <c r="P556" s="302">
        <v>40.628999999999998</v>
      </c>
      <c r="Q556" s="302">
        <v>40.357999999999997</v>
      </c>
      <c r="R556" s="302">
        <v>40.573</v>
      </c>
    </row>
    <row r="557" spans="1:18">
      <c r="A557">
        <v>555</v>
      </c>
      <c r="B557">
        <v>58.764000000000003</v>
      </c>
      <c r="C557">
        <v>59.128999999999998</v>
      </c>
      <c r="D557">
        <v>59.274000000000001</v>
      </c>
      <c r="E557">
        <v>58.671999999999997</v>
      </c>
      <c r="F557">
        <v>60.034999999999997</v>
      </c>
      <c r="G557">
        <v>60.975000000000001</v>
      </c>
      <c r="H557">
        <v>58.093000000000004</v>
      </c>
      <c r="I557" s="302">
        <v>40.218000000000004</v>
      </c>
      <c r="J557" s="302">
        <v>40.348999999999997</v>
      </c>
      <c r="K557" s="302">
        <v>40.252000000000002</v>
      </c>
      <c r="L557" s="302">
        <v>41.298999999999999</v>
      </c>
      <c r="M557" s="302">
        <v>40.94</v>
      </c>
      <c r="N557" s="302">
        <v>40.393999999999998</v>
      </c>
      <c r="O557" s="302">
        <v>40.997</v>
      </c>
      <c r="P557" s="302">
        <v>40.444000000000003</v>
      </c>
      <c r="Q557" s="302">
        <v>40.192999999999998</v>
      </c>
      <c r="R557" s="302">
        <v>40.54</v>
      </c>
    </row>
    <row r="558" spans="1:18">
      <c r="A558">
        <v>556</v>
      </c>
      <c r="B558">
        <v>58.527000000000001</v>
      </c>
      <c r="C558">
        <v>59.444000000000003</v>
      </c>
      <c r="D558">
        <v>58.726999999999997</v>
      </c>
      <c r="E558">
        <v>59.067999999999998</v>
      </c>
      <c r="F558">
        <v>58.715000000000003</v>
      </c>
      <c r="G558">
        <v>60.546999999999997</v>
      </c>
      <c r="H558">
        <v>59.033000000000001</v>
      </c>
      <c r="I558" s="302">
        <v>40.518999999999998</v>
      </c>
      <c r="J558" s="302">
        <v>40.331000000000003</v>
      </c>
      <c r="K558" s="302">
        <v>40.112000000000002</v>
      </c>
      <c r="L558" s="302">
        <v>42.956000000000003</v>
      </c>
      <c r="M558" s="302">
        <v>40.598999999999997</v>
      </c>
      <c r="N558" s="302">
        <v>40.241</v>
      </c>
      <c r="O558" s="302">
        <v>40.942999999999998</v>
      </c>
      <c r="P558" s="302">
        <v>40.351999999999997</v>
      </c>
      <c r="Q558" s="302">
        <v>40.4</v>
      </c>
      <c r="R558" s="302">
        <v>40.274000000000001</v>
      </c>
    </row>
    <row r="559" spans="1:18">
      <c r="A559">
        <v>557</v>
      </c>
      <c r="B559">
        <v>59.082000000000001</v>
      </c>
      <c r="C559">
        <v>59.41</v>
      </c>
      <c r="D559">
        <v>59.11</v>
      </c>
      <c r="E559">
        <v>58.966000000000001</v>
      </c>
      <c r="F559">
        <v>59.430999999999997</v>
      </c>
      <c r="G559">
        <v>61.384</v>
      </c>
      <c r="H559">
        <v>58.651000000000003</v>
      </c>
      <c r="I559" s="302">
        <v>39.969000000000001</v>
      </c>
      <c r="J559" s="302">
        <v>40.267000000000003</v>
      </c>
      <c r="K559" s="302">
        <v>40.018000000000001</v>
      </c>
      <c r="L559" s="302">
        <v>41.38</v>
      </c>
      <c r="M559" s="302">
        <v>40.634</v>
      </c>
      <c r="N559" s="302">
        <v>40.173000000000002</v>
      </c>
      <c r="O559" s="302">
        <v>41.543999999999997</v>
      </c>
      <c r="P559" s="302">
        <v>40.118000000000002</v>
      </c>
      <c r="Q559" s="302">
        <v>40.283000000000001</v>
      </c>
      <c r="R559" s="302">
        <v>40.088999999999999</v>
      </c>
    </row>
    <row r="560" spans="1:18">
      <c r="A560">
        <v>558</v>
      </c>
      <c r="B560">
        <v>58.180999999999997</v>
      </c>
      <c r="C560">
        <v>59.232999999999997</v>
      </c>
      <c r="D560">
        <v>61.131</v>
      </c>
      <c r="E560">
        <v>59.427</v>
      </c>
      <c r="F560">
        <v>59.125</v>
      </c>
      <c r="G560">
        <v>60.139000000000003</v>
      </c>
      <c r="H560">
        <v>58.456000000000003</v>
      </c>
      <c r="I560" s="302">
        <v>39.942</v>
      </c>
      <c r="J560" s="302">
        <v>40.21</v>
      </c>
      <c r="K560" s="302">
        <v>39.981999999999999</v>
      </c>
      <c r="L560" s="302">
        <v>41.054000000000002</v>
      </c>
      <c r="M560" s="302">
        <v>40.807000000000002</v>
      </c>
      <c r="N560" s="302">
        <v>40.179000000000002</v>
      </c>
      <c r="O560" s="302">
        <v>40.963000000000001</v>
      </c>
      <c r="P560" s="302">
        <v>40.319000000000003</v>
      </c>
      <c r="Q560" s="302">
        <v>40.313000000000002</v>
      </c>
      <c r="R560" s="302">
        <v>39.954000000000001</v>
      </c>
    </row>
    <row r="561" spans="1:18">
      <c r="A561">
        <v>559</v>
      </c>
      <c r="B561">
        <v>58.23</v>
      </c>
      <c r="C561">
        <v>59.390999999999998</v>
      </c>
      <c r="D561">
        <v>60.28</v>
      </c>
      <c r="E561">
        <v>58.875999999999998</v>
      </c>
      <c r="F561">
        <v>59.612000000000002</v>
      </c>
      <c r="G561">
        <v>60.137</v>
      </c>
      <c r="H561">
        <v>57.723999999999997</v>
      </c>
      <c r="I561" s="302">
        <v>39.972999999999999</v>
      </c>
      <c r="J561" s="302">
        <v>40.058</v>
      </c>
      <c r="K561" s="302">
        <v>40.146000000000001</v>
      </c>
      <c r="L561" s="302">
        <v>41.271999999999998</v>
      </c>
      <c r="M561" s="302">
        <v>40.463999999999999</v>
      </c>
      <c r="N561" s="302">
        <v>40.252000000000002</v>
      </c>
      <c r="O561" s="302">
        <v>40.661999999999999</v>
      </c>
      <c r="P561" s="302">
        <v>40.091000000000001</v>
      </c>
      <c r="Q561" s="302">
        <v>41</v>
      </c>
      <c r="R561" s="302">
        <v>40.603999999999999</v>
      </c>
    </row>
    <row r="562" spans="1:18">
      <c r="A562">
        <v>560</v>
      </c>
      <c r="B562">
        <v>58.027000000000001</v>
      </c>
      <c r="C562">
        <v>59.011000000000003</v>
      </c>
      <c r="D562">
        <v>58.978000000000002</v>
      </c>
      <c r="E562">
        <v>58.722000000000001</v>
      </c>
      <c r="F562">
        <v>59.154000000000003</v>
      </c>
      <c r="G562">
        <v>60.259</v>
      </c>
      <c r="H562">
        <v>58.83</v>
      </c>
      <c r="I562" s="302">
        <v>39.884</v>
      </c>
      <c r="J562" s="302">
        <v>40.381</v>
      </c>
      <c r="K562" s="302">
        <v>40.011000000000003</v>
      </c>
      <c r="L562" s="302">
        <v>41.551000000000002</v>
      </c>
      <c r="M562" s="302">
        <v>40.64</v>
      </c>
      <c r="N562" s="302">
        <v>40.194000000000003</v>
      </c>
      <c r="O562" s="302">
        <v>40.643999999999998</v>
      </c>
      <c r="P562" s="302">
        <v>40.343000000000004</v>
      </c>
      <c r="Q562" s="302">
        <v>40.173999999999999</v>
      </c>
      <c r="R562" s="302">
        <v>40.207000000000001</v>
      </c>
    </row>
    <row r="563" spans="1:18">
      <c r="A563">
        <v>561</v>
      </c>
      <c r="B563">
        <v>58.097000000000001</v>
      </c>
      <c r="C563">
        <v>59.283999999999999</v>
      </c>
      <c r="D563">
        <v>59.612000000000002</v>
      </c>
      <c r="E563">
        <v>58.712000000000003</v>
      </c>
      <c r="F563">
        <v>59.262</v>
      </c>
      <c r="G563">
        <v>60.366999999999997</v>
      </c>
      <c r="H563">
        <v>59.655999999999999</v>
      </c>
      <c r="I563" s="302">
        <v>39.972000000000001</v>
      </c>
      <c r="J563" s="302">
        <v>40.207999999999998</v>
      </c>
      <c r="K563" s="302">
        <v>40.067999999999998</v>
      </c>
      <c r="L563" s="302">
        <v>41.290999999999997</v>
      </c>
      <c r="M563" s="302">
        <v>40.563000000000002</v>
      </c>
      <c r="N563" s="302">
        <v>40.186</v>
      </c>
      <c r="O563" s="302">
        <v>40.83</v>
      </c>
      <c r="P563" s="302">
        <v>40.585999999999999</v>
      </c>
      <c r="Q563" s="302">
        <v>40.335999999999999</v>
      </c>
      <c r="R563" s="302">
        <v>40.466999999999999</v>
      </c>
    </row>
    <row r="564" spans="1:18">
      <c r="A564">
        <v>562</v>
      </c>
      <c r="B564">
        <v>58.075000000000003</v>
      </c>
      <c r="C564">
        <v>58.93</v>
      </c>
      <c r="D564">
        <v>59.658999999999999</v>
      </c>
      <c r="E564">
        <v>59.29</v>
      </c>
      <c r="F564">
        <v>59.255000000000003</v>
      </c>
      <c r="G564">
        <v>60.231000000000002</v>
      </c>
      <c r="H564">
        <v>59.749000000000002</v>
      </c>
      <c r="I564" s="302">
        <v>40.357999999999997</v>
      </c>
      <c r="J564" s="302">
        <v>40.267000000000003</v>
      </c>
      <c r="K564" s="302">
        <v>39.975999999999999</v>
      </c>
      <c r="L564" s="302">
        <v>41.530999999999999</v>
      </c>
      <c r="M564" s="302">
        <v>40.307000000000002</v>
      </c>
      <c r="N564" s="302">
        <v>40.106000000000002</v>
      </c>
      <c r="O564" s="302">
        <v>40.65</v>
      </c>
      <c r="P564" s="302">
        <v>40.261000000000003</v>
      </c>
      <c r="Q564" s="302">
        <v>39.966999999999999</v>
      </c>
      <c r="R564" s="302">
        <v>40.057000000000002</v>
      </c>
    </row>
    <row r="565" spans="1:18">
      <c r="A565">
        <v>563</v>
      </c>
      <c r="B565">
        <v>58.194000000000003</v>
      </c>
      <c r="C565">
        <v>58.945</v>
      </c>
      <c r="D565">
        <v>59.03</v>
      </c>
      <c r="E565">
        <v>58.871000000000002</v>
      </c>
      <c r="F565">
        <v>59.1</v>
      </c>
      <c r="G565">
        <v>60.19</v>
      </c>
      <c r="H565">
        <v>59.104999999999997</v>
      </c>
      <c r="I565" s="302">
        <v>39.732999999999997</v>
      </c>
      <c r="J565" s="302">
        <v>40.051000000000002</v>
      </c>
      <c r="K565" s="302">
        <v>40.311</v>
      </c>
      <c r="L565" s="302">
        <v>42.139000000000003</v>
      </c>
      <c r="M565" s="302">
        <v>40.47</v>
      </c>
      <c r="N565" s="302">
        <v>40.270000000000003</v>
      </c>
      <c r="O565" s="302">
        <v>40.823</v>
      </c>
      <c r="P565" s="302">
        <v>40.42</v>
      </c>
      <c r="Q565" s="302">
        <v>40.252000000000002</v>
      </c>
      <c r="R565" s="302">
        <v>41.082000000000001</v>
      </c>
    </row>
    <row r="566" spans="1:18">
      <c r="A566">
        <v>564</v>
      </c>
      <c r="B566">
        <v>58.396999999999998</v>
      </c>
      <c r="C566">
        <v>59.091999999999999</v>
      </c>
      <c r="D566">
        <v>59.295000000000002</v>
      </c>
      <c r="E566">
        <v>58.808999999999997</v>
      </c>
      <c r="F566">
        <v>59.606000000000002</v>
      </c>
      <c r="G566">
        <v>61.003999999999998</v>
      </c>
      <c r="H566">
        <v>58.581000000000003</v>
      </c>
      <c r="I566" s="302">
        <v>40.268999999999998</v>
      </c>
      <c r="J566" s="302">
        <v>40.093000000000004</v>
      </c>
      <c r="K566" s="302">
        <v>40.186999999999998</v>
      </c>
      <c r="L566" s="302">
        <v>41.518000000000001</v>
      </c>
      <c r="M566" s="302">
        <v>40.58</v>
      </c>
      <c r="N566" s="302">
        <v>40.125999999999998</v>
      </c>
      <c r="O566" s="302">
        <v>41.145000000000003</v>
      </c>
      <c r="P566" s="302">
        <v>40.253999999999998</v>
      </c>
      <c r="Q566" s="302">
        <v>40.279000000000003</v>
      </c>
      <c r="R566" s="302">
        <v>142.41800000000001</v>
      </c>
    </row>
    <row r="567" spans="1:18">
      <c r="A567">
        <v>565</v>
      </c>
      <c r="B567">
        <v>58.566000000000003</v>
      </c>
      <c r="C567">
        <v>58.521999999999998</v>
      </c>
      <c r="D567">
        <v>59.250999999999998</v>
      </c>
      <c r="E567">
        <v>59.25</v>
      </c>
      <c r="F567">
        <v>60.627000000000002</v>
      </c>
      <c r="G567">
        <v>59.177999999999997</v>
      </c>
      <c r="H567">
        <v>58.384</v>
      </c>
      <c r="I567" s="302">
        <v>40.146000000000001</v>
      </c>
      <c r="J567" s="302">
        <v>39.997</v>
      </c>
      <c r="K567" s="302">
        <v>40.066000000000003</v>
      </c>
      <c r="L567" s="302">
        <v>41.706000000000003</v>
      </c>
      <c r="M567" s="302">
        <v>40.744999999999997</v>
      </c>
      <c r="N567" s="302">
        <v>40.119999999999997</v>
      </c>
      <c r="O567" s="302">
        <v>40.926000000000002</v>
      </c>
      <c r="P567" s="302">
        <v>40.232999999999997</v>
      </c>
      <c r="Q567" s="302">
        <v>40.268000000000001</v>
      </c>
      <c r="R567" s="302">
        <v>41.548999999999999</v>
      </c>
    </row>
    <row r="568" spans="1:18">
      <c r="A568">
        <v>566</v>
      </c>
      <c r="B568">
        <v>58.228000000000002</v>
      </c>
      <c r="C568">
        <v>58.779000000000003</v>
      </c>
      <c r="D568">
        <v>59.591999999999999</v>
      </c>
      <c r="E568">
        <v>58.732999999999997</v>
      </c>
      <c r="F568">
        <v>59.651000000000003</v>
      </c>
      <c r="G568">
        <v>60.209000000000003</v>
      </c>
      <c r="H568">
        <v>58.728999999999999</v>
      </c>
      <c r="I568" s="302">
        <v>39.936</v>
      </c>
      <c r="J568" s="302">
        <v>40.121000000000002</v>
      </c>
      <c r="K568" s="302">
        <v>39.938000000000002</v>
      </c>
      <c r="L568" s="302">
        <v>41.374000000000002</v>
      </c>
      <c r="M568" s="302">
        <v>40.262</v>
      </c>
      <c r="N568" s="302">
        <v>40.036999999999999</v>
      </c>
      <c r="O568" s="302">
        <v>40.741</v>
      </c>
      <c r="P568" s="302">
        <v>40.146999999999998</v>
      </c>
      <c r="Q568" s="302">
        <v>40.264000000000003</v>
      </c>
      <c r="R568" s="302">
        <v>40.826000000000001</v>
      </c>
    </row>
    <row r="569" spans="1:18">
      <c r="A569">
        <v>567</v>
      </c>
      <c r="B569">
        <v>58.232999999999997</v>
      </c>
      <c r="C569">
        <v>58.759</v>
      </c>
      <c r="D569">
        <v>58.533000000000001</v>
      </c>
      <c r="E569">
        <v>59.183</v>
      </c>
      <c r="F569">
        <v>59.942</v>
      </c>
      <c r="G569">
        <v>59.88</v>
      </c>
      <c r="H569">
        <v>59.061999999999998</v>
      </c>
      <c r="I569" s="302">
        <v>39.911000000000001</v>
      </c>
      <c r="J569" s="302">
        <v>40.319000000000003</v>
      </c>
      <c r="K569" s="302">
        <v>39.965000000000003</v>
      </c>
      <c r="L569" s="302">
        <v>41.41</v>
      </c>
      <c r="M569" s="302">
        <v>41.61</v>
      </c>
      <c r="N569" s="302">
        <v>39.948999999999998</v>
      </c>
      <c r="O569" s="302">
        <v>40.963999999999999</v>
      </c>
      <c r="P569" s="302">
        <v>40.151000000000003</v>
      </c>
      <c r="Q569" s="302">
        <v>40.29</v>
      </c>
      <c r="R569" s="302">
        <v>41.161000000000001</v>
      </c>
    </row>
    <row r="570" spans="1:18">
      <c r="A570">
        <v>568</v>
      </c>
      <c r="B570">
        <v>58.271000000000001</v>
      </c>
      <c r="C570">
        <v>59.165999999999997</v>
      </c>
      <c r="D570">
        <v>58.923999999999999</v>
      </c>
      <c r="E570">
        <v>57.972999999999999</v>
      </c>
      <c r="F570">
        <v>62.095999999999997</v>
      </c>
      <c r="G570">
        <v>59.569000000000003</v>
      </c>
      <c r="H570">
        <v>58.671999999999997</v>
      </c>
      <c r="I570" s="302">
        <v>39.973999999999997</v>
      </c>
      <c r="J570" s="302">
        <v>40.502000000000002</v>
      </c>
      <c r="K570" s="302">
        <v>40.148000000000003</v>
      </c>
      <c r="L570" s="302">
        <v>41.317999999999998</v>
      </c>
      <c r="M570" s="302">
        <v>40.508000000000003</v>
      </c>
      <c r="N570" s="302">
        <v>40.173999999999999</v>
      </c>
      <c r="O570" s="302">
        <v>40.92</v>
      </c>
      <c r="P570" s="302">
        <v>40.113999999999997</v>
      </c>
      <c r="Q570" s="302">
        <v>40.15</v>
      </c>
      <c r="R570" s="302">
        <v>40.625</v>
      </c>
    </row>
    <row r="571" spans="1:18">
      <c r="A571">
        <v>569</v>
      </c>
      <c r="B571">
        <v>58.02</v>
      </c>
      <c r="C571">
        <v>58.718000000000004</v>
      </c>
      <c r="D571">
        <v>58.375</v>
      </c>
      <c r="E571">
        <v>58.74</v>
      </c>
      <c r="F571">
        <v>61.762</v>
      </c>
      <c r="G571">
        <v>59.820999999999998</v>
      </c>
      <c r="H571">
        <v>58.506999999999998</v>
      </c>
      <c r="I571" s="302">
        <v>39.795000000000002</v>
      </c>
      <c r="J571" s="302">
        <v>40.536999999999999</v>
      </c>
      <c r="K571" s="302">
        <v>39.987000000000002</v>
      </c>
      <c r="L571" s="302">
        <v>41.497999999999998</v>
      </c>
      <c r="M571" s="302">
        <v>40.4</v>
      </c>
      <c r="N571" s="302">
        <v>40.088999999999999</v>
      </c>
      <c r="O571" s="302">
        <v>40.646999999999998</v>
      </c>
      <c r="P571" s="302">
        <v>40.524000000000001</v>
      </c>
      <c r="Q571" s="302">
        <v>40.000999999999998</v>
      </c>
      <c r="R571" s="302">
        <v>40.68</v>
      </c>
    </row>
    <row r="572" spans="1:18">
      <c r="A572">
        <v>570</v>
      </c>
      <c r="B572">
        <v>59.014000000000003</v>
      </c>
      <c r="C572">
        <v>59.338999999999999</v>
      </c>
      <c r="D572">
        <v>58.932000000000002</v>
      </c>
      <c r="E572">
        <v>58.960999999999999</v>
      </c>
      <c r="F572">
        <v>62.128999999999998</v>
      </c>
      <c r="G572">
        <v>59.646999999999998</v>
      </c>
      <c r="H572">
        <v>59.402000000000001</v>
      </c>
      <c r="I572" s="302">
        <v>40.034999999999997</v>
      </c>
      <c r="J572" s="302">
        <v>40.125</v>
      </c>
      <c r="K572" s="302">
        <v>40.045999999999999</v>
      </c>
      <c r="L572" s="302">
        <v>41.802999999999997</v>
      </c>
      <c r="M572" s="302">
        <v>40.366</v>
      </c>
      <c r="N572" s="302">
        <v>40.277999999999999</v>
      </c>
      <c r="O572" s="302">
        <v>41.036999999999999</v>
      </c>
      <c r="P572" s="302">
        <v>40.357999999999997</v>
      </c>
      <c r="Q572" s="302">
        <v>40.152999999999999</v>
      </c>
      <c r="R572" s="302">
        <v>40.646000000000001</v>
      </c>
    </row>
    <row r="573" spans="1:18">
      <c r="A573">
        <v>571</v>
      </c>
      <c r="B573">
        <v>58.296999999999997</v>
      </c>
      <c r="C573">
        <v>59.526000000000003</v>
      </c>
      <c r="D573">
        <v>58.609000000000002</v>
      </c>
      <c r="E573">
        <v>60.142000000000003</v>
      </c>
      <c r="F573">
        <v>61.966000000000001</v>
      </c>
      <c r="G573">
        <v>59.835000000000001</v>
      </c>
      <c r="H573">
        <v>59.527000000000001</v>
      </c>
      <c r="I573" s="302">
        <v>39.883000000000003</v>
      </c>
      <c r="J573" s="302">
        <v>40.091000000000001</v>
      </c>
      <c r="K573" s="302">
        <v>40.03</v>
      </c>
      <c r="L573" s="302">
        <v>41.576000000000001</v>
      </c>
      <c r="M573" s="302">
        <v>40.533999999999999</v>
      </c>
      <c r="N573" s="302">
        <v>39.950000000000003</v>
      </c>
      <c r="O573" s="302">
        <v>40.723999999999997</v>
      </c>
      <c r="P573" s="302">
        <v>40.325000000000003</v>
      </c>
      <c r="Q573" s="302">
        <v>40.182000000000002</v>
      </c>
      <c r="R573" s="302">
        <v>40.796999999999997</v>
      </c>
    </row>
    <row r="574" spans="1:18">
      <c r="A574">
        <v>572</v>
      </c>
      <c r="B574">
        <v>57.820999999999998</v>
      </c>
      <c r="C574">
        <v>58.985999999999997</v>
      </c>
      <c r="D574">
        <v>58.042999999999999</v>
      </c>
      <c r="E574">
        <v>59.226999999999997</v>
      </c>
      <c r="F574">
        <v>62.057000000000002</v>
      </c>
      <c r="G574">
        <v>59.502000000000002</v>
      </c>
      <c r="H574">
        <v>59.280999999999999</v>
      </c>
      <c r="I574" s="302">
        <v>39.865000000000002</v>
      </c>
      <c r="J574" s="302">
        <v>40.137999999999998</v>
      </c>
      <c r="K574" s="302">
        <v>39.936</v>
      </c>
      <c r="L574" s="302">
        <v>41.981000000000002</v>
      </c>
      <c r="M574" s="302">
        <v>40.482999999999997</v>
      </c>
      <c r="N574" s="302">
        <v>40.238</v>
      </c>
      <c r="O574" s="302">
        <v>40.661999999999999</v>
      </c>
      <c r="P574" s="302">
        <v>40.142000000000003</v>
      </c>
      <c r="Q574" s="302">
        <v>40.238999999999997</v>
      </c>
      <c r="R574" s="302">
        <v>41.292999999999999</v>
      </c>
    </row>
    <row r="575" spans="1:18">
      <c r="A575">
        <v>573</v>
      </c>
      <c r="B575">
        <v>59.558999999999997</v>
      </c>
      <c r="C575">
        <v>58.91</v>
      </c>
      <c r="D575">
        <v>58.395000000000003</v>
      </c>
      <c r="E575">
        <v>58.667000000000002</v>
      </c>
      <c r="F575">
        <v>61.384999999999998</v>
      </c>
      <c r="G575">
        <v>59.587000000000003</v>
      </c>
      <c r="H575">
        <v>59.198999999999998</v>
      </c>
      <c r="I575" s="302">
        <v>39.997</v>
      </c>
      <c r="J575" s="302">
        <v>40.027000000000001</v>
      </c>
      <c r="K575" s="302">
        <v>40.055999999999997</v>
      </c>
      <c r="L575" s="302">
        <v>41.689</v>
      </c>
      <c r="M575" s="302">
        <v>40.692</v>
      </c>
      <c r="N575" s="302">
        <v>40.180999999999997</v>
      </c>
      <c r="O575" s="302">
        <v>41.232999999999997</v>
      </c>
      <c r="P575" s="302">
        <v>40.354999999999997</v>
      </c>
      <c r="Q575" s="302">
        <v>40.347999999999999</v>
      </c>
      <c r="R575" s="302">
        <v>40.680999999999997</v>
      </c>
    </row>
    <row r="576" spans="1:18">
      <c r="A576">
        <v>574</v>
      </c>
      <c r="B576">
        <v>57.877000000000002</v>
      </c>
      <c r="C576">
        <v>59.497999999999998</v>
      </c>
      <c r="D576">
        <v>58.137999999999998</v>
      </c>
      <c r="E576">
        <v>58.895000000000003</v>
      </c>
      <c r="F576">
        <v>62.786999999999999</v>
      </c>
      <c r="G576">
        <v>59.273000000000003</v>
      </c>
      <c r="H576">
        <v>60.076999999999998</v>
      </c>
      <c r="I576" s="302">
        <v>39.898000000000003</v>
      </c>
      <c r="J576" s="302">
        <v>40.088000000000001</v>
      </c>
      <c r="K576" s="302">
        <v>40.012</v>
      </c>
      <c r="L576" s="302">
        <v>41.856000000000002</v>
      </c>
      <c r="M576" s="302">
        <v>40.515000000000001</v>
      </c>
      <c r="N576" s="302">
        <v>40.213999999999999</v>
      </c>
      <c r="O576" s="302">
        <v>41.228000000000002</v>
      </c>
      <c r="P576" s="302">
        <v>40.121000000000002</v>
      </c>
      <c r="Q576" s="302">
        <v>40.076000000000001</v>
      </c>
      <c r="R576" s="302">
        <v>40.643999999999998</v>
      </c>
    </row>
    <row r="577" spans="1:18">
      <c r="A577">
        <v>575</v>
      </c>
      <c r="B577">
        <v>57.674999999999997</v>
      </c>
      <c r="C577">
        <v>59.392000000000003</v>
      </c>
      <c r="D577">
        <v>59.063000000000002</v>
      </c>
      <c r="E577">
        <v>59.841999999999999</v>
      </c>
      <c r="F577">
        <v>60.988999999999997</v>
      </c>
      <c r="G577">
        <v>61.576999999999998</v>
      </c>
      <c r="H577">
        <v>59.292999999999999</v>
      </c>
      <c r="I577" s="302">
        <v>39.850999999999999</v>
      </c>
      <c r="J577" s="302">
        <v>39.994999999999997</v>
      </c>
      <c r="K577" s="302">
        <v>39.957000000000001</v>
      </c>
      <c r="L577" s="302">
        <v>41.567</v>
      </c>
      <c r="M577" s="302">
        <v>40.499000000000002</v>
      </c>
      <c r="N577" s="302">
        <v>40.232999999999997</v>
      </c>
      <c r="O577" s="302">
        <v>41.244999999999997</v>
      </c>
      <c r="P577" s="302">
        <v>40.283999999999999</v>
      </c>
      <c r="Q577" s="302">
        <v>40.326999999999998</v>
      </c>
      <c r="R577" s="302">
        <v>40.619999999999997</v>
      </c>
    </row>
    <row r="578" spans="1:18">
      <c r="A578">
        <v>576</v>
      </c>
      <c r="B578">
        <v>57.597999999999999</v>
      </c>
      <c r="C578">
        <v>60.031999999999996</v>
      </c>
      <c r="D578">
        <v>58.71</v>
      </c>
      <c r="E578">
        <v>59.225999999999999</v>
      </c>
      <c r="F578">
        <v>61.067</v>
      </c>
      <c r="G578">
        <v>60.847999999999999</v>
      </c>
      <c r="H578">
        <v>59.3</v>
      </c>
      <c r="I578" s="302">
        <v>39.920999999999999</v>
      </c>
      <c r="J578" s="302">
        <v>40.054000000000002</v>
      </c>
      <c r="K578" s="302">
        <v>39.826999999999998</v>
      </c>
      <c r="L578" s="302">
        <v>41.615000000000002</v>
      </c>
      <c r="M578" s="302">
        <v>40.500999999999998</v>
      </c>
      <c r="N578" s="302">
        <v>40.246000000000002</v>
      </c>
      <c r="O578" s="302">
        <v>142.00899999999999</v>
      </c>
      <c r="P578" s="302">
        <v>40.164999999999999</v>
      </c>
      <c r="Q578" s="302">
        <v>40.198</v>
      </c>
      <c r="R578" s="302">
        <v>40.811</v>
      </c>
    </row>
    <row r="579" spans="1:18">
      <c r="A579">
        <v>577</v>
      </c>
      <c r="B579">
        <v>57.82</v>
      </c>
      <c r="C579">
        <v>58.738</v>
      </c>
      <c r="D579">
        <v>59.079000000000001</v>
      </c>
      <c r="E579">
        <v>58.476999999999997</v>
      </c>
      <c r="F579">
        <v>61.777999999999999</v>
      </c>
      <c r="G579">
        <v>61.328000000000003</v>
      </c>
      <c r="H579">
        <v>58.993000000000002</v>
      </c>
      <c r="I579" s="302">
        <v>39.880000000000003</v>
      </c>
      <c r="J579" s="302">
        <v>40.061</v>
      </c>
      <c r="K579" s="302">
        <v>39.875</v>
      </c>
      <c r="L579" s="302">
        <v>41.493000000000002</v>
      </c>
      <c r="M579" s="302">
        <v>40.637999999999998</v>
      </c>
      <c r="N579" s="302">
        <v>40.201000000000001</v>
      </c>
      <c r="O579" s="302">
        <v>41.067</v>
      </c>
      <c r="P579" s="302">
        <v>40.104999999999997</v>
      </c>
      <c r="Q579" s="302">
        <v>40.158000000000001</v>
      </c>
      <c r="R579" s="302">
        <v>40.658999999999999</v>
      </c>
    </row>
    <row r="580" spans="1:18">
      <c r="A580">
        <v>578</v>
      </c>
      <c r="B580">
        <v>58.052</v>
      </c>
      <c r="C580">
        <v>58.762999999999998</v>
      </c>
      <c r="D580">
        <v>58.781999999999996</v>
      </c>
      <c r="E580">
        <v>58.94</v>
      </c>
      <c r="F580">
        <v>61.552999999999997</v>
      </c>
      <c r="G580">
        <v>63.531999999999996</v>
      </c>
      <c r="H580">
        <v>59.304000000000002</v>
      </c>
      <c r="I580" s="302">
        <v>39.936999999999998</v>
      </c>
      <c r="J580" s="302">
        <v>40.116</v>
      </c>
      <c r="K580" s="302">
        <v>40.015000000000001</v>
      </c>
      <c r="L580" s="302">
        <v>41.56</v>
      </c>
      <c r="M580" s="302">
        <v>40.610999999999997</v>
      </c>
      <c r="N580" s="302">
        <v>40.107999999999997</v>
      </c>
      <c r="O580" s="302">
        <v>41.093000000000004</v>
      </c>
      <c r="P580" s="302">
        <v>39.951000000000001</v>
      </c>
      <c r="Q580" s="302">
        <v>40.241</v>
      </c>
      <c r="R580" s="302">
        <v>41.317</v>
      </c>
    </row>
    <row r="581" spans="1:18">
      <c r="A581">
        <v>579</v>
      </c>
      <c r="B581">
        <v>57.752000000000002</v>
      </c>
      <c r="C581">
        <v>58.598999999999997</v>
      </c>
      <c r="D581">
        <v>58.72</v>
      </c>
      <c r="E581">
        <v>58.618000000000002</v>
      </c>
      <c r="F581">
        <v>61.356999999999999</v>
      </c>
      <c r="G581">
        <v>60.62</v>
      </c>
      <c r="H581">
        <v>59.384</v>
      </c>
      <c r="I581" s="302">
        <v>39.892000000000003</v>
      </c>
      <c r="J581" s="302">
        <v>40.228999999999999</v>
      </c>
      <c r="K581" s="302">
        <v>39.973999999999997</v>
      </c>
      <c r="L581" s="302">
        <v>42.396999999999998</v>
      </c>
      <c r="M581" s="302">
        <v>40.963000000000001</v>
      </c>
      <c r="N581" s="302">
        <v>40.209000000000003</v>
      </c>
      <c r="O581" s="302">
        <v>40.837000000000003</v>
      </c>
      <c r="P581" s="302">
        <v>40.670999999999999</v>
      </c>
      <c r="Q581" s="302">
        <v>40.283000000000001</v>
      </c>
      <c r="R581" s="302">
        <v>40.271000000000001</v>
      </c>
    </row>
    <row r="582" spans="1:18">
      <c r="A582">
        <v>580</v>
      </c>
      <c r="B582">
        <v>58.195999999999998</v>
      </c>
      <c r="C582">
        <v>58.548999999999999</v>
      </c>
      <c r="D582">
        <v>59.445999999999998</v>
      </c>
      <c r="E582">
        <v>59.271999999999998</v>
      </c>
      <c r="F582">
        <v>61.427999999999997</v>
      </c>
      <c r="G582">
        <v>60.945</v>
      </c>
      <c r="H582">
        <v>58.863</v>
      </c>
      <c r="I582" s="302">
        <v>39.673999999999999</v>
      </c>
      <c r="J582" s="302">
        <v>40.207999999999998</v>
      </c>
      <c r="K582" s="302">
        <v>40.084000000000003</v>
      </c>
      <c r="L582" s="302">
        <v>149.88399999999999</v>
      </c>
      <c r="M582" s="302">
        <v>41.292000000000002</v>
      </c>
      <c r="N582" s="302">
        <v>40.164999999999999</v>
      </c>
      <c r="O582" s="302">
        <v>40.682000000000002</v>
      </c>
      <c r="P582" s="302">
        <v>40.988</v>
      </c>
      <c r="Q582" s="302">
        <v>40.176000000000002</v>
      </c>
      <c r="R582" s="302">
        <v>41.262999999999998</v>
      </c>
    </row>
    <row r="583" spans="1:18">
      <c r="A583">
        <v>581</v>
      </c>
      <c r="B583">
        <v>62.512999999999998</v>
      </c>
      <c r="C583">
        <v>58.847000000000001</v>
      </c>
      <c r="D583">
        <v>59.384</v>
      </c>
      <c r="E583">
        <v>60.280999999999999</v>
      </c>
      <c r="F583">
        <v>61.131</v>
      </c>
      <c r="G583">
        <v>60.222999999999999</v>
      </c>
      <c r="H583">
        <v>59.524999999999999</v>
      </c>
      <c r="I583" s="302">
        <v>40.347000000000001</v>
      </c>
      <c r="J583" s="302">
        <v>40.603000000000002</v>
      </c>
      <c r="K583" s="302">
        <v>40.042000000000002</v>
      </c>
      <c r="L583" s="302">
        <v>41.744</v>
      </c>
      <c r="M583" s="302">
        <v>141.26300000000001</v>
      </c>
      <c r="N583" s="302">
        <v>40.792999999999999</v>
      </c>
      <c r="O583" s="302">
        <v>40.756</v>
      </c>
      <c r="P583" s="302">
        <v>40.042999999999999</v>
      </c>
      <c r="Q583" s="302">
        <v>40.344000000000001</v>
      </c>
      <c r="R583" s="302">
        <v>41.453000000000003</v>
      </c>
    </row>
    <row r="584" spans="1:18">
      <c r="A584">
        <v>582</v>
      </c>
      <c r="B584">
        <v>58.533000000000001</v>
      </c>
      <c r="C584">
        <v>58.654000000000003</v>
      </c>
      <c r="D584">
        <v>60.155000000000001</v>
      </c>
      <c r="E584">
        <v>60.969000000000001</v>
      </c>
      <c r="F584">
        <v>58.755000000000003</v>
      </c>
      <c r="G584">
        <v>65.150999999999996</v>
      </c>
      <c r="H584">
        <v>61.908999999999999</v>
      </c>
      <c r="I584" s="302">
        <v>40.024999999999999</v>
      </c>
      <c r="J584" s="302">
        <v>141.232</v>
      </c>
      <c r="K584" s="302">
        <v>40.094999999999999</v>
      </c>
      <c r="L584" s="302">
        <v>41.292999999999999</v>
      </c>
      <c r="M584" s="302">
        <v>41.329000000000001</v>
      </c>
      <c r="N584" s="302">
        <v>142.24</v>
      </c>
      <c r="O584" s="302">
        <v>40.61</v>
      </c>
      <c r="P584" s="302">
        <v>40.463000000000001</v>
      </c>
      <c r="Q584" s="302">
        <v>40.393000000000001</v>
      </c>
      <c r="R584" s="302">
        <v>40.840000000000003</v>
      </c>
    </row>
    <row r="585" spans="1:18">
      <c r="A585">
        <v>583</v>
      </c>
      <c r="B585">
        <v>58.895000000000003</v>
      </c>
      <c r="C585">
        <v>60.441000000000003</v>
      </c>
      <c r="D585">
        <v>59.715000000000003</v>
      </c>
      <c r="E585">
        <v>59.116999999999997</v>
      </c>
      <c r="F585">
        <v>58.661000000000001</v>
      </c>
      <c r="G585">
        <v>69.885000000000005</v>
      </c>
      <c r="H585">
        <v>62.366</v>
      </c>
      <c r="I585" s="302">
        <v>39.847999999999999</v>
      </c>
      <c r="J585" s="302">
        <v>40.982999999999997</v>
      </c>
      <c r="K585" s="302">
        <v>39.994999999999997</v>
      </c>
      <c r="L585" s="302">
        <v>41.192</v>
      </c>
      <c r="M585" s="302">
        <v>41.241999999999997</v>
      </c>
      <c r="N585" s="302">
        <v>41.265000000000001</v>
      </c>
      <c r="O585" s="302">
        <v>40.646000000000001</v>
      </c>
      <c r="P585" s="302">
        <v>40.158000000000001</v>
      </c>
      <c r="Q585" s="302">
        <v>40.981999999999999</v>
      </c>
      <c r="R585" s="302">
        <v>40.722000000000001</v>
      </c>
    </row>
    <row r="586" spans="1:18">
      <c r="A586">
        <v>584</v>
      </c>
      <c r="B586">
        <v>58.207000000000001</v>
      </c>
      <c r="C586">
        <v>59.308</v>
      </c>
      <c r="D586">
        <v>58.896999999999998</v>
      </c>
      <c r="E586">
        <v>58.679000000000002</v>
      </c>
      <c r="F586">
        <v>58.695999999999998</v>
      </c>
      <c r="G586">
        <v>60.201000000000001</v>
      </c>
      <c r="H586">
        <v>62.369</v>
      </c>
      <c r="I586" s="302">
        <v>40.058</v>
      </c>
      <c r="J586" s="302">
        <v>40.78</v>
      </c>
      <c r="K586" s="302">
        <v>40.04</v>
      </c>
      <c r="L586" s="302">
        <v>40.770000000000003</v>
      </c>
      <c r="M586" s="302">
        <v>41.034999999999997</v>
      </c>
      <c r="N586" s="302">
        <v>40.845999999999997</v>
      </c>
      <c r="O586" s="302">
        <v>40.5</v>
      </c>
      <c r="P586" s="302">
        <v>40.338000000000001</v>
      </c>
      <c r="Q586" s="302">
        <v>40.381999999999998</v>
      </c>
      <c r="R586" s="302">
        <v>40.664000000000001</v>
      </c>
    </row>
    <row r="587" spans="1:18">
      <c r="A587">
        <v>585</v>
      </c>
      <c r="B587">
        <v>58.671999999999997</v>
      </c>
      <c r="C587">
        <v>60.264000000000003</v>
      </c>
      <c r="D587">
        <v>59.018999999999998</v>
      </c>
      <c r="E587">
        <v>58.536999999999999</v>
      </c>
      <c r="F587">
        <v>58.353000000000002</v>
      </c>
      <c r="G587">
        <v>64.361999999999995</v>
      </c>
      <c r="H587">
        <v>62.054000000000002</v>
      </c>
      <c r="I587" s="302">
        <v>39.878</v>
      </c>
      <c r="J587" s="302">
        <v>40.555999999999997</v>
      </c>
      <c r="K587" s="302">
        <v>40.177999999999997</v>
      </c>
      <c r="L587" s="302">
        <v>41.624000000000002</v>
      </c>
      <c r="M587" s="302">
        <v>40.652999999999999</v>
      </c>
      <c r="N587" s="302">
        <v>40.746000000000002</v>
      </c>
      <c r="O587" s="302">
        <v>40.645000000000003</v>
      </c>
      <c r="P587" s="302">
        <v>40.561</v>
      </c>
      <c r="Q587" s="302">
        <v>40.408000000000001</v>
      </c>
      <c r="R587" s="302">
        <v>40.514000000000003</v>
      </c>
    </row>
    <row r="588" spans="1:18">
      <c r="A588">
        <v>586</v>
      </c>
      <c r="B588">
        <v>58.793999999999997</v>
      </c>
      <c r="C588">
        <v>60.246000000000002</v>
      </c>
      <c r="D588">
        <v>60.033999999999999</v>
      </c>
      <c r="E588">
        <v>59</v>
      </c>
      <c r="F588">
        <v>61.134</v>
      </c>
      <c r="G588">
        <v>65.135999999999996</v>
      </c>
      <c r="H588">
        <v>62.447000000000003</v>
      </c>
      <c r="I588" s="302">
        <v>40.145000000000003</v>
      </c>
      <c r="J588" s="302">
        <v>40.744</v>
      </c>
      <c r="K588" s="302">
        <v>40.045999999999999</v>
      </c>
      <c r="L588" s="302">
        <v>41.493000000000002</v>
      </c>
      <c r="M588" s="302">
        <v>40.716999999999999</v>
      </c>
      <c r="N588" s="302">
        <v>41.139000000000003</v>
      </c>
      <c r="O588" s="302">
        <v>40.438000000000002</v>
      </c>
      <c r="P588" s="302">
        <v>40.326000000000001</v>
      </c>
      <c r="Q588" s="302">
        <v>40.478999999999999</v>
      </c>
      <c r="R588" s="302">
        <v>40.768000000000001</v>
      </c>
    </row>
    <row r="589" spans="1:18">
      <c r="A589">
        <v>587</v>
      </c>
      <c r="B589">
        <v>59.082000000000001</v>
      </c>
      <c r="C589">
        <v>59.374000000000002</v>
      </c>
      <c r="D589">
        <v>58.816000000000003</v>
      </c>
      <c r="E589">
        <v>58.774000000000001</v>
      </c>
      <c r="F589">
        <v>58.853999999999999</v>
      </c>
      <c r="G589">
        <v>92.308999999999997</v>
      </c>
      <c r="H589">
        <v>62.423999999999999</v>
      </c>
      <c r="I589" s="302">
        <v>40.006999999999998</v>
      </c>
      <c r="J589" s="302">
        <v>40.593000000000004</v>
      </c>
      <c r="K589" s="302">
        <v>40.000999999999998</v>
      </c>
      <c r="L589" s="302">
        <v>41.542000000000002</v>
      </c>
      <c r="M589" s="302">
        <v>40.549999999999997</v>
      </c>
      <c r="N589" s="302">
        <v>40.621000000000002</v>
      </c>
      <c r="O589" s="302">
        <v>40.588999999999999</v>
      </c>
      <c r="P589" s="302">
        <v>40.320999999999998</v>
      </c>
      <c r="Q589" s="302">
        <v>40.406999999999996</v>
      </c>
      <c r="R589" s="302">
        <v>40.420999999999999</v>
      </c>
    </row>
    <row r="590" spans="1:18">
      <c r="A590">
        <v>588</v>
      </c>
      <c r="B590">
        <v>58.95</v>
      </c>
      <c r="C590">
        <v>59.13</v>
      </c>
      <c r="D590">
        <v>59.384999999999998</v>
      </c>
      <c r="E590">
        <v>59.404000000000003</v>
      </c>
      <c r="F590">
        <v>59.540999999999997</v>
      </c>
      <c r="G590">
        <v>62.353000000000002</v>
      </c>
      <c r="H590">
        <v>61.784999999999997</v>
      </c>
      <c r="I590" s="302">
        <v>40.018999999999998</v>
      </c>
      <c r="J590" s="302">
        <v>40.619999999999997</v>
      </c>
      <c r="K590" s="302">
        <v>40.070999999999998</v>
      </c>
      <c r="L590" s="302">
        <v>40.704000000000001</v>
      </c>
      <c r="M590" s="302">
        <v>40.613</v>
      </c>
      <c r="N590" s="302">
        <v>40.850999999999999</v>
      </c>
      <c r="O590" s="302">
        <v>40.677999999999997</v>
      </c>
      <c r="P590" s="302">
        <v>40.305999999999997</v>
      </c>
      <c r="Q590" s="302">
        <v>40.265000000000001</v>
      </c>
      <c r="R590" s="302">
        <v>40.497999999999998</v>
      </c>
    </row>
    <row r="591" spans="1:18">
      <c r="A591">
        <v>589</v>
      </c>
      <c r="B591">
        <v>58.956000000000003</v>
      </c>
      <c r="C591">
        <v>59.179000000000002</v>
      </c>
      <c r="D591">
        <v>58.984000000000002</v>
      </c>
      <c r="E591">
        <v>58.755000000000003</v>
      </c>
      <c r="F591">
        <v>59.606999999999999</v>
      </c>
      <c r="G591">
        <v>61.825000000000003</v>
      </c>
      <c r="H591">
        <v>62.121000000000002</v>
      </c>
      <c r="I591" s="302">
        <v>39.906999999999996</v>
      </c>
      <c r="J591" s="302">
        <v>40.704000000000001</v>
      </c>
      <c r="K591" s="302">
        <v>40.064</v>
      </c>
      <c r="L591" s="302">
        <v>40.566000000000003</v>
      </c>
      <c r="M591" s="302">
        <v>40.823999999999998</v>
      </c>
      <c r="N591" s="302">
        <v>40.540999999999997</v>
      </c>
      <c r="O591" s="302">
        <v>40.588999999999999</v>
      </c>
      <c r="P591" s="302">
        <v>40.241</v>
      </c>
      <c r="Q591" s="302">
        <v>40.518999999999998</v>
      </c>
      <c r="R591" s="302">
        <v>40.82</v>
      </c>
    </row>
    <row r="592" spans="1:18">
      <c r="A592">
        <v>590</v>
      </c>
      <c r="B592">
        <v>59.61</v>
      </c>
      <c r="C592">
        <v>59.118000000000002</v>
      </c>
      <c r="D592">
        <v>58.536999999999999</v>
      </c>
      <c r="E592">
        <v>59.027999999999999</v>
      </c>
      <c r="F592">
        <v>58.558999999999997</v>
      </c>
      <c r="G592">
        <v>63.048999999999999</v>
      </c>
      <c r="H592">
        <v>61.622</v>
      </c>
      <c r="I592" s="302">
        <v>39.988999999999997</v>
      </c>
      <c r="J592" s="302">
        <v>40.601999999999997</v>
      </c>
      <c r="K592" s="302">
        <v>40.098999999999997</v>
      </c>
      <c r="L592" s="302">
        <v>40.950000000000003</v>
      </c>
      <c r="M592" s="302">
        <v>40.75</v>
      </c>
      <c r="N592" s="302">
        <v>41.177</v>
      </c>
      <c r="O592" s="302">
        <v>40.365000000000002</v>
      </c>
      <c r="P592" s="302">
        <v>40.338999999999999</v>
      </c>
      <c r="Q592" s="302">
        <v>40.298000000000002</v>
      </c>
      <c r="R592" s="302">
        <v>40.159999999999997</v>
      </c>
    </row>
    <row r="593" spans="1:18">
      <c r="A593">
        <v>591</v>
      </c>
      <c r="B593">
        <v>60.588999999999999</v>
      </c>
      <c r="C593">
        <v>58.838999999999999</v>
      </c>
      <c r="D593">
        <v>58.523000000000003</v>
      </c>
      <c r="E593">
        <v>59.204000000000001</v>
      </c>
      <c r="F593">
        <v>58.465000000000003</v>
      </c>
      <c r="G593">
        <v>62.816000000000003</v>
      </c>
      <c r="H593">
        <v>61.348999999999997</v>
      </c>
      <c r="I593" s="302">
        <v>39.845999999999997</v>
      </c>
      <c r="J593" s="302">
        <v>40.631999999999998</v>
      </c>
      <c r="K593" s="302">
        <v>40.131</v>
      </c>
      <c r="L593" s="302">
        <v>40.972999999999999</v>
      </c>
      <c r="M593" s="302">
        <v>40.408999999999999</v>
      </c>
      <c r="N593" s="302">
        <v>40.564</v>
      </c>
      <c r="O593" s="302">
        <v>40.415999999999997</v>
      </c>
      <c r="P593" s="302">
        <v>40.521000000000001</v>
      </c>
      <c r="Q593" s="302">
        <v>40.314</v>
      </c>
      <c r="R593" s="302">
        <v>40.204999999999998</v>
      </c>
    </row>
    <row r="594" spans="1:18">
      <c r="A594">
        <v>592</v>
      </c>
      <c r="B594">
        <v>60.122999999999998</v>
      </c>
      <c r="C594">
        <v>58.597000000000001</v>
      </c>
      <c r="D594">
        <v>58.997</v>
      </c>
      <c r="E594">
        <v>59.271999999999998</v>
      </c>
      <c r="F594">
        <v>59.259</v>
      </c>
      <c r="G594">
        <v>63.72</v>
      </c>
      <c r="H594">
        <v>62.317</v>
      </c>
      <c r="I594" s="302">
        <v>40.098999999999997</v>
      </c>
      <c r="J594" s="302">
        <v>40.215000000000003</v>
      </c>
      <c r="K594" s="302">
        <v>39.984999999999999</v>
      </c>
      <c r="L594" s="302">
        <v>40.869999999999997</v>
      </c>
      <c r="M594" s="302">
        <v>42.145000000000003</v>
      </c>
      <c r="N594" s="302">
        <v>40.387</v>
      </c>
      <c r="O594" s="302">
        <v>40.362000000000002</v>
      </c>
      <c r="P594" s="302">
        <v>40.436</v>
      </c>
      <c r="Q594" s="302">
        <v>40.591999999999999</v>
      </c>
      <c r="R594" s="302">
        <v>40.51</v>
      </c>
    </row>
    <row r="595" spans="1:18">
      <c r="A595">
        <v>593</v>
      </c>
      <c r="B595">
        <v>59.465000000000003</v>
      </c>
      <c r="C595">
        <v>59.231000000000002</v>
      </c>
      <c r="D595">
        <v>59.043999999999997</v>
      </c>
      <c r="E595">
        <v>59.313000000000002</v>
      </c>
      <c r="F595">
        <v>58.064999999999998</v>
      </c>
      <c r="G595">
        <v>62.673999999999999</v>
      </c>
      <c r="H595">
        <v>61.64</v>
      </c>
      <c r="I595" s="302">
        <v>40.161000000000001</v>
      </c>
      <c r="J595" s="302">
        <v>40.356000000000002</v>
      </c>
      <c r="K595" s="302">
        <v>40.067999999999998</v>
      </c>
      <c r="L595" s="302">
        <v>40.838999999999999</v>
      </c>
      <c r="M595" s="302">
        <v>40.463000000000001</v>
      </c>
      <c r="N595" s="302">
        <v>40.317999999999998</v>
      </c>
      <c r="O595" s="302">
        <v>40.588000000000001</v>
      </c>
      <c r="P595" s="302">
        <v>40.176000000000002</v>
      </c>
      <c r="Q595" s="302">
        <v>40.256999999999998</v>
      </c>
      <c r="R595" s="302">
        <v>40.326000000000001</v>
      </c>
    </row>
    <row r="596" spans="1:18">
      <c r="A596">
        <v>594</v>
      </c>
      <c r="B596">
        <v>59.588000000000001</v>
      </c>
      <c r="C596">
        <v>60.238999999999997</v>
      </c>
      <c r="D596">
        <v>59.128999999999998</v>
      </c>
      <c r="E596">
        <v>59.453000000000003</v>
      </c>
      <c r="F596">
        <v>58.709000000000003</v>
      </c>
      <c r="G596">
        <v>62.256</v>
      </c>
      <c r="H596">
        <v>61.512999999999998</v>
      </c>
      <c r="I596" s="302">
        <v>40.073999999999998</v>
      </c>
      <c r="J596" s="302">
        <v>40.31</v>
      </c>
      <c r="K596" s="302">
        <v>40.076999999999998</v>
      </c>
      <c r="L596" s="302">
        <v>40.817</v>
      </c>
      <c r="M596" s="302">
        <v>40.393999999999998</v>
      </c>
      <c r="N596" s="302">
        <v>40.389000000000003</v>
      </c>
      <c r="O596" s="302">
        <v>40.475999999999999</v>
      </c>
      <c r="P596" s="302">
        <v>40.302</v>
      </c>
      <c r="Q596" s="302">
        <v>40.417999999999999</v>
      </c>
      <c r="R596" s="302">
        <v>40.465000000000003</v>
      </c>
    </row>
    <row r="597" spans="1:18">
      <c r="A597">
        <v>595</v>
      </c>
      <c r="B597">
        <v>59.63</v>
      </c>
      <c r="C597">
        <v>58.756</v>
      </c>
      <c r="D597">
        <v>59.061999999999998</v>
      </c>
      <c r="E597">
        <v>59.094000000000001</v>
      </c>
      <c r="F597">
        <v>58.502000000000002</v>
      </c>
      <c r="G597">
        <v>62.273000000000003</v>
      </c>
      <c r="H597">
        <v>61.305</v>
      </c>
      <c r="I597" s="302">
        <v>39.941000000000003</v>
      </c>
      <c r="J597" s="302">
        <v>40.222999999999999</v>
      </c>
      <c r="K597" s="302">
        <v>40.380000000000003</v>
      </c>
      <c r="L597" s="302">
        <v>40.819000000000003</v>
      </c>
      <c r="M597" s="302">
        <v>40.362000000000002</v>
      </c>
      <c r="N597" s="302">
        <v>40.398000000000003</v>
      </c>
      <c r="O597" s="302">
        <v>40.31</v>
      </c>
      <c r="P597" s="302">
        <v>40.052999999999997</v>
      </c>
      <c r="Q597" s="302">
        <v>40.267000000000003</v>
      </c>
      <c r="R597" s="302">
        <v>40.475999999999999</v>
      </c>
    </row>
    <row r="598" spans="1:18">
      <c r="A598">
        <v>596</v>
      </c>
      <c r="B598">
        <v>59.911999999999999</v>
      </c>
      <c r="C598">
        <v>60.078000000000003</v>
      </c>
      <c r="D598">
        <v>59.478999999999999</v>
      </c>
      <c r="E598">
        <v>59.018000000000001</v>
      </c>
      <c r="F598">
        <v>58.206000000000003</v>
      </c>
      <c r="G598">
        <v>61.661000000000001</v>
      </c>
      <c r="H598">
        <v>61.290999999999997</v>
      </c>
      <c r="I598" s="302">
        <v>39.863999999999997</v>
      </c>
      <c r="J598" s="302">
        <v>40.247999999999998</v>
      </c>
      <c r="K598" s="302">
        <v>40.238999999999997</v>
      </c>
      <c r="L598" s="302">
        <v>40.844999999999999</v>
      </c>
      <c r="M598" s="302">
        <v>40.558999999999997</v>
      </c>
      <c r="N598" s="302">
        <v>40.29</v>
      </c>
      <c r="O598" s="302">
        <v>40.311999999999998</v>
      </c>
      <c r="P598" s="302">
        <v>40.226999999999997</v>
      </c>
      <c r="Q598" s="302">
        <v>40.232999999999997</v>
      </c>
      <c r="R598" s="302">
        <v>40.512999999999998</v>
      </c>
    </row>
    <row r="599" spans="1:18">
      <c r="A599">
        <v>597</v>
      </c>
      <c r="B599">
        <v>59.484999999999999</v>
      </c>
      <c r="C599">
        <v>58.859000000000002</v>
      </c>
      <c r="D599">
        <v>58.662999999999997</v>
      </c>
      <c r="E599">
        <v>59.216999999999999</v>
      </c>
      <c r="F599">
        <v>58.57</v>
      </c>
      <c r="G599">
        <v>62.152999999999999</v>
      </c>
      <c r="H599">
        <v>63.311999999999998</v>
      </c>
      <c r="I599" s="302">
        <v>39.918999999999997</v>
      </c>
      <c r="J599" s="302">
        <v>40.353000000000002</v>
      </c>
      <c r="K599" s="302">
        <v>40.073</v>
      </c>
      <c r="L599" s="302">
        <v>40.796999999999997</v>
      </c>
      <c r="M599" s="302">
        <v>40.679000000000002</v>
      </c>
      <c r="N599" s="302">
        <v>40.341000000000001</v>
      </c>
      <c r="O599" s="302">
        <v>40.457999999999998</v>
      </c>
      <c r="P599" s="302">
        <v>40.390999999999998</v>
      </c>
      <c r="Q599" s="302">
        <v>40.220999999999997</v>
      </c>
      <c r="R599" s="302">
        <v>40.423000000000002</v>
      </c>
    </row>
    <row r="600" spans="1:18">
      <c r="A600">
        <v>598</v>
      </c>
      <c r="B600">
        <v>59.735999999999997</v>
      </c>
      <c r="C600">
        <v>61.523000000000003</v>
      </c>
      <c r="D600">
        <v>59.963999999999999</v>
      </c>
      <c r="E600">
        <v>58.436</v>
      </c>
      <c r="F600">
        <v>58.359000000000002</v>
      </c>
      <c r="G600">
        <v>61.975000000000001</v>
      </c>
      <c r="H600">
        <v>61.716000000000001</v>
      </c>
      <c r="I600" s="302">
        <v>39.893999999999998</v>
      </c>
      <c r="J600" s="302">
        <v>40.426000000000002</v>
      </c>
      <c r="K600" s="302">
        <v>40.207000000000001</v>
      </c>
      <c r="L600" s="302">
        <v>40.889000000000003</v>
      </c>
      <c r="M600" s="302">
        <v>40.627000000000002</v>
      </c>
      <c r="N600" s="302">
        <v>40.716000000000001</v>
      </c>
      <c r="O600" s="302">
        <v>41.106999999999999</v>
      </c>
      <c r="P600" s="302">
        <v>40.33</v>
      </c>
      <c r="Q600" s="302">
        <v>40.555</v>
      </c>
      <c r="R600" s="302">
        <v>40.79</v>
      </c>
    </row>
    <row r="601" spans="1:18">
      <c r="A601">
        <v>599</v>
      </c>
      <c r="B601">
        <v>60.197000000000003</v>
      </c>
      <c r="C601">
        <v>58.722999999999999</v>
      </c>
      <c r="D601">
        <v>58.664000000000001</v>
      </c>
      <c r="E601">
        <v>59.307000000000002</v>
      </c>
      <c r="F601">
        <v>58.712000000000003</v>
      </c>
      <c r="G601">
        <v>62.429000000000002</v>
      </c>
      <c r="H601">
        <v>63.078000000000003</v>
      </c>
      <c r="I601" s="302">
        <v>40.258000000000003</v>
      </c>
      <c r="J601" s="302">
        <v>40.387</v>
      </c>
      <c r="K601" s="302">
        <v>40.158000000000001</v>
      </c>
      <c r="L601" s="302">
        <v>40.874000000000002</v>
      </c>
      <c r="M601" s="302">
        <v>40.462000000000003</v>
      </c>
      <c r="N601" s="302">
        <v>40.35</v>
      </c>
      <c r="O601" s="302">
        <v>42.54</v>
      </c>
      <c r="P601" s="302">
        <v>40.487000000000002</v>
      </c>
      <c r="Q601" s="302">
        <v>40.256</v>
      </c>
      <c r="R601" s="302">
        <v>40.481999999999999</v>
      </c>
    </row>
    <row r="602" spans="1:18">
      <c r="A602">
        <v>600</v>
      </c>
      <c r="B602">
        <v>60.087000000000003</v>
      </c>
      <c r="C602">
        <v>59.798999999999999</v>
      </c>
      <c r="D602">
        <v>58.531999999999996</v>
      </c>
      <c r="E602">
        <v>59.844999999999999</v>
      </c>
      <c r="F602">
        <v>59.616</v>
      </c>
      <c r="G602">
        <v>62.14</v>
      </c>
      <c r="H602">
        <v>61.107999999999997</v>
      </c>
      <c r="I602" s="302">
        <v>40.021000000000001</v>
      </c>
      <c r="J602" s="302">
        <v>40.305</v>
      </c>
      <c r="K602" s="302">
        <v>40.167000000000002</v>
      </c>
      <c r="L602" s="302">
        <v>40.991999999999997</v>
      </c>
      <c r="M602" s="302">
        <v>40.799999999999997</v>
      </c>
      <c r="N602" s="302">
        <v>40.566000000000003</v>
      </c>
      <c r="O602" s="302">
        <v>40.338999999999999</v>
      </c>
      <c r="P602" s="302">
        <v>41.356999999999999</v>
      </c>
      <c r="Q602" s="302">
        <v>40.298999999999999</v>
      </c>
      <c r="R602" s="302">
        <v>40.453000000000003</v>
      </c>
    </row>
    <row r="603" spans="1:18">
      <c r="A603">
        <v>601</v>
      </c>
      <c r="B603">
        <v>60.081000000000003</v>
      </c>
      <c r="C603">
        <v>61.237000000000002</v>
      </c>
      <c r="D603">
        <v>59.521999999999998</v>
      </c>
      <c r="E603">
        <v>59.024000000000001</v>
      </c>
      <c r="F603">
        <v>58.997999999999998</v>
      </c>
      <c r="G603">
        <v>61.976999999999997</v>
      </c>
      <c r="H603">
        <v>61.601999999999997</v>
      </c>
      <c r="I603" s="302">
        <v>39.820999999999998</v>
      </c>
      <c r="J603" s="302">
        <v>40.511000000000003</v>
      </c>
      <c r="K603" s="302">
        <v>39.957000000000001</v>
      </c>
      <c r="L603" s="302">
        <v>40.840000000000003</v>
      </c>
      <c r="M603" s="302">
        <v>40.365000000000002</v>
      </c>
      <c r="N603" s="302">
        <v>40.22</v>
      </c>
      <c r="O603" s="302">
        <v>40.317</v>
      </c>
      <c r="P603" s="302">
        <v>40.558</v>
      </c>
      <c r="Q603" s="302">
        <v>40.320999999999998</v>
      </c>
      <c r="R603" s="302">
        <v>40.408000000000001</v>
      </c>
    </row>
    <row r="604" spans="1:18">
      <c r="A604">
        <v>602</v>
      </c>
      <c r="B604">
        <v>60.182000000000002</v>
      </c>
      <c r="C604">
        <v>58.405000000000001</v>
      </c>
      <c r="D604">
        <v>58.597000000000001</v>
      </c>
      <c r="E604">
        <v>58.947000000000003</v>
      </c>
      <c r="F604">
        <v>59.015999999999998</v>
      </c>
      <c r="G604">
        <v>61.783999999999999</v>
      </c>
      <c r="H604">
        <v>62.131999999999998</v>
      </c>
      <c r="I604" s="302">
        <v>39.97</v>
      </c>
      <c r="J604" s="302">
        <v>41.235999999999997</v>
      </c>
      <c r="K604" s="302">
        <v>39.96</v>
      </c>
      <c r="L604" s="302">
        <v>40.622999999999998</v>
      </c>
      <c r="M604" s="302">
        <v>40.411000000000001</v>
      </c>
      <c r="N604" s="302">
        <v>40.354999999999997</v>
      </c>
      <c r="O604" s="302">
        <v>40.466000000000001</v>
      </c>
      <c r="P604" s="302">
        <v>40.290999999999997</v>
      </c>
      <c r="Q604" s="302">
        <v>40.656999999999996</v>
      </c>
      <c r="R604" s="302">
        <v>40.677</v>
      </c>
    </row>
    <row r="605" spans="1:18">
      <c r="A605">
        <v>603</v>
      </c>
      <c r="B605">
        <v>59.75</v>
      </c>
      <c r="C605">
        <v>58.707000000000001</v>
      </c>
      <c r="D605">
        <v>58.566000000000003</v>
      </c>
      <c r="E605">
        <v>58.834000000000003</v>
      </c>
      <c r="F605">
        <v>58.575000000000003</v>
      </c>
      <c r="G605">
        <v>61.594000000000001</v>
      </c>
      <c r="H605">
        <v>61.593000000000004</v>
      </c>
      <c r="I605" s="302">
        <v>40.07</v>
      </c>
      <c r="J605" s="302">
        <v>40.512999999999998</v>
      </c>
      <c r="K605" s="302">
        <v>39.988999999999997</v>
      </c>
      <c r="L605" s="302">
        <v>41.064</v>
      </c>
      <c r="M605" s="302">
        <v>40.423000000000002</v>
      </c>
      <c r="N605" s="302">
        <v>40.46</v>
      </c>
      <c r="O605" s="302">
        <v>40.359000000000002</v>
      </c>
      <c r="P605" s="302">
        <v>40.6</v>
      </c>
      <c r="Q605" s="302">
        <v>140.30000000000001</v>
      </c>
      <c r="R605" s="302">
        <v>41.331000000000003</v>
      </c>
    </row>
    <row r="606" spans="1:18">
      <c r="A606">
        <v>604</v>
      </c>
      <c r="B606">
        <v>59.9</v>
      </c>
      <c r="C606">
        <v>58.926000000000002</v>
      </c>
      <c r="D606">
        <v>58.654000000000003</v>
      </c>
      <c r="E606">
        <v>59.460999999999999</v>
      </c>
      <c r="F606">
        <v>59.402000000000001</v>
      </c>
      <c r="G606">
        <v>62.616999999999997</v>
      </c>
      <c r="H606">
        <v>61.901000000000003</v>
      </c>
      <c r="I606" s="302">
        <v>39.948</v>
      </c>
      <c r="J606" s="302">
        <v>40.143000000000001</v>
      </c>
      <c r="K606" s="302">
        <v>40.097000000000001</v>
      </c>
      <c r="L606" s="302">
        <v>41.029000000000003</v>
      </c>
      <c r="M606" s="302">
        <v>40.475000000000001</v>
      </c>
      <c r="N606" s="302">
        <v>40.460999999999999</v>
      </c>
      <c r="O606" s="302">
        <v>40.6</v>
      </c>
      <c r="P606" s="302">
        <v>141.64099999999999</v>
      </c>
      <c r="Q606" s="302">
        <v>43.362000000000002</v>
      </c>
      <c r="R606" s="302">
        <v>40.942999999999998</v>
      </c>
    </row>
    <row r="607" spans="1:18">
      <c r="A607">
        <v>605</v>
      </c>
      <c r="B607">
        <v>60.094999999999999</v>
      </c>
      <c r="C607">
        <v>59.024000000000001</v>
      </c>
      <c r="D607">
        <v>58.999000000000002</v>
      </c>
      <c r="E607">
        <v>58.707000000000001</v>
      </c>
      <c r="F607">
        <v>59.564999999999998</v>
      </c>
      <c r="G607">
        <v>61.378</v>
      </c>
      <c r="H607">
        <v>62.533000000000001</v>
      </c>
      <c r="I607" s="302">
        <v>39.784999999999997</v>
      </c>
      <c r="J607" s="302">
        <v>40.366</v>
      </c>
      <c r="K607" s="302">
        <v>40.168999999999997</v>
      </c>
      <c r="L607" s="302">
        <v>40.993000000000002</v>
      </c>
      <c r="M607" s="302">
        <v>40.557000000000002</v>
      </c>
      <c r="N607" s="302">
        <v>40.371000000000002</v>
      </c>
      <c r="O607" s="302">
        <v>40.659999999999997</v>
      </c>
      <c r="P607" s="302">
        <v>40.835000000000001</v>
      </c>
      <c r="Q607" s="302">
        <v>40.771000000000001</v>
      </c>
      <c r="R607" s="302">
        <v>40.712000000000003</v>
      </c>
    </row>
    <row r="608" spans="1:18">
      <c r="A608">
        <v>606</v>
      </c>
      <c r="B608">
        <v>60.04</v>
      </c>
      <c r="C608">
        <v>59.654000000000003</v>
      </c>
      <c r="D608">
        <v>59.412999999999997</v>
      </c>
      <c r="E608">
        <v>59.368000000000002</v>
      </c>
      <c r="F608">
        <v>58.738</v>
      </c>
      <c r="G608">
        <v>61.802999999999997</v>
      </c>
      <c r="H608">
        <v>61.637999999999998</v>
      </c>
      <c r="I608" s="302">
        <v>39.822000000000003</v>
      </c>
      <c r="J608" s="302">
        <v>40.225999999999999</v>
      </c>
      <c r="K608" s="302">
        <v>40.103000000000002</v>
      </c>
      <c r="L608" s="302">
        <v>41.030999999999999</v>
      </c>
      <c r="M608" s="302">
        <v>40.607999999999997</v>
      </c>
      <c r="N608" s="302">
        <v>40.402999999999999</v>
      </c>
      <c r="O608" s="302">
        <v>41.148000000000003</v>
      </c>
      <c r="P608" s="302">
        <v>40.451999999999998</v>
      </c>
      <c r="Q608" s="302">
        <v>40.604999999999997</v>
      </c>
      <c r="R608" s="302">
        <v>40.552</v>
      </c>
    </row>
    <row r="609" spans="1:18">
      <c r="A609">
        <v>607</v>
      </c>
      <c r="B609">
        <v>60.61</v>
      </c>
      <c r="C609">
        <v>59.52</v>
      </c>
      <c r="D609">
        <v>58.914999999999999</v>
      </c>
      <c r="E609">
        <v>59.622999999999998</v>
      </c>
      <c r="F609">
        <v>58.363</v>
      </c>
      <c r="G609">
        <v>61.304000000000002</v>
      </c>
      <c r="H609">
        <v>61.268000000000001</v>
      </c>
      <c r="I609" s="302">
        <v>39.948</v>
      </c>
      <c r="J609" s="302">
        <v>40.195999999999998</v>
      </c>
      <c r="K609" s="302">
        <v>40.024999999999999</v>
      </c>
      <c r="L609" s="302">
        <v>41.118000000000002</v>
      </c>
      <c r="M609" s="302">
        <v>40.405000000000001</v>
      </c>
      <c r="N609" s="302">
        <v>40.472000000000001</v>
      </c>
      <c r="O609" s="302">
        <v>40.345999999999997</v>
      </c>
      <c r="P609" s="302">
        <v>40.628999999999998</v>
      </c>
      <c r="Q609" s="302">
        <v>40.292999999999999</v>
      </c>
      <c r="R609" s="302">
        <v>40.585000000000001</v>
      </c>
    </row>
    <row r="610" spans="1:18">
      <c r="A610">
        <v>608</v>
      </c>
      <c r="B610">
        <v>59.942999999999998</v>
      </c>
      <c r="C610">
        <v>58.8</v>
      </c>
      <c r="D610">
        <v>58.658000000000001</v>
      </c>
      <c r="E610">
        <v>59.024000000000001</v>
      </c>
      <c r="F610">
        <v>58.323999999999998</v>
      </c>
      <c r="G610">
        <v>61.45</v>
      </c>
      <c r="H610">
        <v>62.151000000000003</v>
      </c>
      <c r="I610" s="302">
        <v>143.37100000000001</v>
      </c>
      <c r="J610" s="302">
        <v>40.232999999999997</v>
      </c>
      <c r="K610" s="302">
        <v>39.972999999999999</v>
      </c>
      <c r="L610" s="302">
        <v>41.066000000000003</v>
      </c>
      <c r="M610" s="302">
        <v>40.51</v>
      </c>
      <c r="N610" s="302">
        <v>40.314</v>
      </c>
      <c r="O610" s="302">
        <v>40.165999999999997</v>
      </c>
      <c r="P610" s="302">
        <v>40.637999999999998</v>
      </c>
      <c r="Q610" s="302">
        <v>40.125</v>
      </c>
      <c r="R610" s="302">
        <v>40.654000000000003</v>
      </c>
    </row>
    <row r="611" spans="1:18">
      <c r="A611">
        <v>609</v>
      </c>
      <c r="B611">
        <v>59.637</v>
      </c>
      <c r="C611">
        <v>58.648000000000003</v>
      </c>
      <c r="D611">
        <v>58.213000000000001</v>
      </c>
      <c r="E611">
        <v>59.042000000000002</v>
      </c>
      <c r="F611">
        <v>58.378</v>
      </c>
      <c r="G611">
        <v>61.203000000000003</v>
      </c>
      <c r="H611">
        <v>61.371000000000002</v>
      </c>
      <c r="I611" s="302">
        <v>41.863999999999997</v>
      </c>
      <c r="J611" s="302">
        <v>40.168999999999997</v>
      </c>
      <c r="K611" s="302">
        <v>39.969000000000001</v>
      </c>
      <c r="L611" s="302">
        <v>41.475999999999999</v>
      </c>
      <c r="M611" s="302">
        <v>40.156999999999996</v>
      </c>
      <c r="N611" s="302">
        <v>40.326999999999998</v>
      </c>
      <c r="O611" s="302">
        <v>40.115000000000002</v>
      </c>
      <c r="P611" s="302">
        <v>40.838999999999999</v>
      </c>
      <c r="Q611" s="302">
        <v>40.08</v>
      </c>
      <c r="R611" s="302">
        <v>40.402000000000001</v>
      </c>
    </row>
    <row r="612" spans="1:18">
      <c r="A612">
        <v>610</v>
      </c>
      <c r="B612">
        <v>59.536000000000001</v>
      </c>
      <c r="C612">
        <v>60.033000000000001</v>
      </c>
      <c r="D612">
        <v>59.16</v>
      </c>
      <c r="E612">
        <v>58.99</v>
      </c>
      <c r="F612">
        <v>58.426000000000002</v>
      </c>
      <c r="G612">
        <v>62.57</v>
      </c>
      <c r="H612">
        <v>61.311</v>
      </c>
      <c r="I612" s="302">
        <v>40.896000000000001</v>
      </c>
      <c r="J612" s="302">
        <v>40.582999999999998</v>
      </c>
      <c r="K612" s="302">
        <v>39.869999999999997</v>
      </c>
      <c r="L612" s="302">
        <v>40.96</v>
      </c>
      <c r="M612" s="302">
        <v>40.58</v>
      </c>
      <c r="N612" s="302">
        <v>40.832000000000001</v>
      </c>
      <c r="O612" s="302">
        <v>40.201999999999998</v>
      </c>
      <c r="P612" s="302">
        <v>41.572000000000003</v>
      </c>
      <c r="Q612" s="302">
        <v>40.393999999999998</v>
      </c>
      <c r="R612" s="302">
        <v>40.582000000000001</v>
      </c>
    </row>
    <row r="613" spans="1:18">
      <c r="A613">
        <v>611</v>
      </c>
      <c r="B613">
        <v>59.637</v>
      </c>
      <c r="C613">
        <v>59.8</v>
      </c>
      <c r="D613">
        <v>59.459000000000003</v>
      </c>
      <c r="E613">
        <v>59.244999999999997</v>
      </c>
      <c r="F613">
        <v>58.728999999999999</v>
      </c>
      <c r="G613">
        <v>61.594999999999999</v>
      </c>
      <c r="H613">
        <v>62.247</v>
      </c>
      <c r="I613" s="302">
        <v>40.552999999999997</v>
      </c>
      <c r="J613" s="302">
        <v>40.168999999999997</v>
      </c>
      <c r="K613" s="302">
        <v>39.962000000000003</v>
      </c>
      <c r="L613" s="302">
        <v>41.216000000000001</v>
      </c>
      <c r="M613" s="302">
        <v>40.268999999999998</v>
      </c>
      <c r="N613" s="302">
        <v>40.314</v>
      </c>
      <c r="O613" s="302">
        <v>40.15</v>
      </c>
      <c r="P613" s="302">
        <v>40.637999999999998</v>
      </c>
      <c r="Q613" s="302">
        <v>40.616</v>
      </c>
      <c r="R613" s="302">
        <v>40.475999999999999</v>
      </c>
    </row>
    <row r="614" spans="1:18">
      <c r="A614">
        <v>612</v>
      </c>
      <c r="B614">
        <v>60.542999999999999</v>
      </c>
      <c r="C614">
        <v>58.838999999999999</v>
      </c>
      <c r="D614">
        <v>58.393000000000001</v>
      </c>
      <c r="E614">
        <v>58.86</v>
      </c>
      <c r="F614">
        <v>58.216999999999999</v>
      </c>
      <c r="G614">
        <v>61.274999999999999</v>
      </c>
      <c r="H614">
        <v>61.851999999999997</v>
      </c>
      <c r="I614" s="302">
        <v>40.442</v>
      </c>
      <c r="J614" s="302">
        <v>40.6</v>
      </c>
      <c r="K614" s="302">
        <v>39.979999999999997</v>
      </c>
      <c r="L614" s="302">
        <v>41.061999999999998</v>
      </c>
      <c r="M614" s="302">
        <v>40.423999999999999</v>
      </c>
      <c r="N614" s="302">
        <v>40.529000000000003</v>
      </c>
      <c r="O614" s="302">
        <v>40.325000000000003</v>
      </c>
      <c r="P614" s="302">
        <v>40.444000000000003</v>
      </c>
      <c r="Q614" s="302">
        <v>40.360999999999997</v>
      </c>
      <c r="R614" s="302">
        <v>40.475999999999999</v>
      </c>
    </row>
    <row r="615" spans="1:18">
      <c r="A615">
        <v>613</v>
      </c>
      <c r="B615">
        <v>58.996000000000002</v>
      </c>
      <c r="C615">
        <v>59.308</v>
      </c>
      <c r="D615">
        <v>58.643999999999998</v>
      </c>
      <c r="E615">
        <v>59.526000000000003</v>
      </c>
      <c r="F615">
        <v>58.506999999999998</v>
      </c>
      <c r="G615">
        <v>62.670999999999999</v>
      </c>
      <c r="H615">
        <v>61.366999999999997</v>
      </c>
      <c r="I615" s="302">
        <v>40.256</v>
      </c>
      <c r="J615" s="302">
        <v>40.512</v>
      </c>
      <c r="K615" s="302">
        <v>39.823999999999998</v>
      </c>
      <c r="L615" s="302">
        <v>41.426000000000002</v>
      </c>
      <c r="M615" s="302">
        <v>40.880000000000003</v>
      </c>
      <c r="N615" s="302">
        <v>40.277000000000001</v>
      </c>
      <c r="O615" s="302">
        <v>40.792999999999999</v>
      </c>
      <c r="P615" s="302">
        <v>40.441000000000003</v>
      </c>
      <c r="Q615" s="302">
        <v>40.149000000000001</v>
      </c>
      <c r="R615" s="302">
        <v>40.594000000000001</v>
      </c>
    </row>
    <row r="616" spans="1:18">
      <c r="A616">
        <v>614</v>
      </c>
      <c r="B616">
        <v>59.119</v>
      </c>
      <c r="C616">
        <v>59.777999999999999</v>
      </c>
      <c r="D616">
        <v>58.637</v>
      </c>
      <c r="E616">
        <v>59.77</v>
      </c>
      <c r="F616">
        <v>58.521999999999998</v>
      </c>
      <c r="G616">
        <v>62.045000000000002</v>
      </c>
      <c r="H616">
        <v>61.503999999999998</v>
      </c>
      <c r="I616" s="302">
        <v>40.380000000000003</v>
      </c>
      <c r="J616" s="302">
        <v>40.420999999999999</v>
      </c>
      <c r="K616" s="302">
        <v>39.917000000000002</v>
      </c>
      <c r="L616" s="302">
        <v>40.725000000000001</v>
      </c>
      <c r="M616" s="302">
        <v>40.578000000000003</v>
      </c>
      <c r="N616" s="302">
        <v>40.445</v>
      </c>
      <c r="O616" s="302">
        <v>40.552999999999997</v>
      </c>
      <c r="P616" s="302">
        <v>40.383000000000003</v>
      </c>
      <c r="Q616" s="302">
        <v>40.067</v>
      </c>
      <c r="R616" s="302">
        <v>40.207000000000001</v>
      </c>
    </row>
    <row r="617" spans="1:18">
      <c r="A617">
        <v>615</v>
      </c>
      <c r="B617">
        <v>59.991</v>
      </c>
      <c r="C617">
        <v>59.372</v>
      </c>
      <c r="D617">
        <v>58.720999999999997</v>
      </c>
      <c r="E617">
        <v>59.725999999999999</v>
      </c>
      <c r="F617">
        <v>58.523000000000003</v>
      </c>
      <c r="G617">
        <v>61.435000000000002</v>
      </c>
      <c r="H617">
        <v>61.168999999999997</v>
      </c>
      <c r="I617" s="302">
        <v>40.505000000000003</v>
      </c>
      <c r="J617" s="302">
        <v>40.356000000000002</v>
      </c>
      <c r="K617" s="302">
        <v>39.908000000000001</v>
      </c>
      <c r="L617" s="302">
        <v>40.999000000000002</v>
      </c>
      <c r="M617" s="302">
        <v>40.250999999999998</v>
      </c>
      <c r="N617" s="302">
        <v>40.411000000000001</v>
      </c>
      <c r="O617" s="302">
        <v>40.575000000000003</v>
      </c>
      <c r="P617" s="302">
        <v>40.331000000000003</v>
      </c>
      <c r="Q617" s="302">
        <v>40.252000000000002</v>
      </c>
      <c r="R617" s="302">
        <v>40.337000000000003</v>
      </c>
    </row>
    <row r="618" spans="1:18">
      <c r="A618">
        <v>616</v>
      </c>
      <c r="B618">
        <v>60.69</v>
      </c>
      <c r="C618">
        <v>58.978999999999999</v>
      </c>
      <c r="D618">
        <v>59.389000000000003</v>
      </c>
      <c r="E618">
        <v>58.505000000000003</v>
      </c>
      <c r="F618">
        <v>59.131999999999998</v>
      </c>
      <c r="G618">
        <v>61.737000000000002</v>
      </c>
      <c r="H618">
        <v>62.244</v>
      </c>
      <c r="I618" s="302">
        <v>40.438000000000002</v>
      </c>
      <c r="J618" s="302">
        <v>41.052999999999997</v>
      </c>
      <c r="K618" s="302">
        <v>40.283999999999999</v>
      </c>
      <c r="L618" s="302">
        <v>40.859000000000002</v>
      </c>
      <c r="M618" s="302">
        <v>40.253</v>
      </c>
      <c r="N618" s="302">
        <v>40.405000000000001</v>
      </c>
      <c r="O618" s="302">
        <v>40.414000000000001</v>
      </c>
      <c r="P618" s="302">
        <v>40.484000000000002</v>
      </c>
      <c r="Q618" s="302">
        <v>40.216000000000001</v>
      </c>
      <c r="R618" s="302">
        <v>40.44</v>
      </c>
    </row>
    <row r="619" spans="1:18">
      <c r="A619">
        <v>617</v>
      </c>
      <c r="B619">
        <v>60.963000000000001</v>
      </c>
      <c r="C619">
        <v>59.753</v>
      </c>
      <c r="D619">
        <v>59.295000000000002</v>
      </c>
      <c r="E619">
        <v>59.232999999999997</v>
      </c>
      <c r="F619">
        <v>58.670999999999999</v>
      </c>
      <c r="G619">
        <v>61.540999999999997</v>
      </c>
      <c r="H619">
        <v>62.337000000000003</v>
      </c>
      <c r="I619" s="302">
        <v>40.286000000000001</v>
      </c>
      <c r="J619" s="302">
        <v>40.351999999999997</v>
      </c>
      <c r="K619" s="302">
        <v>40.045999999999999</v>
      </c>
      <c r="L619" s="302">
        <v>40.832000000000001</v>
      </c>
      <c r="M619" s="302">
        <v>40.326999999999998</v>
      </c>
      <c r="N619" s="302">
        <v>40.353999999999999</v>
      </c>
      <c r="O619" s="302">
        <v>40.279000000000003</v>
      </c>
      <c r="P619" s="302">
        <v>40.253999999999998</v>
      </c>
      <c r="Q619" s="302">
        <v>40.243000000000002</v>
      </c>
      <c r="R619" s="302">
        <v>40.593000000000004</v>
      </c>
    </row>
    <row r="620" spans="1:18">
      <c r="A620">
        <v>618</v>
      </c>
      <c r="B620">
        <v>60.167000000000002</v>
      </c>
      <c r="C620">
        <v>59.625</v>
      </c>
      <c r="D620">
        <v>59.133000000000003</v>
      </c>
      <c r="E620">
        <v>59.366</v>
      </c>
      <c r="F620">
        <v>58.588000000000001</v>
      </c>
      <c r="G620">
        <v>61.487000000000002</v>
      </c>
      <c r="H620">
        <v>61.555999999999997</v>
      </c>
      <c r="I620" s="302">
        <v>40.146000000000001</v>
      </c>
      <c r="J620" s="302">
        <v>40.146000000000001</v>
      </c>
      <c r="K620" s="302">
        <v>40.29</v>
      </c>
      <c r="L620" s="302">
        <v>40.799999999999997</v>
      </c>
      <c r="M620" s="302">
        <v>40.466999999999999</v>
      </c>
      <c r="N620" s="302">
        <v>40.709000000000003</v>
      </c>
      <c r="O620" s="302">
        <v>40.08</v>
      </c>
      <c r="P620" s="302">
        <v>40.167999999999999</v>
      </c>
      <c r="Q620" s="302">
        <v>39.962000000000003</v>
      </c>
      <c r="R620" s="302">
        <v>40.264000000000003</v>
      </c>
    </row>
    <row r="621" spans="1:18">
      <c r="A621">
        <v>619</v>
      </c>
      <c r="B621">
        <v>60.344999999999999</v>
      </c>
      <c r="C621">
        <v>60.850999999999999</v>
      </c>
      <c r="D621">
        <v>57.835000000000001</v>
      </c>
      <c r="E621">
        <v>59.363</v>
      </c>
      <c r="F621">
        <v>58.427999999999997</v>
      </c>
      <c r="G621">
        <v>61.567</v>
      </c>
      <c r="H621">
        <v>61.8</v>
      </c>
      <c r="I621" s="302">
        <v>41.01</v>
      </c>
      <c r="J621" s="302">
        <v>40.353000000000002</v>
      </c>
      <c r="K621" s="302">
        <v>39.997</v>
      </c>
      <c r="L621" s="302">
        <v>40.981000000000002</v>
      </c>
      <c r="M621" s="302">
        <v>40.317</v>
      </c>
      <c r="N621" s="302">
        <v>141.12700000000001</v>
      </c>
      <c r="O621" s="302">
        <v>40.207000000000001</v>
      </c>
      <c r="P621" s="302">
        <v>40.610999999999997</v>
      </c>
      <c r="Q621" s="302">
        <v>40.277000000000001</v>
      </c>
      <c r="R621" s="302">
        <v>40.289000000000001</v>
      </c>
    </row>
    <row r="622" spans="1:18">
      <c r="A622">
        <v>620</v>
      </c>
      <c r="B622">
        <v>60.305999999999997</v>
      </c>
      <c r="C622">
        <v>59.44</v>
      </c>
      <c r="D622">
        <v>59.402000000000001</v>
      </c>
      <c r="E622">
        <v>61.463000000000001</v>
      </c>
      <c r="F622">
        <v>59.819000000000003</v>
      </c>
      <c r="G622">
        <v>61.593000000000004</v>
      </c>
      <c r="H622">
        <v>62.552999999999997</v>
      </c>
      <c r="I622" s="302">
        <v>40.156999999999996</v>
      </c>
      <c r="J622" s="302">
        <v>39.901000000000003</v>
      </c>
      <c r="K622" s="302">
        <v>39.923000000000002</v>
      </c>
      <c r="L622" s="302">
        <v>41.271000000000001</v>
      </c>
      <c r="M622" s="302">
        <v>40.442</v>
      </c>
      <c r="N622" s="302">
        <v>41.106000000000002</v>
      </c>
      <c r="O622" s="302">
        <v>41.325000000000003</v>
      </c>
      <c r="P622" s="302">
        <v>40.381</v>
      </c>
      <c r="Q622" s="302">
        <v>40.088999999999999</v>
      </c>
      <c r="R622" s="302">
        <v>40.468000000000004</v>
      </c>
    </row>
    <row r="623" spans="1:18">
      <c r="A623">
        <v>621</v>
      </c>
      <c r="B623">
        <v>60.494999999999997</v>
      </c>
      <c r="C623">
        <v>58.92</v>
      </c>
      <c r="D623">
        <v>58.531999999999996</v>
      </c>
      <c r="E623">
        <v>61.283000000000001</v>
      </c>
      <c r="F623">
        <v>60.347999999999999</v>
      </c>
      <c r="G623">
        <v>60.814999999999998</v>
      </c>
      <c r="H623">
        <v>61.542999999999999</v>
      </c>
      <c r="I623" s="302">
        <v>40.143000000000001</v>
      </c>
      <c r="J623" s="302">
        <v>41.573</v>
      </c>
      <c r="K623" s="302">
        <v>39.991</v>
      </c>
      <c r="L623" s="302">
        <v>40.765999999999998</v>
      </c>
      <c r="M623" s="302">
        <v>40.54</v>
      </c>
      <c r="N623" s="302">
        <v>40.985999999999997</v>
      </c>
      <c r="O623" s="302">
        <v>40.406999999999996</v>
      </c>
      <c r="P623" s="302">
        <v>40.29</v>
      </c>
      <c r="Q623" s="302">
        <v>40.011000000000003</v>
      </c>
      <c r="R623" s="302">
        <v>40.287999999999997</v>
      </c>
    </row>
    <row r="624" spans="1:18">
      <c r="A624">
        <v>622</v>
      </c>
      <c r="B624">
        <v>59.808999999999997</v>
      </c>
      <c r="C624">
        <v>58.781999999999996</v>
      </c>
      <c r="D624">
        <v>58.46</v>
      </c>
      <c r="E624">
        <v>60.787999999999997</v>
      </c>
      <c r="F624">
        <v>58.835000000000001</v>
      </c>
      <c r="G624">
        <v>62.557000000000002</v>
      </c>
      <c r="H624">
        <v>61.241</v>
      </c>
      <c r="I624" s="302">
        <v>39.954000000000001</v>
      </c>
      <c r="J624" s="302">
        <v>40.225999999999999</v>
      </c>
      <c r="K624" s="302">
        <v>39.99</v>
      </c>
      <c r="L624" s="302">
        <v>41.38</v>
      </c>
      <c r="M624" s="302">
        <v>40.36</v>
      </c>
      <c r="N624" s="302">
        <v>40.786000000000001</v>
      </c>
      <c r="O624" s="302">
        <v>40.267000000000003</v>
      </c>
      <c r="P624" s="302">
        <v>40.158999999999999</v>
      </c>
      <c r="Q624" s="302">
        <v>40.573999999999998</v>
      </c>
      <c r="R624" s="302">
        <v>40.450000000000003</v>
      </c>
    </row>
    <row r="625" spans="1:18">
      <c r="A625">
        <v>623</v>
      </c>
      <c r="B625">
        <v>59.128</v>
      </c>
      <c r="C625">
        <v>59.26</v>
      </c>
      <c r="D625">
        <v>57.932000000000002</v>
      </c>
      <c r="E625">
        <v>61.185000000000002</v>
      </c>
      <c r="F625">
        <v>58.667999999999999</v>
      </c>
      <c r="G625">
        <v>61.180999999999997</v>
      </c>
      <c r="H625">
        <v>61.759</v>
      </c>
      <c r="I625" s="302">
        <v>40.348999999999997</v>
      </c>
      <c r="J625" s="302">
        <v>40.284999999999997</v>
      </c>
      <c r="K625" s="302">
        <v>39.905999999999999</v>
      </c>
      <c r="L625" s="302">
        <v>41.280999999999999</v>
      </c>
      <c r="M625" s="302">
        <v>40.335000000000001</v>
      </c>
      <c r="N625" s="302">
        <v>41.058999999999997</v>
      </c>
      <c r="O625" s="302">
        <v>40.365000000000002</v>
      </c>
      <c r="P625" s="302">
        <v>40.171999999999997</v>
      </c>
      <c r="Q625" s="302">
        <v>40.252000000000002</v>
      </c>
      <c r="R625" s="302">
        <v>40.777999999999999</v>
      </c>
    </row>
    <row r="626" spans="1:18">
      <c r="A626">
        <v>624</v>
      </c>
      <c r="B626">
        <v>59.38</v>
      </c>
      <c r="C626">
        <v>59.249000000000002</v>
      </c>
      <c r="D626">
        <v>58.180999999999997</v>
      </c>
      <c r="E626">
        <v>60.402000000000001</v>
      </c>
      <c r="F626">
        <v>63.713000000000001</v>
      </c>
      <c r="G626">
        <v>62.314999999999998</v>
      </c>
      <c r="H626">
        <v>61.320999999999998</v>
      </c>
      <c r="I626" s="302">
        <v>40.125999999999998</v>
      </c>
      <c r="J626" s="302">
        <v>40.409999999999997</v>
      </c>
      <c r="K626" s="302">
        <v>39.780999999999999</v>
      </c>
      <c r="L626" s="302">
        <v>40.575000000000003</v>
      </c>
      <c r="M626" s="302">
        <v>40.582999999999998</v>
      </c>
      <c r="N626" s="302">
        <v>40.746000000000002</v>
      </c>
      <c r="O626" s="302">
        <v>40.896999999999998</v>
      </c>
      <c r="P626" s="302">
        <v>40.432000000000002</v>
      </c>
      <c r="Q626" s="302">
        <v>40.106000000000002</v>
      </c>
      <c r="R626" s="302">
        <v>40.43</v>
      </c>
    </row>
    <row r="627" spans="1:18">
      <c r="A627">
        <v>625</v>
      </c>
      <c r="B627">
        <v>59.35</v>
      </c>
      <c r="C627">
        <v>59.642000000000003</v>
      </c>
      <c r="D627">
        <v>58.734999999999999</v>
      </c>
      <c r="E627">
        <v>60.255000000000003</v>
      </c>
      <c r="F627">
        <v>58.933</v>
      </c>
      <c r="G627">
        <v>61.819000000000003</v>
      </c>
      <c r="H627">
        <v>62.11</v>
      </c>
      <c r="I627" s="302">
        <v>40.369999999999997</v>
      </c>
      <c r="J627" s="302">
        <v>40.06</v>
      </c>
      <c r="K627" s="302">
        <v>40.258000000000003</v>
      </c>
      <c r="L627" s="302">
        <v>40.49</v>
      </c>
      <c r="M627" s="302">
        <v>40.853999999999999</v>
      </c>
      <c r="N627" s="302">
        <v>40.427999999999997</v>
      </c>
      <c r="O627" s="302">
        <v>40.363999999999997</v>
      </c>
      <c r="P627" s="302">
        <v>40.417999999999999</v>
      </c>
      <c r="Q627" s="302">
        <v>40.143000000000001</v>
      </c>
      <c r="R627" s="302">
        <v>40.47</v>
      </c>
    </row>
    <row r="628" spans="1:18">
      <c r="A628">
        <v>626</v>
      </c>
      <c r="B628">
        <v>58.924999999999997</v>
      </c>
      <c r="C628">
        <v>60.113999999999997</v>
      </c>
      <c r="D628">
        <v>59.058</v>
      </c>
      <c r="E628">
        <v>60.325000000000003</v>
      </c>
      <c r="F628">
        <v>58.668999999999997</v>
      </c>
      <c r="G628">
        <v>62.106999999999999</v>
      </c>
      <c r="H628">
        <v>62.722000000000001</v>
      </c>
      <c r="I628" s="302">
        <v>40.252000000000002</v>
      </c>
      <c r="J628" s="302">
        <v>40.152999999999999</v>
      </c>
      <c r="K628" s="302">
        <v>39.848999999999997</v>
      </c>
      <c r="L628" s="302">
        <v>40.777999999999999</v>
      </c>
      <c r="M628" s="302">
        <v>40.424999999999997</v>
      </c>
      <c r="N628" s="302">
        <v>40.630000000000003</v>
      </c>
      <c r="O628" s="302">
        <v>40.408999999999999</v>
      </c>
      <c r="P628" s="302">
        <v>40.177999999999997</v>
      </c>
      <c r="Q628" s="302">
        <v>40.182000000000002</v>
      </c>
      <c r="R628" s="302">
        <v>40.668999999999997</v>
      </c>
    </row>
    <row r="629" spans="1:18">
      <c r="A629">
        <v>627</v>
      </c>
      <c r="B629">
        <v>58.917999999999999</v>
      </c>
      <c r="C629">
        <v>59.783999999999999</v>
      </c>
      <c r="D629">
        <v>59.277999999999999</v>
      </c>
      <c r="E629">
        <v>61.322000000000003</v>
      </c>
      <c r="F629">
        <v>58.360999999999997</v>
      </c>
      <c r="G629">
        <v>61.207999999999998</v>
      </c>
      <c r="H629">
        <v>62.119</v>
      </c>
      <c r="I629" s="302">
        <v>40.11</v>
      </c>
      <c r="J629" s="302">
        <v>40.055999999999997</v>
      </c>
      <c r="K629" s="302">
        <v>39.915999999999997</v>
      </c>
      <c r="L629" s="302">
        <v>41.393000000000001</v>
      </c>
      <c r="M629" s="302">
        <v>40.277000000000001</v>
      </c>
      <c r="N629" s="302">
        <v>40.636000000000003</v>
      </c>
      <c r="O629" s="302">
        <v>40.334000000000003</v>
      </c>
      <c r="P629" s="302">
        <v>40.225000000000001</v>
      </c>
      <c r="Q629" s="302">
        <v>40.048000000000002</v>
      </c>
      <c r="R629" s="302">
        <v>40.484000000000002</v>
      </c>
    </row>
    <row r="630" spans="1:18">
      <c r="A630">
        <v>628</v>
      </c>
      <c r="B630">
        <v>59.445999999999998</v>
      </c>
      <c r="C630">
        <v>59.899000000000001</v>
      </c>
      <c r="D630">
        <v>59.744</v>
      </c>
      <c r="E630">
        <v>59.692999999999998</v>
      </c>
      <c r="F630">
        <v>58.698</v>
      </c>
      <c r="G630">
        <v>61.581000000000003</v>
      </c>
      <c r="H630">
        <v>61.575000000000003</v>
      </c>
      <c r="I630" s="302">
        <v>40.371000000000002</v>
      </c>
      <c r="J630" s="302">
        <v>40.408999999999999</v>
      </c>
      <c r="K630" s="302">
        <v>39.93</v>
      </c>
      <c r="L630" s="302">
        <v>41.045999999999999</v>
      </c>
      <c r="M630" s="302">
        <v>40.335999999999999</v>
      </c>
      <c r="N630" s="302">
        <v>40.703000000000003</v>
      </c>
      <c r="O630" s="302">
        <v>40.149000000000001</v>
      </c>
      <c r="P630" s="302">
        <v>40.258000000000003</v>
      </c>
      <c r="Q630" s="302">
        <v>40.119</v>
      </c>
      <c r="R630" s="302">
        <v>40.628999999999998</v>
      </c>
    </row>
    <row r="631" spans="1:18">
      <c r="A631">
        <v>629</v>
      </c>
      <c r="B631">
        <v>59.066000000000003</v>
      </c>
      <c r="C631">
        <v>59.677999999999997</v>
      </c>
      <c r="D631">
        <v>59.738</v>
      </c>
      <c r="E631">
        <v>59.798999999999999</v>
      </c>
      <c r="F631">
        <v>58.350999999999999</v>
      </c>
      <c r="G631">
        <v>61.597000000000001</v>
      </c>
      <c r="H631">
        <v>61.790999999999997</v>
      </c>
      <c r="I631" s="302">
        <v>40.149000000000001</v>
      </c>
      <c r="J631" s="302">
        <v>40.215000000000003</v>
      </c>
      <c r="K631" s="302">
        <v>39.831000000000003</v>
      </c>
      <c r="L631" s="302">
        <v>40.965000000000003</v>
      </c>
      <c r="M631" s="302">
        <v>40.521000000000001</v>
      </c>
      <c r="N631" s="302">
        <v>40.628</v>
      </c>
      <c r="O631" s="302">
        <v>40.185000000000002</v>
      </c>
      <c r="P631" s="302">
        <v>40.161000000000001</v>
      </c>
      <c r="Q631" s="302">
        <v>40.104999999999997</v>
      </c>
      <c r="R631" s="302">
        <v>40.302999999999997</v>
      </c>
    </row>
    <row r="632" spans="1:18">
      <c r="A632">
        <v>630</v>
      </c>
      <c r="B632">
        <v>59.180999999999997</v>
      </c>
      <c r="C632">
        <v>59.362000000000002</v>
      </c>
      <c r="D632">
        <v>59.792000000000002</v>
      </c>
      <c r="E632">
        <v>59.972999999999999</v>
      </c>
      <c r="F632">
        <v>58.673000000000002</v>
      </c>
      <c r="G632">
        <v>61.31</v>
      </c>
      <c r="H632">
        <v>63.067</v>
      </c>
      <c r="I632" s="302">
        <v>39.984000000000002</v>
      </c>
      <c r="J632" s="302">
        <v>40.35</v>
      </c>
      <c r="K632" s="302">
        <v>39.923999999999999</v>
      </c>
      <c r="L632" s="302">
        <v>41.011000000000003</v>
      </c>
      <c r="M632" s="302">
        <v>40.371000000000002</v>
      </c>
      <c r="N632" s="302">
        <v>40.682000000000002</v>
      </c>
      <c r="O632" s="302">
        <v>40.241999999999997</v>
      </c>
      <c r="P632" s="302">
        <v>40.28</v>
      </c>
      <c r="Q632" s="302">
        <v>40.218000000000004</v>
      </c>
      <c r="R632" s="302">
        <v>40.542000000000002</v>
      </c>
    </row>
    <row r="633" spans="1:18">
      <c r="A633">
        <v>631</v>
      </c>
      <c r="B633">
        <v>58.902000000000001</v>
      </c>
      <c r="C633">
        <v>59.656999999999996</v>
      </c>
      <c r="D633">
        <v>60.25</v>
      </c>
      <c r="E633">
        <v>59.923000000000002</v>
      </c>
      <c r="F633">
        <v>58.576000000000001</v>
      </c>
      <c r="G633">
        <v>62.218000000000004</v>
      </c>
      <c r="H633">
        <v>61.634999999999998</v>
      </c>
      <c r="I633" s="302">
        <v>40.009</v>
      </c>
      <c r="J633" s="302">
        <v>40.143999999999998</v>
      </c>
      <c r="K633" s="302">
        <v>39.848999999999997</v>
      </c>
      <c r="L633" s="302">
        <v>40.847999999999999</v>
      </c>
      <c r="M633" s="302">
        <v>40.26</v>
      </c>
      <c r="N633" s="302">
        <v>40.344000000000001</v>
      </c>
      <c r="O633" s="302">
        <v>142.62100000000001</v>
      </c>
      <c r="P633" s="302">
        <v>40.155000000000001</v>
      </c>
      <c r="Q633" s="302">
        <v>40.076999999999998</v>
      </c>
      <c r="R633" s="302">
        <v>40.61</v>
      </c>
    </row>
    <row r="634" spans="1:18">
      <c r="A634">
        <v>632</v>
      </c>
      <c r="B634">
        <v>58.631</v>
      </c>
      <c r="C634">
        <v>60.100999999999999</v>
      </c>
      <c r="D634">
        <v>59.973999999999997</v>
      </c>
      <c r="E634">
        <v>60.206000000000003</v>
      </c>
      <c r="F634">
        <v>58.9</v>
      </c>
      <c r="G634">
        <v>62.26</v>
      </c>
      <c r="H634">
        <v>61.942</v>
      </c>
      <c r="I634" s="302">
        <v>40.090000000000003</v>
      </c>
      <c r="J634" s="302">
        <v>40.064999999999998</v>
      </c>
      <c r="K634" s="302">
        <v>39.904000000000003</v>
      </c>
      <c r="L634" s="302">
        <v>40.646999999999998</v>
      </c>
      <c r="M634" s="302">
        <v>40.265000000000001</v>
      </c>
      <c r="N634" s="302">
        <v>40.628999999999998</v>
      </c>
      <c r="O634" s="302">
        <v>41.945999999999998</v>
      </c>
      <c r="P634" s="302">
        <v>40.244999999999997</v>
      </c>
      <c r="Q634" s="302">
        <v>40.212000000000003</v>
      </c>
      <c r="R634" s="302">
        <v>40.408000000000001</v>
      </c>
    </row>
    <row r="635" spans="1:18">
      <c r="A635">
        <v>633</v>
      </c>
      <c r="B635">
        <v>59.302999999999997</v>
      </c>
      <c r="C635">
        <v>59.18</v>
      </c>
      <c r="D635">
        <v>60.591999999999999</v>
      </c>
      <c r="E635">
        <v>60.18</v>
      </c>
      <c r="F635">
        <v>59.210999999999999</v>
      </c>
      <c r="G635">
        <v>62.084000000000003</v>
      </c>
      <c r="H635">
        <v>61.15</v>
      </c>
      <c r="I635" s="302">
        <v>40.643999999999998</v>
      </c>
      <c r="J635" s="302">
        <v>40.088000000000001</v>
      </c>
      <c r="K635" s="302">
        <v>39.972000000000001</v>
      </c>
      <c r="L635" s="302">
        <v>40.734000000000002</v>
      </c>
      <c r="M635" s="302">
        <v>40.320999999999998</v>
      </c>
      <c r="N635" s="302">
        <v>40.384999999999998</v>
      </c>
      <c r="O635" s="302">
        <v>41.423000000000002</v>
      </c>
      <c r="P635" s="302">
        <v>40.226999999999997</v>
      </c>
      <c r="Q635" s="302">
        <v>40.107999999999997</v>
      </c>
      <c r="R635" s="302">
        <v>40.57</v>
      </c>
    </row>
    <row r="636" spans="1:18">
      <c r="A636">
        <v>634</v>
      </c>
      <c r="B636">
        <v>59.124000000000002</v>
      </c>
      <c r="C636">
        <v>59.472999999999999</v>
      </c>
      <c r="D636">
        <v>60.201999999999998</v>
      </c>
      <c r="E636">
        <v>60.173999999999999</v>
      </c>
      <c r="F636">
        <v>58.468000000000004</v>
      </c>
      <c r="G636">
        <v>61.963999999999999</v>
      </c>
      <c r="H636">
        <v>62.53</v>
      </c>
      <c r="I636" s="302">
        <v>40.347999999999999</v>
      </c>
      <c r="J636" s="302">
        <v>40.156999999999996</v>
      </c>
      <c r="K636" s="302">
        <v>39.985999999999997</v>
      </c>
      <c r="L636" s="302">
        <v>40.917000000000002</v>
      </c>
      <c r="M636" s="302">
        <v>40.988999999999997</v>
      </c>
      <c r="N636" s="302">
        <v>40.517000000000003</v>
      </c>
      <c r="O636" s="302">
        <v>41.204999999999998</v>
      </c>
      <c r="P636" s="302">
        <v>40.152000000000001</v>
      </c>
      <c r="Q636" s="302">
        <v>40.006</v>
      </c>
      <c r="R636" s="302">
        <v>40.543999999999997</v>
      </c>
    </row>
    <row r="637" spans="1:18">
      <c r="A637">
        <v>635</v>
      </c>
      <c r="B637">
        <v>59.006</v>
      </c>
      <c r="C637">
        <v>60.073</v>
      </c>
      <c r="D637">
        <v>59.942</v>
      </c>
      <c r="E637">
        <v>59.87</v>
      </c>
      <c r="F637">
        <v>58.432000000000002</v>
      </c>
      <c r="G637">
        <v>61.892000000000003</v>
      </c>
      <c r="H637">
        <v>66.061999999999998</v>
      </c>
      <c r="I637" s="302">
        <v>40.253999999999998</v>
      </c>
      <c r="J637" s="302">
        <v>40.381999999999998</v>
      </c>
      <c r="K637" s="302">
        <v>39.875999999999998</v>
      </c>
      <c r="L637" s="302">
        <v>40.722999999999999</v>
      </c>
      <c r="M637" s="302">
        <v>40.4</v>
      </c>
      <c r="N637" s="302">
        <v>40.682000000000002</v>
      </c>
      <c r="O637" s="302">
        <v>41.375</v>
      </c>
      <c r="P637" s="302">
        <v>40.314999999999998</v>
      </c>
      <c r="Q637" s="302">
        <v>40.118000000000002</v>
      </c>
      <c r="R637" s="302">
        <v>40.709000000000003</v>
      </c>
    </row>
    <row r="638" spans="1:18">
      <c r="A638">
        <v>636</v>
      </c>
      <c r="B638">
        <v>58.926000000000002</v>
      </c>
      <c r="C638">
        <v>60.764000000000003</v>
      </c>
      <c r="D638">
        <v>60.164999999999999</v>
      </c>
      <c r="E638">
        <v>60.127000000000002</v>
      </c>
      <c r="F638">
        <v>58.472000000000001</v>
      </c>
      <c r="G638">
        <v>62.683</v>
      </c>
      <c r="H638">
        <v>63.390999999999998</v>
      </c>
      <c r="I638" s="302">
        <v>40.180999999999997</v>
      </c>
      <c r="J638" s="302">
        <v>40.146000000000001</v>
      </c>
      <c r="K638" s="302">
        <v>39.96</v>
      </c>
      <c r="L638" s="302">
        <v>40.753</v>
      </c>
      <c r="M638" s="302">
        <v>40.36</v>
      </c>
      <c r="N638" s="302">
        <v>40.427999999999997</v>
      </c>
      <c r="O638" s="302">
        <v>40.960999999999999</v>
      </c>
      <c r="P638" s="302">
        <v>40.231000000000002</v>
      </c>
      <c r="Q638" s="302">
        <v>40.253999999999998</v>
      </c>
      <c r="R638" s="302">
        <v>41.040999999999997</v>
      </c>
    </row>
    <row r="639" spans="1:18">
      <c r="A639">
        <v>637</v>
      </c>
      <c r="B639">
        <v>59.02</v>
      </c>
      <c r="C639">
        <v>59.7</v>
      </c>
      <c r="D639">
        <v>60.246000000000002</v>
      </c>
      <c r="E639">
        <v>59.927999999999997</v>
      </c>
      <c r="F639">
        <v>60.158999999999999</v>
      </c>
      <c r="G639">
        <v>61.646000000000001</v>
      </c>
      <c r="H639">
        <v>61.784999999999997</v>
      </c>
      <c r="I639" s="302">
        <v>40.106000000000002</v>
      </c>
      <c r="J639" s="302">
        <v>40.058999999999997</v>
      </c>
      <c r="K639" s="302">
        <v>39.789000000000001</v>
      </c>
      <c r="L639" s="302">
        <v>40.939</v>
      </c>
      <c r="M639" s="302">
        <v>40.326999999999998</v>
      </c>
      <c r="N639" s="302">
        <v>40.302999999999997</v>
      </c>
      <c r="O639" s="302">
        <v>41.182000000000002</v>
      </c>
      <c r="P639" s="302">
        <v>40.350999999999999</v>
      </c>
      <c r="Q639" s="302">
        <v>40.119</v>
      </c>
      <c r="R639" s="302">
        <v>142.209</v>
      </c>
    </row>
    <row r="640" spans="1:18">
      <c r="A640">
        <v>638</v>
      </c>
      <c r="B640">
        <v>59.69</v>
      </c>
      <c r="C640">
        <v>59.582999999999998</v>
      </c>
      <c r="D640">
        <v>60.012</v>
      </c>
      <c r="E640">
        <v>59.970999999999997</v>
      </c>
      <c r="F640">
        <v>60.006</v>
      </c>
      <c r="G640">
        <v>61.884</v>
      </c>
      <c r="H640">
        <v>61.003</v>
      </c>
      <c r="I640" s="302">
        <v>40.113999999999997</v>
      </c>
      <c r="J640" s="302">
        <v>40.279000000000003</v>
      </c>
      <c r="K640" s="302">
        <v>39.783000000000001</v>
      </c>
      <c r="L640" s="302">
        <v>40.651000000000003</v>
      </c>
      <c r="M640" s="302">
        <v>40.195999999999998</v>
      </c>
      <c r="N640" s="302">
        <v>40.326000000000001</v>
      </c>
      <c r="O640" s="302">
        <v>40.773000000000003</v>
      </c>
      <c r="P640" s="302">
        <v>40.03</v>
      </c>
      <c r="Q640" s="302">
        <v>40.189</v>
      </c>
      <c r="R640" s="302">
        <v>41.219000000000001</v>
      </c>
    </row>
    <row r="641" spans="1:18">
      <c r="A641">
        <v>639</v>
      </c>
      <c r="B641">
        <v>59.332000000000001</v>
      </c>
      <c r="C641">
        <v>60.374000000000002</v>
      </c>
      <c r="D641">
        <v>59.454000000000001</v>
      </c>
      <c r="E641">
        <v>60.185000000000002</v>
      </c>
      <c r="F641">
        <v>58.648000000000003</v>
      </c>
      <c r="G641">
        <v>62.585000000000001</v>
      </c>
      <c r="H641">
        <v>61.215000000000003</v>
      </c>
      <c r="I641" s="302">
        <v>40.195999999999998</v>
      </c>
      <c r="J641" s="302">
        <v>40.253</v>
      </c>
      <c r="K641" s="302">
        <v>39.83</v>
      </c>
      <c r="L641" s="302">
        <v>41.152999999999999</v>
      </c>
      <c r="M641" s="302">
        <v>40.381</v>
      </c>
      <c r="N641" s="302">
        <v>41.097000000000001</v>
      </c>
      <c r="O641" s="302">
        <v>40.939</v>
      </c>
      <c r="P641" s="302">
        <v>40.19</v>
      </c>
      <c r="Q641" s="302">
        <v>40.125</v>
      </c>
      <c r="R641" s="302">
        <v>41.517000000000003</v>
      </c>
    </row>
    <row r="642" spans="1:18">
      <c r="A642">
        <v>640</v>
      </c>
      <c r="B642">
        <v>59.069000000000003</v>
      </c>
      <c r="C642">
        <v>59.223999999999997</v>
      </c>
      <c r="D642">
        <v>59.295999999999999</v>
      </c>
      <c r="E642">
        <v>59.914000000000001</v>
      </c>
      <c r="F642">
        <v>59.082999999999998</v>
      </c>
      <c r="G642">
        <v>64.7</v>
      </c>
      <c r="H642">
        <v>61.601999999999997</v>
      </c>
      <c r="I642" s="302">
        <v>39.917000000000002</v>
      </c>
      <c r="J642" s="302">
        <v>40.314999999999998</v>
      </c>
      <c r="K642" s="302">
        <v>40.088999999999999</v>
      </c>
      <c r="L642" s="302">
        <v>40.972000000000001</v>
      </c>
      <c r="M642" s="302">
        <v>40.347000000000001</v>
      </c>
      <c r="N642" s="302">
        <v>40.664000000000001</v>
      </c>
      <c r="O642" s="302">
        <v>40.917999999999999</v>
      </c>
      <c r="P642" s="302">
        <v>40.234000000000002</v>
      </c>
      <c r="Q642" s="302">
        <v>40.180999999999997</v>
      </c>
      <c r="R642" s="302">
        <v>41.131</v>
      </c>
    </row>
    <row r="643" spans="1:18">
      <c r="A643">
        <v>641</v>
      </c>
      <c r="B643">
        <v>59.015000000000001</v>
      </c>
      <c r="C643">
        <v>59.2</v>
      </c>
      <c r="D643">
        <v>59.155999999999999</v>
      </c>
      <c r="E643">
        <v>60.241</v>
      </c>
      <c r="F643">
        <v>58.822000000000003</v>
      </c>
      <c r="G643">
        <v>69.489000000000004</v>
      </c>
      <c r="H643">
        <v>61.789000000000001</v>
      </c>
      <c r="I643" s="302">
        <v>40.082999999999998</v>
      </c>
      <c r="J643" s="302">
        <v>40.140999999999998</v>
      </c>
      <c r="K643" s="302">
        <v>39.774999999999999</v>
      </c>
      <c r="L643" s="302">
        <v>40.902000000000001</v>
      </c>
      <c r="M643" s="302">
        <v>40.640999999999998</v>
      </c>
      <c r="N643" s="302">
        <v>40.429000000000002</v>
      </c>
      <c r="O643" s="302">
        <v>41.036999999999999</v>
      </c>
      <c r="P643" s="302">
        <v>40.216000000000001</v>
      </c>
      <c r="Q643" s="302">
        <v>40.018000000000001</v>
      </c>
      <c r="R643" s="302">
        <v>40.649000000000001</v>
      </c>
    </row>
    <row r="644" spans="1:18">
      <c r="A644">
        <v>642</v>
      </c>
      <c r="B644">
        <v>58.816000000000003</v>
      </c>
      <c r="C644">
        <v>59.103000000000002</v>
      </c>
      <c r="D644">
        <v>59.768999999999998</v>
      </c>
      <c r="E644">
        <v>60.908000000000001</v>
      </c>
      <c r="F644">
        <v>58.844000000000001</v>
      </c>
      <c r="G644">
        <v>67.33</v>
      </c>
      <c r="H644">
        <v>61.994</v>
      </c>
      <c r="I644" s="302">
        <v>40.271999999999998</v>
      </c>
      <c r="J644" s="302">
        <v>40.228999999999999</v>
      </c>
      <c r="K644" s="302">
        <v>39.956000000000003</v>
      </c>
      <c r="L644" s="302">
        <v>40.966999999999999</v>
      </c>
      <c r="M644" s="302">
        <v>40.377000000000002</v>
      </c>
      <c r="N644" s="302">
        <v>40.680999999999997</v>
      </c>
      <c r="O644" s="302">
        <v>41.435000000000002</v>
      </c>
      <c r="P644" s="302">
        <v>40.014000000000003</v>
      </c>
      <c r="Q644" s="302">
        <v>40.453000000000003</v>
      </c>
      <c r="R644" s="302">
        <v>41.228999999999999</v>
      </c>
    </row>
    <row r="645" spans="1:18">
      <c r="A645">
        <v>643</v>
      </c>
      <c r="B645">
        <v>58.802999999999997</v>
      </c>
      <c r="C645">
        <v>59.402000000000001</v>
      </c>
      <c r="D645">
        <v>59.942</v>
      </c>
      <c r="E645">
        <v>60.874000000000002</v>
      </c>
      <c r="F645">
        <v>59.442999999999998</v>
      </c>
      <c r="G645">
        <v>68.594999999999999</v>
      </c>
      <c r="H645">
        <v>61.850999999999999</v>
      </c>
      <c r="I645" s="302">
        <v>40.069000000000003</v>
      </c>
      <c r="J645" s="302">
        <v>40.152000000000001</v>
      </c>
      <c r="K645" s="302">
        <v>39.895000000000003</v>
      </c>
      <c r="L645" s="302">
        <v>40.82</v>
      </c>
      <c r="M645" s="302">
        <v>40.219000000000001</v>
      </c>
      <c r="N645" s="302">
        <v>40.408999999999999</v>
      </c>
      <c r="O645" s="302">
        <v>40.889000000000003</v>
      </c>
      <c r="P645" s="302">
        <v>40.552</v>
      </c>
      <c r="Q645" s="302">
        <v>40.185000000000002</v>
      </c>
      <c r="R645" s="302">
        <v>40.466000000000001</v>
      </c>
    </row>
    <row r="646" spans="1:18">
      <c r="A646">
        <v>644</v>
      </c>
      <c r="B646">
        <v>58.889000000000003</v>
      </c>
      <c r="C646">
        <v>59.237000000000002</v>
      </c>
      <c r="D646">
        <v>60.954999999999998</v>
      </c>
      <c r="E646">
        <v>61.582999999999998</v>
      </c>
      <c r="F646">
        <v>61.085000000000001</v>
      </c>
      <c r="G646">
        <v>64.103999999999999</v>
      </c>
      <c r="H646">
        <v>61.332999999999998</v>
      </c>
      <c r="I646" s="302">
        <v>40.08</v>
      </c>
      <c r="J646" s="302">
        <v>40.155999999999999</v>
      </c>
      <c r="K646" s="302">
        <v>40.21</v>
      </c>
      <c r="L646" s="302">
        <v>40.976999999999997</v>
      </c>
      <c r="M646" s="302">
        <v>40.360999999999997</v>
      </c>
      <c r="N646" s="302">
        <v>40.476999999999997</v>
      </c>
      <c r="O646" s="302">
        <v>41.262</v>
      </c>
      <c r="P646" s="302">
        <v>141.50800000000001</v>
      </c>
      <c r="Q646" s="302">
        <v>40.127000000000002</v>
      </c>
      <c r="R646" s="302">
        <v>40.442999999999998</v>
      </c>
    </row>
    <row r="647" spans="1:18">
      <c r="A647">
        <v>645</v>
      </c>
      <c r="B647">
        <v>59.838000000000001</v>
      </c>
      <c r="C647">
        <v>59.454999999999998</v>
      </c>
      <c r="D647">
        <v>59.588000000000001</v>
      </c>
      <c r="E647">
        <v>60.469000000000001</v>
      </c>
      <c r="F647">
        <v>60.63</v>
      </c>
      <c r="G647">
        <v>63.454000000000001</v>
      </c>
      <c r="H647">
        <v>61.725999999999999</v>
      </c>
      <c r="I647" s="302">
        <v>39.840000000000003</v>
      </c>
      <c r="J647" s="302">
        <v>40.165999999999997</v>
      </c>
      <c r="K647" s="302">
        <v>141.58199999999999</v>
      </c>
      <c r="L647" s="302">
        <v>149.09299999999999</v>
      </c>
      <c r="M647" s="302">
        <v>41.238999999999997</v>
      </c>
      <c r="N647" s="302">
        <v>40.368000000000002</v>
      </c>
      <c r="O647" s="302">
        <v>41.151000000000003</v>
      </c>
      <c r="P647" s="302">
        <v>40.874000000000002</v>
      </c>
      <c r="Q647" s="302">
        <v>40.374000000000002</v>
      </c>
      <c r="R647" s="302">
        <v>40.511000000000003</v>
      </c>
    </row>
    <row r="648" spans="1:18">
      <c r="A648">
        <v>646</v>
      </c>
      <c r="B648">
        <v>59.286999999999999</v>
      </c>
      <c r="C648">
        <v>59.533000000000001</v>
      </c>
      <c r="D648">
        <v>60.533999999999999</v>
      </c>
      <c r="E648">
        <v>61.063000000000002</v>
      </c>
      <c r="F648">
        <v>61.826000000000001</v>
      </c>
      <c r="G648">
        <v>63.798000000000002</v>
      </c>
      <c r="H648">
        <v>62.063000000000002</v>
      </c>
      <c r="I648" s="302">
        <v>40.023000000000003</v>
      </c>
      <c r="J648" s="302">
        <v>40.35</v>
      </c>
      <c r="K648" s="302">
        <v>41.261000000000003</v>
      </c>
      <c r="L648" s="302">
        <v>42.789000000000001</v>
      </c>
      <c r="M648" s="302">
        <v>40.334000000000003</v>
      </c>
      <c r="N648" s="302">
        <v>40.713000000000001</v>
      </c>
      <c r="O648" s="302">
        <v>41.765000000000001</v>
      </c>
      <c r="P648" s="302">
        <v>40.652000000000001</v>
      </c>
      <c r="Q648" s="302">
        <v>39.965000000000003</v>
      </c>
      <c r="R648" s="302">
        <v>40.566000000000003</v>
      </c>
    </row>
    <row r="649" spans="1:18">
      <c r="A649">
        <v>647</v>
      </c>
      <c r="B649">
        <v>59.892000000000003</v>
      </c>
      <c r="C649">
        <v>59.786999999999999</v>
      </c>
      <c r="D649">
        <v>61.03</v>
      </c>
      <c r="E649">
        <v>60.499000000000002</v>
      </c>
      <c r="F649">
        <v>63.429000000000002</v>
      </c>
      <c r="G649">
        <v>63.530999999999999</v>
      </c>
      <c r="H649">
        <v>60.731999999999999</v>
      </c>
      <c r="I649" s="302">
        <v>39.976999999999997</v>
      </c>
      <c r="J649" s="302">
        <v>40.343000000000004</v>
      </c>
      <c r="K649" s="302">
        <v>40.936999999999998</v>
      </c>
      <c r="L649" s="302">
        <v>42.484000000000002</v>
      </c>
      <c r="M649" s="302">
        <v>40.631</v>
      </c>
      <c r="N649" s="302">
        <v>40.494999999999997</v>
      </c>
      <c r="O649" s="302">
        <v>40.863999999999997</v>
      </c>
      <c r="P649" s="302">
        <v>40.218000000000004</v>
      </c>
      <c r="Q649" s="302">
        <v>40.109000000000002</v>
      </c>
      <c r="R649" s="302">
        <v>40.5</v>
      </c>
    </row>
    <row r="650" spans="1:18">
      <c r="A650">
        <v>648</v>
      </c>
      <c r="B650">
        <v>58.765999999999998</v>
      </c>
      <c r="C650">
        <v>60.529000000000003</v>
      </c>
      <c r="D650">
        <v>59.16</v>
      </c>
      <c r="E650">
        <v>60.372</v>
      </c>
      <c r="F650">
        <v>61.93</v>
      </c>
      <c r="G650">
        <v>62.802999999999997</v>
      </c>
      <c r="H650">
        <v>60.972999999999999</v>
      </c>
      <c r="I650" s="302">
        <v>40.228000000000002</v>
      </c>
      <c r="J650" s="302">
        <v>40.119999999999997</v>
      </c>
      <c r="K650" s="302">
        <v>40.667000000000002</v>
      </c>
      <c r="L650" s="302">
        <v>42.866999999999997</v>
      </c>
      <c r="M650" s="302">
        <v>40.314</v>
      </c>
      <c r="N650" s="302">
        <v>40.515999999999998</v>
      </c>
      <c r="O650" s="302">
        <v>41.96</v>
      </c>
      <c r="P650" s="302">
        <v>40.334000000000003</v>
      </c>
      <c r="Q650" s="302">
        <v>40.067999999999998</v>
      </c>
      <c r="R650" s="302">
        <v>40.548999999999999</v>
      </c>
    </row>
    <row r="651" spans="1:18">
      <c r="A651">
        <v>649</v>
      </c>
      <c r="B651">
        <v>59.225999999999999</v>
      </c>
      <c r="C651">
        <v>59.45</v>
      </c>
      <c r="D651">
        <v>60.045999999999999</v>
      </c>
      <c r="E651">
        <v>59.783000000000001</v>
      </c>
      <c r="F651">
        <v>61.77</v>
      </c>
      <c r="G651">
        <v>63.6</v>
      </c>
      <c r="H651">
        <v>61.048999999999999</v>
      </c>
      <c r="I651" s="302">
        <v>40.158999999999999</v>
      </c>
      <c r="J651" s="302">
        <v>40.039000000000001</v>
      </c>
      <c r="K651" s="302">
        <v>40.459000000000003</v>
      </c>
      <c r="L651" s="302">
        <v>41.902000000000001</v>
      </c>
      <c r="M651" s="302">
        <v>40.332000000000001</v>
      </c>
      <c r="N651" s="302">
        <v>40.741</v>
      </c>
      <c r="O651" s="302">
        <v>40.976999999999997</v>
      </c>
      <c r="P651" s="302">
        <v>40.392000000000003</v>
      </c>
      <c r="Q651" s="302">
        <v>40.134999999999998</v>
      </c>
      <c r="R651" s="302">
        <v>40.439</v>
      </c>
    </row>
    <row r="652" spans="1:18">
      <c r="A652">
        <v>650</v>
      </c>
      <c r="B652">
        <v>59.040999999999997</v>
      </c>
      <c r="C652">
        <v>59.459000000000003</v>
      </c>
      <c r="D652">
        <v>59.76</v>
      </c>
      <c r="E652">
        <v>59.628999999999998</v>
      </c>
      <c r="F652">
        <v>61.633000000000003</v>
      </c>
      <c r="G652">
        <v>63.152000000000001</v>
      </c>
      <c r="H652">
        <v>60.545000000000002</v>
      </c>
      <c r="I652" s="302">
        <v>40.183999999999997</v>
      </c>
      <c r="J652" s="302">
        <v>40.204999999999998</v>
      </c>
      <c r="K652" s="302">
        <v>40.475000000000001</v>
      </c>
      <c r="L652" s="302">
        <v>41.823</v>
      </c>
      <c r="M652" s="302">
        <v>40.302</v>
      </c>
      <c r="N652" s="302">
        <v>40.290999999999997</v>
      </c>
      <c r="O652" s="302">
        <v>40.817999999999998</v>
      </c>
      <c r="P652" s="302">
        <v>40.246000000000002</v>
      </c>
      <c r="Q652" s="302">
        <v>40.130000000000003</v>
      </c>
      <c r="R652" s="302">
        <v>40.314</v>
      </c>
    </row>
    <row r="653" spans="1:18">
      <c r="A653">
        <v>651</v>
      </c>
      <c r="B653">
        <v>58.631</v>
      </c>
      <c r="C653">
        <v>59.396000000000001</v>
      </c>
      <c r="D653">
        <v>59.424999999999997</v>
      </c>
      <c r="E653">
        <v>60.128</v>
      </c>
      <c r="F653">
        <v>61.473999999999997</v>
      </c>
      <c r="G653">
        <v>69.667000000000002</v>
      </c>
      <c r="H653">
        <v>60.8</v>
      </c>
      <c r="I653" s="302">
        <v>40.116999999999997</v>
      </c>
      <c r="J653" s="302">
        <v>40.106000000000002</v>
      </c>
      <c r="K653" s="302">
        <v>40.356999999999999</v>
      </c>
      <c r="L653" s="302">
        <v>41.648000000000003</v>
      </c>
      <c r="M653" s="302">
        <v>40.194000000000003</v>
      </c>
      <c r="N653" s="302">
        <v>40.481999999999999</v>
      </c>
      <c r="O653" s="302">
        <v>40.774000000000001</v>
      </c>
      <c r="P653" s="302">
        <v>40.055999999999997</v>
      </c>
      <c r="Q653" s="302">
        <v>40.070999999999998</v>
      </c>
      <c r="R653" s="302">
        <v>40.468000000000004</v>
      </c>
    </row>
    <row r="654" spans="1:18">
      <c r="A654">
        <v>652</v>
      </c>
      <c r="B654">
        <v>58.978000000000002</v>
      </c>
      <c r="C654">
        <v>59.610999999999997</v>
      </c>
      <c r="D654">
        <v>59.825000000000003</v>
      </c>
      <c r="E654">
        <v>60.286999999999999</v>
      </c>
      <c r="F654">
        <v>61.454000000000001</v>
      </c>
      <c r="G654">
        <v>63.143999999999998</v>
      </c>
      <c r="H654">
        <v>60.503999999999998</v>
      </c>
      <c r="I654" s="302">
        <v>40.176000000000002</v>
      </c>
      <c r="J654" s="302">
        <v>39.960999999999999</v>
      </c>
      <c r="K654" s="302">
        <v>40.094999999999999</v>
      </c>
      <c r="L654" s="302">
        <v>41.716999999999999</v>
      </c>
      <c r="M654" s="302">
        <v>40.270000000000003</v>
      </c>
      <c r="N654" s="302">
        <v>40.536000000000001</v>
      </c>
      <c r="O654" s="302">
        <v>40.920999999999999</v>
      </c>
      <c r="P654" s="302">
        <v>40.584000000000003</v>
      </c>
      <c r="Q654" s="302">
        <v>40.255000000000003</v>
      </c>
      <c r="R654" s="302">
        <v>40.256999999999998</v>
      </c>
    </row>
    <row r="655" spans="1:18">
      <c r="A655">
        <v>653</v>
      </c>
      <c r="B655">
        <v>59.113</v>
      </c>
      <c r="C655">
        <v>60.186</v>
      </c>
      <c r="D655">
        <v>60.094000000000001</v>
      </c>
      <c r="E655">
        <v>60.101999999999997</v>
      </c>
      <c r="F655">
        <v>61.353999999999999</v>
      </c>
      <c r="G655">
        <v>67.811999999999998</v>
      </c>
      <c r="H655">
        <v>61.103000000000002</v>
      </c>
      <c r="I655" s="302">
        <v>40.112000000000002</v>
      </c>
      <c r="J655" s="302">
        <v>40.085999999999999</v>
      </c>
      <c r="K655" s="302">
        <v>40.148000000000003</v>
      </c>
      <c r="L655" s="302">
        <v>41.576999999999998</v>
      </c>
      <c r="M655" s="302">
        <v>40.252000000000002</v>
      </c>
      <c r="N655" s="302">
        <v>41.527000000000001</v>
      </c>
      <c r="O655" s="302">
        <v>41.097000000000001</v>
      </c>
      <c r="P655" s="302">
        <v>40.542000000000002</v>
      </c>
      <c r="Q655" s="302">
        <v>40.011000000000003</v>
      </c>
      <c r="R655" s="302">
        <v>40.414000000000001</v>
      </c>
    </row>
    <row r="656" spans="1:18">
      <c r="A656">
        <v>654</v>
      </c>
      <c r="B656">
        <v>58.747</v>
      </c>
      <c r="C656">
        <v>59.475999999999999</v>
      </c>
      <c r="D656">
        <v>59.603999999999999</v>
      </c>
      <c r="E656">
        <v>59.972000000000001</v>
      </c>
      <c r="F656">
        <v>61.256999999999998</v>
      </c>
      <c r="G656">
        <v>64.052999999999997</v>
      </c>
      <c r="H656">
        <v>60.837000000000003</v>
      </c>
      <c r="I656" s="302">
        <v>41.158000000000001</v>
      </c>
      <c r="J656" s="302">
        <v>40.082999999999998</v>
      </c>
      <c r="K656" s="302">
        <v>40.276000000000003</v>
      </c>
      <c r="L656" s="302">
        <v>42.921999999999997</v>
      </c>
      <c r="M656" s="302">
        <v>40.311</v>
      </c>
      <c r="N656" s="302">
        <v>40.436</v>
      </c>
      <c r="O656" s="302">
        <v>40.927</v>
      </c>
      <c r="P656" s="302">
        <v>40.100999999999999</v>
      </c>
      <c r="Q656" s="302">
        <v>40.136000000000003</v>
      </c>
      <c r="R656" s="302">
        <v>40.238</v>
      </c>
    </row>
    <row r="657" spans="1:18">
      <c r="A657">
        <v>655</v>
      </c>
      <c r="B657">
        <v>58.905999999999999</v>
      </c>
      <c r="C657">
        <v>59.402999999999999</v>
      </c>
      <c r="D657">
        <v>60.601999999999997</v>
      </c>
      <c r="E657">
        <v>60.02</v>
      </c>
      <c r="F657">
        <v>61.292000000000002</v>
      </c>
      <c r="G657">
        <v>63.176000000000002</v>
      </c>
      <c r="H657">
        <v>60.405000000000001</v>
      </c>
      <c r="I657" s="302">
        <v>40.125999999999998</v>
      </c>
      <c r="J657" s="302">
        <v>40.156999999999996</v>
      </c>
      <c r="K657" s="302">
        <v>40.295000000000002</v>
      </c>
      <c r="L657" s="302">
        <v>42.497</v>
      </c>
      <c r="M657" s="302">
        <v>40.381</v>
      </c>
      <c r="N657" s="302">
        <v>40.774000000000001</v>
      </c>
      <c r="O657" s="302">
        <v>41.134</v>
      </c>
      <c r="P657" s="302">
        <v>40.085999999999999</v>
      </c>
      <c r="Q657" s="302">
        <v>40.085999999999999</v>
      </c>
      <c r="R657" s="302">
        <v>40.231999999999999</v>
      </c>
    </row>
    <row r="658" spans="1:18">
      <c r="A658">
        <v>656</v>
      </c>
      <c r="B658">
        <v>59.478999999999999</v>
      </c>
      <c r="C658">
        <v>59.344999999999999</v>
      </c>
      <c r="D658">
        <v>59.932000000000002</v>
      </c>
      <c r="E658">
        <v>60.255000000000003</v>
      </c>
      <c r="F658">
        <v>61.55</v>
      </c>
      <c r="G658">
        <v>64.405000000000001</v>
      </c>
      <c r="H658">
        <v>61.706000000000003</v>
      </c>
      <c r="I658" s="302">
        <v>40.253</v>
      </c>
      <c r="J658" s="302">
        <v>40.112000000000002</v>
      </c>
      <c r="K658" s="302">
        <v>40.131999999999998</v>
      </c>
      <c r="L658" s="302">
        <v>41.558999999999997</v>
      </c>
      <c r="M658" s="302">
        <v>40.283000000000001</v>
      </c>
      <c r="N658" s="302">
        <v>40.448999999999998</v>
      </c>
      <c r="O658" s="302">
        <v>41.255000000000003</v>
      </c>
      <c r="P658" s="302">
        <v>40.106999999999999</v>
      </c>
      <c r="Q658" s="302">
        <v>40.122</v>
      </c>
      <c r="R658" s="302">
        <v>40.886000000000003</v>
      </c>
    </row>
    <row r="659" spans="1:18">
      <c r="A659">
        <v>657</v>
      </c>
      <c r="B659">
        <v>59.116</v>
      </c>
      <c r="C659">
        <v>59.584000000000003</v>
      </c>
      <c r="D659">
        <v>60.179000000000002</v>
      </c>
      <c r="E659">
        <v>60.222000000000001</v>
      </c>
      <c r="F659">
        <v>62.026000000000003</v>
      </c>
      <c r="G659">
        <v>68.878</v>
      </c>
      <c r="H659">
        <v>60.722999999999999</v>
      </c>
      <c r="I659" s="302">
        <v>40.162999999999997</v>
      </c>
      <c r="J659" s="302">
        <v>40.32</v>
      </c>
      <c r="K659" s="302">
        <v>40.261000000000003</v>
      </c>
      <c r="L659" s="302">
        <v>41.484000000000002</v>
      </c>
      <c r="M659" s="302">
        <v>40.319000000000003</v>
      </c>
      <c r="N659" s="302">
        <v>40.616</v>
      </c>
      <c r="O659" s="302">
        <v>40.820999999999998</v>
      </c>
      <c r="P659" s="302">
        <v>40.207999999999998</v>
      </c>
      <c r="Q659" s="302">
        <v>39.933</v>
      </c>
      <c r="R659" s="302">
        <v>40.470999999999997</v>
      </c>
    </row>
    <row r="660" spans="1:18">
      <c r="A660">
        <v>658</v>
      </c>
      <c r="B660">
        <v>58.78</v>
      </c>
      <c r="C660">
        <v>60.204999999999998</v>
      </c>
      <c r="D660">
        <v>59.743000000000002</v>
      </c>
      <c r="E660">
        <v>59.695</v>
      </c>
      <c r="F660">
        <v>62.119</v>
      </c>
      <c r="G660">
        <v>62.805999999999997</v>
      </c>
      <c r="H660">
        <v>61.07</v>
      </c>
      <c r="I660" s="302">
        <v>40.225999999999999</v>
      </c>
      <c r="J660" s="302">
        <v>40.084000000000003</v>
      </c>
      <c r="K660" s="302">
        <v>39.972000000000001</v>
      </c>
      <c r="L660" s="302">
        <v>41.325000000000003</v>
      </c>
      <c r="M660" s="302">
        <v>40.095999999999997</v>
      </c>
      <c r="N660" s="302">
        <v>40.353999999999999</v>
      </c>
      <c r="O660" s="302">
        <v>40.834000000000003</v>
      </c>
      <c r="P660" s="302">
        <v>40.057000000000002</v>
      </c>
      <c r="Q660" s="302">
        <v>40.052999999999997</v>
      </c>
      <c r="R660" s="302">
        <v>40.514000000000003</v>
      </c>
    </row>
    <row r="661" spans="1:18">
      <c r="A661">
        <v>659</v>
      </c>
      <c r="B661">
        <v>59.567</v>
      </c>
      <c r="C661">
        <v>59.261000000000003</v>
      </c>
      <c r="D661">
        <v>59.609000000000002</v>
      </c>
      <c r="E661">
        <v>59.302999999999997</v>
      </c>
      <c r="F661">
        <v>61.905000000000001</v>
      </c>
      <c r="G661">
        <v>63.35</v>
      </c>
      <c r="H661">
        <v>60.905999999999999</v>
      </c>
      <c r="I661" s="302">
        <v>40.095999999999997</v>
      </c>
      <c r="J661" s="302">
        <v>40.082000000000001</v>
      </c>
      <c r="K661" s="302">
        <v>40.735999999999997</v>
      </c>
      <c r="L661" s="302">
        <v>41.563000000000002</v>
      </c>
      <c r="M661" s="302">
        <v>40.783999999999999</v>
      </c>
      <c r="N661" s="302">
        <v>40.451999999999998</v>
      </c>
      <c r="O661" s="302">
        <v>40.942</v>
      </c>
      <c r="P661" s="302">
        <v>39.957000000000001</v>
      </c>
      <c r="Q661" s="302">
        <v>40.106000000000002</v>
      </c>
      <c r="R661" s="302">
        <v>40.494999999999997</v>
      </c>
    </row>
    <row r="662" spans="1:18">
      <c r="A662">
        <v>660</v>
      </c>
      <c r="B662">
        <v>59.280999999999999</v>
      </c>
      <c r="C662">
        <v>59.247</v>
      </c>
      <c r="D662">
        <v>60.436</v>
      </c>
      <c r="E662">
        <v>59.975000000000001</v>
      </c>
      <c r="F662">
        <v>61.692</v>
      </c>
      <c r="G662">
        <v>63.656999999999996</v>
      </c>
      <c r="H662">
        <v>60.335000000000001</v>
      </c>
      <c r="I662" s="302">
        <v>40.488</v>
      </c>
      <c r="J662" s="302">
        <v>40.192</v>
      </c>
      <c r="K662" s="302">
        <v>40.179000000000002</v>
      </c>
      <c r="L662" s="302">
        <v>42.334000000000003</v>
      </c>
      <c r="M662" s="302">
        <v>40.430999999999997</v>
      </c>
      <c r="N662" s="302">
        <v>40.725999999999999</v>
      </c>
      <c r="O662" s="302">
        <v>41.234000000000002</v>
      </c>
      <c r="P662" s="302">
        <v>40.331000000000003</v>
      </c>
      <c r="Q662" s="302">
        <v>39.973999999999997</v>
      </c>
      <c r="R662" s="302">
        <v>40.545000000000002</v>
      </c>
    </row>
    <row r="663" spans="1:18">
      <c r="A663">
        <v>661</v>
      </c>
      <c r="B663">
        <v>58.613</v>
      </c>
      <c r="C663">
        <v>59.540999999999997</v>
      </c>
      <c r="D663">
        <v>60.194000000000003</v>
      </c>
      <c r="E663">
        <v>59.93</v>
      </c>
      <c r="F663">
        <v>62.33</v>
      </c>
      <c r="G663">
        <v>62.908000000000001</v>
      </c>
      <c r="H663">
        <v>61.055</v>
      </c>
      <c r="I663" s="302">
        <v>40.277000000000001</v>
      </c>
      <c r="J663" s="302">
        <v>40.149000000000001</v>
      </c>
      <c r="K663" s="302">
        <v>40.250999999999998</v>
      </c>
      <c r="L663" s="302">
        <v>41.853999999999999</v>
      </c>
      <c r="M663" s="302">
        <v>40.185000000000002</v>
      </c>
      <c r="N663" s="302">
        <v>40.802999999999997</v>
      </c>
      <c r="O663" s="302">
        <v>40.884999999999998</v>
      </c>
      <c r="P663" s="302">
        <v>40.152999999999999</v>
      </c>
      <c r="Q663" s="302">
        <v>39.988</v>
      </c>
      <c r="R663" s="302">
        <v>40.869999999999997</v>
      </c>
    </row>
    <row r="664" spans="1:18">
      <c r="A664">
        <v>662</v>
      </c>
      <c r="B664">
        <v>58.895000000000003</v>
      </c>
      <c r="C664">
        <v>58.578000000000003</v>
      </c>
      <c r="D664">
        <v>60.124000000000002</v>
      </c>
      <c r="E664">
        <v>60.448</v>
      </c>
      <c r="F664">
        <v>61.521000000000001</v>
      </c>
      <c r="G664">
        <v>65.997</v>
      </c>
      <c r="H664">
        <v>60.795999999999999</v>
      </c>
      <c r="I664" s="302">
        <v>40.213999999999999</v>
      </c>
      <c r="J664" s="302">
        <v>40.195</v>
      </c>
      <c r="K664" s="302">
        <v>40.238999999999997</v>
      </c>
      <c r="L664" s="302">
        <v>42.561</v>
      </c>
      <c r="M664" s="302">
        <v>40.296999999999997</v>
      </c>
      <c r="N664" s="302">
        <v>40.908999999999999</v>
      </c>
      <c r="O664" s="302">
        <v>41.337000000000003</v>
      </c>
      <c r="P664" s="302">
        <v>39.921999999999997</v>
      </c>
      <c r="Q664" s="302">
        <v>40.081000000000003</v>
      </c>
      <c r="R664" s="302">
        <v>40.32</v>
      </c>
    </row>
    <row r="665" spans="1:18">
      <c r="A665">
        <v>663</v>
      </c>
      <c r="B665">
        <v>60.427</v>
      </c>
      <c r="C665">
        <v>58.722000000000001</v>
      </c>
      <c r="D665">
        <v>59.441000000000003</v>
      </c>
      <c r="E665">
        <v>59.993000000000002</v>
      </c>
      <c r="F665">
        <v>62.453000000000003</v>
      </c>
      <c r="G665">
        <v>67.825999999999993</v>
      </c>
      <c r="H665">
        <v>61.085000000000001</v>
      </c>
      <c r="I665" s="302">
        <v>40.457000000000001</v>
      </c>
      <c r="J665" s="302">
        <v>40.055</v>
      </c>
      <c r="K665" s="302">
        <v>40.000999999999998</v>
      </c>
      <c r="L665" s="302">
        <v>41.377000000000002</v>
      </c>
      <c r="M665" s="302">
        <v>40.430999999999997</v>
      </c>
      <c r="N665" s="302">
        <v>40.877000000000002</v>
      </c>
      <c r="O665" s="302">
        <v>40.779000000000003</v>
      </c>
      <c r="P665" s="302">
        <v>40.000999999999998</v>
      </c>
      <c r="Q665" s="302">
        <v>39.994999999999997</v>
      </c>
      <c r="R665" s="302">
        <v>40.515000000000001</v>
      </c>
    </row>
    <row r="666" spans="1:18">
      <c r="A666">
        <v>664</v>
      </c>
      <c r="B666">
        <v>59.267000000000003</v>
      </c>
      <c r="C666">
        <v>59.265000000000001</v>
      </c>
      <c r="D666">
        <v>59.691000000000003</v>
      </c>
      <c r="E666">
        <v>60.054000000000002</v>
      </c>
      <c r="F666">
        <v>61.6</v>
      </c>
      <c r="G666">
        <v>61.012999999999998</v>
      </c>
      <c r="H666">
        <v>61.613</v>
      </c>
      <c r="I666" s="302">
        <v>40.323999999999998</v>
      </c>
      <c r="J666" s="302">
        <v>40.095999999999997</v>
      </c>
      <c r="K666" s="302">
        <v>40.485999999999997</v>
      </c>
      <c r="L666" s="302">
        <v>43.338000000000001</v>
      </c>
      <c r="M666" s="302">
        <v>41.704999999999998</v>
      </c>
      <c r="N666" s="302">
        <v>141.29499999999999</v>
      </c>
      <c r="O666" s="302">
        <v>40.96</v>
      </c>
      <c r="P666" s="302">
        <v>40.137999999999998</v>
      </c>
      <c r="Q666" s="302">
        <v>39.981999999999999</v>
      </c>
      <c r="R666" s="302">
        <v>40.65</v>
      </c>
    </row>
    <row r="667" spans="1:18">
      <c r="A667">
        <v>665</v>
      </c>
      <c r="B667">
        <v>59.179000000000002</v>
      </c>
      <c r="C667">
        <v>59.222000000000001</v>
      </c>
      <c r="D667">
        <v>60.476999999999997</v>
      </c>
      <c r="E667">
        <v>59.69</v>
      </c>
      <c r="F667">
        <v>60.619</v>
      </c>
      <c r="G667">
        <v>60.58</v>
      </c>
      <c r="H667">
        <v>61.325000000000003</v>
      </c>
      <c r="I667" s="302">
        <v>40.048999999999999</v>
      </c>
      <c r="J667" s="302">
        <v>40.308999999999997</v>
      </c>
      <c r="K667" s="302">
        <v>40.058999999999997</v>
      </c>
      <c r="L667" s="302">
        <v>42.463999999999999</v>
      </c>
      <c r="M667" s="302">
        <v>41.246000000000002</v>
      </c>
      <c r="N667" s="302">
        <v>40.773000000000003</v>
      </c>
      <c r="O667" s="302">
        <v>41.064</v>
      </c>
      <c r="P667" s="302">
        <v>40.128</v>
      </c>
      <c r="Q667" s="302">
        <v>40.274999999999999</v>
      </c>
      <c r="R667" s="302">
        <v>40.578000000000003</v>
      </c>
    </row>
    <row r="668" spans="1:18">
      <c r="A668">
        <v>666</v>
      </c>
      <c r="B668">
        <v>60.215000000000003</v>
      </c>
      <c r="C668">
        <v>58.942</v>
      </c>
      <c r="D668">
        <v>60.152000000000001</v>
      </c>
      <c r="E668">
        <v>59.945999999999998</v>
      </c>
      <c r="F668">
        <v>60.911000000000001</v>
      </c>
      <c r="G668">
        <v>60.438000000000002</v>
      </c>
      <c r="H668">
        <v>60.347999999999999</v>
      </c>
      <c r="I668" s="302">
        <v>40.088999999999999</v>
      </c>
      <c r="J668" s="302">
        <v>40.036999999999999</v>
      </c>
      <c r="K668" s="302">
        <v>39.997</v>
      </c>
      <c r="L668" s="302">
        <v>41.64</v>
      </c>
      <c r="M668" s="302">
        <v>142.08199999999999</v>
      </c>
      <c r="N668" s="302">
        <v>40.6</v>
      </c>
      <c r="O668" s="302">
        <v>40.805</v>
      </c>
      <c r="P668" s="302">
        <v>40.03</v>
      </c>
      <c r="Q668" s="302">
        <v>40.103000000000002</v>
      </c>
      <c r="R668" s="302">
        <v>40.844000000000001</v>
      </c>
    </row>
    <row r="669" spans="1:18">
      <c r="A669">
        <v>667</v>
      </c>
      <c r="B669">
        <v>59.829000000000001</v>
      </c>
      <c r="C669">
        <v>59.274000000000001</v>
      </c>
      <c r="D669">
        <v>59.914000000000001</v>
      </c>
      <c r="E669">
        <v>61.052</v>
      </c>
      <c r="F669">
        <v>60.615000000000002</v>
      </c>
      <c r="G669">
        <v>61.436999999999998</v>
      </c>
      <c r="H669">
        <v>60.595999999999997</v>
      </c>
      <c r="I669" s="302">
        <v>40.112000000000002</v>
      </c>
      <c r="J669" s="302">
        <v>40.759</v>
      </c>
      <c r="K669" s="302">
        <v>40.018000000000001</v>
      </c>
      <c r="L669" s="302">
        <v>42.712000000000003</v>
      </c>
      <c r="M669" s="302">
        <v>41.436</v>
      </c>
      <c r="N669" s="302">
        <v>40.581000000000003</v>
      </c>
      <c r="O669" s="302">
        <v>41.484999999999999</v>
      </c>
      <c r="P669" s="302">
        <v>40.011000000000003</v>
      </c>
      <c r="Q669" s="302">
        <v>40.284999999999997</v>
      </c>
      <c r="R669" s="302">
        <v>40.228000000000002</v>
      </c>
    </row>
    <row r="670" spans="1:18">
      <c r="A670">
        <v>668</v>
      </c>
      <c r="B670">
        <v>60.759</v>
      </c>
      <c r="C670">
        <v>59.634999999999998</v>
      </c>
      <c r="D670">
        <v>59.847000000000001</v>
      </c>
      <c r="E670">
        <v>61.57</v>
      </c>
      <c r="F670">
        <v>60.911999999999999</v>
      </c>
      <c r="G670">
        <v>60.127000000000002</v>
      </c>
      <c r="H670">
        <v>60.213000000000001</v>
      </c>
      <c r="I670" s="302">
        <v>40.079000000000001</v>
      </c>
      <c r="J670" s="302">
        <v>140.983</v>
      </c>
      <c r="K670" s="302">
        <v>40.015999999999998</v>
      </c>
      <c r="L670" s="302">
        <v>513.77800000000002</v>
      </c>
      <c r="M670" s="302">
        <v>40.857999999999997</v>
      </c>
      <c r="N670" s="302">
        <v>40.575000000000003</v>
      </c>
      <c r="O670" s="302">
        <v>41.128</v>
      </c>
      <c r="P670" s="302">
        <v>40.107999999999997</v>
      </c>
      <c r="Q670" s="302">
        <v>39.993000000000002</v>
      </c>
      <c r="R670" s="302">
        <v>40.517000000000003</v>
      </c>
    </row>
    <row r="671" spans="1:18">
      <c r="A671">
        <v>669</v>
      </c>
      <c r="B671">
        <v>59.411000000000001</v>
      </c>
      <c r="C671">
        <v>59.037999999999997</v>
      </c>
      <c r="D671">
        <v>60.883000000000003</v>
      </c>
      <c r="E671">
        <v>59.911999999999999</v>
      </c>
      <c r="F671">
        <v>61.25</v>
      </c>
      <c r="G671">
        <v>60.795000000000002</v>
      </c>
      <c r="H671">
        <v>60.87</v>
      </c>
      <c r="I671" s="302">
        <v>40.115000000000002</v>
      </c>
      <c r="J671" s="302">
        <v>41.47</v>
      </c>
      <c r="K671" s="302">
        <v>40.444000000000003</v>
      </c>
      <c r="L671" s="302">
        <v>42.168999999999997</v>
      </c>
      <c r="M671" s="302">
        <v>40.460999999999999</v>
      </c>
      <c r="N671" s="302">
        <v>40.526000000000003</v>
      </c>
      <c r="O671" s="302">
        <v>41.354999999999997</v>
      </c>
      <c r="P671" s="302">
        <v>40.073999999999998</v>
      </c>
      <c r="Q671" s="302">
        <v>40.087000000000003</v>
      </c>
      <c r="R671" s="302">
        <v>40.506999999999998</v>
      </c>
    </row>
    <row r="672" spans="1:18">
      <c r="A672">
        <v>670</v>
      </c>
      <c r="B672">
        <v>59.003999999999998</v>
      </c>
      <c r="C672">
        <v>58.959000000000003</v>
      </c>
      <c r="D672">
        <v>59.997</v>
      </c>
      <c r="E672">
        <v>59.593000000000004</v>
      </c>
      <c r="F672">
        <v>60.725000000000001</v>
      </c>
      <c r="G672">
        <v>60.71</v>
      </c>
      <c r="H672">
        <v>60.476999999999997</v>
      </c>
      <c r="I672" s="302">
        <v>40.116</v>
      </c>
      <c r="J672" s="302">
        <v>41.2</v>
      </c>
      <c r="K672" s="302">
        <v>40.005000000000003</v>
      </c>
      <c r="L672" s="302">
        <v>41.805</v>
      </c>
      <c r="M672" s="302">
        <v>40.448</v>
      </c>
      <c r="N672" s="302">
        <v>40.451999999999998</v>
      </c>
      <c r="O672" s="302">
        <v>40.917000000000002</v>
      </c>
      <c r="P672" s="302">
        <v>40.08</v>
      </c>
      <c r="Q672" s="302">
        <v>40.076000000000001</v>
      </c>
      <c r="R672" s="302">
        <v>40.716000000000001</v>
      </c>
    </row>
    <row r="673" spans="1:18">
      <c r="A673">
        <v>671</v>
      </c>
      <c r="B673">
        <v>59.003</v>
      </c>
      <c r="C673">
        <v>59.152000000000001</v>
      </c>
      <c r="D673">
        <v>59.988999999999997</v>
      </c>
      <c r="E673">
        <v>60.079000000000001</v>
      </c>
      <c r="F673">
        <v>61.5</v>
      </c>
      <c r="G673">
        <v>60.749000000000002</v>
      </c>
      <c r="H673">
        <v>61.091000000000001</v>
      </c>
      <c r="I673" s="302">
        <v>40.332999999999998</v>
      </c>
      <c r="J673" s="302">
        <v>41.698</v>
      </c>
      <c r="K673" s="302">
        <v>40.034999999999997</v>
      </c>
      <c r="L673" s="302">
        <v>44.06</v>
      </c>
      <c r="M673" s="302">
        <v>41.048000000000002</v>
      </c>
      <c r="N673" s="302">
        <v>40.347999999999999</v>
      </c>
      <c r="O673" s="302">
        <v>40.880000000000003</v>
      </c>
      <c r="P673" s="302">
        <v>39.908000000000001</v>
      </c>
      <c r="Q673" s="302">
        <v>40.106000000000002</v>
      </c>
      <c r="R673" s="302">
        <v>40.418999999999997</v>
      </c>
    </row>
    <row r="674" spans="1:18">
      <c r="A674">
        <v>672</v>
      </c>
      <c r="B674">
        <v>59.963000000000001</v>
      </c>
      <c r="C674">
        <v>59.567</v>
      </c>
      <c r="D674">
        <v>59.621000000000002</v>
      </c>
      <c r="E674">
        <v>60.841999999999999</v>
      </c>
      <c r="F674">
        <v>61.002000000000002</v>
      </c>
      <c r="G674">
        <v>60.988999999999997</v>
      </c>
      <c r="H674">
        <v>61.457999999999998</v>
      </c>
      <c r="I674" s="302">
        <v>40.232999999999997</v>
      </c>
      <c r="J674" s="302">
        <v>41.878</v>
      </c>
      <c r="K674" s="302">
        <v>40.225000000000001</v>
      </c>
      <c r="L674" s="302">
        <v>43.066000000000003</v>
      </c>
      <c r="M674" s="302">
        <v>40.863</v>
      </c>
      <c r="N674" s="302">
        <v>40.35</v>
      </c>
      <c r="O674" s="302">
        <v>41.008000000000003</v>
      </c>
      <c r="P674" s="302">
        <v>40.017000000000003</v>
      </c>
      <c r="Q674" s="302">
        <v>40.064</v>
      </c>
      <c r="R674" s="302">
        <v>40.612000000000002</v>
      </c>
    </row>
    <row r="675" spans="1:18">
      <c r="A675">
        <v>673</v>
      </c>
      <c r="B675">
        <v>58.747</v>
      </c>
      <c r="C675">
        <v>59.372999999999998</v>
      </c>
      <c r="D675">
        <v>60.290999999999997</v>
      </c>
      <c r="E675">
        <v>60.295000000000002</v>
      </c>
      <c r="F675">
        <v>61.048000000000002</v>
      </c>
      <c r="G675">
        <v>60.9</v>
      </c>
      <c r="H675">
        <v>61.633000000000003</v>
      </c>
      <c r="I675" s="302">
        <v>40.002000000000002</v>
      </c>
      <c r="J675" s="302">
        <v>40.996000000000002</v>
      </c>
      <c r="K675" s="302">
        <v>40.273000000000003</v>
      </c>
      <c r="L675" s="302">
        <v>41.965000000000003</v>
      </c>
      <c r="M675" s="302">
        <v>41.04</v>
      </c>
      <c r="N675" s="302">
        <v>40.401000000000003</v>
      </c>
      <c r="O675" s="302">
        <v>40.741999999999997</v>
      </c>
      <c r="P675" s="302">
        <v>39.895000000000003</v>
      </c>
      <c r="Q675" s="302">
        <v>40.067</v>
      </c>
      <c r="R675" s="302">
        <v>40.365000000000002</v>
      </c>
    </row>
    <row r="676" spans="1:18">
      <c r="A676">
        <v>674</v>
      </c>
      <c r="B676">
        <v>59.262</v>
      </c>
      <c r="C676">
        <v>59.834000000000003</v>
      </c>
      <c r="D676">
        <v>60.439</v>
      </c>
      <c r="E676">
        <v>60.23</v>
      </c>
      <c r="F676">
        <v>61.258000000000003</v>
      </c>
      <c r="G676">
        <v>59.963000000000001</v>
      </c>
      <c r="H676">
        <v>61.113</v>
      </c>
      <c r="I676" s="302">
        <v>40.383000000000003</v>
      </c>
      <c r="J676" s="302">
        <v>41.868000000000002</v>
      </c>
      <c r="K676" s="302">
        <v>39.962000000000003</v>
      </c>
      <c r="L676" s="302">
        <v>42.552</v>
      </c>
      <c r="M676" s="302">
        <v>40.709000000000003</v>
      </c>
      <c r="N676" s="302">
        <v>40.42</v>
      </c>
      <c r="O676" s="302">
        <v>40.997999999999998</v>
      </c>
      <c r="P676" s="302">
        <v>40.103000000000002</v>
      </c>
      <c r="Q676" s="302">
        <v>40.143000000000001</v>
      </c>
      <c r="R676" s="302">
        <v>40.502000000000002</v>
      </c>
    </row>
    <row r="677" spans="1:18">
      <c r="A677">
        <v>675</v>
      </c>
      <c r="B677">
        <v>58.92</v>
      </c>
      <c r="C677">
        <v>59.838999999999999</v>
      </c>
      <c r="D677">
        <v>60.661000000000001</v>
      </c>
      <c r="E677">
        <v>59.92</v>
      </c>
      <c r="F677">
        <v>61.613</v>
      </c>
      <c r="G677">
        <v>64.001999999999995</v>
      </c>
      <c r="H677">
        <v>61.994</v>
      </c>
      <c r="I677" s="302">
        <v>40.316000000000003</v>
      </c>
      <c r="J677" s="302">
        <v>40.951999999999998</v>
      </c>
      <c r="K677" s="302">
        <v>40.268999999999998</v>
      </c>
      <c r="L677" s="302">
        <v>42.247999999999998</v>
      </c>
      <c r="M677" s="302">
        <v>40.783000000000001</v>
      </c>
      <c r="N677" s="302">
        <v>40.545999999999999</v>
      </c>
      <c r="O677" s="302">
        <v>40.987000000000002</v>
      </c>
      <c r="P677" s="302">
        <v>40.101999999999997</v>
      </c>
      <c r="Q677" s="302">
        <v>40.158999999999999</v>
      </c>
      <c r="R677" s="302">
        <v>40.356999999999999</v>
      </c>
    </row>
    <row r="678" spans="1:18">
      <c r="A678">
        <v>676</v>
      </c>
      <c r="B678">
        <v>58.923999999999999</v>
      </c>
      <c r="C678">
        <v>59.616999999999997</v>
      </c>
      <c r="D678">
        <v>60.069000000000003</v>
      </c>
      <c r="E678">
        <v>59.889000000000003</v>
      </c>
      <c r="F678">
        <v>60.881999999999998</v>
      </c>
      <c r="G678">
        <v>61.316000000000003</v>
      </c>
      <c r="H678">
        <v>64.344999999999999</v>
      </c>
      <c r="I678" s="302">
        <v>40.640999999999998</v>
      </c>
      <c r="J678" s="302">
        <v>40.710999999999999</v>
      </c>
      <c r="K678" s="302">
        <v>40.040999999999997</v>
      </c>
      <c r="L678" s="302">
        <v>42.176000000000002</v>
      </c>
      <c r="M678" s="302">
        <v>40.445</v>
      </c>
      <c r="N678" s="302">
        <v>40.512999999999998</v>
      </c>
      <c r="O678" s="302">
        <v>40.838000000000001</v>
      </c>
      <c r="P678" s="302">
        <v>39.96</v>
      </c>
      <c r="Q678" s="302">
        <v>40.173999999999999</v>
      </c>
      <c r="R678" s="302">
        <v>40.43</v>
      </c>
    </row>
    <row r="679" spans="1:18">
      <c r="A679">
        <v>677</v>
      </c>
      <c r="B679">
        <v>59.232999999999997</v>
      </c>
      <c r="C679">
        <v>60.189</v>
      </c>
      <c r="D679">
        <v>59.534999999999997</v>
      </c>
      <c r="E679">
        <v>59.802</v>
      </c>
      <c r="F679">
        <v>61.23</v>
      </c>
      <c r="G679">
        <v>61.442999999999998</v>
      </c>
      <c r="H679">
        <v>61.386000000000003</v>
      </c>
      <c r="I679" s="302">
        <v>40.473999999999997</v>
      </c>
      <c r="J679" s="302">
        <v>40.697000000000003</v>
      </c>
      <c r="K679" s="302">
        <v>40.131</v>
      </c>
      <c r="L679" s="302">
        <v>41.988</v>
      </c>
      <c r="M679" s="302">
        <v>40.453000000000003</v>
      </c>
      <c r="N679" s="302">
        <v>40.710999999999999</v>
      </c>
      <c r="O679" s="302">
        <v>40.991999999999997</v>
      </c>
      <c r="P679" s="302">
        <v>39.963999999999999</v>
      </c>
      <c r="Q679" s="302">
        <v>40.143000000000001</v>
      </c>
      <c r="R679" s="302">
        <v>40.29</v>
      </c>
    </row>
    <row r="680" spans="1:18">
      <c r="A680">
        <v>678</v>
      </c>
      <c r="B680">
        <v>58.981000000000002</v>
      </c>
      <c r="C680">
        <v>60.317999999999998</v>
      </c>
      <c r="D680">
        <v>58.539000000000001</v>
      </c>
      <c r="E680">
        <v>59.807000000000002</v>
      </c>
      <c r="F680">
        <v>61.210999999999999</v>
      </c>
      <c r="G680">
        <v>61.348999999999997</v>
      </c>
      <c r="H680">
        <v>61.752000000000002</v>
      </c>
      <c r="I680" s="302">
        <v>40.097000000000001</v>
      </c>
      <c r="J680" s="302">
        <v>41.033999999999999</v>
      </c>
      <c r="K680" s="302">
        <v>40.087000000000003</v>
      </c>
      <c r="L680" s="302">
        <v>41.9</v>
      </c>
      <c r="M680" s="302">
        <v>40.582000000000001</v>
      </c>
      <c r="N680" s="302">
        <v>40.521999999999998</v>
      </c>
      <c r="O680" s="302">
        <v>40.847000000000001</v>
      </c>
      <c r="P680" s="302">
        <v>39.923999999999999</v>
      </c>
      <c r="Q680" s="302">
        <v>40.192</v>
      </c>
      <c r="R680" s="302">
        <v>40.497999999999998</v>
      </c>
    </row>
    <row r="681" spans="1:18">
      <c r="A681">
        <v>679</v>
      </c>
      <c r="B681">
        <v>58.896999999999998</v>
      </c>
      <c r="C681">
        <v>58.988</v>
      </c>
      <c r="D681">
        <v>59.235999999999997</v>
      </c>
      <c r="E681">
        <v>59.414000000000001</v>
      </c>
      <c r="F681">
        <v>61.124000000000002</v>
      </c>
      <c r="G681">
        <v>61.491999999999997</v>
      </c>
      <c r="H681">
        <v>61.518000000000001</v>
      </c>
      <c r="I681" s="302">
        <v>40.289000000000001</v>
      </c>
      <c r="J681" s="302">
        <v>40.837000000000003</v>
      </c>
      <c r="K681" s="302">
        <v>40.094999999999999</v>
      </c>
      <c r="L681" s="302">
        <v>42.146999999999998</v>
      </c>
      <c r="M681" s="302">
        <v>41.155000000000001</v>
      </c>
      <c r="N681" s="302">
        <v>40.307000000000002</v>
      </c>
      <c r="O681" s="302">
        <v>41.293999999999997</v>
      </c>
      <c r="P681" s="302">
        <v>39.856000000000002</v>
      </c>
      <c r="Q681" s="302">
        <v>40.261000000000003</v>
      </c>
      <c r="R681" s="302">
        <v>40.494999999999997</v>
      </c>
    </row>
    <row r="682" spans="1:18">
      <c r="A682">
        <v>680</v>
      </c>
      <c r="B682">
        <v>59.957999999999998</v>
      </c>
      <c r="C682">
        <v>58.743000000000002</v>
      </c>
      <c r="D682">
        <v>59.661999999999999</v>
      </c>
      <c r="E682">
        <v>60.064999999999998</v>
      </c>
      <c r="F682">
        <v>61.262</v>
      </c>
      <c r="G682">
        <v>62.206000000000003</v>
      </c>
      <c r="H682">
        <v>61.685000000000002</v>
      </c>
      <c r="I682" s="302">
        <v>40.220999999999997</v>
      </c>
      <c r="J682" s="302">
        <v>40.706000000000003</v>
      </c>
      <c r="K682" s="302">
        <v>40.112000000000002</v>
      </c>
      <c r="L682" s="302">
        <v>43.287999999999997</v>
      </c>
      <c r="M682" s="302">
        <v>40.737000000000002</v>
      </c>
      <c r="N682" s="302">
        <v>40.438000000000002</v>
      </c>
      <c r="O682" s="302">
        <v>41.155000000000001</v>
      </c>
      <c r="P682" s="302">
        <v>40.210999999999999</v>
      </c>
      <c r="Q682" s="302">
        <v>40.011000000000003</v>
      </c>
      <c r="R682" s="302">
        <v>40.398000000000003</v>
      </c>
    </row>
    <row r="683" spans="1:18">
      <c r="A683">
        <v>681</v>
      </c>
      <c r="B683">
        <v>59.521000000000001</v>
      </c>
      <c r="C683">
        <v>59.170999999999999</v>
      </c>
      <c r="D683">
        <v>59.948</v>
      </c>
      <c r="E683">
        <v>59.44</v>
      </c>
      <c r="F683">
        <v>61.231000000000002</v>
      </c>
      <c r="G683">
        <v>62.418999999999997</v>
      </c>
      <c r="H683">
        <v>61.570999999999998</v>
      </c>
      <c r="I683" s="302">
        <v>40.036999999999999</v>
      </c>
      <c r="J683" s="302">
        <v>41.076000000000001</v>
      </c>
      <c r="K683" s="302">
        <v>40.969000000000001</v>
      </c>
      <c r="L683" s="302">
        <v>41.414999999999999</v>
      </c>
      <c r="M683" s="302">
        <v>40.512</v>
      </c>
      <c r="N683" s="302">
        <v>40.432000000000002</v>
      </c>
      <c r="O683" s="302">
        <v>43.165999999999997</v>
      </c>
      <c r="P683" s="302">
        <v>40.444000000000003</v>
      </c>
      <c r="Q683" s="302">
        <v>39.997999999999998</v>
      </c>
      <c r="R683" s="302">
        <v>40.517000000000003</v>
      </c>
    </row>
    <row r="684" spans="1:18">
      <c r="A684">
        <v>682</v>
      </c>
      <c r="B684">
        <v>59.951999999999998</v>
      </c>
      <c r="C684">
        <v>59.036999999999999</v>
      </c>
      <c r="D684">
        <v>59.366</v>
      </c>
      <c r="E684">
        <v>59.781999999999996</v>
      </c>
      <c r="F684">
        <v>61.168999999999997</v>
      </c>
      <c r="G684">
        <v>61.710999999999999</v>
      </c>
      <c r="H684">
        <v>61.317999999999998</v>
      </c>
      <c r="I684" s="302">
        <v>40.194000000000003</v>
      </c>
      <c r="J684" s="302">
        <v>40.917999999999999</v>
      </c>
      <c r="K684" s="302">
        <v>40.113999999999997</v>
      </c>
      <c r="L684" s="302">
        <v>41.616999999999997</v>
      </c>
      <c r="M684" s="302">
        <v>40.491999999999997</v>
      </c>
      <c r="N684" s="302">
        <v>40.409999999999997</v>
      </c>
      <c r="O684" s="302">
        <v>426.89299999999997</v>
      </c>
      <c r="P684" s="302">
        <v>40.213999999999999</v>
      </c>
      <c r="Q684" s="302">
        <v>40.232999999999997</v>
      </c>
      <c r="R684" s="302">
        <v>40.198999999999998</v>
      </c>
    </row>
    <row r="685" spans="1:18">
      <c r="A685">
        <v>683</v>
      </c>
      <c r="B685">
        <v>60.012999999999998</v>
      </c>
      <c r="C685">
        <v>59.127000000000002</v>
      </c>
      <c r="D685">
        <v>58.695</v>
      </c>
      <c r="E685">
        <v>59.514000000000003</v>
      </c>
      <c r="F685">
        <v>61.87</v>
      </c>
      <c r="G685">
        <v>60.277999999999999</v>
      </c>
      <c r="H685">
        <v>61.457999999999998</v>
      </c>
      <c r="I685" s="302">
        <v>40.398000000000003</v>
      </c>
      <c r="J685" s="302">
        <v>40.447000000000003</v>
      </c>
      <c r="K685" s="302">
        <v>40.362000000000002</v>
      </c>
      <c r="L685" s="302">
        <v>41.662999999999997</v>
      </c>
      <c r="M685" s="302">
        <v>40.380000000000003</v>
      </c>
      <c r="N685" s="302">
        <v>40.360999999999997</v>
      </c>
      <c r="O685" s="302">
        <v>41.969000000000001</v>
      </c>
      <c r="P685" s="302">
        <v>40.177999999999997</v>
      </c>
      <c r="Q685" s="302">
        <v>40.222000000000001</v>
      </c>
      <c r="R685" s="302">
        <v>40.341000000000001</v>
      </c>
    </row>
    <row r="686" spans="1:18">
      <c r="A686">
        <v>684</v>
      </c>
      <c r="B686">
        <v>60.161999999999999</v>
      </c>
      <c r="C686">
        <v>59.22</v>
      </c>
      <c r="D686">
        <v>58.713999999999999</v>
      </c>
      <c r="E686">
        <v>59.514000000000003</v>
      </c>
      <c r="F686">
        <v>61.021999999999998</v>
      </c>
      <c r="G686">
        <v>61.320999999999998</v>
      </c>
      <c r="H686">
        <v>61.176000000000002</v>
      </c>
      <c r="I686" s="302">
        <v>40.295000000000002</v>
      </c>
      <c r="J686" s="302">
        <v>40.914000000000001</v>
      </c>
      <c r="K686" s="302">
        <v>40.338000000000001</v>
      </c>
      <c r="L686" s="302">
        <v>42.795999999999999</v>
      </c>
      <c r="M686" s="302">
        <v>42.085999999999999</v>
      </c>
      <c r="N686" s="302">
        <v>40.695999999999998</v>
      </c>
      <c r="O686" s="302">
        <v>41.671999999999997</v>
      </c>
      <c r="P686" s="302">
        <v>40.101999999999997</v>
      </c>
      <c r="Q686" s="302">
        <v>39.994</v>
      </c>
      <c r="R686" s="302">
        <v>40.299999999999997</v>
      </c>
    </row>
    <row r="687" spans="1:18">
      <c r="A687">
        <v>685</v>
      </c>
      <c r="B687">
        <v>59.093000000000004</v>
      </c>
      <c r="C687">
        <v>59.226999999999997</v>
      </c>
      <c r="D687">
        <v>59.002000000000002</v>
      </c>
      <c r="E687">
        <v>60.223999999999997</v>
      </c>
      <c r="F687">
        <v>60.954000000000001</v>
      </c>
      <c r="G687">
        <v>62.433</v>
      </c>
      <c r="H687">
        <v>61.25</v>
      </c>
      <c r="I687" s="302">
        <v>40.796999999999997</v>
      </c>
      <c r="J687" s="302">
        <v>40.747</v>
      </c>
      <c r="K687" s="302">
        <v>40.164999999999999</v>
      </c>
      <c r="L687" s="302">
        <v>41.655999999999999</v>
      </c>
      <c r="M687" s="302">
        <v>40.670999999999999</v>
      </c>
      <c r="N687" s="302">
        <v>40.476999999999997</v>
      </c>
      <c r="O687" s="302">
        <v>42.164000000000001</v>
      </c>
      <c r="P687" s="302">
        <v>40.093000000000004</v>
      </c>
      <c r="Q687" s="302">
        <v>40.198</v>
      </c>
      <c r="R687" s="302">
        <v>40.463000000000001</v>
      </c>
    </row>
    <row r="688" spans="1:18">
      <c r="A688">
        <v>686</v>
      </c>
      <c r="B688">
        <v>60.057000000000002</v>
      </c>
      <c r="C688">
        <v>59.707999999999998</v>
      </c>
      <c r="D688">
        <v>58.412999999999997</v>
      </c>
      <c r="E688">
        <v>59.988999999999997</v>
      </c>
      <c r="F688">
        <v>60.588999999999999</v>
      </c>
      <c r="G688">
        <v>61.564999999999998</v>
      </c>
      <c r="H688">
        <v>59.905999999999999</v>
      </c>
      <c r="I688" s="302">
        <v>143.958</v>
      </c>
      <c r="J688" s="302">
        <v>41.466000000000001</v>
      </c>
      <c r="K688" s="302">
        <v>40.292999999999999</v>
      </c>
      <c r="L688" s="302">
        <v>41.326000000000001</v>
      </c>
      <c r="M688" s="302">
        <v>40.442999999999998</v>
      </c>
      <c r="N688" s="302">
        <v>40.670999999999999</v>
      </c>
      <c r="O688" s="302">
        <v>43.517000000000003</v>
      </c>
      <c r="P688" s="302">
        <v>39.869</v>
      </c>
      <c r="Q688" s="302">
        <v>40.115000000000002</v>
      </c>
      <c r="R688" s="302">
        <v>40.543999999999997</v>
      </c>
    </row>
    <row r="689" spans="1:18">
      <c r="A689">
        <v>687</v>
      </c>
      <c r="B689">
        <v>59.412999999999997</v>
      </c>
      <c r="C689">
        <v>59.673000000000002</v>
      </c>
      <c r="D689">
        <v>59.036000000000001</v>
      </c>
      <c r="E689">
        <v>59.344000000000001</v>
      </c>
      <c r="F689">
        <v>60.881</v>
      </c>
      <c r="G689">
        <v>61.784999999999997</v>
      </c>
      <c r="H689">
        <v>60.252000000000002</v>
      </c>
      <c r="I689" s="302">
        <v>40.908000000000001</v>
      </c>
      <c r="J689" s="302">
        <v>40.366</v>
      </c>
      <c r="K689" s="302">
        <v>40.109000000000002</v>
      </c>
      <c r="L689" s="302">
        <v>41.517000000000003</v>
      </c>
      <c r="M689" s="302">
        <v>40.329000000000001</v>
      </c>
      <c r="N689" s="302">
        <v>566.44899999999996</v>
      </c>
      <c r="O689" s="302">
        <v>140.35400000000001</v>
      </c>
      <c r="P689" s="302">
        <v>39.921999999999997</v>
      </c>
      <c r="Q689" s="302">
        <v>40.991</v>
      </c>
      <c r="R689" s="302">
        <v>465.84399999999999</v>
      </c>
    </row>
    <row r="690" spans="1:18">
      <c r="A690">
        <v>688</v>
      </c>
      <c r="B690">
        <v>59.558</v>
      </c>
      <c r="C690">
        <v>59.889000000000003</v>
      </c>
      <c r="D690">
        <v>58.753999999999998</v>
      </c>
      <c r="E690">
        <v>59.795999999999999</v>
      </c>
      <c r="F690">
        <v>60.780999999999999</v>
      </c>
      <c r="G690">
        <v>61.063000000000002</v>
      </c>
      <c r="H690">
        <v>60.975000000000001</v>
      </c>
      <c r="I690" s="302">
        <v>41.076000000000001</v>
      </c>
      <c r="J690" s="302">
        <v>41.128999999999998</v>
      </c>
      <c r="K690" s="302">
        <v>40.094999999999999</v>
      </c>
      <c r="L690" s="302">
        <v>44.896000000000001</v>
      </c>
      <c r="M690" s="302">
        <v>587.55200000000002</v>
      </c>
      <c r="N690" s="302">
        <v>41.036999999999999</v>
      </c>
      <c r="O690" s="302">
        <v>41.494999999999997</v>
      </c>
      <c r="P690" s="302">
        <v>40.176000000000002</v>
      </c>
      <c r="Q690" s="302">
        <v>40.024000000000001</v>
      </c>
      <c r="R690" s="302">
        <v>40.904000000000003</v>
      </c>
    </row>
    <row r="691" spans="1:18">
      <c r="A691">
        <v>689</v>
      </c>
      <c r="B691">
        <v>60.067</v>
      </c>
      <c r="C691">
        <v>59.975999999999999</v>
      </c>
      <c r="D691">
        <v>59.122</v>
      </c>
      <c r="E691">
        <v>60.552</v>
      </c>
      <c r="F691">
        <v>61.646000000000001</v>
      </c>
      <c r="G691">
        <v>61.433</v>
      </c>
      <c r="H691">
        <v>59.844000000000001</v>
      </c>
      <c r="I691" s="302">
        <v>40.518999999999998</v>
      </c>
      <c r="J691" s="302">
        <v>477.839</v>
      </c>
      <c r="K691" s="302">
        <v>40.17</v>
      </c>
      <c r="L691" s="302">
        <v>41.49</v>
      </c>
      <c r="M691" s="302">
        <v>41.683999999999997</v>
      </c>
      <c r="N691" s="302">
        <v>40.720999999999997</v>
      </c>
      <c r="O691" s="302">
        <v>40.725000000000001</v>
      </c>
      <c r="P691" s="302">
        <v>40.018000000000001</v>
      </c>
      <c r="Q691" s="302">
        <v>40.112000000000002</v>
      </c>
      <c r="R691" s="302">
        <v>40.835000000000001</v>
      </c>
    </row>
    <row r="692" spans="1:18">
      <c r="A692">
        <v>690</v>
      </c>
      <c r="B692">
        <v>60.195999999999998</v>
      </c>
      <c r="C692">
        <v>59.561</v>
      </c>
      <c r="D692">
        <v>59.414000000000001</v>
      </c>
      <c r="E692">
        <v>60.408999999999999</v>
      </c>
      <c r="F692">
        <v>60.929000000000002</v>
      </c>
      <c r="G692">
        <v>60.872</v>
      </c>
      <c r="H692">
        <v>59.564</v>
      </c>
      <c r="I692" s="302">
        <v>40.561</v>
      </c>
      <c r="J692" s="302">
        <v>41.158999999999999</v>
      </c>
      <c r="K692" s="302">
        <v>40.273000000000003</v>
      </c>
      <c r="L692" s="302">
        <v>41.726999999999997</v>
      </c>
      <c r="M692" s="302">
        <v>41.286999999999999</v>
      </c>
      <c r="N692" s="302">
        <v>40.6</v>
      </c>
      <c r="O692" s="302">
        <v>40.902000000000001</v>
      </c>
      <c r="P692" s="302">
        <v>40.093000000000004</v>
      </c>
      <c r="Q692" s="302">
        <v>40.220999999999997</v>
      </c>
      <c r="R692" s="302">
        <v>40.912999999999997</v>
      </c>
    </row>
    <row r="693" spans="1:18">
      <c r="A693">
        <v>691</v>
      </c>
      <c r="B693">
        <v>60.067999999999998</v>
      </c>
      <c r="C693">
        <v>59.444000000000003</v>
      </c>
      <c r="D693">
        <v>59.192999999999998</v>
      </c>
      <c r="E693">
        <v>61.283999999999999</v>
      </c>
      <c r="F693">
        <v>62.929000000000002</v>
      </c>
      <c r="G693">
        <v>60.741999999999997</v>
      </c>
      <c r="H693">
        <v>59.509</v>
      </c>
      <c r="I693" s="302">
        <v>40.527999999999999</v>
      </c>
      <c r="J693" s="302">
        <v>40.883000000000003</v>
      </c>
      <c r="K693" s="302">
        <v>40.168999999999997</v>
      </c>
      <c r="L693" s="302">
        <v>41.886000000000003</v>
      </c>
      <c r="M693" s="302">
        <v>41.15</v>
      </c>
      <c r="N693" s="302">
        <v>40.607999999999997</v>
      </c>
      <c r="O693" s="302">
        <v>40.758000000000003</v>
      </c>
      <c r="P693" s="302">
        <v>40.042000000000002</v>
      </c>
      <c r="Q693" s="302">
        <v>526.245</v>
      </c>
      <c r="R693" s="302">
        <v>41.066000000000003</v>
      </c>
    </row>
    <row r="694" spans="1:18">
      <c r="A694">
        <v>692</v>
      </c>
      <c r="B694">
        <v>60.44</v>
      </c>
      <c r="C694">
        <v>59.619</v>
      </c>
      <c r="D694">
        <v>59.192999999999998</v>
      </c>
      <c r="E694">
        <v>61.445999999999998</v>
      </c>
      <c r="F694">
        <v>61.295000000000002</v>
      </c>
      <c r="G694">
        <v>60.51</v>
      </c>
      <c r="H694">
        <v>60.875</v>
      </c>
      <c r="I694" s="302">
        <v>40.347000000000001</v>
      </c>
      <c r="J694" s="302">
        <v>41.347000000000001</v>
      </c>
      <c r="K694" s="302">
        <v>40.146999999999998</v>
      </c>
      <c r="L694" s="302">
        <v>42.524999999999999</v>
      </c>
      <c r="M694" s="302">
        <v>41.17</v>
      </c>
      <c r="N694" s="302">
        <v>40.545999999999999</v>
      </c>
      <c r="O694" s="302">
        <v>40.606999999999999</v>
      </c>
      <c r="P694" s="302">
        <v>40.176000000000002</v>
      </c>
      <c r="Q694" s="302">
        <v>40.741999999999997</v>
      </c>
      <c r="R694" s="302">
        <v>40.396000000000001</v>
      </c>
    </row>
    <row r="695" spans="1:18">
      <c r="A695">
        <v>693</v>
      </c>
      <c r="B695">
        <v>59.802</v>
      </c>
      <c r="C695">
        <v>60.128</v>
      </c>
      <c r="D695">
        <v>59.283000000000001</v>
      </c>
      <c r="E695">
        <v>63.337000000000003</v>
      </c>
      <c r="F695">
        <v>60.847000000000001</v>
      </c>
      <c r="G695">
        <v>60.29</v>
      </c>
      <c r="H695">
        <v>59.628</v>
      </c>
      <c r="I695" s="302">
        <v>40.332999999999998</v>
      </c>
      <c r="J695" s="302">
        <v>41.594000000000001</v>
      </c>
      <c r="K695" s="302">
        <v>40.128</v>
      </c>
      <c r="L695" s="302">
        <v>41.543999999999997</v>
      </c>
      <c r="M695" s="302">
        <v>40.938000000000002</v>
      </c>
      <c r="N695" s="302">
        <v>40.911999999999999</v>
      </c>
      <c r="O695" s="302">
        <v>40.494999999999997</v>
      </c>
      <c r="P695" s="302">
        <v>40.078000000000003</v>
      </c>
      <c r="Q695" s="302">
        <v>40.834000000000003</v>
      </c>
      <c r="R695" s="302">
        <v>40.192</v>
      </c>
    </row>
    <row r="696" spans="1:18">
      <c r="A696">
        <v>694</v>
      </c>
      <c r="B696">
        <v>59.984000000000002</v>
      </c>
      <c r="C696">
        <v>60.243000000000002</v>
      </c>
      <c r="D696">
        <v>59.301000000000002</v>
      </c>
      <c r="E696">
        <v>63.207999999999998</v>
      </c>
      <c r="F696">
        <v>60.698</v>
      </c>
      <c r="G696">
        <v>59.356000000000002</v>
      </c>
      <c r="H696">
        <v>59.36</v>
      </c>
      <c r="I696" s="302">
        <v>40.332999999999998</v>
      </c>
      <c r="J696" s="302">
        <v>40.954000000000001</v>
      </c>
      <c r="K696" s="302">
        <v>40.143999999999998</v>
      </c>
      <c r="L696" s="302">
        <v>42.125999999999998</v>
      </c>
      <c r="M696" s="302">
        <v>40.927</v>
      </c>
      <c r="N696" s="302">
        <v>41.259</v>
      </c>
      <c r="O696" s="302">
        <v>40.229999999999997</v>
      </c>
      <c r="P696" s="302">
        <v>532.12900000000002</v>
      </c>
      <c r="Q696" s="302">
        <v>41.395000000000003</v>
      </c>
      <c r="R696" s="302">
        <v>40.216999999999999</v>
      </c>
    </row>
    <row r="697" spans="1:18">
      <c r="A697">
        <v>695</v>
      </c>
      <c r="B697">
        <v>60.304000000000002</v>
      </c>
      <c r="C697">
        <v>61.167999999999999</v>
      </c>
      <c r="D697">
        <v>59.503999999999998</v>
      </c>
      <c r="E697">
        <v>62.094000000000001</v>
      </c>
      <c r="F697">
        <v>63.444000000000003</v>
      </c>
      <c r="G697">
        <v>59.930999999999997</v>
      </c>
      <c r="H697">
        <v>59.924999999999997</v>
      </c>
      <c r="I697" s="302">
        <v>40.628999999999998</v>
      </c>
      <c r="J697" s="302">
        <v>40.862000000000002</v>
      </c>
      <c r="K697" s="302">
        <v>40.71</v>
      </c>
      <c r="L697" s="302">
        <v>41.469000000000001</v>
      </c>
      <c r="M697" s="302">
        <v>40.896000000000001</v>
      </c>
      <c r="N697" s="302">
        <v>40.301000000000002</v>
      </c>
      <c r="O697" s="302">
        <v>40.432000000000002</v>
      </c>
      <c r="P697" s="302">
        <v>40.98</v>
      </c>
      <c r="Q697" s="302">
        <v>40.610999999999997</v>
      </c>
      <c r="R697" s="302">
        <v>40.44</v>
      </c>
    </row>
    <row r="698" spans="1:18">
      <c r="A698">
        <v>696</v>
      </c>
      <c r="B698">
        <v>60.508000000000003</v>
      </c>
      <c r="C698">
        <v>59.844000000000001</v>
      </c>
      <c r="D698">
        <v>59.207000000000001</v>
      </c>
      <c r="E698">
        <v>62.109000000000002</v>
      </c>
      <c r="F698">
        <v>60.859000000000002</v>
      </c>
      <c r="G698">
        <v>59.872999999999998</v>
      </c>
      <c r="H698">
        <v>58.972000000000001</v>
      </c>
      <c r="I698" s="302">
        <v>548.1</v>
      </c>
      <c r="J698" s="302">
        <v>40.561</v>
      </c>
      <c r="K698" s="302">
        <v>478.31299999999999</v>
      </c>
      <c r="L698" s="302">
        <v>41.728999999999999</v>
      </c>
      <c r="M698" s="302">
        <v>40.72</v>
      </c>
      <c r="N698" s="302">
        <v>40.161999999999999</v>
      </c>
      <c r="O698" s="302">
        <v>40.621000000000002</v>
      </c>
      <c r="P698" s="302">
        <v>40.805</v>
      </c>
      <c r="Q698" s="302">
        <v>40.447000000000003</v>
      </c>
      <c r="R698" s="302">
        <v>40.521000000000001</v>
      </c>
    </row>
    <row r="699" spans="1:18">
      <c r="A699">
        <v>697</v>
      </c>
      <c r="B699">
        <v>60.268999999999998</v>
      </c>
      <c r="C699">
        <v>59.854999999999997</v>
      </c>
      <c r="D699">
        <v>58.738999999999997</v>
      </c>
      <c r="E699">
        <v>62.353000000000002</v>
      </c>
      <c r="F699">
        <v>62.054000000000002</v>
      </c>
      <c r="G699">
        <v>59.268000000000001</v>
      </c>
      <c r="H699">
        <v>59.756999999999998</v>
      </c>
      <c r="I699" s="302">
        <v>40.805999999999997</v>
      </c>
      <c r="J699" s="302">
        <v>40.341000000000001</v>
      </c>
      <c r="K699" s="302">
        <v>40.868000000000002</v>
      </c>
      <c r="L699" s="302">
        <v>41.777000000000001</v>
      </c>
      <c r="M699" s="302">
        <v>40.627000000000002</v>
      </c>
      <c r="N699" s="302">
        <v>40.207999999999998</v>
      </c>
      <c r="O699" s="302">
        <v>40.299999999999997</v>
      </c>
      <c r="P699" s="302">
        <v>40.531999999999996</v>
      </c>
      <c r="Q699" s="302">
        <v>40.520000000000003</v>
      </c>
      <c r="R699" s="302">
        <v>40.582999999999998</v>
      </c>
    </row>
    <row r="700" spans="1:18">
      <c r="A700">
        <v>698</v>
      </c>
      <c r="B700">
        <v>60.915999999999997</v>
      </c>
      <c r="C700">
        <v>60.997999999999998</v>
      </c>
      <c r="D700">
        <v>59.118000000000002</v>
      </c>
      <c r="E700">
        <v>63.335000000000001</v>
      </c>
      <c r="F700">
        <v>62.360999999999997</v>
      </c>
      <c r="G700">
        <v>59.003999999999998</v>
      </c>
      <c r="H700">
        <v>59.808</v>
      </c>
      <c r="I700" s="302">
        <v>42.18</v>
      </c>
      <c r="J700" s="302">
        <v>40.457000000000001</v>
      </c>
      <c r="K700" s="302">
        <v>40.863999999999997</v>
      </c>
      <c r="L700" s="302">
        <v>42.167000000000002</v>
      </c>
      <c r="M700" s="302">
        <v>40.549999999999997</v>
      </c>
      <c r="N700" s="302">
        <v>41.661000000000001</v>
      </c>
      <c r="O700" s="302">
        <v>40.521000000000001</v>
      </c>
      <c r="P700" s="302">
        <v>40.798000000000002</v>
      </c>
      <c r="Q700" s="302">
        <v>40.283999999999999</v>
      </c>
      <c r="R700" s="302">
        <v>40.204000000000001</v>
      </c>
    </row>
    <row r="701" spans="1:18">
      <c r="A701">
        <v>699</v>
      </c>
      <c r="B701">
        <v>60.671999999999997</v>
      </c>
      <c r="C701">
        <v>61.005000000000003</v>
      </c>
      <c r="D701">
        <v>59.5</v>
      </c>
      <c r="E701">
        <v>61.595999999999997</v>
      </c>
      <c r="F701">
        <v>60.482999999999997</v>
      </c>
      <c r="G701">
        <v>59.548000000000002</v>
      </c>
      <c r="H701">
        <v>59.125</v>
      </c>
      <c r="I701" s="302">
        <v>40.615000000000002</v>
      </c>
      <c r="J701" s="302">
        <v>41.665999999999997</v>
      </c>
      <c r="K701" s="302">
        <v>41.018999999999998</v>
      </c>
      <c r="L701" s="302">
        <v>41.503999999999998</v>
      </c>
      <c r="M701" s="302">
        <v>40.54</v>
      </c>
      <c r="N701" s="302">
        <v>143.41</v>
      </c>
      <c r="O701" s="302">
        <v>40.164000000000001</v>
      </c>
      <c r="P701" s="302">
        <v>40.756999999999998</v>
      </c>
      <c r="Q701" s="302">
        <v>40.142000000000003</v>
      </c>
      <c r="R701" s="302">
        <v>40.063000000000002</v>
      </c>
    </row>
    <row r="702" spans="1:18">
      <c r="A702">
        <v>700</v>
      </c>
      <c r="B702">
        <v>60.707000000000001</v>
      </c>
      <c r="C702">
        <v>59.74</v>
      </c>
      <c r="D702">
        <v>60.29</v>
      </c>
      <c r="E702">
        <v>60.496000000000002</v>
      </c>
      <c r="F702">
        <v>60.343000000000004</v>
      </c>
      <c r="G702">
        <v>58.070999999999998</v>
      </c>
      <c r="H702">
        <v>58.502000000000002</v>
      </c>
      <c r="I702" s="302">
        <v>40.527999999999999</v>
      </c>
      <c r="J702" s="302">
        <v>40.267000000000003</v>
      </c>
      <c r="K702" s="302">
        <v>40.326000000000001</v>
      </c>
      <c r="L702" s="302">
        <v>41.594000000000001</v>
      </c>
      <c r="M702" s="302">
        <v>40.396999999999998</v>
      </c>
      <c r="N702" s="302">
        <v>40.637</v>
      </c>
      <c r="O702" s="302">
        <v>40.386000000000003</v>
      </c>
      <c r="P702" s="302">
        <v>40.356999999999999</v>
      </c>
      <c r="Q702" s="302">
        <v>40.796999999999997</v>
      </c>
      <c r="R702" s="302">
        <v>40.145000000000003</v>
      </c>
    </row>
    <row r="703" spans="1:18">
      <c r="A703">
        <v>701</v>
      </c>
      <c r="B703">
        <v>61.009</v>
      </c>
      <c r="C703">
        <v>59.508000000000003</v>
      </c>
      <c r="D703">
        <v>60.451999999999998</v>
      </c>
      <c r="E703">
        <v>61.59</v>
      </c>
      <c r="F703">
        <v>60.561999999999998</v>
      </c>
      <c r="G703">
        <v>58.383000000000003</v>
      </c>
      <c r="H703">
        <v>58.548999999999999</v>
      </c>
      <c r="I703" s="302">
        <v>40.408999999999999</v>
      </c>
      <c r="J703" s="302">
        <v>41.276000000000003</v>
      </c>
      <c r="K703" s="302">
        <v>40.137999999999998</v>
      </c>
      <c r="L703" s="302">
        <v>41.42</v>
      </c>
      <c r="M703" s="302">
        <v>40.636000000000003</v>
      </c>
      <c r="N703" s="302">
        <v>40.487000000000002</v>
      </c>
      <c r="O703" s="302">
        <v>40.095999999999997</v>
      </c>
      <c r="P703" s="302">
        <v>40.161000000000001</v>
      </c>
      <c r="Q703" s="302">
        <v>40.219000000000001</v>
      </c>
      <c r="R703" s="302">
        <v>40.177</v>
      </c>
    </row>
    <row r="704" spans="1:18">
      <c r="A704">
        <v>702</v>
      </c>
      <c r="B704">
        <v>60.808</v>
      </c>
      <c r="C704">
        <v>59.99</v>
      </c>
      <c r="D704">
        <v>60.640999999999998</v>
      </c>
      <c r="E704">
        <v>60.231000000000002</v>
      </c>
      <c r="F704">
        <v>59.857999999999997</v>
      </c>
      <c r="G704">
        <v>58.646000000000001</v>
      </c>
      <c r="H704">
        <v>58.610999999999997</v>
      </c>
      <c r="I704" s="302">
        <v>40.621000000000002</v>
      </c>
      <c r="J704" s="302">
        <v>41.149000000000001</v>
      </c>
      <c r="K704" s="302">
        <v>40.281999999999996</v>
      </c>
      <c r="L704" s="302">
        <v>41.475999999999999</v>
      </c>
      <c r="M704" s="302">
        <v>40.420999999999999</v>
      </c>
      <c r="N704" s="302">
        <v>40.015999999999998</v>
      </c>
      <c r="O704" s="302">
        <v>40.356000000000002</v>
      </c>
      <c r="P704" s="302">
        <v>40.069000000000003</v>
      </c>
      <c r="Q704" s="302">
        <v>40.503999999999998</v>
      </c>
      <c r="R704" s="302">
        <v>39.933999999999997</v>
      </c>
    </row>
    <row r="705" spans="1:18">
      <c r="A705">
        <v>703</v>
      </c>
      <c r="B705">
        <v>60.58</v>
      </c>
      <c r="C705">
        <v>60.337000000000003</v>
      </c>
      <c r="D705">
        <v>59.505000000000003</v>
      </c>
      <c r="E705">
        <v>60.119</v>
      </c>
      <c r="F705">
        <v>60.286999999999999</v>
      </c>
      <c r="G705">
        <v>58.65</v>
      </c>
      <c r="H705">
        <v>58.954999999999998</v>
      </c>
      <c r="I705" s="302">
        <v>40.218000000000004</v>
      </c>
      <c r="J705" s="302">
        <v>40.834000000000003</v>
      </c>
      <c r="K705" s="302">
        <v>40.436</v>
      </c>
      <c r="L705" s="302">
        <v>42.555999999999997</v>
      </c>
      <c r="M705" s="302">
        <v>40.381999999999998</v>
      </c>
      <c r="N705" s="302">
        <v>40.098999999999997</v>
      </c>
      <c r="O705" s="302">
        <v>40.317</v>
      </c>
      <c r="P705" s="302">
        <v>40.234000000000002</v>
      </c>
      <c r="Q705" s="302">
        <v>142.09700000000001</v>
      </c>
      <c r="R705" s="302">
        <v>40.003</v>
      </c>
    </row>
    <row r="706" spans="1:18">
      <c r="A706">
        <v>704</v>
      </c>
      <c r="B706">
        <v>59.850999999999999</v>
      </c>
      <c r="C706">
        <v>59.963999999999999</v>
      </c>
      <c r="D706">
        <v>59.045999999999999</v>
      </c>
      <c r="E706">
        <v>60.41</v>
      </c>
      <c r="F706">
        <v>58.552999999999997</v>
      </c>
      <c r="G706">
        <v>58.444000000000003</v>
      </c>
      <c r="H706">
        <v>59.28</v>
      </c>
      <c r="I706" s="302">
        <v>40.353999999999999</v>
      </c>
      <c r="J706" s="302">
        <v>40.197000000000003</v>
      </c>
      <c r="K706" s="302">
        <v>40.213000000000001</v>
      </c>
      <c r="L706" s="302">
        <v>42.296999999999997</v>
      </c>
      <c r="M706" s="302">
        <v>40.436999999999998</v>
      </c>
      <c r="N706" s="302">
        <v>40.003999999999998</v>
      </c>
      <c r="O706" s="302">
        <v>40.262</v>
      </c>
      <c r="P706" s="302">
        <v>40.130000000000003</v>
      </c>
      <c r="Q706" s="302">
        <v>41.203000000000003</v>
      </c>
      <c r="R706" s="302">
        <v>39.941000000000003</v>
      </c>
    </row>
    <row r="707" spans="1:18">
      <c r="A707">
        <v>705</v>
      </c>
      <c r="B707">
        <v>60.911999999999999</v>
      </c>
      <c r="C707">
        <v>58.448</v>
      </c>
      <c r="D707">
        <v>58.898000000000003</v>
      </c>
      <c r="E707">
        <v>59.63</v>
      </c>
      <c r="F707">
        <v>58.707999999999998</v>
      </c>
      <c r="G707">
        <v>58.46</v>
      </c>
      <c r="H707">
        <v>58.915999999999997</v>
      </c>
      <c r="I707" s="302">
        <v>40.173999999999999</v>
      </c>
      <c r="J707" s="302">
        <v>40.161000000000001</v>
      </c>
      <c r="K707" s="302">
        <v>40.033000000000001</v>
      </c>
      <c r="L707" s="302">
        <v>41.47</v>
      </c>
      <c r="M707" s="302">
        <v>40.402000000000001</v>
      </c>
      <c r="N707" s="302">
        <v>40.027999999999999</v>
      </c>
      <c r="O707" s="302">
        <v>40.057000000000002</v>
      </c>
      <c r="P707" s="302">
        <v>40.536999999999999</v>
      </c>
      <c r="Q707" s="302">
        <v>40.61</v>
      </c>
      <c r="R707" s="302">
        <v>40.524999999999999</v>
      </c>
    </row>
    <row r="708" spans="1:18">
      <c r="A708">
        <v>706</v>
      </c>
      <c r="B708">
        <v>59.762999999999998</v>
      </c>
      <c r="C708">
        <v>59.072000000000003</v>
      </c>
      <c r="D708">
        <v>58.826999999999998</v>
      </c>
      <c r="E708">
        <v>59.734000000000002</v>
      </c>
      <c r="F708">
        <v>58.753999999999998</v>
      </c>
      <c r="G708">
        <v>58.417000000000002</v>
      </c>
      <c r="H708">
        <v>59.033999999999999</v>
      </c>
      <c r="I708" s="302">
        <v>40.067</v>
      </c>
      <c r="J708" s="302">
        <v>40.421999999999997</v>
      </c>
      <c r="K708" s="302">
        <v>40.177999999999997</v>
      </c>
      <c r="L708" s="302">
        <v>41.548999999999999</v>
      </c>
      <c r="M708" s="302">
        <v>40.779000000000003</v>
      </c>
      <c r="N708" s="302">
        <v>40.021999999999998</v>
      </c>
      <c r="O708" s="302">
        <v>40.22</v>
      </c>
      <c r="P708" s="302">
        <v>41.104999999999997</v>
      </c>
      <c r="Q708" s="302">
        <v>40.276000000000003</v>
      </c>
      <c r="R708" s="302">
        <v>141.12299999999999</v>
      </c>
    </row>
    <row r="709" spans="1:18">
      <c r="A709">
        <v>707</v>
      </c>
      <c r="B709">
        <v>59.433999999999997</v>
      </c>
      <c r="C709">
        <v>58.902999999999999</v>
      </c>
      <c r="D709">
        <v>58.996000000000002</v>
      </c>
      <c r="E709">
        <v>59.723999999999997</v>
      </c>
      <c r="F709">
        <v>58.454999999999998</v>
      </c>
      <c r="G709">
        <v>58.459000000000003</v>
      </c>
      <c r="H709">
        <v>58.56</v>
      </c>
      <c r="I709" s="302">
        <v>40.289000000000001</v>
      </c>
      <c r="J709" s="302">
        <v>40.148000000000003</v>
      </c>
      <c r="K709" s="302">
        <v>40.082999999999998</v>
      </c>
      <c r="L709" s="302">
        <v>43.014000000000003</v>
      </c>
      <c r="M709" s="302">
        <v>41.024000000000001</v>
      </c>
      <c r="N709" s="302">
        <v>39.759</v>
      </c>
      <c r="O709" s="302">
        <v>40.072000000000003</v>
      </c>
      <c r="P709" s="302">
        <v>140.88499999999999</v>
      </c>
      <c r="Q709" s="302">
        <v>40.408000000000001</v>
      </c>
      <c r="R709" s="302">
        <v>40.837000000000003</v>
      </c>
    </row>
    <row r="710" spans="1:18">
      <c r="A710">
        <v>708</v>
      </c>
      <c r="B710">
        <v>58.878999999999998</v>
      </c>
      <c r="C710">
        <v>58.546999999999997</v>
      </c>
      <c r="D710">
        <v>59.064999999999998</v>
      </c>
      <c r="E710">
        <v>59.509</v>
      </c>
      <c r="F710">
        <v>57.99</v>
      </c>
      <c r="G710">
        <v>57.598999999999997</v>
      </c>
      <c r="H710">
        <v>59.206000000000003</v>
      </c>
      <c r="I710" s="302">
        <v>41.203000000000003</v>
      </c>
      <c r="J710" s="302">
        <v>40.424999999999997</v>
      </c>
      <c r="K710" s="302">
        <v>40.265999999999998</v>
      </c>
      <c r="L710" s="302">
        <v>146.624</v>
      </c>
      <c r="M710" s="302">
        <v>40.619999999999997</v>
      </c>
      <c r="N710" s="302">
        <v>40.39</v>
      </c>
      <c r="O710" s="302">
        <v>40.387999999999998</v>
      </c>
      <c r="P710" s="302">
        <v>40.578000000000003</v>
      </c>
      <c r="Q710" s="302">
        <v>40.334000000000003</v>
      </c>
      <c r="R710" s="302">
        <v>40.447000000000003</v>
      </c>
    </row>
    <row r="711" spans="1:18">
      <c r="A711">
        <v>709</v>
      </c>
      <c r="B711">
        <v>59.494</v>
      </c>
      <c r="C711">
        <v>58.372999999999998</v>
      </c>
      <c r="D711">
        <v>58.85</v>
      </c>
      <c r="E711">
        <v>59.133000000000003</v>
      </c>
      <c r="F711">
        <v>58.481999999999999</v>
      </c>
      <c r="G711">
        <v>58.078000000000003</v>
      </c>
      <c r="H711">
        <v>59.396000000000001</v>
      </c>
      <c r="I711" s="302">
        <v>40.090000000000003</v>
      </c>
      <c r="J711" s="302">
        <v>40.210999999999999</v>
      </c>
      <c r="K711" s="302">
        <v>40.055</v>
      </c>
      <c r="L711" s="302">
        <v>42.048999999999999</v>
      </c>
      <c r="M711" s="302">
        <v>40.548999999999999</v>
      </c>
      <c r="N711" s="302">
        <v>39.950000000000003</v>
      </c>
      <c r="O711" s="302">
        <v>40.558</v>
      </c>
      <c r="P711" s="302">
        <v>40.15</v>
      </c>
      <c r="Q711" s="302">
        <v>40.292000000000002</v>
      </c>
      <c r="R711" s="302">
        <v>40.527000000000001</v>
      </c>
    </row>
    <row r="712" spans="1:18">
      <c r="A712">
        <v>710</v>
      </c>
      <c r="B712">
        <v>59.308999999999997</v>
      </c>
      <c r="C712">
        <v>57.841999999999999</v>
      </c>
      <c r="D712">
        <v>58.844999999999999</v>
      </c>
      <c r="E712">
        <v>59.223999999999997</v>
      </c>
      <c r="F712">
        <v>58.750999999999998</v>
      </c>
      <c r="G712">
        <v>58.637</v>
      </c>
      <c r="H712">
        <v>58.878999999999998</v>
      </c>
      <c r="I712" s="302">
        <v>40.186999999999998</v>
      </c>
      <c r="J712" s="302">
        <v>40.332999999999998</v>
      </c>
      <c r="K712" s="302">
        <v>40.604999999999997</v>
      </c>
      <c r="L712" s="302">
        <v>41.77</v>
      </c>
      <c r="M712" s="302">
        <v>40.636000000000003</v>
      </c>
      <c r="N712" s="302">
        <v>39.787999999999997</v>
      </c>
      <c r="O712" s="302">
        <v>40.369999999999997</v>
      </c>
      <c r="P712" s="302">
        <v>40.048999999999999</v>
      </c>
      <c r="Q712" s="302">
        <v>40.363</v>
      </c>
      <c r="R712" s="302">
        <v>40.686</v>
      </c>
    </row>
    <row r="713" spans="1:18">
      <c r="A713">
        <v>711</v>
      </c>
      <c r="B713">
        <v>58.942</v>
      </c>
      <c r="C713">
        <v>58.143999999999998</v>
      </c>
      <c r="D713">
        <v>58.16</v>
      </c>
      <c r="E713">
        <v>59.472000000000001</v>
      </c>
      <c r="F713">
        <v>57.707000000000001</v>
      </c>
      <c r="G713">
        <v>58.817999999999998</v>
      </c>
      <c r="H713">
        <v>58.54</v>
      </c>
      <c r="I713" s="302">
        <v>40.173999999999999</v>
      </c>
      <c r="J713" s="302">
        <v>40.244999999999997</v>
      </c>
      <c r="K713" s="302">
        <v>141.828</v>
      </c>
      <c r="L713" s="302">
        <v>41.185000000000002</v>
      </c>
      <c r="M713" s="302">
        <v>40.518000000000001</v>
      </c>
      <c r="N713" s="302">
        <v>39.67</v>
      </c>
      <c r="O713" s="302">
        <v>40.180999999999997</v>
      </c>
      <c r="P713" s="302">
        <v>39.957000000000001</v>
      </c>
      <c r="Q713" s="302">
        <v>40.177999999999997</v>
      </c>
      <c r="R713" s="302">
        <v>40.201000000000001</v>
      </c>
    </row>
    <row r="714" spans="1:18">
      <c r="A714">
        <v>712</v>
      </c>
      <c r="B714">
        <v>58.707999999999998</v>
      </c>
      <c r="C714">
        <v>57.366999999999997</v>
      </c>
      <c r="D714">
        <v>57.941000000000003</v>
      </c>
      <c r="E714">
        <v>58.860999999999997</v>
      </c>
      <c r="F714">
        <v>59.213000000000001</v>
      </c>
      <c r="G714">
        <v>60.232999999999997</v>
      </c>
      <c r="H714">
        <v>59.654000000000003</v>
      </c>
      <c r="I714" s="302">
        <v>40.371000000000002</v>
      </c>
      <c r="J714" s="302">
        <v>40.503999999999998</v>
      </c>
      <c r="K714" s="302">
        <v>40.787999999999997</v>
      </c>
      <c r="L714" s="302">
        <v>41.298000000000002</v>
      </c>
      <c r="M714" s="302">
        <v>40.665999999999997</v>
      </c>
      <c r="N714" s="302">
        <v>39.814999999999998</v>
      </c>
      <c r="O714" s="302">
        <v>40.454999999999998</v>
      </c>
      <c r="P714" s="302">
        <v>40.094999999999999</v>
      </c>
      <c r="Q714" s="302">
        <v>40.103999999999999</v>
      </c>
      <c r="R714" s="302">
        <v>39.96</v>
      </c>
    </row>
    <row r="715" spans="1:18">
      <c r="A715">
        <v>713</v>
      </c>
      <c r="B715">
        <v>58.222999999999999</v>
      </c>
      <c r="C715">
        <v>57.933</v>
      </c>
      <c r="D715">
        <v>58.124000000000002</v>
      </c>
      <c r="E715">
        <v>59.723999999999997</v>
      </c>
      <c r="F715">
        <v>58.398000000000003</v>
      </c>
      <c r="G715">
        <v>60.744</v>
      </c>
      <c r="H715">
        <v>59.078000000000003</v>
      </c>
      <c r="I715" s="302">
        <v>40.15</v>
      </c>
      <c r="J715" s="302">
        <v>40.642000000000003</v>
      </c>
      <c r="K715" s="302">
        <v>40.619</v>
      </c>
      <c r="L715" s="302">
        <v>41.405000000000001</v>
      </c>
      <c r="M715" s="302">
        <v>40.601999999999997</v>
      </c>
      <c r="N715" s="302">
        <v>39.613999999999997</v>
      </c>
      <c r="O715" s="302">
        <v>40.375999999999998</v>
      </c>
      <c r="P715" s="302">
        <v>40.006999999999998</v>
      </c>
      <c r="Q715" s="302">
        <v>40.412999999999997</v>
      </c>
      <c r="R715" s="302">
        <v>40.222000000000001</v>
      </c>
    </row>
    <row r="716" spans="1:18">
      <c r="A716">
        <v>714</v>
      </c>
      <c r="B716">
        <v>58.375999999999998</v>
      </c>
      <c r="C716">
        <v>57.09</v>
      </c>
      <c r="D716">
        <v>57.587000000000003</v>
      </c>
      <c r="E716">
        <v>60.048999999999999</v>
      </c>
      <c r="F716">
        <v>57.932000000000002</v>
      </c>
      <c r="G716">
        <v>61.540999999999997</v>
      </c>
      <c r="H716">
        <v>59.125999999999998</v>
      </c>
      <c r="I716" s="302">
        <v>40.073</v>
      </c>
      <c r="J716" s="302">
        <v>40.19</v>
      </c>
      <c r="K716" s="302">
        <v>40.534999999999997</v>
      </c>
      <c r="L716" s="302">
        <v>43.156999999999996</v>
      </c>
      <c r="M716" s="302">
        <v>40.65</v>
      </c>
      <c r="N716" s="302">
        <v>39.707000000000001</v>
      </c>
      <c r="O716" s="302">
        <v>40.088000000000001</v>
      </c>
      <c r="P716" s="302">
        <v>39.881</v>
      </c>
      <c r="Q716" s="302">
        <v>40.295000000000002</v>
      </c>
      <c r="R716" s="302">
        <v>40.146000000000001</v>
      </c>
    </row>
    <row r="717" spans="1:18">
      <c r="A717">
        <v>715</v>
      </c>
      <c r="B717">
        <v>57.735999999999997</v>
      </c>
      <c r="C717">
        <v>58.329000000000001</v>
      </c>
      <c r="D717">
        <v>57.744999999999997</v>
      </c>
      <c r="E717">
        <v>58.845999999999997</v>
      </c>
      <c r="F717">
        <v>57.14</v>
      </c>
      <c r="G717">
        <v>61.198999999999998</v>
      </c>
      <c r="H717">
        <v>60.402999999999999</v>
      </c>
      <c r="I717" s="302">
        <v>40.094000000000001</v>
      </c>
      <c r="J717" s="302">
        <v>40.625</v>
      </c>
      <c r="K717" s="302">
        <v>40.478000000000002</v>
      </c>
      <c r="L717" s="302">
        <v>40.753999999999998</v>
      </c>
      <c r="M717" s="302">
        <v>40.689</v>
      </c>
      <c r="N717" s="302">
        <v>40.066000000000003</v>
      </c>
      <c r="O717" s="302">
        <v>40.058999999999997</v>
      </c>
      <c r="P717" s="302">
        <v>39.953000000000003</v>
      </c>
      <c r="Q717" s="302">
        <v>40.29</v>
      </c>
      <c r="R717" s="302">
        <v>39.972000000000001</v>
      </c>
    </row>
    <row r="718" spans="1:18">
      <c r="A718">
        <v>716</v>
      </c>
      <c r="B718">
        <v>57.917999999999999</v>
      </c>
      <c r="C718">
        <v>57.758000000000003</v>
      </c>
      <c r="D718">
        <v>57.365000000000002</v>
      </c>
      <c r="E718">
        <v>59.523000000000003</v>
      </c>
      <c r="F718">
        <v>58.215000000000003</v>
      </c>
      <c r="G718">
        <v>60.667000000000002</v>
      </c>
      <c r="H718">
        <v>59.991</v>
      </c>
      <c r="I718" s="302">
        <v>40.232999999999997</v>
      </c>
      <c r="J718" s="302">
        <v>40.433999999999997</v>
      </c>
      <c r="K718" s="302">
        <v>40.377000000000002</v>
      </c>
      <c r="L718" s="302">
        <v>40.686999999999998</v>
      </c>
      <c r="M718" s="302">
        <v>40.68</v>
      </c>
      <c r="N718" s="302">
        <v>39.805999999999997</v>
      </c>
      <c r="O718" s="302">
        <v>40.085999999999999</v>
      </c>
      <c r="P718" s="302">
        <v>39.738999999999997</v>
      </c>
      <c r="Q718" s="302">
        <v>40.014000000000003</v>
      </c>
      <c r="R718" s="302">
        <v>40.176000000000002</v>
      </c>
    </row>
    <row r="719" spans="1:18">
      <c r="A719">
        <v>717</v>
      </c>
      <c r="B719">
        <v>58.072000000000003</v>
      </c>
      <c r="C719">
        <v>57.054000000000002</v>
      </c>
      <c r="D719">
        <v>58.011000000000003</v>
      </c>
      <c r="E719">
        <v>59.594000000000001</v>
      </c>
      <c r="F719">
        <v>57.715000000000003</v>
      </c>
      <c r="G719">
        <v>62.345999999999997</v>
      </c>
      <c r="H719">
        <v>62.957999999999998</v>
      </c>
      <c r="I719" s="302">
        <v>40.155000000000001</v>
      </c>
      <c r="J719" s="302">
        <v>40.231000000000002</v>
      </c>
      <c r="K719" s="302">
        <v>40.317999999999998</v>
      </c>
      <c r="L719" s="302">
        <v>41.32</v>
      </c>
      <c r="M719" s="302">
        <v>40.581000000000003</v>
      </c>
      <c r="N719" s="302">
        <v>39.865000000000002</v>
      </c>
      <c r="O719" s="302">
        <v>39.930999999999997</v>
      </c>
      <c r="P719" s="302">
        <v>39.865000000000002</v>
      </c>
      <c r="Q719" s="302">
        <v>40.26</v>
      </c>
      <c r="R719" s="302">
        <v>40.210999999999999</v>
      </c>
    </row>
    <row r="720" spans="1:18">
      <c r="A720">
        <v>718</v>
      </c>
      <c r="B720">
        <v>58.902999999999999</v>
      </c>
      <c r="C720">
        <v>56.962000000000003</v>
      </c>
      <c r="D720">
        <v>57.658000000000001</v>
      </c>
      <c r="E720">
        <v>59.65</v>
      </c>
      <c r="F720">
        <v>57.954000000000001</v>
      </c>
      <c r="G720">
        <v>59.872</v>
      </c>
      <c r="H720">
        <v>61.54</v>
      </c>
      <c r="I720" s="302">
        <v>40.226999999999997</v>
      </c>
      <c r="J720" s="302">
        <v>40.441000000000003</v>
      </c>
      <c r="K720" s="302">
        <v>40.915999999999997</v>
      </c>
      <c r="L720" s="302">
        <v>40.823</v>
      </c>
      <c r="M720" s="302">
        <v>40.956000000000003</v>
      </c>
      <c r="N720" s="302">
        <v>39.94</v>
      </c>
      <c r="O720" s="302">
        <v>40.718000000000004</v>
      </c>
      <c r="P720" s="302">
        <v>39.933999999999997</v>
      </c>
      <c r="Q720" s="302">
        <v>40.225999999999999</v>
      </c>
      <c r="R720" s="302">
        <v>39.89</v>
      </c>
    </row>
    <row r="721" spans="1:18">
      <c r="A721">
        <v>719</v>
      </c>
      <c r="B721">
        <v>57.234999999999999</v>
      </c>
      <c r="C721">
        <v>57.713000000000001</v>
      </c>
      <c r="D721">
        <v>57.609000000000002</v>
      </c>
      <c r="E721">
        <v>59.744999999999997</v>
      </c>
      <c r="F721">
        <v>58.438000000000002</v>
      </c>
      <c r="G721">
        <v>60.167000000000002</v>
      </c>
      <c r="H721">
        <v>61.21</v>
      </c>
      <c r="I721" s="302">
        <v>39.953000000000003</v>
      </c>
      <c r="J721" s="302">
        <v>41.619</v>
      </c>
      <c r="K721" s="302">
        <v>40.183999999999997</v>
      </c>
      <c r="L721" s="302">
        <v>40.923999999999999</v>
      </c>
      <c r="M721" s="302">
        <v>40.566000000000003</v>
      </c>
      <c r="N721" s="302">
        <v>39.871000000000002</v>
      </c>
      <c r="O721" s="302">
        <v>40.201999999999998</v>
      </c>
      <c r="P721" s="302">
        <v>39.865000000000002</v>
      </c>
      <c r="Q721" s="302">
        <v>39.923000000000002</v>
      </c>
      <c r="R721" s="302">
        <v>40.253</v>
      </c>
    </row>
    <row r="722" spans="1:18">
      <c r="A722">
        <v>720</v>
      </c>
      <c r="B722">
        <v>57.978000000000002</v>
      </c>
      <c r="C722">
        <v>56.991999999999997</v>
      </c>
      <c r="D722">
        <v>58.482999999999997</v>
      </c>
      <c r="E722">
        <v>59.006</v>
      </c>
      <c r="F722">
        <v>58.192999999999998</v>
      </c>
      <c r="G722">
        <v>59.645000000000003</v>
      </c>
      <c r="H722">
        <v>62.073999999999998</v>
      </c>
      <c r="I722" s="302">
        <v>40.085000000000001</v>
      </c>
      <c r="J722" s="302">
        <v>40.515999999999998</v>
      </c>
      <c r="K722" s="302">
        <v>40.052999999999997</v>
      </c>
      <c r="L722" s="302">
        <v>40.558</v>
      </c>
      <c r="M722" s="302">
        <v>40.478999999999999</v>
      </c>
      <c r="N722" s="302">
        <v>39.601999999999997</v>
      </c>
      <c r="O722" s="302">
        <v>40.08</v>
      </c>
      <c r="P722" s="302">
        <v>40.015000000000001</v>
      </c>
      <c r="Q722" s="302">
        <v>40.179000000000002</v>
      </c>
      <c r="R722" s="302">
        <v>41.534999999999997</v>
      </c>
    </row>
    <row r="723" spans="1:18">
      <c r="A723">
        <v>721</v>
      </c>
      <c r="B723">
        <v>57.533999999999999</v>
      </c>
      <c r="C723">
        <v>57.347999999999999</v>
      </c>
      <c r="D723">
        <v>57.32</v>
      </c>
      <c r="E723">
        <v>61.350999999999999</v>
      </c>
      <c r="F723">
        <v>58.261000000000003</v>
      </c>
      <c r="G723">
        <v>59.789000000000001</v>
      </c>
      <c r="H723">
        <v>60.359000000000002</v>
      </c>
      <c r="I723" s="302">
        <v>40.08</v>
      </c>
      <c r="J723" s="302">
        <v>40.107999999999997</v>
      </c>
      <c r="K723" s="302">
        <v>40.107999999999997</v>
      </c>
      <c r="L723" s="302">
        <v>41.055</v>
      </c>
      <c r="M723" s="302">
        <v>40.613</v>
      </c>
      <c r="N723" s="302">
        <v>40.119999999999997</v>
      </c>
      <c r="O723" s="302">
        <v>40.210999999999999</v>
      </c>
      <c r="P723" s="302">
        <v>39.854999999999997</v>
      </c>
      <c r="Q723" s="302">
        <v>40.088999999999999</v>
      </c>
      <c r="R723" s="302">
        <v>40.015000000000001</v>
      </c>
    </row>
    <row r="724" spans="1:18">
      <c r="A724">
        <v>722</v>
      </c>
      <c r="B724">
        <v>57.338000000000001</v>
      </c>
      <c r="C724">
        <v>57.563000000000002</v>
      </c>
      <c r="D724">
        <v>57.540999999999997</v>
      </c>
      <c r="E724">
        <v>64.903999999999996</v>
      </c>
      <c r="F724">
        <v>58.182000000000002</v>
      </c>
      <c r="G724">
        <v>60.194000000000003</v>
      </c>
      <c r="H724">
        <v>61.213000000000001</v>
      </c>
      <c r="I724" s="302">
        <v>40.198</v>
      </c>
      <c r="J724" s="302">
        <v>40.238</v>
      </c>
      <c r="K724" s="302">
        <v>40.112000000000002</v>
      </c>
      <c r="L724" s="302">
        <v>41.006</v>
      </c>
      <c r="M724" s="302">
        <v>40.872999999999998</v>
      </c>
      <c r="N724" s="302">
        <v>39.841000000000001</v>
      </c>
      <c r="O724" s="302">
        <v>40.265999999999998</v>
      </c>
      <c r="P724" s="302">
        <v>39.68</v>
      </c>
      <c r="Q724" s="302">
        <v>40.345999999999997</v>
      </c>
      <c r="R724" s="302">
        <v>39.918999999999997</v>
      </c>
    </row>
    <row r="725" spans="1:18">
      <c r="A725">
        <v>723</v>
      </c>
      <c r="B725">
        <v>57.3</v>
      </c>
      <c r="C725">
        <v>57.017000000000003</v>
      </c>
      <c r="D725">
        <v>56.991</v>
      </c>
      <c r="E725">
        <v>58.646999999999998</v>
      </c>
      <c r="F725">
        <v>58.113999999999997</v>
      </c>
      <c r="G725">
        <v>61.988</v>
      </c>
      <c r="H725">
        <v>61.206000000000003</v>
      </c>
      <c r="I725" s="302">
        <v>40.136000000000003</v>
      </c>
      <c r="J725" s="302">
        <v>40.26</v>
      </c>
      <c r="K725" s="302">
        <v>39.944000000000003</v>
      </c>
      <c r="L725" s="302">
        <v>41.073</v>
      </c>
      <c r="M725" s="302">
        <v>42.003999999999998</v>
      </c>
      <c r="N725" s="302">
        <v>39.701000000000001</v>
      </c>
      <c r="O725" s="302">
        <v>40.116999999999997</v>
      </c>
      <c r="P725" s="302">
        <v>39.671999999999997</v>
      </c>
      <c r="Q725" s="302">
        <v>40.107999999999997</v>
      </c>
      <c r="R725" s="302">
        <v>40.622</v>
      </c>
    </row>
    <row r="726" spans="1:18">
      <c r="A726">
        <v>724</v>
      </c>
      <c r="B726">
        <v>57.631999999999998</v>
      </c>
      <c r="C726">
        <v>56.939</v>
      </c>
      <c r="D726">
        <v>57.585000000000001</v>
      </c>
      <c r="E726">
        <v>60.177999999999997</v>
      </c>
      <c r="F726">
        <v>58.853999999999999</v>
      </c>
      <c r="G726">
        <v>59.515000000000001</v>
      </c>
      <c r="H726">
        <v>61.732999999999997</v>
      </c>
      <c r="I726" s="302">
        <v>40.337000000000003</v>
      </c>
      <c r="J726" s="302">
        <v>40.25</v>
      </c>
      <c r="K726" s="302">
        <v>39.972000000000001</v>
      </c>
      <c r="L726" s="302">
        <v>41.134</v>
      </c>
      <c r="M726" s="302">
        <v>40.643999999999998</v>
      </c>
      <c r="N726" s="302">
        <v>39.718000000000004</v>
      </c>
      <c r="O726" s="302">
        <v>40.043999999999997</v>
      </c>
      <c r="P726" s="302">
        <v>39.725999999999999</v>
      </c>
      <c r="Q726" s="302">
        <v>40.149000000000001</v>
      </c>
      <c r="R726" s="302">
        <v>40.095999999999997</v>
      </c>
    </row>
    <row r="727" spans="1:18">
      <c r="A727">
        <v>725</v>
      </c>
      <c r="B727">
        <v>57.927</v>
      </c>
      <c r="C727">
        <v>57.069000000000003</v>
      </c>
      <c r="D727">
        <v>57.988999999999997</v>
      </c>
      <c r="E727">
        <v>61.481000000000002</v>
      </c>
      <c r="F727">
        <v>58.238</v>
      </c>
      <c r="G727">
        <v>59.539000000000001</v>
      </c>
      <c r="H727">
        <v>61.606000000000002</v>
      </c>
      <c r="I727" s="302">
        <v>40.076999999999998</v>
      </c>
      <c r="J727" s="302">
        <v>40.503</v>
      </c>
      <c r="K727" s="302">
        <v>39.862000000000002</v>
      </c>
      <c r="L727" s="302">
        <v>40.74</v>
      </c>
      <c r="M727" s="302">
        <v>40.712000000000003</v>
      </c>
      <c r="N727" s="302">
        <v>39.607999999999997</v>
      </c>
      <c r="O727" s="302">
        <v>40.100999999999999</v>
      </c>
      <c r="P727" s="302">
        <v>39.927</v>
      </c>
      <c r="Q727" s="302">
        <v>40.017000000000003</v>
      </c>
      <c r="R727" s="302">
        <v>40.020000000000003</v>
      </c>
    </row>
    <row r="728" spans="1:18">
      <c r="A728">
        <v>726</v>
      </c>
      <c r="B728">
        <v>57.537999999999997</v>
      </c>
      <c r="C728">
        <v>57.551000000000002</v>
      </c>
      <c r="D728">
        <v>57.338999999999999</v>
      </c>
      <c r="E728">
        <v>59.521999999999998</v>
      </c>
      <c r="F728">
        <v>58.116</v>
      </c>
      <c r="G728">
        <v>59.345999999999997</v>
      </c>
      <c r="H728">
        <v>61.328000000000003</v>
      </c>
      <c r="I728" s="302">
        <v>40.289000000000001</v>
      </c>
      <c r="J728" s="302">
        <v>40.567999999999998</v>
      </c>
      <c r="K728" s="302">
        <v>40.064999999999998</v>
      </c>
      <c r="L728" s="302">
        <v>41.771000000000001</v>
      </c>
      <c r="M728" s="302">
        <v>40.558</v>
      </c>
      <c r="N728" s="302">
        <v>39.585999999999999</v>
      </c>
      <c r="O728" s="302">
        <v>40.093000000000004</v>
      </c>
      <c r="P728" s="302">
        <v>39.683</v>
      </c>
      <c r="Q728" s="302">
        <v>40.090000000000003</v>
      </c>
      <c r="R728" s="302">
        <v>39.898000000000003</v>
      </c>
    </row>
    <row r="729" spans="1:18">
      <c r="A729">
        <v>727</v>
      </c>
      <c r="B729">
        <v>57.689</v>
      </c>
      <c r="C729">
        <v>57.192</v>
      </c>
      <c r="D729">
        <v>57.64</v>
      </c>
      <c r="E729">
        <v>58.47</v>
      </c>
      <c r="F729">
        <v>58.121000000000002</v>
      </c>
      <c r="G729">
        <v>59.851999999999997</v>
      </c>
      <c r="H729">
        <v>60.323</v>
      </c>
      <c r="I729" s="302">
        <v>40.177999999999997</v>
      </c>
      <c r="J729" s="302">
        <v>40.411999999999999</v>
      </c>
      <c r="K729" s="302">
        <v>40.448999999999998</v>
      </c>
      <c r="L729" s="302">
        <v>40.795999999999999</v>
      </c>
      <c r="M729" s="302">
        <v>40.771999999999998</v>
      </c>
      <c r="N729" s="302">
        <v>39.703000000000003</v>
      </c>
      <c r="O729" s="302">
        <v>40.244</v>
      </c>
      <c r="P729" s="302">
        <v>39.962000000000003</v>
      </c>
      <c r="Q729" s="302">
        <v>40.226999999999997</v>
      </c>
      <c r="R729" s="302">
        <v>40.143999999999998</v>
      </c>
    </row>
    <row r="730" spans="1:18">
      <c r="A730">
        <v>728</v>
      </c>
      <c r="B730">
        <v>58.499000000000002</v>
      </c>
      <c r="C730">
        <v>66.239999999999995</v>
      </c>
      <c r="D730">
        <v>58.063000000000002</v>
      </c>
      <c r="E730">
        <v>58.238</v>
      </c>
      <c r="F730">
        <v>58.066000000000003</v>
      </c>
      <c r="G730">
        <v>60.378999999999998</v>
      </c>
      <c r="H730">
        <v>60.783000000000001</v>
      </c>
      <c r="I730" s="302">
        <v>40.170999999999999</v>
      </c>
      <c r="J730" s="302">
        <v>40.347000000000001</v>
      </c>
      <c r="K730" s="302">
        <v>40.246000000000002</v>
      </c>
      <c r="L730" s="302">
        <v>40.831000000000003</v>
      </c>
      <c r="M730" s="302">
        <v>142.07400000000001</v>
      </c>
      <c r="N730" s="302">
        <v>39.655999999999999</v>
      </c>
      <c r="O730" s="302">
        <v>40.164000000000001</v>
      </c>
      <c r="P730" s="302">
        <v>40.238999999999997</v>
      </c>
      <c r="Q730" s="302">
        <v>39.956000000000003</v>
      </c>
      <c r="R730" s="302">
        <v>39.863999999999997</v>
      </c>
    </row>
    <row r="731" spans="1:18">
      <c r="A731">
        <v>729</v>
      </c>
      <c r="B731">
        <v>57.91</v>
      </c>
      <c r="C731">
        <v>59.636000000000003</v>
      </c>
      <c r="D731">
        <v>58.039000000000001</v>
      </c>
      <c r="E731">
        <v>59.399000000000001</v>
      </c>
      <c r="F731">
        <v>58.505000000000003</v>
      </c>
      <c r="G731">
        <v>59.735999999999997</v>
      </c>
      <c r="H731">
        <v>60.411999999999999</v>
      </c>
      <c r="I731" s="302">
        <v>40.008000000000003</v>
      </c>
      <c r="J731" s="302">
        <v>41.07</v>
      </c>
      <c r="K731" s="302">
        <v>40.075000000000003</v>
      </c>
      <c r="L731" s="302">
        <v>40.959000000000003</v>
      </c>
      <c r="M731" s="302">
        <v>41.848999999999997</v>
      </c>
      <c r="N731" s="302">
        <v>40.052999999999997</v>
      </c>
      <c r="O731" s="302">
        <v>40.15</v>
      </c>
      <c r="P731" s="302">
        <v>39.673000000000002</v>
      </c>
      <c r="Q731" s="302">
        <v>40.598999999999997</v>
      </c>
      <c r="R731" s="302">
        <v>39.972000000000001</v>
      </c>
    </row>
    <row r="732" spans="1:18">
      <c r="A732">
        <v>730</v>
      </c>
      <c r="B732">
        <v>57.43</v>
      </c>
      <c r="C732">
        <v>59.662999999999997</v>
      </c>
      <c r="D732">
        <v>57.472999999999999</v>
      </c>
      <c r="E732">
        <v>60.625</v>
      </c>
      <c r="F732">
        <v>58.314</v>
      </c>
      <c r="G732">
        <v>59.854999999999997</v>
      </c>
      <c r="H732">
        <v>61.578000000000003</v>
      </c>
      <c r="I732" s="302">
        <v>40.088999999999999</v>
      </c>
      <c r="J732" s="302">
        <v>40.192999999999998</v>
      </c>
      <c r="K732" s="302">
        <v>39.887999999999998</v>
      </c>
      <c r="L732" s="302">
        <v>41.088000000000001</v>
      </c>
      <c r="M732" s="302">
        <v>40.774999999999999</v>
      </c>
      <c r="N732" s="302">
        <v>39.712000000000003</v>
      </c>
      <c r="O732" s="302">
        <v>40</v>
      </c>
      <c r="P732" s="302">
        <v>39.792999999999999</v>
      </c>
      <c r="Q732" s="302">
        <v>40.43</v>
      </c>
      <c r="R732" s="302">
        <v>39.877000000000002</v>
      </c>
    </row>
    <row r="733" spans="1:18">
      <c r="A733">
        <v>731</v>
      </c>
      <c r="B733">
        <v>58.671999999999997</v>
      </c>
      <c r="C733">
        <v>58.597999999999999</v>
      </c>
      <c r="D733">
        <v>57.62</v>
      </c>
      <c r="E733">
        <v>58.917000000000002</v>
      </c>
      <c r="F733">
        <v>57.850999999999999</v>
      </c>
      <c r="G733">
        <v>60.621000000000002</v>
      </c>
      <c r="H733">
        <v>61.384</v>
      </c>
      <c r="I733" s="302">
        <v>40.259</v>
      </c>
      <c r="J733" s="302">
        <v>40.319000000000003</v>
      </c>
      <c r="K733" s="302">
        <v>40.661000000000001</v>
      </c>
      <c r="L733" s="302">
        <v>40.682000000000002</v>
      </c>
      <c r="M733" s="302">
        <v>41.247</v>
      </c>
      <c r="N733" s="302">
        <v>39.633000000000003</v>
      </c>
      <c r="O733" s="302">
        <v>40.140999999999998</v>
      </c>
      <c r="P733" s="302">
        <v>39.787999999999997</v>
      </c>
      <c r="Q733" s="302">
        <v>141.845</v>
      </c>
      <c r="R733" s="302">
        <v>40.015999999999998</v>
      </c>
    </row>
    <row r="734" spans="1:18">
      <c r="A734">
        <v>732</v>
      </c>
      <c r="B734">
        <v>57.588000000000001</v>
      </c>
      <c r="C734">
        <v>58.573</v>
      </c>
      <c r="D734">
        <v>58.158000000000001</v>
      </c>
      <c r="E734">
        <v>59.058</v>
      </c>
      <c r="F734">
        <v>58.378999999999998</v>
      </c>
      <c r="G734">
        <v>59.643000000000001</v>
      </c>
      <c r="H734">
        <v>61.075000000000003</v>
      </c>
      <c r="I734" s="302">
        <v>41.29</v>
      </c>
      <c r="J734" s="302">
        <v>40.213999999999999</v>
      </c>
      <c r="K734" s="302">
        <v>39.988999999999997</v>
      </c>
      <c r="L734" s="302">
        <v>40.86</v>
      </c>
      <c r="M734" s="302">
        <v>40.465000000000003</v>
      </c>
      <c r="N734" s="302">
        <v>39.636000000000003</v>
      </c>
      <c r="O734" s="302">
        <v>39.948999999999998</v>
      </c>
      <c r="P734" s="302">
        <v>39.674999999999997</v>
      </c>
      <c r="Q734" s="302">
        <v>40.787999999999997</v>
      </c>
      <c r="R734" s="302">
        <v>40.396999999999998</v>
      </c>
    </row>
    <row r="735" spans="1:18">
      <c r="A735">
        <v>733</v>
      </c>
      <c r="B735">
        <v>57.994</v>
      </c>
      <c r="C735">
        <v>58.756</v>
      </c>
      <c r="D735">
        <v>58.954999999999998</v>
      </c>
      <c r="E735">
        <v>61.533000000000001</v>
      </c>
      <c r="F735">
        <v>57.795000000000002</v>
      </c>
      <c r="G735">
        <v>59.91</v>
      </c>
      <c r="H735">
        <v>61.048999999999999</v>
      </c>
      <c r="I735" s="302">
        <v>40.512999999999998</v>
      </c>
      <c r="J735" s="302">
        <v>40.481000000000002</v>
      </c>
      <c r="K735" s="302">
        <v>39.941000000000003</v>
      </c>
      <c r="L735" s="302">
        <v>41.07</v>
      </c>
      <c r="M735" s="302">
        <v>40.552</v>
      </c>
      <c r="N735" s="302">
        <v>39.613999999999997</v>
      </c>
      <c r="O735" s="302">
        <v>39.908999999999999</v>
      </c>
      <c r="P735" s="302">
        <v>39.837000000000003</v>
      </c>
      <c r="Q735" s="302">
        <v>40.58</v>
      </c>
      <c r="R735" s="302">
        <v>40.418999999999997</v>
      </c>
    </row>
    <row r="736" spans="1:18">
      <c r="A736">
        <v>734</v>
      </c>
      <c r="B736">
        <v>57.718000000000004</v>
      </c>
      <c r="C736">
        <v>58.761000000000003</v>
      </c>
      <c r="D736">
        <v>57.274000000000001</v>
      </c>
      <c r="E736">
        <v>58.290999999999997</v>
      </c>
      <c r="F736">
        <v>59.469000000000001</v>
      </c>
      <c r="G736">
        <v>60.247999999999998</v>
      </c>
      <c r="H736">
        <v>61.139000000000003</v>
      </c>
      <c r="I736" s="302">
        <v>40.090000000000003</v>
      </c>
      <c r="J736" s="302">
        <v>40.140999999999998</v>
      </c>
      <c r="K736" s="302">
        <v>40.055999999999997</v>
      </c>
      <c r="L736" s="302">
        <v>40.725999999999999</v>
      </c>
      <c r="M736" s="302">
        <v>40.713000000000001</v>
      </c>
      <c r="N736" s="302">
        <v>39.595999999999997</v>
      </c>
      <c r="O736" s="302">
        <v>39.908999999999999</v>
      </c>
      <c r="P736" s="302">
        <v>39.890999999999998</v>
      </c>
      <c r="Q736" s="302">
        <v>40.484000000000002</v>
      </c>
      <c r="R736" s="302">
        <v>148.351</v>
      </c>
    </row>
    <row r="737" spans="1:18">
      <c r="A737">
        <v>735</v>
      </c>
      <c r="B737">
        <v>58.692</v>
      </c>
      <c r="C737">
        <v>58.201999999999998</v>
      </c>
      <c r="D737">
        <v>57.965000000000003</v>
      </c>
      <c r="E737">
        <v>58.658999999999999</v>
      </c>
      <c r="F737">
        <v>59.161999999999999</v>
      </c>
      <c r="G737">
        <v>61.133000000000003</v>
      </c>
      <c r="H737">
        <v>60.454000000000001</v>
      </c>
      <c r="I737" s="302">
        <v>40.164999999999999</v>
      </c>
      <c r="J737" s="302">
        <v>40.408999999999999</v>
      </c>
      <c r="K737" s="302">
        <v>40.009</v>
      </c>
      <c r="L737" s="302">
        <v>40.838999999999999</v>
      </c>
      <c r="M737" s="302">
        <v>40.479999999999997</v>
      </c>
      <c r="N737" s="302">
        <v>39.424999999999997</v>
      </c>
      <c r="O737" s="302">
        <v>40.188000000000002</v>
      </c>
      <c r="P737" s="302">
        <v>39.71</v>
      </c>
      <c r="Q737" s="302">
        <v>40.317</v>
      </c>
      <c r="R737" s="302">
        <v>42.228999999999999</v>
      </c>
    </row>
    <row r="738" spans="1:18">
      <c r="A738">
        <v>736</v>
      </c>
      <c r="B738">
        <v>57.904000000000003</v>
      </c>
      <c r="C738">
        <v>57.901000000000003</v>
      </c>
      <c r="D738">
        <v>57.56</v>
      </c>
      <c r="E738">
        <v>58.972999999999999</v>
      </c>
      <c r="F738">
        <v>58.243000000000002</v>
      </c>
      <c r="G738">
        <v>58.881999999999998</v>
      </c>
      <c r="H738">
        <v>61.067999999999998</v>
      </c>
      <c r="I738" s="302">
        <v>40.225000000000001</v>
      </c>
      <c r="J738" s="302">
        <v>40.524000000000001</v>
      </c>
      <c r="K738" s="302">
        <v>39.993000000000002</v>
      </c>
      <c r="L738" s="302">
        <v>40.561999999999998</v>
      </c>
      <c r="M738" s="302">
        <v>40.25</v>
      </c>
      <c r="N738" s="302">
        <v>39.664999999999999</v>
      </c>
      <c r="O738" s="302">
        <v>39.978000000000002</v>
      </c>
      <c r="P738" s="302">
        <v>39.747</v>
      </c>
      <c r="Q738" s="302">
        <v>40.154000000000003</v>
      </c>
      <c r="R738" s="302">
        <v>40.353000000000002</v>
      </c>
    </row>
    <row r="739" spans="1:18">
      <c r="A739">
        <v>737</v>
      </c>
      <c r="B739">
        <v>58.121000000000002</v>
      </c>
      <c r="C739">
        <v>58.493000000000002</v>
      </c>
      <c r="D739">
        <v>56.902999999999999</v>
      </c>
      <c r="E739">
        <v>59.832000000000001</v>
      </c>
      <c r="F739">
        <v>57.625999999999998</v>
      </c>
      <c r="G739">
        <v>59.231000000000002</v>
      </c>
      <c r="H739">
        <v>60.289000000000001</v>
      </c>
      <c r="I739" s="302">
        <v>39.965000000000003</v>
      </c>
      <c r="J739" s="302">
        <v>40.469000000000001</v>
      </c>
      <c r="K739" s="302">
        <v>39.880000000000003</v>
      </c>
      <c r="L739" s="302">
        <v>41.012</v>
      </c>
      <c r="M739" s="302">
        <v>40.466000000000001</v>
      </c>
      <c r="N739" s="302">
        <v>40.140999999999998</v>
      </c>
      <c r="O739" s="302">
        <v>40.098999999999997</v>
      </c>
      <c r="P739" s="302">
        <v>39.747999999999998</v>
      </c>
      <c r="Q739" s="302">
        <v>39.982999999999997</v>
      </c>
      <c r="R739" s="302">
        <v>41.085000000000001</v>
      </c>
    </row>
    <row r="740" spans="1:18">
      <c r="A740">
        <v>738</v>
      </c>
      <c r="B740">
        <v>58.485999999999997</v>
      </c>
      <c r="C740">
        <v>58.503</v>
      </c>
      <c r="D740">
        <v>57.515000000000001</v>
      </c>
      <c r="E740">
        <v>60.040999999999997</v>
      </c>
      <c r="F740">
        <v>57.795000000000002</v>
      </c>
      <c r="G740">
        <v>58.354999999999997</v>
      </c>
      <c r="H740">
        <v>59.993000000000002</v>
      </c>
      <c r="I740" s="302">
        <v>40.046999999999997</v>
      </c>
      <c r="J740" s="302">
        <v>40.511000000000003</v>
      </c>
      <c r="K740" s="302">
        <v>40.01</v>
      </c>
      <c r="L740" s="302">
        <v>40.738999999999997</v>
      </c>
      <c r="M740" s="302">
        <v>40.143000000000001</v>
      </c>
      <c r="N740" s="302">
        <v>39.695999999999998</v>
      </c>
      <c r="O740" s="302">
        <v>39.908000000000001</v>
      </c>
      <c r="P740" s="302">
        <v>40.036000000000001</v>
      </c>
      <c r="Q740" s="302">
        <v>40.087000000000003</v>
      </c>
      <c r="R740" s="302">
        <v>40.689</v>
      </c>
    </row>
    <row r="741" spans="1:18">
      <c r="A741">
        <v>739</v>
      </c>
      <c r="B741">
        <v>57.793999999999997</v>
      </c>
      <c r="C741">
        <v>58.514000000000003</v>
      </c>
      <c r="D741">
        <v>57.406999999999996</v>
      </c>
      <c r="E741">
        <v>59.1</v>
      </c>
      <c r="F741">
        <v>58.408000000000001</v>
      </c>
      <c r="G741">
        <v>59.039000000000001</v>
      </c>
      <c r="H741">
        <v>60.621000000000002</v>
      </c>
      <c r="I741" s="302">
        <v>39.997999999999998</v>
      </c>
      <c r="J741" s="302">
        <v>40.194000000000003</v>
      </c>
      <c r="K741" s="302">
        <v>40.094999999999999</v>
      </c>
      <c r="L741" s="302">
        <v>40.741999999999997</v>
      </c>
      <c r="M741" s="302">
        <v>40.945999999999998</v>
      </c>
      <c r="N741" s="302">
        <v>39.768999999999998</v>
      </c>
      <c r="O741" s="302">
        <v>40.22</v>
      </c>
      <c r="P741" s="302">
        <v>39.685000000000002</v>
      </c>
      <c r="Q741" s="302">
        <v>39.914000000000001</v>
      </c>
      <c r="R741" s="302">
        <v>40.338999999999999</v>
      </c>
    </row>
    <row r="742" spans="1:18">
      <c r="A742">
        <v>740</v>
      </c>
      <c r="B742">
        <v>58.1</v>
      </c>
      <c r="C742">
        <v>58.597000000000001</v>
      </c>
      <c r="D742">
        <v>57.664999999999999</v>
      </c>
      <c r="E742">
        <v>59.750999999999998</v>
      </c>
      <c r="F742">
        <v>58.951999999999998</v>
      </c>
      <c r="G742">
        <v>58.753999999999998</v>
      </c>
      <c r="H742">
        <v>60.264000000000003</v>
      </c>
      <c r="I742" s="302">
        <v>40.261000000000003</v>
      </c>
      <c r="J742" s="302">
        <v>40.369</v>
      </c>
      <c r="K742" s="302">
        <v>40.350999999999999</v>
      </c>
      <c r="L742" s="302">
        <v>41.831000000000003</v>
      </c>
      <c r="M742" s="302">
        <v>40.020000000000003</v>
      </c>
      <c r="N742" s="302">
        <v>39.634999999999998</v>
      </c>
      <c r="O742" s="302">
        <v>40.146000000000001</v>
      </c>
      <c r="P742" s="302">
        <v>39.610999999999997</v>
      </c>
      <c r="Q742" s="302">
        <v>39.991</v>
      </c>
      <c r="R742" s="302">
        <v>40.392000000000003</v>
      </c>
    </row>
    <row r="743" spans="1:18">
      <c r="A743">
        <v>741</v>
      </c>
      <c r="B743">
        <v>57.680999999999997</v>
      </c>
      <c r="C743">
        <v>58.701999999999998</v>
      </c>
      <c r="D743">
        <v>58.002000000000002</v>
      </c>
      <c r="E743">
        <v>59.052</v>
      </c>
      <c r="F743">
        <v>58.201000000000001</v>
      </c>
      <c r="G743">
        <v>58.65</v>
      </c>
      <c r="H743">
        <v>60.348999999999997</v>
      </c>
      <c r="I743" s="302">
        <v>40.027000000000001</v>
      </c>
      <c r="J743" s="302">
        <v>40.734000000000002</v>
      </c>
      <c r="K743" s="302">
        <v>141.21899999999999</v>
      </c>
      <c r="L743" s="302">
        <v>40.735999999999997</v>
      </c>
      <c r="M743" s="302">
        <v>40.450000000000003</v>
      </c>
      <c r="N743" s="302">
        <v>39.656999999999996</v>
      </c>
      <c r="O743" s="302">
        <v>41.115000000000002</v>
      </c>
      <c r="P743" s="302">
        <v>39.619</v>
      </c>
      <c r="Q743" s="302">
        <v>39.930999999999997</v>
      </c>
      <c r="R743" s="302">
        <v>39.929000000000002</v>
      </c>
    </row>
    <row r="744" spans="1:18">
      <c r="A744">
        <v>742</v>
      </c>
      <c r="B744">
        <v>57.927</v>
      </c>
      <c r="C744">
        <v>60.351999999999997</v>
      </c>
      <c r="D744">
        <v>57.972999999999999</v>
      </c>
      <c r="E744">
        <v>59.762999999999998</v>
      </c>
      <c r="F744">
        <v>58.103000000000002</v>
      </c>
      <c r="G744">
        <v>58.918999999999997</v>
      </c>
      <c r="H744">
        <v>60.231000000000002</v>
      </c>
      <c r="I744" s="302">
        <v>40.113999999999997</v>
      </c>
      <c r="J744" s="302">
        <v>40.204999999999998</v>
      </c>
      <c r="K744" s="302">
        <v>45.466000000000001</v>
      </c>
      <c r="L744" s="302">
        <v>40.813000000000002</v>
      </c>
      <c r="M744" s="302">
        <v>40.253</v>
      </c>
      <c r="N744" s="302">
        <v>39.756999999999998</v>
      </c>
      <c r="O744" s="302">
        <v>40.256</v>
      </c>
      <c r="P744" s="302">
        <v>39.957999999999998</v>
      </c>
      <c r="Q744" s="302">
        <v>39.841999999999999</v>
      </c>
      <c r="R744" s="302">
        <v>40.323999999999998</v>
      </c>
    </row>
    <row r="745" spans="1:18">
      <c r="A745">
        <v>743</v>
      </c>
      <c r="B745">
        <v>58.313000000000002</v>
      </c>
      <c r="C745">
        <v>59.465000000000003</v>
      </c>
      <c r="D745">
        <v>57.045999999999999</v>
      </c>
      <c r="E745">
        <v>60.360999999999997</v>
      </c>
      <c r="F745">
        <v>58.573999999999998</v>
      </c>
      <c r="G745">
        <v>59.036000000000001</v>
      </c>
      <c r="H745">
        <v>61.247999999999998</v>
      </c>
      <c r="I745" s="302">
        <v>39.923000000000002</v>
      </c>
      <c r="J745" s="302">
        <v>40.161000000000001</v>
      </c>
      <c r="K745" s="302">
        <v>40.317</v>
      </c>
      <c r="L745" s="302">
        <v>40.927999999999997</v>
      </c>
      <c r="M745" s="302">
        <v>41.213000000000001</v>
      </c>
      <c r="N745" s="302">
        <v>39.524999999999999</v>
      </c>
      <c r="O745" s="302">
        <v>40.085999999999999</v>
      </c>
      <c r="P745" s="302">
        <v>39.817999999999998</v>
      </c>
      <c r="Q745" s="302">
        <v>39.914000000000001</v>
      </c>
      <c r="R745" s="302">
        <v>41.262999999999998</v>
      </c>
    </row>
    <row r="746" spans="1:18">
      <c r="A746">
        <v>744</v>
      </c>
      <c r="B746">
        <v>57.939</v>
      </c>
      <c r="C746">
        <v>59.024000000000001</v>
      </c>
      <c r="D746">
        <v>57.226999999999997</v>
      </c>
      <c r="E746">
        <v>59.011000000000003</v>
      </c>
      <c r="F746">
        <v>59.164999999999999</v>
      </c>
      <c r="G746">
        <v>59.39</v>
      </c>
      <c r="H746">
        <v>60.906999999999996</v>
      </c>
      <c r="I746" s="302">
        <v>40.031999999999996</v>
      </c>
      <c r="J746" s="302">
        <v>40.322000000000003</v>
      </c>
      <c r="K746" s="302">
        <v>40.113999999999997</v>
      </c>
      <c r="L746" s="302">
        <v>41.02</v>
      </c>
      <c r="M746" s="302">
        <v>40.107999999999997</v>
      </c>
      <c r="N746" s="302">
        <v>39.633000000000003</v>
      </c>
      <c r="O746" s="302">
        <v>40.466000000000001</v>
      </c>
      <c r="P746" s="302">
        <v>39.783000000000001</v>
      </c>
      <c r="Q746" s="302">
        <v>39.918999999999997</v>
      </c>
      <c r="R746" s="302">
        <v>40.229999999999997</v>
      </c>
    </row>
    <row r="747" spans="1:18">
      <c r="A747">
        <v>745</v>
      </c>
      <c r="B747">
        <v>57.904000000000003</v>
      </c>
      <c r="C747">
        <v>59.085999999999999</v>
      </c>
      <c r="D747">
        <v>57.588999999999999</v>
      </c>
      <c r="E747">
        <v>59.091999999999999</v>
      </c>
      <c r="F747">
        <v>58.463999999999999</v>
      </c>
      <c r="G747">
        <v>59.012999999999998</v>
      </c>
      <c r="H747">
        <v>60.695999999999998</v>
      </c>
      <c r="I747" s="302">
        <v>40.170999999999999</v>
      </c>
      <c r="J747" s="302">
        <v>40.295999999999999</v>
      </c>
      <c r="K747" s="302">
        <v>40.103000000000002</v>
      </c>
      <c r="L747" s="302">
        <v>40.932000000000002</v>
      </c>
      <c r="M747" s="302">
        <v>40.255000000000003</v>
      </c>
      <c r="N747" s="302">
        <v>39.463000000000001</v>
      </c>
      <c r="O747" s="302">
        <v>40.094000000000001</v>
      </c>
      <c r="P747" s="302">
        <v>39.677</v>
      </c>
      <c r="Q747" s="302">
        <v>39.819000000000003</v>
      </c>
      <c r="R747" s="302">
        <v>40.231999999999999</v>
      </c>
    </row>
    <row r="748" spans="1:18">
      <c r="A748">
        <v>746</v>
      </c>
      <c r="B748">
        <v>57.207999999999998</v>
      </c>
      <c r="C748">
        <v>59.264000000000003</v>
      </c>
      <c r="D748">
        <v>57.561999999999998</v>
      </c>
      <c r="E748">
        <v>59.192999999999998</v>
      </c>
      <c r="F748">
        <v>58.637</v>
      </c>
      <c r="G748">
        <v>59.540999999999997</v>
      </c>
      <c r="H748">
        <v>60.268000000000001</v>
      </c>
      <c r="I748" s="302">
        <v>43.058</v>
      </c>
      <c r="J748" s="302">
        <v>40.021999999999998</v>
      </c>
      <c r="K748" s="302">
        <v>39.954999999999998</v>
      </c>
      <c r="L748" s="302">
        <v>41.146000000000001</v>
      </c>
      <c r="M748" s="302">
        <v>40.292000000000002</v>
      </c>
      <c r="N748" s="302">
        <v>39.581000000000003</v>
      </c>
      <c r="O748" s="302">
        <v>40.554000000000002</v>
      </c>
      <c r="P748" s="302">
        <v>39.488999999999997</v>
      </c>
      <c r="Q748" s="302">
        <v>39.841000000000001</v>
      </c>
      <c r="R748" s="302">
        <v>40.149000000000001</v>
      </c>
    </row>
    <row r="749" spans="1:18">
      <c r="A749">
        <v>747</v>
      </c>
      <c r="B749">
        <v>57.454999999999998</v>
      </c>
      <c r="C749">
        <v>58.805999999999997</v>
      </c>
      <c r="D749">
        <v>57.694000000000003</v>
      </c>
      <c r="E749">
        <v>59.688000000000002</v>
      </c>
      <c r="F749">
        <v>59.164000000000001</v>
      </c>
      <c r="G749">
        <v>59.127000000000002</v>
      </c>
      <c r="H749">
        <v>60.607999999999997</v>
      </c>
      <c r="I749" s="302">
        <v>40.125</v>
      </c>
      <c r="J749" s="302">
        <v>40.320999999999998</v>
      </c>
      <c r="K749" s="302">
        <v>39.933999999999997</v>
      </c>
      <c r="L749" s="302">
        <v>41.156999999999996</v>
      </c>
      <c r="M749" s="302">
        <v>40.24</v>
      </c>
      <c r="N749" s="302">
        <v>39.703000000000003</v>
      </c>
      <c r="O749" s="302">
        <v>40.238</v>
      </c>
      <c r="P749" s="302">
        <v>39.473999999999997</v>
      </c>
      <c r="Q749" s="302">
        <v>39.777999999999999</v>
      </c>
      <c r="R749" s="302">
        <v>40.246000000000002</v>
      </c>
    </row>
    <row r="750" spans="1:18">
      <c r="A750">
        <v>748</v>
      </c>
      <c r="B750">
        <v>57.673000000000002</v>
      </c>
      <c r="C750">
        <v>58.533999999999999</v>
      </c>
      <c r="D750">
        <v>57.445</v>
      </c>
      <c r="E750">
        <v>59.085999999999999</v>
      </c>
      <c r="F750">
        <v>58.738999999999997</v>
      </c>
      <c r="G750">
        <v>58.820999999999998</v>
      </c>
      <c r="H750">
        <v>60.914999999999999</v>
      </c>
      <c r="I750" s="302">
        <v>40.054000000000002</v>
      </c>
      <c r="J750" s="302">
        <v>40.417000000000002</v>
      </c>
      <c r="K750" s="302">
        <v>39.792000000000002</v>
      </c>
      <c r="L750" s="302">
        <v>41.155999999999999</v>
      </c>
      <c r="M750" s="302">
        <v>40.414999999999999</v>
      </c>
      <c r="N750" s="302">
        <v>39.540999999999997</v>
      </c>
      <c r="O750" s="302">
        <v>39.999000000000002</v>
      </c>
      <c r="P750" s="302">
        <v>39.497</v>
      </c>
      <c r="Q750" s="302">
        <v>39.884</v>
      </c>
      <c r="R750" s="302">
        <v>40.380000000000003</v>
      </c>
    </row>
    <row r="751" spans="1:18">
      <c r="A751">
        <v>749</v>
      </c>
      <c r="B751">
        <v>57.518000000000001</v>
      </c>
      <c r="C751">
        <v>59.194000000000003</v>
      </c>
      <c r="D751">
        <v>57.497999999999998</v>
      </c>
      <c r="E751">
        <v>59.463000000000001</v>
      </c>
      <c r="F751">
        <v>58.569000000000003</v>
      </c>
      <c r="G751">
        <v>59.292999999999999</v>
      </c>
      <c r="H751">
        <v>61.308999999999997</v>
      </c>
      <c r="I751" s="302">
        <v>40.253999999999998</v>
      </c>
      <c r="J751" s="302">
        <v>40.450000000000003</v>
      </c>
      <c r="K751" s="302">
        <v>39.857999999999997</v>
      </c>
      <c r="L751" s="302">
        <v>40.944000000000003</v>
      </c>
      <c r="M751" s="302">
        <v>40.145000000000003</v>
      </c>
      <c r="N751" s="302">
        <v>39.527000000000001</v>
      </c>
      <c r="O751" s="302">
        <v>40.091000000000001</v>
      </c>
      <c r="P751" s="302">
        <v>39.58</v>
      </c>
      <c r="Q751" s="302">
        <v>39.981999999999999</v>
      </c>
      <c r="R751" s="302">
        <v>40.588000000000001</v>
      </c>
    </row>
    <row r="752" spans="1:18">
      <c r="A752">
        <v>750</v>
      </c>
      <c r="B752">
        <v>57.414000000000001</v>
      </c>
      <c r="C752">
        <v>58.744</v>
      </c>
      <c r="D752">
        <v>58.012999999999998</v>
      </c>
      <c r="E752">
        <v>60.015000000000001</v>
      </c>
      <c r="F752">
        <v>58.802999999999997</v>
      </c>
      <c r="G752">
        <v>59.639000000000003</v>
      </c>
      <c r="H752">
        <v>60.484000000000002</v>
      </c>
      <c r="I752" s="302">
        <v>40.191000000000003</v>
      </c>
      <c r="J752" s="302">
        <v>40.322000000000003</v>
      </c>
      <c r="K752" s="302">
        <v>39.953000000000003</v>
      </c>
      <c r="L752" s="302">
        <v>41.281999999999996</v>
      </c>
      <c r="M752" s="302">
        <v>40.063000000000002</v>
      </c>
      <c r="N752" s="302">
        <v>39.957999999999998</v>
      </c>
      <c r="O752" s="302">
        <v>40.11</v>
      </c>
      <c r="P752" s="302">
        <v>39.781999999999996</v>
      </c>
      <c r="Q752" s="302">
        <v>40.027000000000001</v>
      </c>
      <c r="R752" s="302">
        <v>39.965000000000003</v>
      </c>
    </row>
    <row r="753" spans="1:18">
      <c r="A753">
        <v>751</v>
      </c>
      <c r="B753">
        <v>57.354999999999997</v>
      </c>
      <c r="C753">
        <v>59.341000000000001</v>
      </c>
      <c r="D753">
        <v>57.621000000000002</v>
      </c>
      <c r="E753">
        <v>60.100999999999999</v>
      </c>
      <c r="F753">
        <v>58.335999999999999</v>
      </c>
      <c r="G753">
        <v>58.8</v>
      </c>
      <c r="H753">
        <v>61.262</v>
      </c>
      <c r="I753" s="302">
        <v>39.929000000000002</v>
      </c>
      <c r="J753" s="302">
        <v>40.308999999999997</v>
      </c>
      <c r="K753" s="302">
        <v>40.054000000000002</v>
      </c>
      <c r="L753" s="302">
        <v>42.079000000000001</v>
      </c>
      <c r="M753" s="302">
        <v>40.027000000000001</v>
      </c>
      <c r="N753" s="302">
        <v>39.703000000000003</v>
      </c>
      <c r="O753" s="302">
        <v>40.087000000000003</v>
      </c>
      <c r="P753" s="302">
        <v>40.235999999999997</v>
      </c>
      <c r="Q753" s="302">
        <v>39.865000000000002</v>
      </c>
      <c r="R753" s="302">
        <v>40.036999999999999</v>
      </c>
    </row>
    <row r="754" spans="1:18">
      <c r="A754">
        <v>752</v>
      </c>
      <c r="B754">
        <v>57.716999999999999</v>
      </c>
      <c r="C754">
        <v>59.319000000000003</v>
      </c>
      <c r="D754">
        <v>58.012</v>
      </c>
      <c r="E754">
        <v>59.572000000000003</v>
      </c>
      <c r="F754">
        <v>61.97</v>
      </c>
      <c r="G754">
        <v>59.716999999999999</v>
      </c>
      <c r="H754">
        <v>60.533000000000001</v>
      </c>
      <c r="I754" s="302">
        <v>40.03</v>
      </c>
      <c r="J754" s="302">
        <v>40.225999999999999</v>
      </c>
      <c r="K754" s="302">
        <v>39.874000000000002</v>
      </c>
      <c r="L754" s="302">
        <v>41.039000000000001</v>
      </c>
      <c r="M754" s="302">
        <v>40.279000000000003</v>
      </c>
      <c r="N754" s="302">
        <v>39.831000000000003</v>
      </c>
      <c r="O754" s="302">
        <v>40.174999999999997</v>
      </c>
      <c r="P754" s="302">
        <v>39.539000000000001</v>
      </c>
      <c r="Q754" s="302">
        <v>39.89</v>
      </c>
      <c r="R754" s="302">
        <v>39.975000000000001</v>
      </c>
    </row>
    <row r="755" spans="1:18">
      <c r="A755">
        <v>753</v>
      </c>
      <c r="B755">
        <v>57.304000000000002</v>
      </c>
      <c r="C755">
        <v>58.637999999999998</v>
      </c>
      <c r="D755">
        <v>60.048999999999999</v>
      </c>
      <c r="E755">
        <v>62.094000000000001</v>
      </c>
      <c r="F755">
        <v>59.186</v>
      </c>
      <c r="G755">
        <v>58.951999999999998</v>
      </c>
      <c r="H755">
        <v>61.737000000000002</v>
      </c>
      <c r="I755" s="302">
        <v>40.000999999999998</v>
      </c>
      <c r="J755" s="302">
        <v>40.360999999999997</v>
      </c>
      <c r="K755" s="302">
        <v>39.871000000000002</v>
      </c>
      <c r="L755" s="302">
        <v>41.061</v>
      </c>
      <c r="M755" s="302">
        <v>40.277999999999999</v>
      </c>
      <c r="N755" s="302">
        <v>39.902999999999999</v>
      </c>
      <c r="O755" s="302">
        <v>40.017000000000003</v>
      </c>
      <c r="P755" s="302">
        <v>39.756999999999998</v>
      </c>
      <c r="Q755" s="302">
        <v>39.790999999999997</v>
      </c>
      <c r="R755" s="302">
        <v>40.369999999999997</v>
      </c>
    </row>
    <row r="756" spans="1:18">
      <c r="A756">
        <v>754</v>
      </c>
      <c r="B756">
        <v>57.37</v>
      </c>
      <c r="C756">
        <v>58.607999999999997</v>
      </c>
      <c r="D756">
        <v>59.389000000000003</v>
      </c>
      <c r="E756">
        <v>61.677</v>
      </c>
      <c r="F756">
        <v>59.597999999999999</v>
      </c>
      <c r="G756">
        <v>58.415999999999997</v>
      </c>
      <c r="H756">
        <v>60.457999999999998</v>
      </c>
      <c r="I756" s="302">
        <v>40.113999999999997</v>
      </c>
      <c r="J756" s="302">
        <v>40.26</v>
      </c>
      <c r="K756" s="302">
        <v>39.968000000000004</v>
      </c>
      <c r="L756" s="302">
        <v>41.405000000000001</v>
      </c>
      <c r="M756" s="302">
        <v>40.383000000000003</v>
      </c>
      <c r="N756" s="302">
        <v>39.56</v>
      </c>
      <c r="O756" s="302">
        <v>40.186999999999998</v>
      </c>
      <c r="P756" s="302">
        <v>39.58</v>
      </c>
      <c r="Q756" s="302">
        <v>40.057000000000002</v>
      </c>
      <c r="R756" s="302">
        <v>40.165999999999997</v>
      </c>
    </row>
    <row r="757" spans="1:18">
      <c r="A757">
        <v>755</v>
      </c>
      <c r="B757">
        <v>57.640999999999998</v>
      </c>
      <c r="C757">
        <v>59.177</v>
      </c>
      <c r="D757">
        <v>59.539000000000001</v>
      </c>
      <c r="E757">
        <v>60.22</v>
      </c>
      <c r="F757">
        <v>58.73</v>
      </c>
      <c r="G757">
        <v>59.045999999999999</v>
      </c>
      <c r="H757">
        <v>60.92</v>
      </c>
      <c r="I757" s="302">
        <v>40.167000000000002</v>
      </c>
      <c r="J757" s="302">
        <v>40.216999999999999</v>
      </c>
      <c r="K757" s="302">
        <v>39.707000000000001</v>
      </c>
      <c r="L757" s="302">
        <v>40.962000000000003</v>
      </c>
      <c r="M757" s="302">
        <v>40.439</v>
      </c>
      <c r="N757" s="302">
        <v>39.518999999999998</v>
      </c>
      <c r="O757" s="302">
        <v>40.064999999999998</v>
      </c>
      <c r="P757" s="302">
        <v>39.613999999999997</v>
      </c>
      <c r="Q757" s="302">
        <v>39.920999999999999</v>
      </c>
      <c r="R757" s="302">
        <v>40.637</v>
      </c>
    </row>
    <row r="758" spans="1:18">
      <c r="A758">
        <v>756</v>
      </c>
      <c r="B758">
        <v>58.523000000000003</v>
      </c>
      <c r="C758">
        <v>58.244999999999997</v>
      </c>
      <c r="D758">
        <v>59.311</v>
      </c>
      <c r="E758">
        <v>59.764000000000003</v>
      </c>
      <c r="F758">
        <v>59.273000000000003</v>
      </c>
      <c r="G758">
        <v>59.085000000000001</v>
      </c>
      <c r="H758">
        <v>60.305</v>
      </c>
      <c r="I758" s="302">
        <v>39.957999999999998</v>
      </c>
      <c r="J758" s="302">
        <v>40.226999999999997</v>
      </c>
      <c r="K758" s="302">
        <v>39.963000000000001</v>
      </c>
      <c r="L758" s="302">
        <v>41.491</v>
      </c>
      <c r="M758" s="302">
        <v>40.011000000000003</v>
      </c>
      <c r="N758" s="302">
        <v>39.692</v>
      </c>
      <c r="O758" s="302">
        <v>40.112000000000002</v>
      </c>
      <c r="P758" s="302">
        <v>39.753999999999998</v>
      </c>
      <c r="Q758" s="302">
        <v>39.942999999999998</v>
      </c>
      <c r="R758" s="302">
        <v>39.988</v>
      </c>
    </row>
    <row r="759" spans="1:18">
      <c r="A759">
        <v>757</v>
      </c>
      <c r="B759">
        <v>58.613999999999997</v>
      </c>
      <c r="C759">
        <v>58.933</v>
      </c>
      <c r="D759">
        <v>59.261000000000003</v>
      </c>
      <c r="E759">
        <v>61.235999999999997</v>
      </c>
      <c r="F759">
        <v>59.13</v>
      </c>
      <c r="G759">
        <v>58.347999999999999</v>
      </c>
      <c r="H759">
        <v>60.533000000000001</v>
      </c>
      <c r="I759" s="302">
        <v>40.21</v>
      </c>
      <c r="J759" s="302">
        <v>40.383000000000003</v>
      </c>
      <c r="K759" s="302">
        <v>40.628</v>
      </c>
      <c r="L759" s="302">
        <v>41.095999999999997</v>
      </c>
      <c r="M759" s="302">
        <v>41.841999999999999</v>
      </c>
      <c r="N759" s="302">
        <v>39.619</v>
      </c>
      <c r="O759" s="302">
        <v>40.448</v>
      </c>
      <c r="P759" s="302">
        <v>39.685000000000002</v>
      </c>
      <c r="Q759" s="302">
        <v>39.838999999999999</v>
      </c>
      <c r="R759" s="302">
        <v>42.014000000000003</v>
      </c>
    </row>
    <row r="760" spans="1:18">
      <c r="A760">
        <v>758</v>
      </c>
      <c r="B760">
        <v>58.064999999999998</v>
      </c>
      <c r="C760">
        <v>58.718000000000004</v>
      </c>
      <c r="D760">
        <v>59.334000000000003</v>
      </c>
      <c r="E760">
        <v>59.747999999999998</v>
      </c>
      <c r="F760">
        <v>59.551000000000002</v>
      </c>
      <c r="G760">
        <v>58.374000000000002</v>
      </c>
      <c r="H760">
        <v>60.268000000000001</v>
      </c>
      <c r="I760" s="302">
        <v>40.140999999999998</v>
      </c>
      <c r="J760" s="302">
        <v>40.402000000000001</v>
      </c>
      <c r="K760" s="302">
        <v>39.915999999999997</v>
      </c>
      <c r="L760" s="302">
        <v>41.08</v>
      </c>
      <c r="M760" s="302">
        <v>40.487000000000002</v>
      </c>
      <c r="N760" s="302">
        <v>40.246000000000002</v>
      </c>
      <c r="O760" s="302">
        <v>40.378</v>
      </c>
      <c r="P760" s="302">
        <v>39.597000000000001</v>
      </c>
      <c r="Q760" s="302">
        <v>39.896000000000001</v>
      </c>
      <c r="R760" s="302">
        <v>40.161999999999999</v>
      </c>
    </row>
    <row r="761" spans="1:18">
      <c r="A761">
        <v>759</v>
      </c>
      <c r="B761">
        <v>57.9</v>
      </c>
      <c r="C761">
        <v>59.289000000000001</v>
      </c>
      <c r="D761">
        <v>59.218000000000004</v>
      </c>
      <c r="E761">
        <v>59.893999999999998</v>
      </c>
      <c r="F761">
        <v>58.853999999999999</v>
      </c>
      <c r="G761">
        <v>58.835999999999999</v>
      </c>
      <c r="H761">
        <v>65.462000000000003</v>
      </c>
      <c r="I761" s="302">
        <v>40.148000000000003</v>
      </c>
      <c r="J761" s="302">
        <v>40.326999999999998</v>
      </c>
      <c r="K761" s="302">
        <v>39.991</v>
      </c>
      <c r="L761" s="302">
        <v>41.357999999999997</v>
      </c>
      <c r="M761" s="302">
        <v>40.838000000000001</v>
      </c>
      <c r="N761" s="302">
        <v>39.585999999999999</v>
      </c>
      <c r="O761" s="302">
        <v>40.448999999999998</v>
      </c>
      <c r="P761" s="302">
        <v>39.805999999999997</v>
      </c>
      <c r="Q761" s="302">
        <v>40.481000000000002</v>
      </c>
      <c r="R761" s="302">
        <v>40.173999999999999</v>
      </c>
    </row>
    <row r="762" spans="1:18">
      <c r="A762">
        <v>760</v>
      </c>
      <c r="B762">
        <v>57.615000000000002</v>
      </c>
      <c r="C762">
        <v>59.447000000000003</v>
      </c>
      <c r="D762">
        <v>59.93</v>
      </c>
      <c r="E762">
        <v>60.093000000000004</v>
      </c>
      <c r="F762">
        <v>59.41</v>
      </c>
      <c r="G762">
        <v>58.823</v>
      </c>
      <c r="H762">
        <v>60.994</v>
      </c>
      <c r="I762" s="302">
        <v>40.091000000000001</v>
      </c>
      <c r="J762" s="302">
        <v>40.070999999999998</v>
      </c>
      <c r="K762" s="302">
        <v>39.96</v>
      </c>
      <c r="L762" s="302">
        <v>41.548000000000002</v>
      </c>
      <c r="M762" s="302">
        <v>40.023000000000003</v>
      </c>
      <c r="N762" s="302">
        <v>39.49</v>
      </c>
      <c r="O762" s="302">
        <v>40.325000000000003</v>
      </c>
      <c r="P762" s="302">
        <v>39.774999999999999</v>
      </c>
      <c r="Q762" s="302">
        <v>39.932000000000002</v>
      </c>
      <c r="R762" s="302">
        <v>40.170999999999999</v>
      </c>
    </row>
    <row r="763" spans="1:18">
      <c r="A763">
        <v>761</v>
      </c>
      <c r="B763">
        <v>57.625</v>
      </c>
      <c r="C763">
        <v>58.95</v>
      </c>
      <c r="D763">
        <v>59.234999999999999</v>
      </c>
      <c r="E763">
        <v>60.421999999999997</v>
      </c>
      <c r="F763">
        <v>59.247999999999998</v>
      </c>
      <c r="G763">
        <v>59.005000000000003</v>
      </c>
      <c r="H763">
        <v>60.838000000000001</v>
      </c>
      <c r="I763" s="302">
        <v>41.308</v>
      </c>
      <c r="J763" s="302">
        <v>40.122999999999998</v>
      </c>
      <c r="K763" s="302">
        <v>39.923999999999999</v>
      </c>
      <c r="L763" s="302">
        <v>41.411000000000001</v>
      </c>
      <c r="M763" s="302">
        <v>40.097999999999999</v>
      </c>
      <c r="N763" s="302">
        <v>39.71</v>
      </c>
      <c r="O763" s="302">
        <v>40.576000000000001</v>
      </c>
      <c r="P763" s="302">
        <v>39.86</v>
      </c>
      <c r="Q763" s="302">
        <v>39.802</v>
      </c>
      <c r="R763" s="302">
        <v>40</v>
      </c>
    </row>
    <row r="764" spans="1:18">
      <c r="A764">
        <v>762</v>
      </c>
      <c r="B764">
        <v>57.859000000000002</v>
      </c>
      <c r="C764">
        <v>58.243000000000002</v>
      </c>
      <c r="D764">
        <v>59.421999999999997</v>
      </c>
      <c r="E764">
        <v>61.780999999999999</v>
      </c>
      <c r="F764">
        <v>59.372999999999998</v>
      </c>
      <c r="G764">
        <v>59.097999999999999</v>
      </c>
      <c r="H764">
        <v>60.726999999999997</v>
      </c>
      <c r="I764" s="302">
        <v>40.093000000000004</v>
      </c>
      <c r="J764" s="302">
        <v>40.192</v>
      </c>
      <c r="K764" s="302">
        <v>39.822000000000003</v>
      </c>
      <c r="L764" s="302">
        <v>41.19</v>
      </c>
      <c r="M764" s="302">
        <v>40.152000000000001</v>
      </c>
      <c r="N764" s="302">
        <v>39.573</v>
      </c>
      <c r="O764" s="302">
        <v>40.195999999999998</v>
      </c>
      <c r="P764" s="302">
        <v>39.941000000000003</v>
      </c>
      <c r="Q764" s="302">
        <v>39.770000000000003</v>
      </c>
      <c r="R764" s="302">
        <v>40.1</v>
      </c>
    </row>
    <row r="765" spans="1:18">
      <c r="A765">
        <v>763</v>
      </c>
      <c r="B765">
        <v>57.14</v>
      </c>
      <c r="C765">
        <v>59.517000000000003</v>
      </c>
      <c r="D765">
        <v>59.082999999999998</v>
      </c>
      <c r="E765">
        <v>60.521999999999998</v>
      </c>
      <c r="F765">
        <v>59.484000000000002</v>
      </c>
      <c r="G765">
        <v>59.466000000000001</v>
      </c>
      <c r="H765">
        <v>60.96</v>
      </c>
      <c r="I765" s="302">
        <v>40.334000000000003</v>
      </c>
      <c r="J765" s="302">
        <v>40.478999999999999</v>
      </c>
      <c r="K765" s="302">
        <v>39.869</v>
      </c>
      <c r="L765" s="302">
        <v>41.188000000000002</v>
      </c>
      <c r="M765" s="302">
        <v>40.070999999999998</v>
      </c>
      <c r="N765" s="302">
        <v>39.475999999999999</v>
      </c>
      <c r="O765" s="302">
        <v>40.411000000000001</v>
      </c>
      <c r="P765" s="302">
        <v>39.621000000000002</v>
      </c>
      <c r="Q765" s="302">
        <v>39.898000000000003</v>
      </c>
      <c r="R765" s="302">
        <v>39.991</v>
      </c>
    </row>
    <row r="766" spans="1:18">
      <c r="A766">
        <v>764</v>
      </c>
      <c r="B766">
        <v>57.13</v>
      </c>
      <c r="C766">
        <v>61.307000000000002</v>
      </c>
      <c r="D766">
        <v>59.334000000000003</v>
      </c>
      <c r="E766">
        <v>58.067</v>
      </c>
      <c r="F766">
        <v>60.156999999999996</v>
      </c>
      <c r="G766">
        <v>59.308</v>
      </c>
      <c r="H766">
        <v>60.442</v>
      </c>
      <c r="I766" s="302">
        <v>40.228999999999999</v>
      </c>
      <c r="J766" s="302">
        <v>40.482999999999997</v>
      </c>
      <c r="K766" s="302">
        <v>39.731000000000002</v>
      </c>
      <c r="L766" s="302">
        <v>41.171999999999997</v>
      </c>
      <c r="M766" s="302">
        <v>39.978999999999999</v>
      </c>
      <c r="N766" s="302">
        <v>40.162999999999997</v>
      </c>
      <c r="O766" s="302">
        <v>141.16</v>
      </c>
      <c r="P766" s="302">
        <v>39.674999999999997</v>
      </c>
      <c r="Q766" s="302">
        <v>39.863</v>
      </c>
      <c r="R766" s="302">
        <v>40.082999999999998</v>
      </c>
    </row>
    <row r="767" spans="1:18">
      <c r="A767">
        <v>765</v>
      </c>
      <c r="B767">
        <v>57.738999999999997</v>
      </c>
      <c r="C767">
        <v>60.874000000000002</v>
      </c>
      <c r="D767">
        <v>58.685000000000002</v>
      </c>
      <c r="E767">
        <v>57.72</v>
      </c>
      <c r="F767">
        <v>59.511000000000003</v>
      </c>
      <c r="G767">
        <v>58.767000000000003</v>
      </c>
      <c r="H767">
        <v>61.179000000000002</v>
      </c>
      <c r="I767" s="302">
        <v>40.567</v>
      </c>
      <c r="J767" s="302">
        <v>40.432000000000002</v>
      </c>
      <c r="K767" s="302">
        <v>39.915999999999997</v>
      </c>
      <c r="L767" s="302">
        <v>41.156999999999996</v>
      </c>
      <c r="M767" s="302">
        <v>39.962000000000003</v>
      </c>
      <c r="N767" s="302">
        <v>39.524999999999999</v>
      </c>
      <c r="O767" s="302">
        <v>41.814</v>
      </c>
      <c r="P767" s="302">
        <v>39.859000000000002</v>
      </c>
      <c r="Q767" s="302">
        <v>39.930999999999997</v>
      </c>
      <c r="R767" s="302">
        <v>40.121000000000002</v>
      </c>
    </row>
    <row r="768" spans="1:18">
      <c r="A768">
        <v>766</v>
      </c>
      <c r="B768">
        <v>57.9</v>
      </c>
      <c r="C768">
        <v>59.021000000000001</v>
      </c>
      <c r="D768">
        <v>59.093000000000004</v>
      </c>
      <c r="E768">
        <v>59.058999999999997</v>
      </c>
      <c r="F768">
        <v>59.567999999999998</v>
      </c>
      <c r="G768">
        <v>59.07</v>
      </c>
      <c r="H768">
        <v>59.771000000000001</v>
      </c>
      <c r="I768" s="302">
        <v>39.801000000000002</v>
      </c>
      <c r="J768" s="302">
        <v>40.429000000000002</v>
      </c>
      <c r="K768" s="302">
        <v>41.31</v>
      </c>
      <c r="L768" s="302">
        <v>41.581000000000003</v>
      </c>
      <c r="M768" s="302">
        <v>39.853000000000002</v>
      </c>
      <c r="N768" s="302">
        <v>39.543999999999997</v>
      </c>
      <c r="O768" s="302">
        <v>42.158999999999999</v>
      </c>
      <c r="P768" s="302">
        <v>39.869999999999997</v>
      </c>
      <c r="Q768" s="302">
        <v>39.909999999999997</v>
      </c>
      <c r="R768" s="302">
        <v>40.01</v>
      </c>
    </row>
    <row r="769" spans="1:18">
      <c r="A769">
        <v>767</v>
      </c>
      <c r="B769">
        <v>57.408000000000001</v>
      </c>
      <c r="C769">
        <v>58.947000000000003</v>
      </c>
      <c r="D769">
        <v>59.31</v>
      </c>
      <c r="E769">
        <v>57.771000000000001</v>
      </c>
      <c r="F769">
        <v>59.374000000000002</v>
      </c>
      <c r="G769">
        <v>59.305999999999997</v>
      </c>
      <c r="H769">
        <v>60.296999999999997</v>
      </c>
      <c r="I769" s="302">
        <v>40.076000000000001</v>
      </c>
      <c r="J769" s="302">
        <v>39.92</v>
      </c>
      <c r="K769" s="302">
        <v>39.915999999999997</v>
      </c>
      <c r="L769" s="302">
        <v>41.051000000000002</v>
      </c>
      <c r="M769" s="302">
        <v>40.271000000000001</v>
      </c>
      <c r="N769" s="302">
        <v>39.664999999999999</v>
      </c>
      <c r="O769" s="302">
        <v>40.976999999999997</v>
      </c>
      <c r="P769" s="302">
        <v>39.692999999999998</v>
      </c>
      <c r="Q769" s="302">
        <v>39.954000000000001</v>
      </c>
      <c r="R769" s="302">
        <v>41.112000000000002</v>
      </c>
    </row>
    <row r="770" spans="1:18">
      <c r="A770">
        <v>768</v>
      </c>
      <c r="B770">
        <v>57.552</v>
      </c>
      <c r="C770">
        <v>59.2</v>
      </c>
      <c r="D770">
        <v>59.29</v>
      </c>
      <c r="E770">
        <v>58.241999999999997</v>
      </c>
      <c r="F770">
        <v>59.603000000000002</v>
      </c>
      <c r="G770">
        <v>58.814</v>
      </c>
      <c r="H770">
        <v>60.372</v>
      </c>
      <c r="I770" s="302">
        <v>40.277999999999999</v>
      </c>
      <c r="J770" s="302">
        <v>40.423999999999999</v>
      </c>
      <c r="K770" s="302">
        <v>39.802999999999997</v>
      </c>
      <c r="L770" s="302">
        <v>42.155999999999999</v>
      </c>
      <c r="M770" s="302">
        <v>40.308999999999997</v>
      </c>
      <c r="N770" s="302">
        <v>39.502000000000002</v>
      </c>
      <c r="O770" s="302">
        <v>41.093000000000004</v>
      </c>
      <c r="P770" s="302">
        <v>39.756</v>
      </c>
      <c r="Q770" s="302">
        <v>39.981999999999999</v>
      </c>
      <c r="R770" s="302">
        <v>141.358</v>
      </c>
    </row>
    <row r="771" spans="1:18">
      <c r="A771">
        <v>769</v>
      </c>
      <c r="B771">
        <v>57.365000000000002</v>
      </c>
      <c r="C771">
        <v>59.481999999999999</v>
      </c>
      <c r="D771">
        <v>59.453000000000003</v>
      </c>
      <c r="E771">
        <v>57.93</v>
      </c>
      <c r="F771">
        <v>59.128999999999998</v>
      </c>
      <c r="G771">
        <v>58.686</v>
      </c>
      <c r="H771">
        <v>59.871000000000002</v>
      </c>
      <c r="I771" s="302">
        <v>40.115000000000002</v>
      </c>
      <c r="J771" s="302">
        <v>40.057000000000002</v>
      </c>
      <c r="K771" s="302">
        <v>39.798999999999999</v>
      </c>
      <c r="L771" s="302">
        <v>41.131</v>
      </c>
      <c r="M771" s="302">
        <v>40.124000000000002</v>
      </c>
      <c r="N771" s="302">
        <v>39.511000000000003</v>
      </c>
      <c r="O771" s="302">
        <v>40.901000000000003</v>
      </c>
      <c r="P771" s="302">
        <v>39.97</v>
      </c>
      <c r="Q771" s="302">
        <v>39.893000000000001</v>
      </c>
      <c r="R771" s="302">
        <v>40.915999999999997</v>
      </c>
    </row>
    <row r="772" spans="1:18">
      <c r="A772">
        <v>770</v>
      </c>
      <c r="B772">
        <v>57.258000000000003</v>
      </c>
      <c r="C772">
        <v>58.954000000000001</v>
      </c>
      <c r="D772">
        <v>60.204000000000001</v>
      </c>
      <c r="E772">
        <v>57.408999999999999</v>
      </c>
      <c r="F772">
        <v>59.329000000000001</v>
      </c>
      <c r="G772">
        <v>58.735999999999997</v>
      </c>
      <c r="H772">
        <v>60.671999999999997</v>
      </c>
      <c r="I772" s="302">
        <v>39.945999999999998</v>
      </c>
      <c r="J772" s="302">
        <v>41.286999999999999</v>
      </c>
      <c r="K772" s="302">
        <v>39.819000000000003</v>
      </c>
      <c r="L772" s="302">
        <v>41.213000000000001</v>
      </c>
      <c r="M772" s="302">
        <v>40.215000000000003</v>
      </c>
      <c r="N772" s="302">
        <v>39.469000000000001</v>
      </c>
      <c r="O772" s="302">
        <v>40.893000000000001</v>
      </c>
      <c r="P772" s="302">
        <v>39.685000000000002</v>
      </c>
      <c r="Q772" s="302">
        <v>40.235999999999997</v>
      </c>
      <c r="R772" s="302">
        <v>40.680999999999997</v>
      </c>
    </row>
    <row r="773" spans="1:18">
      <c r="A773">
        <v>771</v>
      </c>
      <c r="B773">
        <v>58.374000000000002</v>
      </c>
      <c r="C773">
        <v>59.021999999999998</v>
      </c>
      <c r="D773">
        <v>59.274000000000001</v>
      </c>
      <c r="E773">
        <v>57.85</v>
      </c>
      <c r="F773">
        <v>59.389000000000003</v>
      </c>
      <c r="G773">
        <v>59.918999999999997</v>
      </c>
      <c r="H773">
        <v>60.521999999999998</v>
      </c>
      <c r="I773" s="302">
        <v>39.938000000000002</v>
      </c>
      <c r="J773" s="302">
        <v>141.298</v>
      </c>
      <c r="K773" s="302">
        <v>39.938000000000002</v>
      </c>
      <c r="L773" s="302">
        <v>41.207000000000001</v>
      </c>
      <c r="M773" s="302">
        <v>40.216000000000001</v>
      </c>
      <c r="N773" s="302">
        <v>39.459000000000003</v>
      </c>
      <c r="O773" s="302">
        <v>41.283000000000001</v>
      </c>
      <c r="P773" s="302">
        <v>39.732999999999997</v>
      </c>
      <c r="Q773" s="302">
        <v>144.86699999999999</v>
      </c>
      <c r="R773" s="302">
        <v>40.292999999999999</v>
      </c>
    </row>
    <row r="774" spans="1:18">
      <c r="A774">
        <v>772</v>
      </c>
      <c r="B774">
        <v>58.726999999999997</v>
      </c>
      <c r="C774">
        <v>59.262</v>
      </c>
      <c r="D774">
        <v>59.871000000000002</v>
      </c>
      <c r="E774">
        <v>57.747</v>
      </c>
      <c r="F774">
        <v>59.177</v>
      </c>
      <c r="G774">
        <v>59.552</v>
      </c>
      <c r="H774">
        <v>60.244999999999997</v>
      </c>
      <c r="I774" s="302">
        <v>39.883000000000003</v>
      </c>
      <c r="J774" s="302">
        <v>41.554000000000002</v>
      </c>
      <c r="K774" s="302">
        <v>39.807000000000002</v>
      </c>
      <c r="L774" s="302">
        <v>41.070999999999998</v>
      </c>
      <c r="M774" s="302">
        <v>39.981000000000002</v>
      </c>
      <c r="N774" s="302">
        <v>40.192999999999998</v>
      </c>
      <c r="O774" s="302">
        <v>40.968000000000004</v>
      </c>
      <c r="P774" s="302">
        <v>39.630000000000003</v>
      </c>
      <c r="Q774" s="302">
        <v>40.469000000000001</v>
      </c>
      <c r="R774" s="302">
        <v>40.363</v>
      </c>
    </row>
    <row r="775" spans="1:18">
      <c r="A775">
        <v>773</v>
      </c>
      <c r="B775">
        <v>58.96</v>
      </c>
      <c r="C775">
        <v>59.204000000000001</v>
      </c>
      <c r="D775">
        <v>59.95</v>
      </c>
      <c r="E775">
        <v>58.139000000000003</v>
      </c>
      <c r="F775">
        <v>58.805999999999997</v>
      </c>
      <c r="G775">
        <v>59.514000000000003</v>
      </c>
      <c r="H775">
        <v>60.292000000000002</v>
      </c>
      <c r="I775" s="302">
        <v>40.031999999999996</v>
      </c>
      <c r="J775" s="302">
        <v>41.215000000000003</v>
      </c>
      <c r="K775" s="302">
        <v>39.774000000000001</v>
      </c>
      <c r="L775" s="302">
        <v>40.969000000000001</v>
      </c>
      <c r="M775" s="302">
        <v>40.101999999999997</v>
      </c>
      <c r="N775" s="302">
        <v>39.688000000000002</v>
      </c>
      <c r="O775" s="302">
        <v>40.98</v>
      </c>
      <c r="P775" s="302">
        <v>39.872</v>
      </c>
      <c r="Q775" s="302">
        <v>40.286999999999999</v>
      </c>
      <c r="R775" s="302">
        <v>40.688000000000002</v>
      </c>
    </row>
    <row r="776" spans="1:18">
      <c r="A776">
        <v>774</v>
      </c>
      <c r="B776">
        <v>57.851999999999997</v>
      </c>
      <c r="C776">
        <v>59.265000000000001</v>
      </c>
      <c r="D776">
        <v>59.203000000000003</v>
      </c>
      <c r="E776">
        <v>58.063000000000002</v>
      </c>
      <c r="F776">
        <v>59.151000000000003</v>
      </c>
      <c r="G776">
        <v>59.47</v>
      </c>
      <c r="H776">
        <v>59.933999999999997</v>
      </c>
      <c r="I776" s="302">
        <v>40.6</v>
      </c>
      <c r="J776" s="302">
        <v>40.984999999999999</v>
      </c>
      <c r="K776" s="302">
        <v>39.923000000000002</v>
      </c>
      <c r="L776" s="302">
        <v>41.613999999999997</v>
      </c>
      <c r="M776" s="302">
        <v>40.076000000000001</v>
      </c>
      <c r="N776" s="302">
        <v>39.67</v>
      </c>
      <c r="O776" s="302">
        <v>40.695</v>
      </c>
      <c r="P776" s="302">
        <v>40.029000000000003</v>
      </c>
      <c r="Q776" s="302">
        <v>39.875999999999998</v>
      </c>
      <c r="R776" s="302">
        <v>40.584000000000003</v>
      </c>
    </row>
    <row r="777" spans="1:18">
      <c r="A777">
        <v>775</v>
      </c>
      <c r="B777">
        <v>57.433</v>
      </c>
      <c r="C777">
        <v>58.923999999999999</v>
      </c>
      <c r="D777">
        <v>59.354999999999997</v>
      </c>
      <c r="E777">
        <v>57.540999999999997</v>
      </c>
      <c r="F777">
        <v>60.192</v>
      </c>
      <c r="G777">
        <v>59.606000000000002</v>
      </c>
      <c r="H777">
        <v>63.075000000000003</v>
      </c>
      <c r="I777" s="302">
        <v>40.162999999999997</v>
      </c>
      <c r="J777" s="302">
        <v>40.972000000000001</v>
      </c>
      <c r="K777" s="302">
        <v>39.866</v>
      </c>
      <c r="L777" s="302">
        <v>147.15</v>
      </c>
      <c r="M777" s="302">
        <v>40.058</v>
      </c>
      <c r="N777" s="302">
        <v>39.591999999999999</v>
      </c>
      <c r="O777" s="302">
        <v>40.654000000000003</v>
      </c>
      <c r="P777" s="302">
        <v>39.881</v>
      </c>
      <c r="Q777" s="302">
        <v>40.063000000000002</v>
      </c>
      <c r="R777" s="302">
        <v>40.232999999999997</v>
      </c>
    </row>
    <row r="778" spans="1:18">
      <c r="A778">
        <v>776</v>
      </c>
      <c r="B778">
        <v>58.168999999999997</v>
      </c>
      <c r="C778">
        <v>58.843000000000004</v>
      </c>
      <c r="D778">
        <v>59.093000000000004</v>
      </c>
      <c r="E778">
        <v>57.792999999999999</v>
      </c>
      <c r="F778">
        <v>59.106999999999999</v>
      </c>
      <c r="G778">
        <v>59.715000000000003</v>
      </c>
      <c r="H778">
        <v>59.500999999999998</v>
      </c>
      <c r="I778" s="302">
        <v>40.262</v>
      </c>
      <c r="J778" s="302">
        <v>40.667999999999999</v>
      </c>
      <c r="K778" s="302">
        <v>39.872</v>
      </c>
      <c r="L778" s="302">
        <v>41.456000000000003</v>
      </c>
      <c r="M778" s="302">
        <v>40.049999999999997</v>
      </c>
      <c r="N778" s="302">
        <v>39.488999999999997</v>
      </c>
      <c r="O778" s="302">
        <v>41.073</v>
      </c>
      <c r="P778" s="302">
        <v>40.226999999999997</v>
      </c>
      <c r="Q778" s="302">
        <v>39.737000000000002</v>
      </c>
      <c r="R778" s="302">
        <v>40.191000000000003</v>
      </c>
    </row>
    <row r="779" spans="1:18">
      <c r="A779">
        <v>777</v>
      </c>
      <c r="B779">
        <v>57.683</v>
      </c>
      <c r="C779">
        <v>58.542999999999999</v>
      </c>
      <c r="D779">
        <v>59.298000000000002</v>
      </c>
      <c r="E779">
        <v>57.987000000000002</v>
      </c>
      <c r="F779">
        <v>58.643000000000001</v>
      </c>
      <c r="G779">
        <v>59.366999999999997</v>
      </c>
      <c r="H779">
        <v>59.792000000000002</v>
      </c>
      <c r="I779" s="302">
        <v>140.29400000000001</v>
      </c>
      <c r="J779" s="302">
        <v>41.433999999999997</v>
      </c>
      <c r="K779" s="302">
        <v>39.927</v>
      </c>
      <c r="L779" s="302">
        <v>42.338999999999999</v>
      </c>
      <c r="M779" s="302">
        <v>40.058999999999997</v>
      </c>
      <c r="N779" s="302">
        <v>39.569000000000003</v>
      </c>
      <c r="O779" s="302">
        <v>40.6</v>
      </c>
      <c r="P779" s="302">
        <v>142.01599999999999</v>
      </c>
      <c r="Q779" s="302">
        <v>39.96</v>
      </c>
      <c r="R779" s="302">
        <v>40.414999999999999</v>
      </c>
    </row>
    <row r="780" spans="1:18">
      <c r="A780">
        <v>778</v>
      </c>
      <c r="B780">
        <v>57.591000000000001</v>
      </c>
      <c r="C780">
        <v>59.643999999999998</v>
      </c>
      <c r="D780">
        <v>59.783000000000001</v>
      </c>
      <c r="E780">
        <v>58.063000000000002</v>
      </c>
      <c r="F780">
        <v>59.094000000000001</v>
      </c>
      <c r="G780">
        <v>58.02</v>
      </c>
      <c r="H780">
        <v>60.101999999999997</v>
      </c>
      <c r="I780" s="302">
        <v>40.771999999999998</v>
      </c>
      <c r="J780" s="302">
        <v>40.176000000000002</v>
      </c>
      <c r="K780" s="302">
        <v>39.805</v>
      </c>
      <c r="L780" s="302">
        <v>41.151000000000003</v>
      </c>
      <c r="M780" s="302">
        <v>39.840000000000003</v>
      </c>
      <c r="N780" s="302">
        <v>39.79</v>
      </c>
      <c r="O780" s="302">
        <v>40.773000000000003</v>
      </c>
      <c r="P780" s="302">
        <v>40.921999999999997</v>
      </c>
      <c r="Q780" s="302">
        <v>39.680999999999997</v>
      </c>
      <c r="R780" s="302">
        <v>40.118000000000002</v>
      </c>
    </row>
    <row r="781" spans="1:18">
      <c r="A781">
        <v>779</v>
      </c>
      <c r="B781">
        <v>57.686999999999998</v>
      </c>
      <c r="C781">
        <v>65.518000000000001</v>
      </c>
      <c r="D781">
        <v>58.83</v>
      </c>
      <c r="E781">
        <v>57.853999999999999</v>
      </c>
      <c r="F781">
        <v>59.594999999999999</v>
      </c>
      <c r="G781">
        <v>59.021000000000001</v>
      </c>
      <c r="H781">
        <v>60.131</v>
      </c>
      <c r="I781" s="302">
        <v>40.347000000000001</v>
      </c>
      <c r="J781" s="302">
        <v>40.521000000000001</v>
      </c>
      <c r="K781" s="302">
        <v>39.813000000000002</v>
      </c>
      <c r="L781" s="302">
        <v>41.301000000000002</v>
      </c>
      <c r="M781" s="302">
        <v>39.966000000000001</v>
      </c>
      <c r="N781" s="302">
        <v>39.517000000000003</v>
      </c>
      <c r="O781" s="302">
        <v>40.616</v>
      </c>
      <c r="P781" s="302">
        <v>40.302999999999997</v>
      </c>
      <c r="Q781" s="302">
        <v>39.886000000000003</v>
      </c>
      <c r="R781" s="302">
        <v>40.093000000000004</v>
      </c>
    </row>
    <row r="782" spans="1:18">
      <c r="A782">
        <v>780</v>
      </c>
      <c r="B782">
        <v>57.764000000000003</v>
      </c>
      <c r="C782">
        <v>59.139000000000003</v>
      </c>
      <c r="D782">
        <v>58.673000000000002</v>
      </c>
      <c r="E782">
        <v>59.64</v>
      </c>
      <c r="F782">
        <v>59.499000000000002</v>
      </c>
      <c r="G782">
        <v>58.776000000000003</v>
      </c>
      <c r="H782">
        <v>60.165999999999997</v>
      </c>
      <c r="I782" s="302">
        <v>40.381</v>
      </c>
      <c r="J782" s="302">
        <v>40.505000000000003</v>
      </c>
      <c r="K782" s="302">
        <v>39.784999999999997</v>
      </c>
      <c r="L782" s="302">
        <v>41.253</v>
      </c>
      <c r="M782" s="302">
        <v>39.966000000000001</v>
      </c>
      <c r="N782" s="302">
        <v>39.53</v>
      </c>
      <c r="O782" s="302">
        <v>40.695999999999998</v>
      </c>
      <c r="P782" s="302">
        <v>40.415999999999997</v>
      </c>
      <c r="Q782" s="302">
        <v>39.890999999999998</v>
      </c>
      <c r="R782" s="302">
        <v>40.08</v>
      </c>
    </row>
    <row r="783" spans="1:18">
      <c r="A783">
        <v>781</v>
      </c>
      <c r="B783">
        <v>57.445999999999998</v>
      </c>
      <c r="C783">
        <v>58.744999999999997</v>
      </c>
      <c r="D783">
        <v>59.08</v>
      </c>
      <c r="E783">
        <v>58.594999999999999</v>
      </c>
      <c r="F783">
        <v>59.023000000000003</v>
      </c>
      <c r="G783">
        <v>59.069000000000003</v>
      </c>
      <c r="H783">
        <v>60.128999999999998</v>
      </c>
      <c r="I783" s="302">
        <v>40.402000000000001</v>
      </c>
      <c r="J783" s="302">
        <v>40.496000000000002</v>
      </c>
      <c r="K783" s="302">
        <v>39.741</v>
      </c>
      <c r="L783" s="302">
        <v>41.61</v>
      </c>
      <c r="M783" s="302">
        <v>39.865000000000002</v>
      </c>
      <c r="N783" s="302">
        <v>39.335000000000001</v>
      </c>
      <c r="O783" s="302">
        <v>40.515999999999998</v>
      </c>
      <c r="P783" s="302">
        <v>40.183999999999997</v>
      </c>
      <c r="Q783" s="302">
        <v>39.972000000000001</v>
      </c>
      <c r="R783" s="302">
        <v>39.942999999999998</v>
      </c>
    </row>
    <row r="784" spans="1:18">
      <c r="A784">
        <v>782</v>
      </c>
      <c r="B784">
        <v>57.481000000000002</v>
      </c>
      <c r="C784">
        <v>58.962000000000003</v>
      </c>
      <c r="D784">
        <v>59.838000000000001</v>
      </c>
      <c r="E784">
        <v>59.101999999999997</v>
      </c>
      <c r="F784">
        <v>59.012999999999998</v>
      </c>
      <c r="G784">
        <v>59.323999999999998</v>
      </c>
      <c r="H784">
        <v>60.377000000000002</v>
      </c>
      <c r="I784" s="302">
        <v>40.557000000000002</v>
      </c>
      <c r="J784" s="302">
        <v>40.654000000000003</v>
      </c>
      <c r="K784" s="302">
        <v>39.807000000000002</v>
      </c>
      <c r="L784" s="302">
        <v>41.322000000000003</v>
      </c>
      <c r="M784" s="302">
        <v>39.957999999999998</v>
      </c>
      <c r="N784" s="302">
        <v>40.268999999999998</v>
      </c>
      <c r="O784" s="302">
        <v>41.33</v>
      </c>
      <c r="P784" s="302">
        <v>40.215000000000003</v>
      </c>
      <c r="Q784" s="302">
        <v>39.6</v>
      </c>
      <c r="R784" s="302">
        <v>39.975000000000001</v>
      </c>
    </row>
    <row r="785" spans="1:18">
      <c r="A785">
        <v>783</v>
      </c>
      <c r="B785">
        <v>57.786999999999999</v>
      </c>
      <c r="C785">
        <v>59.96</v>
      </c>
      <c r="D785">
        <v>58.618000000000002</v>
      </c>
      <c r="E785">
        <v>58.3</v>
      </c>
      <c r="F785">
        <v>60.451000000000001</v>
      </c>
      <c r="G785">
        <v>59.241999999999997</v>
      </c>
      <c r="H785">
        <v>59.906999999999996</v>
      </c>
      <c r="I785" s="302">
        <v>40.533999999999999</v>
      </c>
      <c r="J785" s="302">
        <v>40.665999999999997</v>
      </c>
      <c r="K785" s="302">
        <v>39.877000000000002</v>
      </c>
      <c r="L785" s="302">
        <v>41.673999999999999</v>
      </c>
      <c r="M785" s="302">
        <v>39.854999999999997</v>
      </c>
      <c r="N785" s="302">
        <v>39.869999999999997</v>
      </c>
      <c r="O785" s="302">
        <v>40.582000000000001</v>
      </c>
      <c r="P785" s="302">
        <v>40.151000000000003</v>
      </c>
      <c r="Q785" s="302">
        <v>39.51</v>
      </c>
      <c r="R785" s="302">
        <v>40.692</v>
      </c>
    </row>
    <row r="786" spans="1:18">
      <c r="A786">
        <v>784</v>
      </c>
      <c r="B786">
        <v>57.554000000000002</v>
      </c>
      <c r="C786">
        <v>59.612000000000002</v>
      </c>
      <c r="D786">
        <v>58.820999999999998</v>
      </c>
      <c r="E786">
        <v>58.088000000000001</v>
      </c>
      <c r="F786">
        <v>59.426000000000002</v>
      </c>
      <c r="G786">
        <v>63.677</v>
      </c>
      <c r="H786">
        <v>60.177999999999997</v>
      </c>
      <c r="I786" s="302">
        <v>40.113</v>
      </c>
      <c r="J786" s="302">
        <v>40.384999999999998</v>
      </c>
      <c r="K786" s="302">
        <v>39.770000000000003</v>
      </c>
      <c r="L786" s="302">
        <v>41.234000000000002</v>
      </c>
      <c r="M786" s="302">
        <v>40.258000000000003</v>
      </c>
      <c r="N786" s="302">
        <v>39.502000000000002</v>
      </c>
      <c r="O786" s="302">
        <v>40.548999999999999</v>
      </c>
      <c r="P786" s="302">
        <v>40.082000000000001</v>
      </c>
      <c r="Q786" s="302">
        <v>39.898000000000003</v>
      </c>
      <c r="R786" s="302">
        <v>40.241999999999997</v>
      </c>
    </row>
    <row r="787" spans="1:18">
      <c r="A787">
        <v>785</v>
      </c>
      <c r="B787">
        <v>57.789000000000001</v>
      </c>
      <c r="C787">
        <v>58.637</v>
      </c>
      <c r="D787">
        <v>58.999000000000002</v>
      </c>
      <c r="E787">
        <v>57.906999999999996</v>
      </c>
      <c r="F787">
        <v>59.238999999999997</v>
      </c>
      <c r="G787">
        <v>59.405000000000001</v>
      </c>
      <c r="H787">
        <v>66.516999999999996</v>
      </c>
      <c r="I787" s="302">
        <v>40.003999999999998</v>
      </c>
      <c r="J787" s="302">
        <v>40.79</v>
      </c>
      <c r="K787" s="302">
        <v>39.694000000000003</v>
      </c>
      <c r="L787" s="302">
        <v>41.283999999999999</v>
      </c>
      <c r="M787" s="302">
        <v>40.067</v>
      </c>
      <c r="N787" s="302">
        <v>39.593000000000004</v>
      </c>
      <c r="O787" s="302">
        <v>40.551000000000002</v>
      </c>
      <c r="P787" s="302">
        <v>40.31</v>
      </c>
      <c r="Q787" s="302">
        <v>40.542000000000002</v>
      </c>
      <c r="R787" s="302">
        <v>40.034999999999997</v>
      </c>
    </row>
    <row r="788" spans="1:18">
      <c r="A788">
        <v>786</v>
      </c>
      <c r="B788">
        <v>60.051000000000002</v>
      </c>
      <c r="C788">
        <v>58.893000000000001</v>
      </c>
      <c r="D788">
        <v>59.317999999999998</v>
      </c>
      <c r="E788">
        <v>57.954999999999998</v>
      </c>
      <c r="F788">
        <v>59.843000000000004</v>
      </c>
      <c r="G788">
        <v>59.225999999999999</v>
      </c>
      <c r="H788">
        <v>60.018999999999998</v>
      </c>
      <c r="I788" s="302">
        <v>39.78</v>
      </c>
      <c r="J788" s="302">
        <v>41.121000000000002</v>
      </c>
      <c r="K788" s="302">
        <v>39.840000000000003</v>
      </c>
      <c r="L788" s="302">
        <v>41.569000000000003</v>
      </c>
      <c r="M788" s="302">
        <v>39.898000000000003</v>
      </c>
      <c r="N788" s="302">
        <v>40.429000000000002</v>
      </c>
      <c r="O788" s="302">
        <v>40.808999999999997</v>
      </c>
      <c r="P788" s="302">
        <v>40.030999999999999</v>
      </c>
      <c r="Q788" s="302">
        <v>39.863</v>
      </c>
      <c r="R788" s="302">
        <v>40.165999999999997</v>
      </c>
    </row>
    <row r="789" spans="1:18">
      <c r="A789">
        <v>787</v>
      </c>
      <c r="B789">
        <v>57.715000000000003</v>
      </c>
      <c r="C789">
        <v>60.005000000000003</v>
      </c>
      <c r="D789">
        <v>59.231000000000002</v>
      </c>
      <c r="E789">
        <v>57.960999999999999</v>
      </c>
      <c r="F789">
        <v>59.209000000000003</v>
      </c>
      <c r="G789">
        <v>59.186999999999998</v>
      </c>
      <c r="H789">
        <v>59.59</v>
      </c>
      <c r="I789" s="302">
        <v>39.93</v>
      </c>
      <c r="J789" s="302">
        <v>40.448</v>
      </c>
      <c r="K789" s="302">
        <v>39.78</v>
      </c>
      <c r="L789" s="302">
        <v>41.566000000000003</v>
      </c>
      <c r="M789" s="302">
        <v>39.981999999999999</v>
      </c>
      <c r="N789" s="302">
        <v>39.921999999999997</v>
      </c>
      <c r="O789" s="302">
        <v>41.210999999999999</v>
      </c>
      <c r="P789" s="302">
        <v>40.246000000000002</v>
      </c>
      <c r="Q789" s="302">
        <v>39.938000000000002</v>
      </c>
      <c r="R789" s="302">
        <v>39.975000000000001</v>
      </c>
    </row>
    <row r="790" spans="1:18">
      <c r="A790">
        <v>788</v>
      </c>
      <c r="B790">
        <v>57.476999999999997</v>
      </c>
      <c r="C790">
        <v>58.661999999999999</v>
      </c>
      <c r="D790">
        <v>59.48</v>
      </c>
      <c r="E790">
        <v>58.122999999999998</v>
      </c>
      <c r="F790">
        <v>59.430999999999997</v>
      </c>
      <c r="G790">
        <v>59.051000000000002</v>
      </c>
      <c r="H790">
        <v>59.8</v>
      </c>
      <c r="I790" s="302">
        <v>39.936999999999998</v>
      </c>
      <c r="J790" s="302">
        <v>40.331000000000003</v>
      </c>
      <c r="K790" s="302">
        <v>39.771000000000001</v>
      </c>
      <c r="L790" s="302">
        <v>41.176000000000002</v>
      </c>
      <c r="M790" s="302">
        <v>39.881999999999998</v>
      </c>
      <c r="N790" s="302">
        <v>39.459000000000003</v>
      </c>
      <c r="O790" s="302">
        <v>40.482999999999997</v>
      </c>
      <c r="P790" s="302">
        <v>39.796999999999997</v>
      </c>
      <c r="Q790" s="302">
        <v>39.820999999999998</v>
      </c>
      <c r="R790" s="302">
        <v>40.088999999999999</v>
      </c>
    </row>
    <row r="791" spans="1:18">
      <c r="A791">
        <v>789</v>
      </c>
      <c r="B791">
        <v>58.45</v>
      </c>
      <c r="C791">
        <v>59.787999999999997</v>
      </c>
      <c r="D791">
        <v>59.186</v>
      </c>
      <c r="E791">
        <v>58.081000000000003</v>
      </c>
      <c r="F791">
        <v>59.908000000000001</v>
      </c>
      <c r="G791">
        <v>58.62</v>
      </c>
      <c r="H791">
        <v>59.92</v>
      </c>
      <c r="I791" s="302">
        <v>40.338999999999999</v>
      </c>
      <c r="J791" s="302">
        <v>40.822000000000003</v>
      </c>
      <c r="K791" s="302">
        <v>39.938000000000002</v>
      </c>
      <c r="L791" s="302">
        <v>41.976999999999997</v>
      </c>
      <c r="M791" s="302">
        <v>40.265999999999998</v>
      </c>
      <c r="N791" s="302">
        <v>39.673999999999999</v>
      </c>
      <c r="O791" s="302">
        <v>40.683999999999997</v>
      </c>
      <c r="P791" s="302">
        <v>39.950000000000003</v>
      </c>
      <c r="Q791" s="302">
        <v>39.694000000000003</v>
      </c>
      <c r="R791" s="302">
        <v>39.914000000000001</v>
      </c>
    </row>
    <row r="792" spans="1:18">
      <c r="A792">
        <v>790</v>
      </c>
      <c r="B792">
        <v>57.889000000000003</v>
      </c>
      <c r="C792">
        <v>58.499000000000002</v>
      </c>
      <c r="D792">
        <v>58.820999999999998</v>
      </c>
      <c r="E792">
        <v>58.198999999999998</v>
      </c>
      <c r="F792">
        <v>60.055999999999997</v>
      </c>
      <c r="G792">
        <v>59.14</v>
      </c>
      <c r="H792">
        <v>60.41</v>
      </c>
      <c r="I792" s="302">
        <v>40.018999999999998</v>
      </c>
      <c r="J792" s="302">
        <v>40.411000000000001</v>
      </c>
      <c r="K792" s="302">
        <v>39.747</v>
      </c>
      <c r="L792" s="302">
        <v>41.055999999999997</v>
      </c>
      <c r="M792" s="302">
        <v>40.073999999999998</v>
      </c>
      <c r="N792" s="302">
        <v>39.533999999999999</v>
      </c>
      <c r="O792" s="302">
        <v>40.591999999999999</v>
      </c>
      <c r="P792" s="302">
        <v>40.039000000000001</v>
      </c>
      <c r="Q792" s="302">
        <v>39.814</v>
      </c>
      <c r="R792" s="302">
        <v>40.113999999999997</v>
      </c>
    </row>
    <row r="793" spans="1:18">
      <c r="A793">
        <v>791</v>
      </c>
      <c r="B793">
        <v>57.664000000000001</v>
      </c>
      <c r="C793">
        <v>58.482999999999997</v>
      </c>
      <c r="D793">
        <v>58.779000000000003</v>
      </c>
      <c r="E793">
        <v>58.378999999999998</v>
      </c>
      <c r="F793">
        <v>59.009</v>
      </c>
      <c r="G793">
        <v>59.17</v>
      </c>
      <c r="H793">
        <v>60.15</v>
      </c>
      <c r="I793" s="302">
        <v>40.036000000000001</v>
      </c>
      <c r="J793" s="302">
        <v>41.298000000000002</v>
      </c>
      <c r="K793" s="302">
        <v>39.673000000000002</v>
      </c>
      <c r="L793" s="302">
        <v>41.594999999999999</v>
      </c>
      <c r="M793" s="302">
        <v>40.008000000000003</v>
      </c>
      <c r="N793" s="302">
        <v>39.445</v>
      </c>
      <c r="O793" s="302">
        <v>40.613999999999997</v>
      </c>
      <c r="P793" s="302">
        <v>41.287999999999997</v>
      </c>
      <c r="Q793" s="302">
        <v>39.728999999999999</v>
      </c>
      <c r="R793" s="302">
        <v>40.088999999999999</v>
      </c>
    </row>
    <row r="794" spans="1:18">
      <c r="A794">
        <v>792</v>
      </c>
      <c r="B794">
        <v>57.57</v>
      </c>
      <c r="C794">
        <v>58.575000000000003</v>
      </c>
      <c r="D794">
        <v>59.051000000000002</v>
      </c>
      <c r="E794">
        <v>57.863</v>
      </c>
      <c r="F794">
        <v>59.451999999999998</v>
      </c>
      <c r="G794">
        <v>58.88</v>
      </c>
      <c r="H794">
        <v>60.51</v>
      </c>
      <c r="I794" s="302">
        <v>39.895000000000003</v>
      </c>
      <c r="J794" s="302">
        <v>40.723999999999997</v>
      </c>
      <c r="K794" s="302">
        <v>39.752000000000002</v>
      </c>
      <c r="L794" s="302">
        <v>41.645000000000003</v>
      </c>
      <c r="M794" s="302">
        <v>40.061</v>
      </c>
      <c r="N794" s="302">
        <v>39.426000000000002</v>
      </c>
      <c r="O794" s="302">
        <v>40.56</v>
      </c>
      <c r="P794" s="302">
        <v>40.250999999999998</v>
      </c>
      <c r="Q794" s="302">
        <v>39.613</v>
      </c>
      <c r="R794" s="302">
        <v>40.183999999999997</v>
      </c>
    </row>
    <row r="795" spans="1:18">
      <c r="A795">
        <v>793</v>
      </c>
      <c r="B795">
        <v>57.655000000000001</v>
      </c>
      <c r="C795">
        <v>58.34</v>
      </c>
      <c r="D795">
        <v>58.734999999999999</v>
      </c>
      <c r="E795">
        <v>58.62</v>
      </c>
      <c r="F795">
        <v>59.459000000000003</v>
      </c>
      <c r="G795">
        <v>59.143000000000001</v>
      </c>
      <c r="H795">
        <v>60.426000000000002</v>
      </c>
      <c r="I795" s="302">
        <v>40.076000000000001</v>
      </c>
      <c r="J795" s="302">
        <v>40.5</v>
      </c>
      <c r="K795" s="302">
        <v>39.533999999999999</v>
      </c>
      <c r="L795" s="302">
        <v>41.137</v>
      </c>
      <c r="M795" s="302">
        <v>39.972999999999999</v>
      </c>
      <c r="N795" s="302">
        <v>39.497999999999998</v>
      </c>
      <c r="O795" s="302">
        <v>40.856000000000002</v>
      </c>
      <c r="P795" s="302">
        <v>39.756</v>
      </c>
      <c r="Q795" s="302">
        <v>39.597999999999999</v>
      </c>
      <c r="R795" s="302">
        <v>41.932000000000002</v>
      </c>
    </row>
    <row r="796" spans="1:18">
      <c r="A796">
        <v>794</v>
      </c>
      <c r="B796">
        <v>57.887</v>
      </c>
      <c r="C796">
        <v>59.295999999999999</v>
      </c>
      <c r="D796">
        <v>58.673000000000002</v>
      </c>
      <c r="E796">
        <v>58.396999999999998</v>
      </c>
      <c r="F796">
        <v>59.677</v>
      </c>
      <c r="G796">
        <v>58.874000000000002</v>
      </c>
      <c r="H796">
        <v>59.512</v>
      </c>
      <c r="I796" s="302">
        <v>40.104999999999997</v>
      </c>
      <c r="J796" s="302">
        <v>40.545000000000002</v>
      </c>
      <c r="K796" s="302">
        <v>39.692</v>
      </c>
      <c r="L796" s="302">
        <v>41.764000000000003</v>
      </c>
      <c r="M796" s="302">
        <v>39.658000000000001</v>
      </c>
      <c r="N796" s="302">
        <v>40.357999999999997</v>
      </c>
      <c r="O796" s="302">
        <v>40.677</v>
      </c>
      <c r="P796" s="302">
        <v>39.994</v>
      </c>
      <c r="Q796" s="302">
        <v>39.853999999999999</v>
      </c>
      <c r="R796" s="302">
        <v>40.354999999999997</v>
      </c>
    </row>
    <row r="797" spans="1:18">
      <c r="A797">
        <v>795</v>
      </c>
      <c r="B797">
        <v>57.204999999999998</v>
      </c>
      <c r="C797">
        <v>58.44</v>
      </c>
      <c r="D797">
        <v>59.457999999999998</v>
      </c>
      <c r="E797">
        <v>57.500999999999998</v>
      </c>
      <c r="F797">
        <v>59.286000000000001</v>
      </c>
      <c r="G797">
        <v>59.091999999999999</v>
      </c>
      <c r="H797">
        <v>60.353999999999999</v>
      </c>
      <c r="I797" s="302">
        <v>39.96</v>
      </c>
      <c r="J797" s="302">
        <v>40.549999999999997</v>
      </c>
      <c r="K797" s="302">
        <v>39.624000000000002</v>
      </c>
      <c r="L797" s="302">
        <v>41.898000000000003</v>
      </c>
      <c r="M797" s="302">
        <v>39.994</v>
      </c>
      <c r="N797" s="302">
        <v>39.557000000000002</v>
      </c>
      <c r="O797" s="302">
        <v>40.542000000000002</v>
      </c>
      <c r="P797" s="302">
        <v>39.920999999999999</v>
      </c>
      <c r="Q797" s="302">
        <v>39.585999999999999</v>
      </c>
      <c r="R797" s="302">
        <v>40.209000000000003</v>
      </c>
    </row>
    <row r="798" spans="1:18">
      <c r="A798">
        <v>796</v>
      </c>
      <c r="B798">
        <v>58.097000000000001</v>
      </c>
      <c r="C798">
        <v>59.231000000000002</v>
      </c>
      <c r="D798">
        <v>58.206000000000003</v>
      </c>
      <c r="E798">
        <v>58.137999999999998</v>
      </c>
      <c r="F798">
        <v>59.7</v>
      </c>
      <c r="G798">
        <v>59.113</v>
      </c>
      <c r="H798">
        <v>60.045999999999999</v>
      </c>
      <c r="I798" s="302">
        <v>39.700000000000003</v>
      </c>
      <c r="J798" s="302">
        <v>40.604999999999997</v>
      </c>
      <c r="K798" s="302">
        <v>40.173000000000002</v>
      </c>
      <c r="L798" s="302">
        <v>41.262</v>
      </c>
      <c r="M798" s="302">
        <v>39.865000000000002</v>
      </c>
      <c r="N798" s="302">
        <v>39.615000000000002</v>
      </c>
      <c r="O798" s="302">
        <v>40.771999999999998</v>
      </c>
      <c r="P798" s="302">
        <v>39.753999999999998</v>
      </c>
      <c r="Q798" s="302">
        <v>40.351999999999997</v>
      </c>
      <c r="R798" s="302">
        <v>40.072000000000003</v>
      </c>
    </row>
    <row r="799" spans="1:18">
      <c r="A799">
        <v>797</v>
      </c>
      <c r="B799">
        <v>57.613999999999997</v>
      </c>
      <c r="C799">
        <v>58.89</v>
      </c>
      <c r="D799">
        <v>58.848999999999997</v>
      </c>
      <c r="E799">
        <v>57.523000000000003</v>
      </c>
      <c r="F799">
        <v>59.091000000000001</v>
      </c>
      <c r="G799">
        <v>58.622999999999998</v>
      </c>
      <c r="H799">
        <v>59.542000000000002</v>
      </c>
      <c r="I799" s="302">
        <v>39.979999999999997</v>
      </c>
      <c r="J799" s="302">
        <v>40.667000000000002</v>
      </c>
      <c r="K799" s="302">
        <v>39.688000000000002</v>
      </c>
      <c r="L799" s="302">
        <v>41.289000000000001</v>
      </c>
      <c r="M799" s="302">
        <v>39.807000000000002</v>
      </c>
      <c r="N799" s="302">
        <v>39.514000000000003</v>
      </c>
      <c r="O799" s="302">
        <v>40.832000000000001</v>
      </c>
      <c r="P799" s="302">
        <v>39.729999999999997</v>
      </c>
      <c r="Q799" s="302">
        <v>39.615000000000002</v>
      </c>
      <c r="R799" s="302">
        <v>40.009</v>
      </c>
    </row>
    <row r="800" spans="1:18">
      <c r="A800">
        <v>798</v>
      </c>
      <c r="B800">
        <v>57.645000000000003</v>
      </c>
      <c r="C800">
        <v>58.768999999999998</v>
      </c>
      <c r="D800">
        <v>58.176000000000002</v>
      </c>
      <c r="E800">
        <v>57.875</v>
      </c>
      <c r="F800">
        <v>59.506999999999998</v>
      </c>
      <c r="G800">
        <v>58.905000000000001</v>
      </c>
      <c r="H800">
        <v>61.78</v>
      </c>
      <c r="I800" s="302">
        <v>39.688000000000002</v>
      </c>
      <c r="J800" s="302">
        <v>40.552</v>
      </c>
      <c r="K800" s="302">
        <v>39.566000000000003</v>
      </c>
      <c r="L800" s="302">
        <v>41.581000000000003</v>
      </c>
      <c r="M800" s="302">
        <v>40.051000000000002</v>
      </c>
      <c r="N800" s="302">
        <v>39.585999999999999</v>
      </c>
      <c r="O800" s="302">
        <v>41.511000000000003</v>
      </c>
      <c r="P800" s="302">
        <v>39.707000000000001</v>
      </c>
      <c r="Q800" s="302">
        <v>39.526000000000003</v>
      </c>
      <c r="R800" s="302">
        <v>39.945</v>
      </c>
    </row>
    <row r="801" spans="1:18">
      <c r="A801">
        <v>799</v>
      </c>
      <c r="B801">
        <v>57.619</v>
      </c>
      <c r="C801">
        <v>58.981000000000002</v>
      </c>
      <c r="D801">
        <v>59.945</v>
      </c>
      <c r="E801">
        <v>57.692</v>
      </c>
      <c r="F801">
        <v>59.6</v>
      </c>
      <c r="G801">
        <v>58.738999999999997</v>
      </c>
      <c r="H801">
        <v>62.33</v>
      </c>
      <c r="I801" s="302">
        <v>39.878999999999998</v>
      </c>
      <c r="J801" s="302">
        <v>40.656999999999996</v>
      </c>
      <c r="K801" s="302">
        <v>40.292000000000002</v>
      </c>
      <c r="L801" s="302">
        <v>41.219000000000001</v>
      </c>
      <c r="M801" s="302">
        <v>39.890999999999998</v>
      </c>
      <c r="N801" s="302">
        <v>39.496000000000002</v>
      </c>
      <c r="O801" s="302">
        <v>41.753</v>
      </c>
      <c r="P801" s="302">
        <v>39.619999999999997</v>
      </c>
      <c r="Q801" s="302">
        <v>39.81</v>
      </c>
      <c r="R801" s="302">
        <v>40.128999999999998</v>
      </c>
    </row>
    <row r="802" spans="1:18">
      <c r="A802">
        <v>800</v>
      </c>
      <c r="B802">
        <v>57.523000000000003</v>
      </c>
      <c r="C802">
        <v>59.094999999999999</v>
      </c>
      <c r="D802">
        <v>58.872999999999998</v>
      </c>
      <c r="E802">
        <v>58.216000000000001</v>
      </c>
      <c r="F802">
        <v>59.57</v>
      </c>
      <c r="G802">
        <v>58.609000000000002</v>
      </c>
      <c r="H802">
        <v>60.765000000000001</v>
      </c>
      <c r="I802" s="302">
        <v>39.933</v>
      </c>
      <c r="J802" s="302">
        <v>40.572000000000003</v>
      </c>
      <c r="K802" s="302">
        <v>39.85</v>
      </c>
      <c r="L802" s="302">
        <v>41.308999999999997</v>
      </c>
      <c r="M802" s="302">
        <v>39.798999999999999</v>
      </c>
      <c r="N802" s="302">
        <v>39.590000000000003</v>
      </c>
      <c r="O802" s="302">
        <v>41.686999999999998</v>
      </c>
      <c r="P802" s="302">
        <v>39.61</v>
      </c>
      <c r="Q802" s="302">
        <v>39.783000000000001</v>
      </c>
      <c r="R802" s="302">
        <v>40.101999999999997</v>
      </c>
    </row>
    <row r="803" spans="1:18">
      <c r="A803">
        <v>801</v>
      </c>
      <c r="B803">
        <v>57.947000000000003</v>
      </c>
      <c r="C803">
        <v>59.134999999999998</v>
      </c>
      <c r="D803">
        <v>58.720999999999997</v>
      </c>
      <c r="E803">
        <v>57.88</v>
      </c>
      <c r="F803">
        <v>59.34</v>
      </c>
      <c r="G803">
        <v>58.762999999999998</v>
      </c>
      <c r="H803">
        <v>59.444000000000003</v>
      </c>
      <c r="I803" s="302">
        <v>40.023000000000003</v>
      </c>
      <c r="J803" s="302">
        <v>40.576000000000001</v>
      </c>
      <c r="K803" s="302">
        <v>39.860999999999997</v>
      </c>
      <c r="L803" s="302">
        <v>41.337000000000003</v>
      </c>
      <c r="M803" s="302">
        <v>40.014000000000003</v>
      </c>
      <c r="N803" s="302">
        <v>40.024999999999999</v>
      </c>
      <c r="O803" s="302">
        <v>141.71899999999999</v>
      </c>
      <c r="P803" s="302">
        <v>39.634999999999998</v>
      </c>
      <c r="Q803" s="302">
        <v>39.701000000000001</v>
      </c>
      <c r="R803" s="302">
        <v>40.259</v>
      </c>
    </row>
    <row r="804" spans="1:18">
      <c r="A804">
        <v>802</v>
      </c>
      <c r="B804">
        <v>57.837000000000003</v>
      </c>
      <c r="C804">
        <v>59.609000000000002</v>
      </c>
      <c r="D804">
        <v>59.362000000000002</v>
      </c>
      <c r="E804">
        <v>58.23</v>
      </c>
      <c r="F804">
        <v>61.63</v>
      </c>
      <c r="G804">
        <v>58.91</v>
      </c>
      <c r="H804">
        <v>59.912999999999997</v>
      </c>
      <c r="I804" s="302">
        <v>40.079000000000001</v>
      </c>
      <c r="J804" s="302">
        <v>40.630000000000003</v>
      </c>
      <c r="K804" s="302">
        <v>39.834000000000003</v>
      </c>
      <c r="L804" s="302">
        <v>41.183</v>
      </c>
      <c r="M804" s="302">
        <v>40.084000000000003</v>
      </c>
      <c r="N804" s="302">
        <v>40.029000000000003</v>
      </c>
      <c r="O804" s="302">
        <v>40.786000000000001</v>
      </c>
      <c r="P804" s="302">
        <v>40.015000000000001</v>
      </c>
      <c r="Q804" s="302">
        <v>40.015999999999998</v>
      </c>
      <c r="R804" s="302">
        <v>40.54</v>
      </c>
    </row>
    <row r="805" spans="1:18">
      <c r="A805">
        <v>803</v>
      </c>
      <c r="B805">
        <v>58.033000000000001</v>
      </c>
      <c r="C805">
        <v>58.823999999999998</v>
      </c>
      <c r="D805">
        <v>59.656999999999996</v>
      </c>
      <c r="E805">
        <v>57.93</v>
      </c>
      <c r="F805">
        <v>60.57</v>
      </c>
      <c r="G805">
        <v>59.173000000000002</v>
      </c>
      <c r="H805">
        <v>59.021000000000001</v>
      </c>
      <c r="I805" s="302">
        <v>40.052</v>
      </c>
      <c r="J805" s="302">
        <v>40.497</v>
      </c>
      <c r="K805" s="302">
        <v>39.713000000000001</v>
      </c>
      <c r="L805" s="302">
        <v>41.268999999999998</v>
      </c>
      <c r="M805" s="302">
        <v>39.954999999999998</v>
      </c>
      <c r="N805" s="302">
        <v>39.54</v>
      </c>
      <c r="O805" s="302">
        <v>40.53</v>
      </c>
      <c r="P805" s="302">
        <v>39.667000000000002</v>
      </c>
      <c r="Q805" s="302">
        <v>39.970999999999997</v>
      </c>
      <c r="R805" s="302">
        <v>40.392000000000003</v>
      </c>
    </row>
    <row r="806" spans="1:18">
      <c r="A806">
        <v>804</v>
      </c>
      <c r="B806">
        <v>58.177999999999997</v>
      </c>
      <c r="C806">
        <v>58.817999999999998</v>
      </c>
      <c r="D806">
        <v>58.197000000000003</v>
      </c>
      <c r="E806">
        <v>57.86</v>
      </c>
      <c r="F806">
        <v>59.02</v>
      </c>
      <c r="G806">
        <v>59.222000000000001</v>
      </c>
      <c r="H806">
        <v>59.472999999999999</v>
      </c>
      <c r="I806" s="302">
        <v>39.726999999999997</v>
      </c>
      <c r="J806" s="302">
        <v>40.572000000000003</v>
      </c>
      <c r="K806" s="302">
        <v>39.735999999999997</v>
      </c>
      <c r="L806" s="302">
        <v>40.862000000000002</v>
      </c>
      <c r="M806" s="302">
        <v>40.311</v>
      </c>
      <c r="N806" s="302">
        <v>39.628</v>
      </c>
      <c r="O806" s="302">
        <v>40.515000000000001</v>
      </c>
      <c r="P806" s="302">
        <v>39.494</v>
      </c>
      <c r="Q806" s="302">
        <v>39.744</v>
      </c>
      <c r="R806" s="302">
        <v>40.159999999999997</v>
      </c>
    </row>
    <row r="807" spans="1:18">
      <c r="A807">
        <v>805</v>
      </c>
      <c r="B807">
        <v>57.856000000000002</v>
      </c>
      <c r="C807">
        <v>58.348999999999997</v>
      </c>
      <c r="D807">
        <v>58.542000000000002</v>
      </c>
      <c r="E807">
        <v>57.973999999999997</v>
      </c>
      <c r="F807">
        <v>59.006999999999998</v>
      </c>
      <c r="G807">
        <v>59.000999999999998</v>
      </c>
      <c r="H807">
        <v>59.558999999999997</v>
      </c>
      <c r="I807" s="302">
        <v>39.887999999999998</v>
      </c>
      <c r="J807" s="302">
        <v>41.838999999999999</v>
      </c>
      <c r="K807" s="302">
        <v>39.709000000000003</v>
      </c>
      <c r="L807" s="302">
        <v>41.918999999999997</v>
      </c>
      <c r="M807" s="302">
        <v>40.076999999999998</v>
      </c>
      <c r="N807" s="302">
        <v>39.435000000000002</v>
      </c>
      <c r="O807" s="302">
        <v>40.537999999999997</v>
      </c>
      <c r="P807" s="302">
        <v>39.594000000000001</v>
      </c>
      <c r="Q807" s="302">
        <v>39.890999999999998</v>
      </c>
      <c r="R807" s="302">
        <v>40.115000000000002</v>
      </c>
    </row>
    <row r="808" spans="1:18">
      <c r="A808">
        <v>806</v>
      </c>
      <c r="B808">
        <v>57.969000000000001</v>
      </c>
      <c r="C808">
        <v>59.046999999999997</v>
      </c>
      <c r="D808">
        <v>58.927</v>
      </c>
      <c r="E808">
        <v>59.084000000000003</v>
      </c>
      <c r="F808">
        <v>58.715000000000003</v>
      </c>
      <c r="G808">
        <v>58.929000000000002</v>
      </c>
      <c r="H808">
        <v>59.436999999999998</v>
      </c>
      <c r="I808" s="302">
        <v>39.895000000000003</v>
      </c>
      <c r="J808" s="302">
        <v>40.668999999999997</v>
      </c>
      <c r="K808" s="302">
        <v>39.776000000000003</v>
      </c>
      <c r="L808" s="302">
        <v>43.655999999999999</v>
      </c>
      <c r="M808" s="302">
        <v>39.963000000000001</v>
      </c>
      <c r="N808" s="302">
        <v>39.704999999999998</v>
      </c>
      <c r="O808" s="302">
        <v>40.61</v>
      </c>
      <c r="P808" s="302">
        <v>39.713000000000001</v>
      </c>
      <c r="Q808" s="302">
        <v>39.976999999999997</v>
      </c>
      <c r="R808" s="302">
        <v>40.142000000000003</v>
      </c>
    </row>
    <row r="809" spans="1:18">
      <c r="A809">
        <v>807</v>
      </c>
      <c r="B809">
        <v>57.872</v>
      </c>
      <c r="C809">
        <v>59.667999999999999</v>
      </c>
      <c r="D809">
        <v>59.292000000000002</v>
      </c>
      <c r="E809">
        <v>58.292999999999999</v>
      </c>
      <c r="F809">
        <v>58.662999999999997</v>
      </c>
      <c r="G809">
        <v>59.752000000000002</v>
      </c>
      <c r="H809">
        <v>59.820999999999998</v>
      </c>
      <c r="I809" s="302">
        <v>39.984000000000002</v>
      </c>
      <c r="J809" s="302">
        <v>40.536999999999999</v>
      </c>
      <c r="K809" s="302">
        <v>39.744999999999997</v>
      </c>
      <c r="L809" s="302">
        <v>41.496000000000002</v>
      </c>
      <c r="M809" s="302">
        <v>40.173000000000002</v>
      </c>
      <c r="N809" s="302">
        <v>39.856999999999999</v>
      </c>
      <c r="O809" s="302">
        <v>40.316000000000003</v>
      </c>
      <c r="P809" s="302">
        <v>40.036000000000001</v>
      </c>
      <c r="Q809" s="302">
        <v>39.911999999999999</v>
      </c>
      <c r="R809" s="302">
        <v>40.130000000000003</v>
      </c>
    </row>
    <row r="810" spans="1:18">
      <c r="A810">
        <v>808</v>
      </c>
      <c r="B810">
        <v>59.500999999999998</v>
      </c>
      <c r="C810">
        <v>57.06</v>
      </c>
      <c r="D810">
        <v>58.366</v>
      </c>
      <c r="E810">
        <v>58.210999999999999</v>
      </c>
      <c r="F810">
        <v>59.122999999999998</v>
      </c>
      <c r="G810">
        <v>59.36</v>
      </c>
      <c r="H810">
        <v>59.625999999999998</v>
      </c>
      <c r="I810" s="302">
        <v>39.807000000000002</v>
      </c>
      <c r="J810" s="302">
        <v>41.304000000000002</v>
      </c>
      <c r="K810" s="302">
        <v>39.741</v>
      </c>
      <c r="L810" s="302">
        <v>40.918999999999997</v>
      </c>
      <c r="M810" s="302">
        <v>40.125</v>
      </c>
      <c r="N810" s="302">
        <v>143.17599999999999</v>
      </c>
      <c r="O810" s="302">
        <v>40.109000000000002</v>
      </c>
      <c r="P810" s="302">
        <v>40.49</v>
      </c>
      <c r="Q810" s="302">
        <v>39.787999999999997</v>
      </c>
      <c r="R810" s="302">
        <v>40.466999999999999</v>
      </c>
    </row>
    <row r="811" spans="1:18">
      <c r="A811">
        <v>809</v>
      </c>
      <c r="B811">
        <v>57.29</v>
      </c>
      <c r="C811">
        <v>57.59</v>
      </c>
      <c r="D811">
        <v>58.59</v>
      </c>
      <c r="E811">
        <v>57.71</v>
      </c>
      <c r="F811">
        <v>58.960999999999999</v>
      </c>
      <c r="G811">
        <v>59.466999999999999</v>
      </c>
      <c r="H811">
        <v>59.128</v>
      </c>
      <c r="I811" s="302">
        <v>39.996000000000002</v>
      </c>
      <c r="J811" s="302">
        <v>41.088000000000001</v>
      </c>
      <c r="K811" s="302">
        <v>39.911999999999999</v>
      </c>
      <c r="L811" s="302">
        <v>41.47</v>
      </c>
      <c r="M811" s="302">
        <v>40.091999999999999</v>
      </c>
      <c r="N811" s="302">
        <v>41.378999999999998</v>
      </c>
      <c r="O811" s="302">
        <v>40.249000000000002</v>
      </c>
      <c r="P811" s="302">
        <v>39.895000000000003</v>
      </c>
      <c r="Q811" s="302">
        <v>39.633000000000003</v>
      </c>
      <c r="R811" s="302">
        <v>40.954000000000001</v>
      </c>
    </row>
    <row r="812" spans="1:18">
      <c r="A812">
        <v>810</v>
      </c>
      <c r="B812">
        <v>58.12</v>
      </c>
      <c r="C812">
        <v>57.597999999999999</v>
      </c>
      <c r="D812">
        <v>58.75</v>
      </c>
      <c r="E812">
        <v>58.225000000000001</v>
      </c>
      <c r="F812">
        <v>58.981999999999999</v>
      </c>
      <c r="G812">
        <v>60.36</v>
      </c>
      <c r="H812">
        <v>61.058</v>
      </c>
      <c r="I812" s="302">
        <v>39.936999999999998</v>
      </c>
      <c r="J812" s="302">
        <v>142.15</v>
      </c>
      <c r="K812" s="302">
        <v>39.779000000000003</v>
      </c>
      <c r="L812" s="302">
        <v>41.536000000000001</v>
      </c>
      <c r="M812" s="302">
        <v>39.926000000000002</v>
      </c>
      <c r="N812" s="302">
        <v>40.975000000000001</v>
      </c>
      <c r="O812" s="302">
        <v>40.122</v>
      </c>
      <c r="P812" s="302">
        <v>40.43</v>
      </c>
      <c r="Q812" s="302">
        <v>39.848999999999997</v>
      </c>
      <c r="R812" s="302">
        <v>40.784999999999997</v>
      </c>
    </row>
    <row r="813" spans="1:18">
      <c r="A813">
        <v>811</v>
      </c>
      <c r="B813">
        <v>59.1</v>
      </c>
      <c r="C813">
        <v>57.503</v>
      </c>
      <c r="D813">
        <v>58.92</v>
      </c>
      <c r="E813">
        <v>57.808999999999997</v>
      </c>
      <c r="F813">
        <v>58.567999999999998</v>
      </c>
      <c r="G813">
        <v>59.69</v>
      </c>
      <c r="H813">
        <v>59.137999999999998</v>
      </c>
      <c r="I813" s="302">
        <v>41.085000000000001</v>
      </c>
      <c r="J813" s="302">
        <v>41.164000000000001</v>
      </c>
      <c r="K813" s="302">
        <v>39.904000000000003</v>
      </c>
      <c r="L813" s="302">
        <v>41.497999999999998</v>
      </c>
      <c r="M813" s="302">
        <v>39.908999999999999</v>
      </c>
      <c r="N813" s="302">
        <v>40.548999999999999</v>
      </c>
      <c r="O813" s="302">
        <v>40.253</v>
      </c>
      <c r="P813" s="302">
        <v>39.835000000000001</v>
      </c>
      <c r="Q813" s="302">
        <v>39.841000000000001</v>
      </c>
      <c r="R813" s="302">
        <v>40.405000000000001</v>
      </c>
    </row>
    <row r="814" spans="1:18">
      <c r="A814">
        <v>812</v>
      </c>
      <c r="B814">
        <v>58.87</v>
      </c>
      <c r="C814">
        <v>57.238999999999997</v>
      </c>
      <c r="D814">
        <v>59.01</v>
      </c>
      <c r="E814">
        <v>57.792999999999999</v>
      </c>
      <c r="F814">
        <v>58.896000000000001</v>
      </c>
      <c r="G814">
        <v>61.235999999999997</v>
      </c>
      <c r="H814">
        <v>59.691000000000003</v>
      </c>
      <c r="I814" s="302">
        <v>40.24</v>
      </c>
      <c r="J814" s="302">
        <v>40.741</v>
      </c>
      <c r="K814" s="302">
        <v>39.909999999999997</v>
      </c>
      <c r="L814" s="302">
        <v>41.116</v>
      </c>
      <c r="M814" s="302">
        <v>39.938000000000002</v>
      </c>
      <c r="N814" s="302">
        <v>40.652000000000001</v>
      </c>
      <c r="O814" s="302">
        <v>40.456000000000003</v>
      </c>
      <c r="P814" s="302">
        <v>39.929000000000002</v>
      </c>
      <c r="Q814" s="302">
        <v>39.652000000000001</v>
      </c>
      <c r="R814" s="302">
        <v>40.673000000000002</v>
      </c>
    </row>
    <row r="815" spans="1:18">
      <c r="A815">
        <v>813</v>
      </c>
      <c r="B815">
        <v>58.104999999999997</v>
      </c>
      <c r="C815">
        <v>57.161000000000001</v>
      </c>
      <c r="D815">
        <v>60.869</v>
      </c>
      <c r="E815">
        <v>57.509</v>
      </c>
      <c r="F815">
        <v>59.558999999999997</v>
      </c>
      <c r="G815">
        <v>60.716999999999999</v>
      </c>
      <c r="H815">
        <v>59.165999999999997</v>
      </c>
      <c r="I815" s="302">
        <v>40.119999999999997</v>
      </c>
      <c r="J815" s="302">
        <v>40.341000000000001</v>
      </c>
      <c r="K815" s="302">
        <v>39.863999999999997</v>
      </c>
      <c r="L815" s="302">
        <v>41.232999999999997</v>
      </c>
      <c r="M815" s="302">
        <v>39.94</v>
      </c>
      <c r="N815" s="302">
        <v>40.692999999999998</v>
      </c>
      <c r="O815" s="302">
        <v>40.26</v>
      </c>
      <c r="P815" s="302">
        <v>39.747999999999998</v>
      </c>
      <c r="Q815" s="302">
        <v>39.718000000000004</v>
      </c>
      <c r="R815" s="302">
        <v>40.360999999999997</v>
      </c>
    </row>
    <row r="816" spans="1:18">
      <c r="A816">
        <v>814</v>
      </c>
      <c r="B816">
        <v>58.494999999999997</v>
      </c>
      <c r="C816">
        <v>57.518000000000001</v>
      </c>
      <c r="D816">
        <v>58.868000000000002</v>
      </c>
      <c r="E816">
        <v>57.902999999999999</v>
      </c>
      <c r="F816">
        <v>59.58</v>
      </c>
      <c r="G816">
        <v>59.598999999999997</v>
      </c>
      <c r="H816">
        <v>60.01</v>
      </c>
      <c r="I816" s="302">
        <v>39.994999999999997</v>
      </c>
      <c r="J816" s="302">
        <v>40.405000000000001</v>
      </c>
      <c r="K816" s="302">
        <v>39.938000000000002</v>
      </c>
      <c r="L816" s="302">
        <v>41.457000000000001</v>
      </c>
      <c r="M816" s="302">
        <v>39.828000000000003</v>
      </c>
      <c r="N816" s="302">
        <v>40.98</v>
      </c>
      <c r="O816" s="302">
        <v>40.136000000000003</v>
      </c>
      <c r="P816" s="302">
        <v>39.768000000000001</v>
      </c>
      <c r="Q816" s="302">
        <v>39.633000000000003</v>
      </c>
      <c r="R816" s="302">
        <v>40.270000000000003</v>
      </c>
    </row>
    <row r="817" spans="1:18">
      <c r="A817">
        <v>815</v>
      </c>
      <c r="B817">
        <v>58.026000000000003</v>
      </c>
      <c r="C817">
        <v>58.792999999999999</v>
      </c>
      <c r="D817">
        <v>58.927999999999997</v>
      </c>
      <c r="E817">
        <v>57.518000000000001</v>
      </c>
      <c r="F817">
        <v>59.720999999999997</v>
      </c>
      <c r="G817">
        <v>60.326000000000001</v>
      </c>
      <c r="H817">
        <v>60.113</v>
      </c>
      <c r="I817" s="302">
        <v>40.039000000000001</v>
      </c>
      <c r="J817" s="302">
        <v>40.83</v>
      </c>
      <c r="K817" s="302">
        <v>40.026000000000003</v>
      </c>
      <c r="L817" s="302">
        <v>41.231999999999999</v>
      </c>
      <c r="M817" s="302">
        <v>39.953000000000003</v>
      </c>
      <c r="N817" s="302">
        <v>40.344999999999999</v>
      </c>
      <c r="O817" s="302">
        <v>40.091000000000001</v>
      </c>
      <c r="P817" s="302">
        <v>39.816000000000003</v>
      </c>
      <c r="Q817" s="302">
        <v>39.624000000000002</v>
      </c>
      <c r="R817" s="302">
        <v>40.11</v>
      </c>
    </row>
    <row r="818" spans="1:18">
      <c r="A818">
        <v>816</v>
      </c>
      <c r="B818">
        <v>57.423000000000002</v>
      </c>
      <c r="C818">
        <v>57.918999999999997</v>
      </c>
      <c r="D818">
        <v>59.158999999999999</v>
      </c>
      <c r="E818">
        <v>57.613</v>
      </c>
      <c r="F818">
        <v>60.529000000000003</v>
      </c>
      <c r="G818">
        <v>60.576999999999998</v>
      </c>
      <c r="H818">
        <v>60.036000000000001</v>
      </c>
      <c r="I818" s="302">
        <v>39.973999999999997</v>
      </c>
      <c r="J818" s="302">
        <v>40.667999999999999</v>
      </c>
      <c r="K818" s="302">
        <v>140.88200000000001</v>
      </c>
      <c r="L818" s="302">
        <v>42.351999999999997</v>
      </c>
      <c r="M818" s="302">
        <v>39.789000000000001</v>
      </c>
      <c r="N818" s="302">
        <v>40.453000000000003</v>
      </c>
      <c r="O818" s="302">
        <v>40.247</v>
      </c>
      <c r="P818" s="302">
        <v>39.591999999999999</v>
      </c>
      <c r="Q818" s="302">
        <v>39.820999999999998</v>
      </c>
      <c r="R818" s="302">
        <v>40.238</v>
      </c>
    </row>
    <row r="819" spans="1:18">
      <c r="A819">
        <v>817</v>
      </c>
      <c r="B819">
        <v>57.423999999999999</v>
      </c>
      <c r="C819">
        <v>57.195999999999998</v>
      </c>
      <c r="D819">
        <v>58.517000000000003</v>
      </c>
      <c r="E819">
        <v>57.521000000000001</v>
      </c>
      <c r="F819">
        <v>59.69</v>
      </c>
      <c r="G819">
        <v>61.518000000000001</v>
      </c>
      <c r="H819">
        <v>59.905999999999999</v>
      </c>
      <c r="I819" s="302">
        <v>40.106999999999999</v>
      </c>
      <c r="J819" s="302">
        <v>40.463000000000001</v>
      </c>
      <c r="K819" s="302">
        <v>40.798999999999999</v>
      </c>
      <c r="L819" s="302">
        <v>40.911000000000001</v>
      </c>
      <c r="M819" s="302">
        <v>40.061</v>
      </c>
      <c r="N819" s="302">
        <v>40.313000000000002</v>
      </c>
      <c r="O819" s="302">
        <v>40.302</v>
      </c>
      <c r="P819" s="302">
        <v>39.854999999999997</v>
      </c>
      <c r="Q819" s="302">
        <v>39.94</v>
      </c>
      <c r="R819" s="302">
        <v>40.027000000000001</v>
      </c>
    </row>
    <row r="820" spans="1:18">
      <c r="A820">
        <v>818</v>
      </c>
      <c r="B820">
        <v>57.720999999999997</v>
      </c>
      <c r="C820">
        <v>57.616999999999997</v>
      </c>
      <c r="D820">
        <v>59.234999999999999</v>
      </c>
      <c r="E820">
        <v>57.761000000000003</v>
      </c>
      <c r="F820">
        <v>59.466999999999999</v>
      </c>
      <c r="G820">
        <v>59.707999999999998</v>
      </c>
      <c r="H820">
        <v>59.271000000000001</v>
      </c>
      <c r="I820" s="302">
        <v>40.323</v>
      </c>
      <c r="J820" s="302">
        <v>40.351999999999997</v>
      </c>
      <c r="K820" s="302">
        <v>40.423999999999999</v>
      </c>
      <c r="L820" s="302">
        <v>41.557000000000002</v>
      </c>
      <c r="M820" s="302">
        <v>39.908000000000001</v>
      </c>
      <c r="N820" s="302">
        <v>40.753999999999998</v>
      </c>
      <c r="O820" s="302">
        <v>40.021999999999998</v>
      </c>
      <c r="P820" s="302">
        <v>39.905000000000001</v>
      </c>
      <c r="Q820" s="302">
        <v>39.81</v>
      </c>
      <c r="R820" s="302">
        <v>39.999000000000002</v>
      </c>
    </row>
    <row r="821" spans="1:18">
      <c r="A821">
        <v>819</v>
      </c>
      <c r="B821">
        <v>58.01</v>
      </c>
      <c r="C821">
        <v>57.402999999999999</v>
      </c>
      <c r="D821">
        <v>59.222999999999999</v>
      </c>
      <c r="E821">
        <v>57.959000000000003</v>
      </c>
      <c r="F821">
        <v>59.646999999999998</v>
      </c>
      <c r="G821">
        <v>60.823999999999998</v>
      </c>
      <c r="H821">
        <v>59.694000000000003</v>
      </c>
      <c r="I821" s="302">
        <v>39.991999999999997</v>
      </c>
      <c r="J821" s="302">
        <v>40.423999999999999</v>
      </c>
      <c r="K821" s="302">
        <v>40.283000000000001</v>
      </c>
      <c r="L821" s="302">
        <v>41.628999999999998</v>
      </c>
      <c r="M821" s="302">
        <v>40.048999999999999</v>
      </c>
      <c r="N821" s="302">
        <v>40.279000000000003</v>
      </c>
      <c r="O821" s="302">
        <v>40.033999999999999</v>
      </c>
      <c r="P821" s="302">
        <v>39.780999999999999</v>
      </c>
      <c r="Q821" s="302">
        <v>40.137</v>
      </c>
      <c r="R821" s="302">
        <v>40.4</v>
      </c>
    </row>
    <row r="822" spans="1:18">
      <c r="A822">
        <v>820</v>
      </c>
      <c r="B822">
        <v>58.098999999999997</v>
      </c>
      <c r="C822">
        <v>57.728000000000002</v>
      </c>
      <c r="D822">
        <v>59.938000000000002</v>
      </c>
      <c r="E822">
        <v>57.506999999999998</v>
      </c>
      <c r="F822">
        <v>59.284999999999997</v>
      </c>
      <c r="G822">
        <v>60.393999999999998</v>
      </c>
      <c r="H822">
        <v>60.012999999999998</v>
      </c>
      <c r="I822" s="302">
        <v>40.588999999999999</v>
      </c>
      <c r="J822" s="302">
        <v>40.454999999999998</v>
      </c>
      <c r="K822" s="302">
        <v>40.084000000000003</v>
      </c>
      <c r="L822" s="302">
        <v>41.22</v>
      </c>
      <c r="M822" s="302">
        <v>39.997999999999998</v>
      </c>
      <c r="N822" s="302">
        <v>40.33</v>
      </c>
      <c r="O822" s="302">
        <v>39.959000000000003</v>
      </c>
      <c r="P822" s="302">
        <v>39.75</v>
      </c>
      <c r="Q822" s="302">
        <v>39.828000000000003</v>
      </c>
      <c r="R822" s="302">
        <v>40.335999999999999</v>
      </c>
    </row>
    <row r="823" spans="1:18">
      <c r="A823">
        <v>821</v>
      </c>
      <c r="B823">
        <v>58.97</v>
      </c>
      <c r="C823">
        <v>57.749000000000002</v>
      </c>
      <c r="D823">
        <v>58.664999999999999</v>
      </c>
      <c r="E823">
        <v>60.088999999999999</v>
      </c>
      <c r="F823">
        <v>58.466000000000001</v>
      </c>
      <c r="G823">
        <v>61.076000000000001</v>
      </c>
      <c r="H823">
        <v>59.893999999999998</v>
      </c>
      <c r="I823" s="302">
        <v>39.921999999999997</v>
      </c>
      <c r="J823" s="302">
        <v>40.505000000000003</v>
      </c>
      <c r="K823" s="302">
        <v>40.125</v>
      </c>
      <c r="L823" s="302">
        <v>41.271999999999998</v>
      </c>
      <c r="M823" s="302">
        <v>39.83</v>
      </c>
      <c r="N823" s="302">
        <v>40.103000000000002</v>
      </c>
      <c r="O823" s="302">
        <v>40.036999999999999</v>
      </c>
      <c r="P823" s="302">
        <v>39.795000000000002</v>
      </c>
      <c r="Q823" s="302">
        <v>39.814999999999998</v>
      </c>
      <c r="R823" s="302">
        <v>39.99</v>
      </c>
    </row>
    <row r="824" spans="1:18">
      <c r="A824">
        <v>822</v>
      </c>
      <c r="B824">
        <v>58.139000000000003</v>
      </c>
      <c r="C824">
        <v>57.942999999999998</v>
      </c>
      <c r="D824">
        <v>59.246000000000002</v>
      </c>
      <c r="E824">
        <v>57.988999999999997</v>
      </c>
      <c r="F824">
        <v>58.902999999999999</v>
      </c>
      <c r="G824">
        <v>59.784999999999997</v>
      </c>
      <c r="H824">
        <v>59.442999999999998</v>
      </c>
      <c r="I824" s="302">
        <v>39.966999999999999</v>
      </c>
      <c r="J824" s="302">
        <v>40.311</v>
      </c>
      <c r="K824" s="302">
        <v>40.136000000000003</v>
      </c>
      <c r="L824" s="302">
        <v>41.16</v>
      </c>
      <c r="M824" s="302">
        <v>39.930999999999997</v>
      </c>
      <c r="N824" s="302">
        <v>40.219000000000001</v>
      </c>
      <c r="O824" s="302">
        <v>40.098999999999997</v>
      </c>
      <c r="P824" s="302">
        <v>39.741999999999997</v>
      </c>
      <c r="Q824" s="302">
        <v>39.637</v>
      </c>
      <c r="R824" s="302">
        <v>40.094999999999999</v>
      </c>
    </row>
    <row r="825" spans="1:18">
      <c r="A825">
        <v>823</v>
      </c>
      <c r="B825">
        <v>58.384</v>
      </c>
      <c r="C825">
        <v>57.195999999999998</v>
      </c>
      <c r="D825">
        <v>59.317</v>
      </c>
      <c r="E825">
        <v>58.337000000000003</v>
      </c>
      <c r="F825">
        <v>58.804000000000002</v>
      </c>
      <c r="G825">
        <v>59.853000000000002</v>
      </c>
      <c r="H825">
        <v>61.604999999999997</v>
      </c>
      <c r="I825" s="302">
        <v>40.253</v>
      </c>
      <c r="J825" s="302">
        <v>40.302999999999997</v>
      </c>
      <c r="K825" s="302">
        <v>39.930999999999997</v>
      </c>
      <c r="L825" s="302">
        <v>41.06</v>
      </c>
      <c r="M825" s="302">
        <v>39.962000000000003</v>
      </c>
      <c r="N825" s="302">
        <v>41.145000000000003</v>
      </c>
      <c r="O825" s="302">
        <v>40.055999999999997</v>
      </c>
      <c r="P825" s="302">
        <v>39.770000000000003</v>
      </c>
      <c r="Q825" s="302">
        <v>40.023000000000003</v>
      </c>
      <c r="R825" s="302">
        <v>40.231000000000002</v>
      </c>
    </row>
    <row r="826" spans="1:18">
      <c r="A826">
        <v>824</v>
      </c>
      <c r="B826">
        <v>57.773000000000003</v>
      </c>
      <c r="C826">
        <v>57.74</v>
      </c>
      <c r="D826">
        <v>58.634</v>
      </c>
      <c r="E826">
        <v>57.198999999999998</v>
      </c>
      <c r="F826">
        <v>58.779000000000003</v>
      </c>
      <c r="G826">
        <v>60.207000000000001</v>
      </c>
      <c r="H826">
        <v>60.929000000000002</v>
      </c>
      <c r="I826" s="302">
        <v>39.959000000000003</v>
      </c>
      <c r="J826" s="302">
        <v>40.25</v>
      </c>
      <c r="K826" s="302">
        <v>40.322000000000003</v>
      </c>
      <c r="L826" s="302">
        <v>41.451999999999998</v>
      </c>
      <c r="M826" s="302">
        <v>39.829000000000001</v>
      </c>
      <c r="N826" s="302">
        <v>40.146999999999998</v>
      </c>
      <c r="O826" s="302">
        <v>39.965000000000003</v>
      </c>
      <c r="P826" s="302">
        <v>39.590000000000003</v>
      </c>
      <c r="Q826" s="302">
        <v>39.618000000000002</v>
      </c>
      <c r="R826" s="302">
        <v>39.927999999999997</v>
      </c>
    </row>
    <row r="827" spans="1:18">
      <c r="A827">
        <v>825</v>
      </c>
      <c r="B827">
        <v>57.984999999999999</v>
      </c>
      <c r="C827">
        <v>58.375</v>
      </c>
      <c r="D827">
        <v>59.316000000000003</v>
      </c>
      <c r="E827">
        <v>58.154000000000003</v>
      </c>
      <c r="F827">
        <v>59.177999999999997</v>
      </c>
      <c r="G827">
        <v>60.158999999999999</v>
      </c>
      <c r="H827">
        <v>60.149000000000001</v>
      </c>
      <c r="I827" s="302">
        <v>39.817</v>
      </c>
      <c r="J827" s="302">
        <v>41.088000000000001</v>
      </c>
      <c r="K827" s="302">
        <v>40.530999999999999</v>
      </c>
      <c r="L827" s="302">
        <v>41.375999999999998</v>
      </c>
      <c r="M827" s="302">
        <v>40.424999999999997</v>
      </c>
      <c r="N827" s="302">
        <v>40.191000000000003</v>
      </c>
      <c r="O827" s="302">
        <v>40.194000000000003</v>
      </c>
      <c r="P827" s="302">
        <v>39.802999999999997</v>
      </c>
      <c r="Q827" s="302">
        <v>39.814999999999998</v>
      </c>
      <c r="R827" s="302">
        <v>40.316000000000003</v>
      </c>
    </row>
    <row r="828" spans="1:18">
      <c r="A828">
        <v>826</v>
      </c>
      <c r="B828">
        <v>57.204999999999998</v>
      </c>
      <c r="C828">
        <v>57.573999999999998</v>
      </c>
      <c r="D828">
        <v>58.475999999999999</v>
      </c>
      <c r="E828">
        <v>58.12</v>
      </c>
      <c r="F828">
        <v>58.697000000000003</v>
      </c>
      <c r="G828">
        <v>60.268999999999998</v>
      </c>
      <c r="H828">
        <v>59.674999999999997</v>
      </c>
      <c r="I828" s="302">
        <v>39.909999999999997</v>
      </c>
      <c r="J828" s="302">
        <v>40.960999999999999</v>
      </c>
      <c r="K828" s="302">
        <v>40.116</v>
      </c>
      <c r="L828" s="302">
        <v>41.170999999999999</v>
      </c>
      <c r="M828" s="302">
        <v>40.171999999999997</v>
      </c>
      <c r="N828" s="302">
        <v>40.594999999999999</v>
      </c>
      <c r="O828" s="302">
        <v>40.058</v>
      </c>
      <c r="P828" s="302">
        <v>40.411999999999999</v>
      </c>
      <c r="Q828" s="302">
        <v>39.581000000000003</v>
      </c>
      <c r="R828" s="302">
        <v>40.262</v>
      </c>
    </row>
    <row r="829" spans="1:18">
      <c r="A829">
        <v>827</v>
      </c>
      <c r="B829">
        <v>57.968000000000004</v>
      </c>
      <c r="C829">
        <v>57.173000000000002</v>
      </c>
      <c r="D829">
        <v>58.112000000000002</v>
      </c>
      <c r="E829">
        <v>58.494</v>
      </c>
      <c r="F829">
        <v>59.143000000000001</v>
      </c>
      <c r="G829">
        <v>60.54</v>
      </c>
      <c r="H829">
        <v>60.171999999999997</v>
      </c>
      <c r="I829" s="302">
        <v>39.927999999999997</v>
      </c>
      <c r="J829" s="302">
        <v>40.393999999999998</v>
      </c>
      <c r="K829" s="302">
        <v>40.628999999999998</v>
      </c>
      <c r="L829" s="302">
        <v>41.100999999999999</v>
      </c>
      <c r="M829" s="302">
        <v>40.029000000000003</v>
      </c>
      <c r="N829" s="302">
        <v>40.747</v>
      </c>
      <c r="O829" s="302">
        <v>40.607999999999997</v>
      </c>
      <c r="P829" s="302">
        <v>39.808</v>
      </c>
      <c r="Q829" s="302">
        <v>39.554000000000002</v>
      </c>
      <c r="R829" s="302">
        <v>40.817</v>
      </c>
    </row>
    <row r="830" spans="1:18">
      <c r="A830">
        <v>828</v>
      </c>
      <c r="B830">
        <v>57.941000000000003</v>
      </c>
      <c r="C830">
        <v>57.45</v>
      </c>
      <c r="D830">
        <v>58.69</v>
      </c>
      <c r="E830">
        <v>57.756</v>
      </c>
      <c r="F830">
        <v>60.548000000000002</v>
      </c>
      <c r="G830">
        <v>60.445</v>
      </c>
      <c r="H830">
        <v>60.561999999999998</v>
      </c>
      <c r="I830" s="302">
        <v>39.933</v>
      </c>
      <c r="J830" s="302">
        <v>40.207999999999998</v>
      </c>
      <c r="K830" s="302">
        <v>39.902000000000001</v>
      </c>
      <c r="L830" s="302">
        <v>41.896999999999998</v>
      </c>
      <c r="M830" s="302">
        <v>40.094999999999999</v>
      </c>
      <c r="N830" s="302">
        <v>40.341999999999999</v>
      </c>
      <c r="O830" s="302">
        <v>39.975999999999999</v>
      </c>
      <c r="P830" s="302">
        <v>39.703000000000003</v>
      </c>
      <c r="Q830" s="302">
        <v>39.719000000000001</v>
      </c>
      <c r="R830" s="302">
        <v>40.271000000000001</v>
      </c>
    </row>
    <row r="831" spans="1:18">
      <c r="A831">
        <v>829</v>
      </c>
      <c r="B831">
        <v>60.238999999999997</v>
      </c>
      <c r="C831">
        <v>59.759</v>
      </c>
      <c r="D831">
        <v>58.587000000000003</v>
      </c>
      <c r="E831">
        <v>57.874000000000002</v>
      </c>
      <c r="F831">
        <v>59.930999999999997</v>
      </c>
      <c r="G831">
        <v>60.536000000000001</v>
      </c>
      <c r="H831">
        <v>60.503</v>
      </c>
      <c r="I831" s="302">
        <v>40.057000000000002</v>
      </c>
      <c r="J831" s="302">
        <v>40.347999999999999</v>
      </c>
      <c r="K831" s="302">
        <v>39.856000000000002</v>
      </c>
      <c r="L831" s="302">
        <v>41.171999999999997</v>
      </c>
      <c r="M831" s="302">
        <v>39.795999999999999</v>
      </c>
      <c r="N831" s="302">
        <v>40.228999999999999</v>
      </c>
      <c r="O831" s="302">
        <v>40.061</v>
      </c>
      <c r="P831" s="302">
        <v>39.698</v>
      </c>
      <c r="Q831" s="302">
        <v>39.484000000000002</v>
      </c>
      <c r="R831" s="302">
        <v>40.207000000000001</v>
      </c>
    </row>
    <row r="832" spans="1:18">
      <c r="A832">
        <v>830</v>
      </c>
      <c r="B832">
        <v>57.954000000000001</v>
      </c>
      <c r="C832">
        <v>57.558999999999997</v>
      </c>
      <c r="D832">
        <v>59.47</v>
      </c>
      <c r="E832">
        <v>57.61</v>
      </c>
      <c r="F832">
        <v>59.652999999999999</v>
      </c>
      <c r="G832">
        <v>60.485999999999997</v>
      </c>
      <c r="H832">
        <v>60.694000000000003</v>
      </c>
      <c r="I832" s="302">
        <v>40.100999999999999</v>
      </c>
      <c r="J832" s="302">
        <v>40.421999999999997</v>
      </c>
      <c r="K832" s="302">
        <v>39.715000000000003</v>
      </c>
      <c r="L832" s="302">
        <v>41.045999999999999</v>
      </c>
      <c r="M832" s="302">
        <v>39.914999999999999</v>
      </c>
      <c r="N832" s="302">
        <v>40.238999999999997</v>
      </c>
      <c r="O832" s="302">
        <v>39.994999999999997</v>
      </c>
      <c r="P832" s="302">
        <v>39.610999999999997</v>
      </c>
      <c r="Q832" s="302">
        <v>39.530999999999999</v>
      </c>
      <c r="R832" s="302">
        <v>40.087000000000003</v>
      </c>
    </row>
    <row r="833" spans="1:18">
      <c r="A833">
        <v>831</v>
      </c>
      <c r="B833">
        <v>57.814</v>
      </c>
      <c r="C833">
        <v>57.914999999999999</v>
      </c>
      <c r="D833">
        <v>58.911999999999999</v>
      </c>
      <c r="E833">
        <v>58.183999999999997</v>
      </c>
      <c r="F833">
        <v>58.991</v>
      </c>
      <c r="G833">
        <v>60.658999999999999</v>
      </c>
      <c r="H833">
        <v>59.884</v>
      </c>
      <c r="I833" s="302">
        <v>39.939</v>
      </c>
      <c r="J833" s="302">
        <v>40.162999999999997</v>
      </c>
      <c r="K833" s="302">
        <v>40.716999999999999</v>
      </c>
      <c r="L833" s="302">
        <v>41.319000000000003</v>
      </c>
      <c r="M833" s="302">
        <v>40.26</v>
      </c>
      <c r="N833" s="302">
        <v>40.215000000000003</v>
      </c>
      <c r="O833" s="302">
        <v>40.018999999999998</v>
      </c>
      <c r="P833" s="302">
        <v>39.619</v>
      </c>
      <c r="Q833" s="302">
        <v>39.64</v>
      </c>
      <c r="R833" s="302">
        <v>40.191000000000003</v>
      </c>
    </row>
    <row r="834" spans="1:18">
      <c r="A834">
        <v>832</v>
      </c>
      <c r="B834">
        <v>57.832999999999998</v>
      </c>
      <c r="C834">
        <v>57.808</v>
      </c>
      <c r="D834">
        <v>58.533000000000001</v>
      </c>
      <c r="E834">
        <v>59.06</v>
      </c>
      <c r="F834">
        <v>59.476999999999997</v>
      </c>
      <c r="G834">
        <v>59.951999999999998</v>
      </c>
      <c r="H834">
        <v>59.862000000000002</v>
      </c>
      <c r="I834" s="302">
        <v>39.834000000000003</v>
      </c>
      <c r="J834" s="302">
        <v>40.78</v>
      </c>
      <c r="K834" s="302">
        <v>40.231999999999999</v>
      </c>
      <c r="L834" s="302">
        <v>40.905000000000001</v>
      </c>
      <c r="M834" s="302">
        <v>39.970999999999997</v>
      </c>
      <c r="N834" s="302">
        <v>40.438000000000002</v>
      </c>
      <c r="O834" s="302">
        <v>40.090000000000003</v>
      </c>
      <c r="P834" s="302">
        <v>39.619999999999997</v>
      </c>
      <c r="Q834" s="302">
        <v>39.709000000000003</v>
      </c>
      <c r="R834" s="302">
        <v>40.057000000000002</v>
      </c>
    </row>
    <row r="835" spans="1:18">
      <c r="A835">
        <v>833</v>
      </c>
      <c r="B835">
        <v>58.151000000000003</v>
      </c>
      <c r="C835">
        <v>57.750999999999998</v>
      </c>
      <c r="D835">
        <v>59.508000000000003</v>
      </c>
      <c r="E835">
        <v>58.381</v>
      </c>
      <c r="F835">
        <v>62.720999999999997</v>
      </c>
      <c r="G835">
        <v>60.103000000000002</v>
      </c>
      <c r="H835">
        <v>59.813000000000002</v>
      </c>
      <c r="I835" s="302">
        <v>39.96</v>
      </c>
      <c r="J835" s="302">
        <v>40.47</v>
      </c>
      <c r="K835" s="302">
        <v>40.046999999999997</v>
      </c>
      <c r="L835" s="302">
        <v>41.929000000000002</v>
      </c>
      <c r="M835" s="302">
        <v>40.238</v>
      </c>
      <c r="N835" s="302">
        <v>40.25</v>
      </c>
      <c r="O835" s="302">
        <v>40.893000000000001</v>
      </c>
      <c r="P835" s="302">
        <v>39.698</v>
      </c>
      <c r="Q835" s="302">
        <v>39.402999999999999</v>
      </c>
      <c r="R835" s="302">
        <v>40.018000000000001</v>
      </c>
    </row>
    <row r="836" spans="1:18">
      <c r="A836">
        <v>834</v>
      </c>
      <c r="B836">
        <v>57.613</v>
      </c>
      <c r="C836">
        <v>57.213000000000001</v>
      </c>
      <c r="D836">
        <v>58.892000000000003</v>
      </c>
      <c r="E836">
        <v>58.917999999999999</v>
      </c>
      <c r="F836">
        <v>58.866</v>
      </c>
      <c r="G836">
        <v>59.802999999999997</v>
      </c>
      <c r="H836">
        <v>60.27</v>
      </c>
      <c r="I836" s="302">
        <v>40.137999999999998</v>
      </c>
      <c r="J836" s="302">
        <v>40.33</v>
      </c>
      <c r="K836" s="302">
        <v>39.872</v>
      </c>
      <c r="L836" s="302">
        <v>42.32</v>
      </c>
      <c r="M836" s="302">
        <v>40.018999999999998</v>
      </c>
      <c r="N836" s="302">
        <v>40.243000000000002</v>
      </c>
      <c r="O836" s="302">
        <v>40.128</v>
      </c>
      <c r="P836" s="302">
        <v>39.762</v>
      </c>
      <c r="Q836" s="302">
        <v>39.854999999999997</v>
      </c>
      <c r="R836" s="302">
        <v>41.898000000000003</v>
      </c>
    </row>
    <row r="837" spans="1:18">
      <c r="A837">
        <v>835</v>
      </c>
      <c r="B837">
        <v>58.088999999999999</v>
      </c>
      <c r="C837">
        <v>56.968000000000004</v>
      </c>
      <c r="D837">
        <v>58.023000000000003</v>
      </c>
      <c r="E837">
        <v>58.079000000000001</v>
      </c>
      <c r="F837">
        <v>58.857999999999997</v>
      </c>
      <c r="G837">
        <v>60.238999999999997</v>
      </c>
      <c r="H837">
        <v>59.656999999999996</v>
      </c>
      <c r="I837" s="302">
        <v>39.954999999999998</v>
      </c>
      <c r="J837" s="302">
        <v>40.246000000000002</v>
      </c>
      <c r="K837" s="302">
        <v>39.807000000000002</v>
      </c>
      <c r="L837" s="302">
        <v>145.56899999999999</v>
      </c>
      <c r="M837" s="302">
        <v>40.125999999999998</v>
      </c>
      <c r="N837" s="302">
        <v>40.066000000000003</v>
      </c>
      <c r="O837" s="302">
        <v>39.89</v>
      </c>
      <c r="P837" s="302">
        <v>39.767000000000003</v>
      </c>
      <c r="Q837" s="302">
        <v>40.048999999999999</v>
      </c>
      <c r="R837" s="302">
        <v>41.731000000000002</v>
      </c>
    </row>
    <row r="838" spans="1:18">
      <c r="A838">
        <v>836</v>
      </c>
      <c r="B838">
        <v>57.972999999999999</v>
      </c>
      <c r="C838">
        <v>57.302</v>
      </c>
      <c r="D838">
        <v>57.921999999999997</v>
      </c>
      <c r="E838">
        <v>58.167000000000002</v>
      </c>
      <c r="F838">
        <v>59.265000000000001</v>
      </c>
      <c r="G838">
        <v>60.045000000000002</v>
      </c>
      <c r="H838">
        <v>60.27</v>
      </c>
      <c r="I838" s="302">
        <v>40.161000000000001</v>
      </c>
      <c r="J838" s="302">
        <v>40.197000000000003</v>
      </c>
      <c r="K838" s="302">
        <v>39.787999999999997</v>
      </c>
      <c r="L838" s="302">
        <v>41.686</v>
      </c>
      <c r="M838" s="302">
        <v>39.83</v>
      </c>
      <c r="N838" s="302">
        <v>40.186</v>
      </c>
      <c r="O838" s="302">
        <v>39.914999999999999</v>
      </c>
      <c r="P838" s="302">
        <v>39.667999999999999</v>
      </c>
      <c r="Q838" s="302">
        <v>39.655000000000001</v>
      </c>
      <c r="R838" s="302">
        <v>40.216000000000001</v>
      </c>
    </row>
    <row r="839" spans="1:18">
      <c r="A839">
        <v>837</v>
      </c>
      <c r="B839">
        <v>58.008000000000003</v>
      </c>
      <c r="C839">
        <v>57.651000000000003</v>
      </c>
      <c r="D839">
        <v>58.811</v>
      </c>
      <c r="E839">
        <v>58.448999999999998</v>
      </c>
      <c r="F839">
        <v>59.268999999999998</v>
      </c>
      <c r="G839">
        <v>59.984000000000002</v>
      </c>
      <c r="H839">
        <v>60.146000000000001</v>
      </c>
      <c r="I839" s="302">
        <v>40.066000000000003</v>
      </c>
      <c r="J839" s="302">
        <v>40.146999999999998</v>
      </c>
      <c r="K839" s="302">
        <v>40.786999999999999</v>
      </c>
      <c r="L839" s="302">
        <v>41.67</v>
      </c>
      <c r="M839" s="302">
        <v>39.954000000000001</v>
      </c>
      <c r="N839" s="302">
        <v>40.421999999999997</v>
      </c>
      <c r="O839" s="302">
        <v>40.034999999999997</v>
      </c>
      <c r="P839" s="302">
        <v>39.578000000000003</v>
      </c>
      <c r="Q839" s="302">
        <v>39.476999999999997</v>
      </c>
      <c r="R839" s="302">
        <v>40.244999999999997</v>
      </c>
    </row>
    <row r="840" spans="1:18">
      <c r="A840">
        <v>838</v>
      </c>
      <c r="B840">
        <v>58.09</v>
      </c>
      <c r="C840">
        <v>57.295999999999999</v>
      </c>
      <c r="D840">
        <v>59.204000000000001</v>
      </c>
      <c r="E840">
        <v>60.121000000000002</v>
      </c>
      <c r="F840">
        <v>58.789000000000001</v>
      </c>
      <c r="G840">
        <v>60.357999999999997</v>
      </c>
      <c r="H840">
        <v>60.139000000000003</v>
      </c>
      <c r="I840" s="302">
        <v>40.000999999999998</v>
      </c>
      <c r="J840" s="302">
        <v>40.396000000000001</v>
      </c>
      <c r="K840" s="302">
        <v>39.82</v>
      </c>
      <c r="L840" s="302">
        <v>41.488999999999997</v>
      </c>
      <c r="M840" s="302">
        <v>40.134999999999998</v>
      </c>
      <c r="N840" s="302">
        <v>141.69200000000001</v>
      </c>
      <c r="O840" s="302">
        <v>39.781999999999996</v>
      </c>
      <c r="P840" s="302">
        <v>39.631</v>
      </c>
      <c r="Q840" s="302">
        <v>39.497999999999998</v>
      </c>
      <c r="R840" s="302">
        <v>40.213000000000001</v>
      </c>
    </row>
    <row r="841" spans="1:18">
      <c r="A841">
        <v>839</v>
      </c>
      <c r="B841">
        <v>58.220999999999997</v>
      </c>
      <c r="C841">
        <v>56.69</v>
      </c>
      <c r="D841">
        <v>58.944000000000003</v>
      </c>
      <c r="E841">
        <v>59.481000000000002</v>
      </c>
      <c r="F841">
        <v>59.545000000000002</v>
      </c>
      <c r="G841">
        <v>60.165999999999997</v>
      </c>
      <c r="H841">
        <v>60.085999999999999</v>
      </c>
      <c r="I841" s="302">
        <v>40.215000000000003</v>
      </c>
      <c r="J841" s="302">
        <v>40.17</v>
      </c>
      <c r="K841" s="302">
        <v>39.765999999999998</v>
      </c>
      <c r="L841" s="302">
        <v>40.616</v>
      </c>
      <c r="M841" s="302">
        <v>39.951999999999998</v>
      </c>
      <c r="N841" s="302">
        <v>40.622999999999998</v>
      </c>
      <c r="O841" s="302">
        <v>39.868000000000002</v>
      </c>
      <c r="P841" s="302">
        <v>39.704000000000001</v>
      </c>
      <c r="Q841" s="302">
        <v>39.572000000000003</v>
      </c>
      <c r="R841" s="302">
        <v>40.18</v>
      </c>
    </row>
    <row r="842" spans="1:18">
      <c r="A842">
        <v>840</v>
      </c>
      <c r="B842">
        <v>58.872</v>
      </c>
      <c r="C842">
        <v>57.527000000000001</v>
      </c>
      <c r="D842">
        <v>58.423999999999999</v>
      </c>
      <c r="E842">
        <v>59.134999999999998</v>
      </c>
      <c r="F842">
        <v>60.604999999999997</v>
      </c>
      <c r="G842">
        <v>59.523000000000003</v>
      </c>
      <c r="H842">
        <v>59.8</v>
      </c>
      <c r="I842" s="302">
        <v>40.158999999999999</v>
      </c>
      <c r="J842" s="302">
        <v>40.079000000000001</v>
      </c>
      <c r="K842" s="302">
        <v>40.033000000000001</v>
      </c>
      <c r="L842" s="302">
        <v>40.76</v>
      </c>
      <c r="M842" s="302">
        <v>40.576999999999998</v>
      </c>
      <c r="N842" s="302">
        <v>40.487000000000002</v>
      </c>
      <c r="O842" s="302">
        <v>39.673000000000002</v>
      </c>
      <c r="P842" s="302">
        <v>39.918999999999997</v>
      </c>
      <c r="Q842" s="302">
        <v>39.67</v>
      </c>
      <c r="R842" s="302">
        <v>40.247999999999998</v>
      </c>
    </row>
    <row r="843" spans="1:18">
      <c r="A843">
        <v>841</v>
      </c>
      <c r="B843">
        <v>58.706000000000003</v>
      </c>
      <c r="C843">
        <v>58.381999999999998</v>
      </c>
      <c r="D843">
        <v>58.014000000000003</v>
      </c>
      <c r="E843">
        <v>59.09</v>
      </c>
      <c r="F843">
        <v>60.087000000000003</v>
      </c>
      <c r="G843">
        <v>59.92</v>
      </c>
      <c r="H843">
        <v>60.591999999999999</v>
      </c>
      <c r="I843" s="302">
        <v>39.994</v>
      </c>
      <c r="J843" s="302">
        <v>40.256</v>
      </c>
      <c r="K843" s="302">
        <v>40.137</v>
      </c>
      <c r="L843" s="302">
        <v>40.905999999999999</v>
      </c>
      <c r="M843" s="302">
        <v>143.096</v>
      </c>
      <c r="N843" s="302">
        <v>40.377000000000002</v>
      </c>
      <c r="O843" s="302">
        <v>40.158000000000001</v>
      </c>
      <c r="P843" s="302">
        <v>39.820999999999998</v>
      </c>
      <c r="Q843" s="302">
        <v>39.618000000000002</v>
      </c>
      <c r="R843" s="302">
        <v>40.067</v>
      </c>
    </row>
    <row r="844" spans="1:18">
      <c r="A844">
        <v>842</v>
      </c>
      <c r="B844">
        <v>58.212000000000003</v>
      </c>
      <c r="C844">
        <v>58.03</v>
      </c>
      <c r="D844">
        <v>57.869</v>
      </c>
      <c r="E844">
        <v>59.347999999999999</v>
      </c>
      <c r="F844">
        <v>60.47</v>
      </c>
      <c r="G844">
        <v>60.121000000000002</v>
      </c>
      <c r="H844">
        <v>60.198</v>
      </c>
      <c r="I844" s="302">
        <v>39.942999999999998</v>
      </c>
      <c r="J844" s="302">
        <v>40.234000000000002</v>
      </c>
      <c r="K844" s="302">
        <v>39.783000000000001</v>
      </c>
      <c r="L844" s="302">
        <v>40.789000000000001</v>
      </c>
      <c r="M844" s="302">
        <v>41.058</v>
      </c>
      <c r="N844" s="302">
        <v>40.118000000000002</v>
      </c>
      <c r="O844" s="302">
        <v>40.08</v>
      </c>
      <c r="P844" s="302">
        <v>39.866</v>
      </c>
      <c r="Q844" s="302">
        <v>39.78</v>
      </c>
      <c r="R844" s="302">
        <v>40.084000000000003</v>
      </c>
    </row>
    <row r="845" spans="1:18">
      <c r="A845">
        <v>843</v>
      </c>
      <c r="B845">
        <v>58.223999999999997</v>
      </c>
      <c r="C845">
        <v>57.515999999999998</v>
      </c>
      <c r="D845">
        <v>58.454999999999998</v>
      </c>
      <c r="E845">
        <v>59.694000000000003</v>
      </c>
      <c r="F845">
        <v>61.456000000000003</v>
      </c>
      <c r="G845">
        <v>60.540999999999997</v>
      </c>
      <c r="H845">
        <v>60.542999999999999</v>
      </c>
      <c r="I845" s="302">
        <v>40.167000000000002</v>
      </c>
      <c r="J845" s="302">
        <v>40.188000000000002</v>
      </c>
      <c r="K845" s="302">
        <v>39.957000000000001</v>
      </c>
      <c r="L845" s="302">
        <v>41.011000000000003</v>
      </c>
      <c r="M845" s="302">
        <v>40.786000000000001</v>
      </c>
      <c r="N845" s="302">
        <v>40.042999999999999</v>
      </c>
      <c r="O845" s="302">
        <v>40.000999999999998</v>
      </c>
      <c r="P845" s="302">
        <v>39.536000000000001</v>
      </c>
      <c r="Q845" s="302">
        <v>39.631</v>
      </c>
      <c r="R845" s="302">
        <v>40.228999999999999</v>
      </c>
    </row>
    <row r="846" spans="1:18">
      <c r="A846">
        <v>844</v>
      </c>
      <c r="B846">
        <v>58.555</v>
      </c>
      <c r="C846">
        <v>57.96</v>
      </c>
      <c r="D846">
        <v>58.305999999999997</v>
      </c>
      <c r="E846">
        <v>59.634</v>
      </c>
      <c r="F846">
        <v>59.689</v>
      </c>
      <c r="G846">
        <v>59.753</v>
      </c>
      <c r="H846">
        <v>59.927</v>
      </c>
      <c r="I846" s="302">
        <v>40.067999999999998</v>
      </c>
      <c r="J846" s="302">
        <v>40.256</v>
      </c>
      <c r="K846" s="302">
        <v>40.070999999999998</v>
      </c>
      <c r="L846" s="302">
        <v>41.015000000000001</v>
      </c>
      <c r="M846" s="302">
        <v>40.186</v>
      </c>
      <c r="N846" s="302">
        <v>40.1</v>
      </c>
      <c r="O846" s="302">
        <v>39.802999999999997</v>
      </c>
      <c r="P846" s="302">
        <v>39.752000000000002</v>
      </c>
      <c r="Q846" s="302">
        <v>39.682000000000002</v>
      </c>
      <c r="R846" s="302">
        <v>40.137</v>
      </c>
    </row>
    <row r="847" spans="1:18">
      <c r="A847">
        <v>845</v>
      </c>
      <c r="B847">
        <v>58.171999999999997</v>
      </c>
      <c r="C847">
        <v>58.482999999999997</v>
      </c>
      <c r="D847">
        <v>58.326000000000001</v>
      </c>
      <c r="E847">
        <v>59.503999999999998</v>
      </c>
      <c r="F847">
        <v>59.655999999999999</v>
      </c>
      <c r="G847">
        <v>59.886000000000003</v>
      </c>
      <c r="H847">
        <v>59.616999999999997</v>
      </c>
      <c r="I847" s="302">
        <v>40.140999999999998</v>
      </c>
      <c r="J847" s="302">
        <v>40.091000000000001</v>
      </c>
      <c r="K847" s="302">
        <v>40.026000000000003</v>
      </c>
      <c r="L847" s="302">
        <v>40.557000000000002</v>
      </c>
      <c r="M847" s="302">
        <v>40.356000000000002</v>
      </c>
      <c r="N847" s="302">
        <v>40.054000000000002</v>
      </c>
      <c r="O847" s="302">
        <v>39.863</v>
      </c>
      <c r="P847" s="302">
        <v>39.715000000000003</v>
      </c>
      <c r="Q847" s="302">
        <v>39.640999999999998</v>
      </c>
      <c r="R847" s="302">
        <v>40.137</v>
      </c>
    </row>
    <row r="848" spans="1:18">
      <c r="A848">
        <v>846</v>
      </c>
      <c r="B848">
        <v>58.783999999999999</v>
      </c>
      <c r="C848">
        <v>57.555</v>
      </c>
      <c r="D848">
        <v>59.097000000000001</v>
      </c>
      <c r="E848">
        <v>59.252000000000002</v>
      </c>
      <c r="F848">
        <v>59.487000000000002</v>
      </c>
      <c r="G848">
        <v>59.817</v>
      </c>
      <c r="H848">
        <v>59.277000000000001</v>
      </c>
      <c r="I848" s="302">
        <v>39.871000000000002</v>
      </c>
      <c r="J848" s="302">
        <v>40.281999999999996</v>
      </c>
      <c r="K848" s="302">
        <v>40.027999999999999</v>
      </c>
      <c r="L848" s="302">
        <v>41.18</v>
      </c>
      <c r="M848" s="302">
        <v>40.280999999999999</v>
      </c>
      <c r="N848" s="302">
        <v>39.881999999999998</v>
      </c>
      <c r="O848" s="302">
        <v>39.884999999999998</v>
      </c>
      <c r="P848" s="302">
        <v>39.875999999999998</v>
      </c>
      <c r="Q848" s="302">
        <v>39.813000000000002</v>
      </c>
      <c r="R848" s="302">
        <v>40.036999999999999</v>
      </c>
    </row>
    <row r="849" spans="1:18">
      <c r="A849">
        <v>847</v>
      </c>
      <c r="B849">
        <v>58.758000000000003</v>
      </c>
      <c r="C849">
        <v>58.143000000000001</v>
      </c>
      <c r="D849">
        <v>58.781999999999996</v>
      </c>
      <c r="E849">
        <v>59.692999999999998</v>
      </c>
      <c r="F849">
        <v>59.631</v>
      </c>
      <c r="G849">
        <v>60.195</v>
      </c>
      <c r="H849">
        <v>60.146999999999998</v>
      </c>
      <c r="I849" s="302">
        <v>40.042999999999999</v>
      </c>
      <c r="J849" s="302">
        <v>40.375</v>
      </c>
      <c r="K849" s="302">
        <v>40.037999999999997</v>
      </c>
      <c r="L849" s="302">
        <v>40.540999999999997</v>
      </c>
      <c r="M849" s="302">
        <v>40.354999999999997</v>
      </c>
      <c r="N849" s="302">
        <v>39.856000000000002</v>
      </c>
      <c r="O849" s="302">
        <v>39.719000000000001</v>
      </c>
      <c r="P849" s="302">
        <v>39.838999999999999</v>
      </c>
      <c r="Q849" s="302">
        <v>39.518999999999998</v>
      </c>
      <c r="R849" s="302">
        <v>40.143000000000001</v>
      </c>
    </row>
    <row r="850" spans="1:18">
      <c r="A850">
        <v>848</v>
      </c>
      <c r="B850">
        <v>58.805</v>
      </c>
      <c r="C850">
        <v>57.902000000000001</v>
      </c>
      <c r="D850">
        <v>59.73</v>
      </c>
      <c r="E850">
        <v>60.628</v>
      </c>
      <c r="F850">
        <v>59.335000000000001</v>
      </c>
      <c r="G850">
        <v>60.146999999999998</v>
      </c>
      <c r="H850">
        <v>60.661000000000001</v>
      </c>
      <c r="I850" s="302">
        <v>40.5</v>
      </c>
      <c r="J850" s="302">
        <v>40.408000000000001</v>
      </c>
      <c r="K850" s="302">
        <v>39.761000000000003</v>
      </c>
      <c r="L850" s="302">
        <v>41.084000000000003</v>
      </c>
      <c r="M850" s="302">
        <v>40.536000000000001</v>
      </c>
      <c r="N850" s="302">
        <v>40.054000000000002</v>
      </c>
      <c r="O850" s="302">
        <v>39.689</v>
      </c>
      <c r="P850" s="302">
        <v>39.747</v>
      </c>
      <c r="Q850" s="302">
        <v>39.616</v>
      </c>
      <c r="R850" s="302">
        <v>40.148000000000003</v>
      </c>
    </row>
    <row r="851" spans="1:18">
      <c r="A851">
        <v>849</v>
      </c>
      <c r="B851">
        <v>59.360999999999997</v>
      </c>
      <c r="C851">
        <v>58.36</v>
      </c>
      <c r="D851">
        <v>58.741999999999997</v>
      </c>
      <c r="E851">
        <v>59.088000000000001</v>
      </c>
      <c r="F851">
        <v>59.823</v>
      </c>
      <c r="G851">
        <v>59.795000000000002</v>
      </c>
      <c r="H851">
        <v>59.868000000000002</v>
      </c>
      <c r="I851" s="302">
        <v>39.932000000000002</v>
      </c>
      <c r="J851" s="302">
        <v>40.262</v>
      </c>
      <c r="K851" s="302">
        <v>39.771999999999998</v>
      </c>
      <c r="L851" s="302">
        <v>41.625999999999998</v>
      </c>
      <c r="M851" s="302">
        <v>40.680999999999997</v>
      </c>
      <c r="N851" s="302">
        <v>39.957000000000001</v>
      </c>
      <c r="O851" s="302">
        <v>40.034999999999997</v>
      </c>
      <c r="P851" s="302">
        <v>39.71</v>
      </c>
      <c r="Q851" s="302">
        <v>39.47</v>
      </c>
      <c r="R851" s="302">
        <v>39.936999999999998</v>
      </c>
    </row>
    <row r="852" spans="1:18">
      <c r="A852">
        <v>850</v>
      </c>
      <c r="B852">
        <v>58.884</v>
      </c>
      <c r="C852">
        <v>57.994999999999997</v>
      </c>
      <c r="D852">
        <v>58.781999999999996</v>
      </c>
      <c r="E852">
        <v>59.070999999999998</v>
      </c>
      <c r="F852">
        <v>59.709000000000003</v>
      </c>
      <c r="G852">
        <v>60.555</v>
      </c>
      <c r="H852">
        <v>60.884999999999998</v>
      </c>
      <c r="I852" s="302">
        <v>39.984000000000002</v>
      </c>
      <c r="J852" s="302">
        <v>40.383000000000003</v>
      </c>
      <c r="K852" s="302">
        <v>40.103000000000002</v>
      </c>
      <c r="L852" s="302">
        <v>40.94</v>
      </c>
      <c r="M852" s="302">
        <v>40.223999999999997</v>
      </c>
      <c r="N852" s="302">
        <v>39.945</v>
      </c>
      <c r="O852" s="302">
        <v>39.847000000000001</v>
      </c>
      <c r="P852" s="302">
        <v>40.005000000000003</v>
      </c>
      <c r="Q852" s="302">
        <v>39.630000000000003</v>
      </c>
      <c r="R852" s="302">
        <v>40.061999999999998</v>
      </c>
    </row>
    <row r="853" spans="1:18">
      <c r="A853">
        <v>851</v>
      </c>
      <c r="B853">
        <v>58.758000000000003</v>
      </c>
      <c r="C853">
        <v>58.344000000000001</v>
      </c>
      <c r="D853">
        <v>58.363</v>
      </c>
      <c r="E853">
        <v>59.564</v>
      </c>
      <c r="F853">
        <v>59.423000000000002</v>
      </c>
      <c r="G853">
        <v>60.552999999999997</v>
      </c>
      <c r="H853">
        <v>60.302999999999997</v>
      </c>
      <c r="I853" s="302">
        <v>40.098999999999997</v>
      </c>
      <c r="J853" s="302">
        <v>40.265000000000001</v>
      </c>
      <c r="K853" s="302">
        <v>39.982999999999997</v>
      </c>
      <c r="L853" s="302">
        <v>40.749000000000002</v>
      </c>
      <c r="M853" s="302">
        <v>40.429000000000002</v>
      </c>
      <c r="N853" s="302">
        <v>39.975000000000001</v>
      </c>
      <c r="O853" s="302">
        <v>40.067999999999998</v>
      </c>
      <c r="P853" s="302">
        <v>39.844999999999999</v>
      </c>
      <c r="Q853" s="302">
        <v>39.468000000000004</v>
      </c>
      <c r="R853" s="302">
        <v>40.082000000000001</v>
      </c>
    </row>
    <row r="854" spans="1:18">
      <c r="A854">
        <v>852</v>
      </c>
      <c r="B854">
        <v>59.02</v>
      </c>
      <c r="C854">
        <v>57.768999999999998</v>
      </c>
      <c r="D854">
        <v>58.372999999999998</v>
      </c>
      <c r="E854">
        <v>58.927</v>
      </c>
      <c r="F854">
        <v>60.8</v>
      </c>
      <c r="G854">
        <v>59.725000000000001</v>
      </c>
      <c r="H854">
        <v>59.341000000000001</v>
      </c>
      <c r="I854" s="302">
        <v>40.142000000000003</v>
      </c>
      <c r="J854" s="302">
        <v>40.189</v>
      </c>
      <c r="K854" s="302">
        <v>39.82</v>
      </c>
      <c r="L854" s="302">
        <v>40.811999999999998</v>
      </c>
      <c r="M854" s="302">
        <v>40.417000000000002</v>
      </c>
      <c r="N854" s="302">
        <v>40.094000000000001</v>
      </c>
      <c r="O854" s="302">
        <v>39.987000000000002</v>
      </c>
      <c r="P854" s="302">
        <v>39.786000000000001</v>
      </c>
      <c r="Q854" s="302">
        <v>39.378999999999998</v>
      </c>
      <c r="R854" s="302">
        <v>40.161999999999999</v>
      </c>
    </row>
    <row r="855" spans="1:18">
      <c r="A855">
        <v>853</v>
      </c>
      <c r="B855">
        <v>59.164999999999999</v>
      </c>
      <c r="C855">
        <v>57.45</v>
      </c>
      <c r="D855">
        <v>57.911999999999999</v>
      </c>
      <c r="E855">
        <v>59.636000000000003</v>
      </c>
      <c r="F855">
        <v>59.281999999999996</v>
      </c>
      <c r="G855">
        <v>60.658000000000001</v>
      </c>
      <c r="H855">
        <v>60.097999999999999</v>
      </c>
      <c r="I855" s="302">
        <v>40.017000000000003</v>
      </c>
      <c r="J855" s="302">
        <v>40.363</v>
      </c>
      <c r="K855" s="302">
        <v>39.783000000000001</v>
      </c>
      <c r="L855" s="302">
        <v>40.713000000000001</v>
      </c>
      <c r="M855" s="302">
        <v>40.100999999999999</v>
      </c>
      <c r="N855" s="302">
        <v>39.976999999999997</v>
      </c>
      <c r="O855" s="302">
        <v>39.841000000000001</v>
      </c>
      <c r="P855" s="302">
        <v>39.887999999999998</v>
      </c>
      <c r="Q855" s="302">
        <v>39.906999999999996</v>
      </c>
      <c r="R855" s="302">
        <v>40.109000000000002</v>
      </c>
    </row>
    <row r="856" spans="1:18">
      <c r="A856">
        <v>854</v>
      </c>
      <c r="B856">
        <v>58.743000000000002</v>
      </c>
      <c r="C856">
        <v>58.390999999999998</v>
      </c>
      <c r="D856">
        <v>58.387999999999998</v>
      </c>
      <c r="E856">
        <v>59.009</v>
      </c>
      <c r="F856">
        <v>58.902000000000001</v>
      </c>
      <c r="G856">
        <v>59.859000000000002</v>
      </c>
      <c r="H856">
        <v>59.634999999999998</v>
      </c>
      <c r="I856" s="302">
        <v>39.817</v>
      </c>
      <c r="J856" s="302">
        <v>40.273000000000003</v>
      </c>
      <c r="K856" s="302">
        <v>40.055999999999997</v>
      </c>
      <c r="L856" s="302">
        <v>40.939</v>
      </c>
      <c r="M856" s="302">
        <v>40.165999999999997</v>
      </c>
      <c r="N856" s="302">
        <v>39.988999999999997</v>
      </c>
      <c r="O856" s="302">
        <v>39.875</v>
      </c>
      <c r="P856" s="302">
        <v>39.573</v>
      </c>
      <c r="Q856" s="302">
        <v>39.567</v>
      </c>
      <c r="R856" s="302">
        <v>40.762999999999998</v>
      </c>
    </row>
    <row r="857" spans="1:18">
      <c r="A857">
        <v>855</v>
      </c>
      <c r="B857">
        <v>58.319000000000003</v>
      </c>
      <c r="C857">
        <v>58.095999999999997</v>
      </c>
      <c r="D857">
        <v>58.835999999999999</v>
      </c>
      <c r="E857">
        <v>59.216000000000001</v>
      </c>
      <c r="F857">
        <v>59.128999999999998</v>
      </c>
      <c r="G857">
        <v>59.896000000000001</v>
      </c>
      <c r="H857">
        <v>60.174999999999997</v>
      </c>
      <c r="I857" s="302">
        <v>39.863999999999997</v>
      </c>
      <c r="J857" s="302">
        <v>40.134</v>
      </c>
      <c r="K857" s="302">
        <v>39.826999999999998</v>
      </c>
      <c r="L857" s="302">
        <v>40.981999999999999</v>
      </c>
      <c r="M857" s="302">
        <v>40.256</v>
      </c>
      <c r="N857" s="302">
        <v>39.972000000000001</v>
      </c>
      <c r="O857" s="302">
        <v>40.042000000000002</v>
      </c>
      <c r="P857" s="302">
        <v>39.564</v>
      </c>
      <c r="Q857" s="302">
        <v>39.518999999999998</v>
      </c>
      <c r="R857" s="302">
        <v>40.427</v>
      </c>
    </row>
    <row r="858" spans="1:18">
      <c r="A858">
        <v>856</v>
      </c>
      <c r="B858">
        <v>58.518999999999998</v>
      </c>
      <c r="C858">
        <v>57.749000000000002</v>
      </c>
      <c r="D858">
        <v>58.128999999999998</v>
      </c>
      <c r="E858">
        <v>59.009</v>
      </c>
      <c r="F858">
        <v>59.341000000000001</v>
      </c>
      <c r="G858">
        <v>60.210999999999999</v>
      </c>
      <c r="H858">
        <v>60.747999999999998</v>
      </c>
      <c r="I858" s="302">
        <v>39.853000000000002</v>
      </c>
      <c r="J858" s="302">
        <v>40.433</v>
      </c>
      <c r="K858" s="302">
        <v>39.737000000000002</v>
      </c>
      <c r="L858" s="302">
        <v>40.682000000000002</v>
      </c>
      <c r="M858" s="302">
        <v>40.088000000000001</v>
      </c>
      <c r="N858" s="302">
        <v>40.048000000000002</v>
      </c>
      <c r="O858" s="302">
        <v>40.082000000000001</v>
      </c>
      <c r="P858" s="302">
        <v>39.796999999999997</v>
      </c>
      <c r="Q858" s="302">
        <v>39.633000000000003</v>
      </c>
      <c r="R858" s="302">
        <v>40.517000000000003</v>
      </c>
    </row>
    <row r="859" spans="1:18">
      <c r="A859">
        <v>857</v>
      </c>
      <c r="B859">
        <v>58.811</v>
      </c>
      <c r="C859">
        <v>58.12</v>
      </c>
      <c r="D859">
        <v>58.238999999999997</v>
      </c>
      <c r="E859">
        <v>59.484999999999999</v>
      </c>
      <c r="F859">
        <v>61.722999999999999</v>
      </c>
      <c r="G859">
        <v>59.957999999999998</v>
      </c>
      <c r="H859">
        <v>59.825000000000003</v>
      </c>
      <c r="I859" s="302">
        <v>39.914999999999999</v>
      </c>
      <c r="J859" s="302">
        <v>40.136000000000003</v>
      </c>
      <c r="K859" s="302">
        <v>39.985999999999997</v>
      </c>
      <c r="L859" s="302">
        <v>40.832999999999998</v>
      </c>
      <c r="M859" s="302">
        <v>40.112000000000002</v>
      </c>
      <c r="N859" s="302">
        <v>39.878999999999998</v>
      </c>
      <c r="O859" s="302">
        <v>40.335000000000001</v>
      </c>
      <c r="P859" s="302">
        <v>39.488</v>
      </c>
      <c r="Q859" s="302">
        <v>39.469000000000001</v>
      </c>
      <c r="R859" s="302">
        <v>40.149000000000001</v>
      </c>
    </row>
    <row r="860" spans="1:18">
      <c r="A860">
        <v>858</v>
      </c>
      <c r="B860">
        <v>58.127000000000002</v>
      </c>
      <c r="C860">
        <v>57.543999999999997</v>
      </c>
      <c r="D860">
        <v>57.911000000000001</v>
      </c>
      <c r="E860">
        <v>59.045000000000002</v>
      </c>
      <c r="F860">
        <v>59.712000000000003</v>
      </c>
      <c r="G860">
        <v>60.862000000000002</v>
      </c>
      <c r="H860">
        <v>59.594999999999999</v>
      </c>
      <c r="I860" s="302">
        <v>39.654000000000003</v>
      </c>
      <c r="J860" s="302">
        <v>40.357999999999997</v>
      </c>
      <c r="K860" s="302">
        <v>39.712000000000003</v>
      </c>
      <c r="L860" s="302">
        <v>40.438000000000002</v>
      </c>
      <c r="M860" s="302">
        <v>40.122999999999998</v>
      </c>
      <c r="N860" s="302">
        <v>39.917000000000002</v>
      </c>
      <c r="O860" s="302">
        <v>141.79300000000001</v>
      </c>
      <c r="P860" s="302">
        <v>39.843000000000004</v>
      </c>
      <c r="Q860" s="302">
        <v>39.601999999999997</v>
      </c>
      <c r="R860" s="302">
        <v>40.284999999999997</v>
      </c>
    </row>
    <row r="861" spans="1:18">
      <c r="A861">
        <v>859</v>
      </c>
      <c r="B861">
        <v>59.338000000000001</v>
      </c>
      <c r="C861">
        <v>57.761000000000003</v>
      </c>
      <c r="D861">
        <v>58.898000000000003</v>
      </c>
      <c r="E861">
        <v>58.728999999999999</v>
      </c>
      <c r="F861">
        <v>59.53</v>
      </c>
      <c r="G861">
        <v>60.941000000000003</v>
      </c>
      <c r="H861">
        <v>61.904000000000003</v>
      </c>
      <c r="I861" s="302">
        <v>39.9</v>
      </c>
      <c r="J861" s="302">
        <v>40.098999999999997</v>
      </c>
      <c r="K861" s="302">
        <v>39.834000000000003</v>
      </c>
      <c r="L861" s="302">
        <v>40.555</v>
      </c>
      <c r="M861" s="302">
        <v>40.112000000000002</v>
      </c>
      <c r="N861" s="302">
        <v>40.183999999999997</v>
      </c>
      <c r="O861" s="302">
        <v>41.213999999999999</v>
      </c>
      <c r="P861" s="302">
        <v>39.65</v>
      </c>
      <c r="Q861" s="302">
        <v>39.646000000000001</v>
      </c>
      <c r="R861" s="302">
        <v>40.146000000000001</v>
      </c>
    </row>
    <row r="862" spans="1:18">
      <c r="A862">
        <v>860</v>
      </c>
      <c r="B862">
        <v>58.290999999999997</v>
      </c>
      <c r="C862">
        <v>58.654000000000003</v>
      </c>
      <c r="D862">
        <v>58.531999999999996</v>
      </c>
      <c r="E862">
        <v>59.715000000000003</v>
      </c>
      <c r="F862">
        <v>59.963999999999999</v>
      </c>
      <c r="G862">
        <v>60.16</v>
      </c>
      <c r="H862">
        <v>60.127000000000002</v>
      </c>
      <c r="I862" s="302">
        <v>39.982999999999997</v>
      </c>
      <c r="J862" s="302">
        <v>40.173999999999999</v>
      </c>
      <c r="K862" s="302">
        <v>39.689</v>
      </c>
      <c r="L862" s="302">
        <v>40.463999999999999</v>
      </c>
      <c r="M862" s="302">
        <v>40.051000000000002</v>
      </c>
      <c r="N862" s="302">
        <v>39.984000000000002</v>
      </c>
      <c r="O862" s="302">
        <v>41.89</v>
      </c>
      <c r="P862" s="302">
        <v>39.843000000000004</v>
      </c>
      <c r="Q862" s="302">
        <v>39.609000000000002</v>
      </c>
      <c r="R862" s="302">
        <v>40.726999999999997</v>
      </c>
    </row>
    <row r="863" spans="1:18">
      <c r="A863">
        <v>861</v>
      </c>
      <c r="B863">
        <v>57.692</v>
      </c>
      <c r="C863">
        <v>58.052999999999997</v>
      </c>
      <c r="D863">
        <v>57.823</v>
      </c>
      <c r="E863">
        <v>59.460999999999999</v>
      </c>
      <c r="F863">
        <v>59.406999999999996</v>
      </c>
      <c r="G863">
        <v>60.39</v>
      </c>
      <c r="H863">
        <v>60.521000000000001</v>
      </c>
      <c r="I863" s="302">
        <v>39.729999999999997</v>
      </c>
      <c r="J863" s="302">
        <v>40.167999999999999</v>
      </c>
      <c r="K863" s="302">
        <v>40.012999999999998</v>
      </c>
      <c r="L863" s="302">
        <v>40.692</v>
      </c>
      <c r="M863" s="302">
        <v>40.253</v>
      </c>
      <c r="N863" s="302">
        <v>39.981999999999999</v>
      </c>
      <c r="O863" s="302">
        <v>40.567</v>
      </c>
      <c r="P863" s="302">
        <v>39.789000000000001</v>
      </c>
      <c r="Q863" s="302">
        <v>39.734000000000002</v>
      </c>
      <c r="R863" s="302">
        <v>40.112000000000002</v>
      </c>
    </row>
    <row r="864" spans="1:18">
      <c r="A864">
        <v>862</v>
      </c>
      <c r="B864">
        <v>57.293999999999997</v>
      </c>
      <c r="C864">
        <v>57.74</v>
      </c>
      <c r="D864">
        <v>57.738</v>
      </c>
      <c r="E864">
        <v>58.917999999999999</v>
      </c>
      <c r="F864">
        <v>59.314</v>
      </c>
      <c r="G864">
        <v>61.026000000000003</v>
      </c>
      <c r="H864">
        <v>60.991999999999997</v>
      </c>
      <c r="I864" s="302">
        <v>39.737000000000002</v>
      </c>
      <c r="J864" s="302">
        <v>40.209000000000003</v>
      </c>
      <c r="K864" s="302">
        <v>39.741999999999997</v>
      </c>
      <c r="L864" s="302">
        <v>40.840000000000003</v>
      </c>
      <c r="M864" s="302">
        <v>39.973999999999997</v>
      </c>
      <c r="N864" s="302">
        <v>39.942</v>
      </c>
      <c r="O864" s="302">
        <v>41.133000000000003</v>
      </c>
      <c r="P864" s="302">
        <v>39.746000000000002</v>
      </c>
      <c r="Q864" s="302">
        <v>39.676000000000002</v>
      </c>
      <c r="R864" s="302">
        <v>39.997</v>
      </c>
    </row>
    <row r="865" spans="1:18">
      <c r="A865">
        <v>863</v>
      </c>
      <c r="B865">
        <v>57.887</v>
      </c>
      <c r="C865">
        <v>57.972999999999999</v>
      </c>
      <c r="D865">
        <v>58.567999999999998</v>
      </c>
      <c r="E865">
        <v>58.634999999999998</v>
      </c>
      <c r="F865">
        <v>59.514000000000003</v>
      </c>
      <c r="G865">
        <v>60.96</v>
      </c>
      <c r="H865">
        <v>62.680999999999997</v>
      </c>
      <c r="I865" s="302">
        <v>39.822000000000003</v>
      </c>
      <c r="J865" s="302">
        <v>40.262</v>
      </c>
      <c r="K865" s="302">
        <v>40.043999999999997</v>
      </c>
      <c r="L865" s="302">
        <v>40.703000000000003</v>
      </c>
      <c r="M865" s="302">
        <v>40.552</v>
      </c>
      <c r="N865" s="302">
        <v>40.052999999999997</v>
      </c>
      <c r="O865" s="302">
        <v>40.945</v>
      </c>
      <c r="P865" s="302">
        <v>39.933999999999997</v>
      </c>
      <c r="Q865" s="302">
        <v>39.570999999999998</v>
      </c>
      <c r="R865" s="302">
        <v>40.042999999999999</v>
      </c>
    </row>
    <row r="866" spans="1:18">
      <c r="A866">
        <v>864</v>
      </c>
      <c r="B866">
        <v>57.551000000000002</v>
      </c>
      <c r="C866">
        <v>58.134999999999998</v>
      </c>
      <c r="D866">
        <v>57.966000000000001</v>
      </c>
      <c r="E866">
        <v>59.183999999999997</v>
      </c>
      <c r="F866">
        <v>58.945999999999998</v>
      </c>
      <c r="G866">
        <v>62.506999999999998</v>
      </c>
      <c r="H866">
        <v>60.347000000000001</v>
      </c>
      <c r="I866" s="302">
        <v>39.905999999999999</v>
      </c>
      <c r="J866" s="302">
        <v>40.578000000000003</v>
      </c>
      <c r="K866" s="302">
        <v>39.639000000000003</v>
      </c>
      <c r="L866" s="302">
        <v>40.488</v>
      </c>
      <c r="M866" s="302">
        <v>40.222000000000001</v>
      </c>
      <c r="N866" s="302">
        <v>39.948999999999998</v>
      </c>
      <c r="O866" s="302">
        <v>40.636000000000003</v>
      </c>
      <c r="P866" s="302">
        <v>39.866</v>
      </c>
      <c r="Q866" s="302">
        <v>39.9</v>
      </c>
      <c r="R866" s="302">
        <v>39.975000000000001</v>
      </c>
    </row>
    <row r="867" spans="1:18">
      <c r="A867">
        <v>865</v>
      </c>
      <c r="B867">
        <v>57.307000000000002</v>
      </c>
      <c r="C867">
        <v>58.505000000000003</v>
      </c>
      <c r="D867">
        <v>57.920999999999999</v>
      </c>
      <c r="E867">
        <v>59.246000000000002</v>
      </c>
      <c r="F867">
        <v>59.585000000000001</v>
      </c>
      <c r="G867">
        <v>67.406999999999996</v>
      </c>
      <c r="H867">
        <v>61.51</v>
      </c>
      <c r="I867" s="302">
        <v>40.377000000000002</v>
      </c>
      <c r="J867" s="302">
        <v>40.067</v>
      </c>
      <c r="K867" s="302">
        <v>40.067</v>
      </c>
      <c r="L867" s="302">
        <v>40.591999999999999</v>
      </c>
      <c r="M867" s="302">
        <v>40.072000000000003</v>
      </c>
      <c r="N867" s="302">
        <v>40.11</v>
      </c>
      <c r="O867" s="302">
        <v>40.606999999999999</v>
      </c>
      <c r="P867" s="302">
        <v>39.863</v>
      </c>
      <c r="Q867" s="302">
        <v>40.064</v>
      </c>
      <c r="R867" s="302">
        <v>40.188000000000002</v>
      </c>
    </row>
    <row r="868" spans="1:18">
      <c r="A868">
        <v>866</v>
      </c>
      <c r="B868">
        <v>58.017000000000003</v>
      </c>
      <c r="C868">
        <v>57.948</v>
      </c>
      <c r="D868">
        <v>58.026000000000003</v>
      </c>
      <c r="E868">
        <v>59.573</v>
      </c>
      <c r="F868">
        <v>59.673999999999999</v>
      </c>
      <c r="G868">
        <v>61.878999999999998</v>
      </c>
      <c r="H868">
        <v>61.378</v>
      </c>
      <c r="I868" s="302">
        <v>39.944000000000003</v>
      </c>
      <c r="J868" s="302">
        <v>40.219000000000001</v>
      </c>
      <c r="K868" s="302">
        <v>39.649000000000001</v>
      </c>
      <c r="L868" s="302">
        <v>40.527999999999999</v>
      </c>
      <c r="M868" s="302">
        <v>40.084000000000003</v>
      </c>
      <c r="N868" s="302">
        <v>40.064</v>
      </c>
      <c r="O868" s="302">
        <v>40.649000000000001</v>
      </c>
      <c r="P868" s="302">
        <v>40.28</v>
      </c>
      <c r="Q868" s="302">
        <v>39.412999999999997</v>
      </c>
      <c r="R868" s="302">
        <v>40.664999999999999</v>
      </c>
    </row>
    <row r="869" spans="1:18">
      <c r="A869">
        <v>867</v>
      </c>
      <c r="B869">
        <v>57.357999999999997</v>
      </c>
      <c r="C869">
        <v>57.915999999999997</v>
      </c>
      <c r="D869">
        <v>58.274000000000001</v>
      </c>
      <c r="E869">
        <v>58.99</v>
      </c>
      <c r="F869">
        <v>59.143999999999998</v>
      </c>
      <c r="G869">
        <v>61.932000000000002</v>
      </c>
      <c r="H869">
        <v>61.499000000000002</v>
      </c>
      <c r="I869" s="302">
        <v>39.686999999999998</v>
      </c>
      <c r="J869" s="302">
        <v>40.067999999999998</v>
      </c>
      <c r="K869" s="302">
        <v>40.070999999999998</v>
      </c>
      <c r="L869" s="302">
        <v>40.75</v>
      </c>
      <c r="M869" s="302">
        <v>40.109000000000002</v>
      </c>
      <c r="N869" s="302">
        <v>39.901000000000003</v>
      </c>
      <c r="O869" s="302">
        <v>40.898000000000003</v>
      </c>
      <c r="P869" s="302">
        <v>40.076999999999998</v>
      </c>
      <c r="Q869" s="302">
        <v>39.488</v>
      </c>
      <c r="R869" s="302">
        <v>140.78700000000001</v>
      </c>
    </row>
    <row r="870" spans="1:18">
      <c r="A870">
        <v>868</v>
      </c>
      <c r="B870">
        <v>57.566000000000003</v>
      </c>
      <c r="C870">
        <v>57.664999999999999</v>
      </c>
      <c r="D870">
        <v>58.71</v>
      </c>
      <c r="E870">
        <v>58.67</v>
      </c>
      <c r="F870">
        <v>59.561999999999998</v>
      </c>
      <c r="G870">
        <v>61.317</v>
      </c>
      <c r="H870">
        <v>60.216999999999999</v>
      </c>
      <c r="I870" s="302">
        <v>39.662999999999997</v>
      </c>
      <c r="J870" s="302">
        <v>40.572000000000003</v>
      </c>
      <c r="K870" s="302">
        <v>140.31</v>
      </c>
      <c r="L870" s="302">
        <v>40.488999999999997</v>
      </c>
      <c r="M870" s="302">
        <v>40.137</v>
      </c>
      <c r="N870" s="302">
        <v>39.881</v>
      </c>
      <c r="O870" s="302">
        <v>40.595999999999997</v>
      </c>
      <c r="P870" s="302">
        <v>145.31</v>
      </c>
      <c r="Q870" s="302">
        <v>39.46</v>
      </c>
      <c r="R870" s="302">
        <v>40.469000000000001</v>
      </c>
    </row>
    <row r="871" spans="1:18">
      <c r="A871">
        <v>869</v>
      </c>
      <c r="B871">
        <v>58.396999999999998</v>
      </c>
      <c r="C871">
        <v>57.552999999999997</v>
      </c>
      <c r="D871">
        <v>57.738999999999997</v>
      </c>
      <c r="E871">
        <v>58.905000000000001</v>
      </c>
      <c r="F871">
        <v>59.609000000000002</v>
      </c>
      <c r="G871">
        <v>62.584000000000003</v>
      </c>
      <c r="H871">
        <v>61.39</v>
      </c>
      <c r="I871" s="302">
        <v>40.033000000000001</v>
      </c>
      <c r="J871" s="302">
        <v>40.088000000000001</v>
      </c>
      <c r="K871" s="302">
        <v>39.866</v>
      </c>
      <c r="L871" s="302">
        <v>40.322000000000003</v>
      </c>
      <c r="M871" s="302">
        <v>40.237000000000002</v>
      </c>
      <c r="N871" s="302">
        <v>39.822000000000003</v>
      </c>
      <c r="O871" s="302">
        <v>40.247</v>
      </c>
      <c r="P871" s="302">
        <v>40.643999999999998</v>
      </c>
      <c r="Q871" s="302">
        <v>39.473999999999997</v>
      </c>
      <c r="R871" s="302">
        <v>40.53</v>
      </c>
    </row>
    <row r="872" spans="1:18">
      <c r="A872">
        <v>870</v>
      </c>
      <c r="B872">
        <v>58.134999999999998</v>
      </c>
      <c r="C872">
        <v>57.784999999999997</v>
      </c>
      <c r="D872">
        <v>57.655000000000001</v>
      </c>
      <c r="E872">
        <v>58.893999999999998</v>
      </c>
      <c r="F872">
        <v>59.326999999999998</v>
      </c>
      <c r="G872">
        <v>61.965000000000003</v>
      </c>
      <c r="H872">
        <v>60.667999999999999</v>
      </c>
      <c r="I872" s="302">
        <v>40.030999999999999</v>
      </c>
      <c r="J872" s="302">
        <v>39.988999999999997</v>
      </c>
      <c r="K872" s="302">
        <v>39.816000000000003</v>
      </c>
      <c r="L872" s="302">
        <v>40.54</v>
      </c>
      <c r="M872" s="302">
        <v>40.194000000000003</v>
      </c>
      <c r="N872" s="302">
        <v>40.002000000000002</v>
      </c>
      <c r="O872" s="302">
        <v>40.649000000000001</v>
      </c>
      <c r="P872" s="302">
        <v>40.706000000000003</v>
      </c>
      <c r="Q872" s="302">
        <v>39.427999999999997</v>
      </c>
      <c r="R872" s="302">
        <v>40.646999999999998</v>
      </c>
    </row>
    <row r="873" spans="1:18">
      <c r="A873">
        <v>871</v>
      </c>
      <c r="B873">
        <v>58.021000000000001</v>
      </c>
      <c r="C873">
        <v>57.756999999999998</v>
      </c>
      <c r="D873">
        <v>59.213000000000001</v>
      </c>
      <c r="E873">
        <v>58.856999999999999</v>
      </c>
      <c r="F873">
        <v>59.148000000000003</v>
      </c>
      <c r="G873">
        <v>60.354999999999997</v>
      </c>
      <c r="H873">
        <v>60.002000000000002</v>
      </c>
      <c r="I873" s="302">
        <v>145.19999999999999</v>
      </c>
      <c r="J873" s="302">
        <v>41.131</v>
      </c>
      <c r="K873" s="302">
        <v>39.712000000000003</v>
      </c>
      <c r="L873" s="302">
        <v>40.57</v>
      </c>
      <c r="M873" s="302">
        <v>40.045999999999999</v>
      </c>
      <c r="N873" s="302">
        <v>39.905999999999999</v>
      </c>
      <c r="O873" s="302">
        <v>40.384999999999998</v>
      </c>
      <c r="P873" s="302">
        <v>39.837000000000003</v>
      </c>
      <c r="Q873" s="302">
        <v>39.926000000000002</v>
      </c>
      <c r="R873" s="302">
        <v>40.722000000000001</v>
      </c>
    </row>
    <row r="874" spans="1:18">
      <c r="A874">
        <v>872</v>
      </c>
      <c r="B874">
        <v>57.83</v>
      </c>
      <c r="C874">
        <v>57.756999999999998</v>
      </c>
      <c r="D874">
        <v>58.32</v>
      </c>
      <c r="E874">
        <v>58.744999999999997</v>
      </c>
      <c r="F874">
        <v>59.777000000000001</v>
      </c>
      <c r="G874">
        <v>60.661999999999999</v>
      </c>
      <c r="H874">
        <v>60.496000000000002</v>
      </c>
      <c r="I874" s="302">
        <v>40.542999999999999</v>
      </c>
      <c r="J874" s="302">
        <v>40.213000000000001</v>
      </c>
      <c r="K874" s="302">
        <v>39.966000000000001</v>
      </c>
      <c r="L874" s="302">
        <v>40.723999999999997</v>
      </c>
      <c r="M874" s="302">
        <v>40.021000000000001</v>
      </c>
      <c r="N874" s="302">
        <v>40.015000000000001</v>
      </c>
      <c r="O874" s="302">
        <v>40.381</v>
      </c>
      <c r="P874" s="302">
        <v>39.795000000000002</v>
      </c>
      <c r="Q874" s="302">
        <v>141.58799999999999</v>
      </c>
      <c r="R874" s="302">
        <v>40.226999999999997</v>
      </c>
    </row>
    <row r="875" spans="1:18">
      <c r="A875">
        <v>873</v>
      </c>
      <c r="B875">
        <v>57.372</v>
      </c>
      <c r="C875">
        <v>57.890999999999998</v>
      </c>
      <c r="D875">
        <v>57.792000000000002</v>
      </c>
      <c r="E875">
        <v>58.703000000000003</v>
      </c>
      <c r="F875">
        <v>60.171999999999997</v>
      </c>
      <c r="G875">
        <v>60.49</v>
      </c>
      <c r="H875">
        <v>60.040999999999997</v>
      </c>
      <c r="I875" s="302">
        <v>40.045999999999999</v>
      </c>
      <c r="J875" s="302">
        <v>40.392000000000003</v>
      </c>
      <c r="K875" s="302">
        <v>39.789000000000001</v>
      </c>
      <c r="L875" s="302">
        <v>40.496000000000002</v>
      </c>
      <c r="M875" s="302">
        <v>40.168999999999997</v>
      </c>
      <c r="N875" s="302">
        <v>39.906999999999996</v>
      </c>
      <c r="O875" s="302">
        <v>40.573999999999998</v>
      </c>
      <c r="P875" s="302">
        <v>40.07</v>
      </c>
      <c r="Q875" s="302">
        <v>40.244999999999997</v>
      </c>
      <c r="R875" s="302">
        <v>39.953000000000003</v>
      </c>
    </row>
    <row r="876" spans="1:18">
      <c r="A876">
        <v>874</v>
      </c>
      <c r="B876">
        <v>57.750999999999998</v>
      </c>
      <c r="C876">
        <v>57.429000000000002</v>
      </c>
      <c r="D876">
        <v>57.917000000000002</v>
      </c>
      <c r="E876">
        <v>58.658999999999999</v>
      </c>
      <c r="F876">
        <v>59.762999999999998</v>
      </c>
      <c r="G876">
        <v>61.975000000000001</v>
      </c>
      <c r="H876">
        <v>60.715000000000003</v>
      </c>
      <c r="I876" s="302">
        <v>40.125999999999998</v>
      </c>
      <c r="J876" s="302">
        <v>40.613</v>
      </c>
      <c r="K876" s="302">
        <v>39.554000000000002</v>
      </c>
      <c r="L876" s="302">
        <v>40.491999999999997</v>
      </c>
      <c r="M876" s="302">
        <v>40.152999999999999</v>
      </c>
      <c r="N876" s="302">
        <v>39.92</v>
      </c>
      <c r="O876" s="302">
        <v>40.619999999999997</v>
      </c>
      <c r="P876" s="302">
        <v>40</v>
      </c>
      <c r="Q876" s="302">
        <v>40.573</v>
      </c>
      <c r="R876" s="302">
        <v>40.109000000000002</v>
      </c>
    </row>
    <row r="877" spans="1:18">
      <c r="A877">
        <v>875</v>
      </c>
      <c r="B877">
        <v>59.042000000000002</v>
      </c>
      <c r="C877">
        <v>57.664999999999999</v>
      </c>
      <c r="D877">
        <v>58.134999999999998</v>
      </c>
      <c r="E877">
        <v>58.610999999999997</v>
      </c>
      <c r="F877">
        <v>59.363999999999997</v>
      </c>
      <c r="G877">
        <v>59.606000000000002</v>
      </c>
      <c r="H877">
        <v>60.795999999999999</v>
      </c>
      <c r="I877" s="302">
        <v>40.192999999999998</v>
      </c>
      <c r="J877" s="302">
        <v>40.246000000000002</v>
      </c>
      <c r="K877" s="302">
        <v>39.643999999999998</v>
      </c>
      <c r="L877" s="302">
        <v>40.246000000000002</v>
      </c>
      <c r="M877" s="302">
        <v>40.43</v>
      </c>
      <c r="N877" s="302">
        <v>39.981000000000002</v>
      </c>
      <c r="O877" s="302">
        <v>41.258000000000003</v>
      </c>
      <c r="P877" s="302">
        <v>39.613</v>
      </c>
      <c r="Q877" s="302">
        <v>40.185000000000002</v>
      </c>
      <c r="R877" s="302">
        <v>39.947000000000003</v>
      </c>
    </row>
    <row r="878" spans="1:18">
      <c r="A878">
        <v>876</v>
      </c>
      <c r="B878">
        <v>59.286999999999999</v>
      </c>
      <c r="C878">
        <v>57.957999999999998</v>
      </c>
      <c r="D878">
        <v>58.106000000000002</v>
      </c>
      <c r="E878">
        <v>58.792999999999999</v>
      </c>
      <c r="F878">
        <v>60.356000000000002</v>
      </c>
      <c r="G878">
        <v>61.265999999999998</v>
      </c>
      <c r="H878">
        <v>59.508000000000003</v>
      </c>
      <c r="I878" s="302">
        <v>39.863999999999997</v>
      </c>
      <c r="J878" s="302">
        <v>40.201999999999998</v>
      </c>
      <c r="K878" s="302">
        <v>39.853999999999999</v>
      </c>
      <c r="L878" s="302">
        <v>40.9</v>
      </c>
      <c r="M878" s="302">
        <v>40.508000000000003</v>
      </c>
      <c r="N878" s="302">
        <v>39.975999999999999</v>
      </c>
      <c r="O878" s="302">
        <v>40.393000000000001</v>
      </c>
      <c r="P878" s="302">
        <v>39.539000000000001</v>
      </c>
      <c r="Q878" s="302">
        <v>39.991999999999997</v>
      </c>
      <c r="R878" s="302">
        <v>41.01</v>
      </c>
    </row>
    <row r="879" spans="1:18">
      <c r="A879">
        <v>877</v>
      </c>
      <c r="B879">
        <v>59.453000000000003</v>
      </c>
      <c r="C879">
        <v>58.073999999999998</v>
      </c>
      <c r="D879">
        <v>58.51</v>
      </c>
      <c r="E879">
        <v>59.314</v>
      </c>
      <c r="F879">
        <v>59.552</v>
      </c>
      <c r="G879">
        <v>60.286000000000001</v>
      </c>
      <c r="H879">
        <v>59.972000000000001</v>
      </c>
      <c r="I879" s="302">
        <v>39.716999999999999</v>
      </c>
      <c r="J879" s="302">
        <v>40.197000000000003</v>
      </c>
      <c r="K879" s="302">
        <v>39.545999999999999</v>
      </c>
      <c r="L879" s="302">
        <v>40.463999999999999</v>
      </c>
      <c r="M879" s="302">
        <v>40.201000000000001</v>
      </c>
      <c r="N879" s="302">
        <v>39.915999999999997</v>
      </c>
      <c r="O879" s="302">
        <v>40.412999999999997</v>
      </c>
      <c r="P879" s="302">
        <v>39.783999999999999</v>
      </c>
      <c r="Q879" s="302">
        <v>39.923999999999999</v>
      </c>
      <c r="R879" s="302">
        <v>39.804000000000002</v>
      </c>
    </row>
    <row r="880" spans="1:18">
      <c r="A880">
        <v>878</v>
      </c>
      <c r="B880">
        <v>58.924999999999997</v>
      </c>
      <c r="C880">
        <v>59.03</v>
      </c>
      <c r="D880">
        <v>58.155000000000001</v>
      </c>
      <c r="E880">
        <v>59.247</v>
      </c>
      <c r="F880">
        <v>59.573999999999998</v>
      </c>
      <c r="G880">
        <v>61.143000000000001</v>
      </c>
      <c r="H880">
        <v>58.664999999999999</v>
      </c>
      <c r="I880" s="302">
        <v>40.134</v>
      </c>
      <c r="J880" s="302">
        <v>40.332999999999998</v>
      </c>
      <c r="K880" s="302">
        <v>39.554000000000002</v>
      </c>
      <c r="L880" s="302">
        <v>40.421999999999997</v>
      </c>
      <c r="M880" s="302">
        <v>40.155000000000001</v>
      </c>
      <c r="N880" s="302">
        <v>39.899000000000001</v>
      </c>
      <c r="O880" s="302">
        <v>40.292000000000002</v>
      </c>
      <c r="P880" s="302">
        <v>39.581000000000003</v>
      </c>
      <c r="Q880" s="302">
        <v>40.137999999999998</v>
      </c>
      <c r="R880" s="302">
        <v>40.423000000000002</v>
      </c>
    </row>
    <row r="881" spans="1:18">
      <c r="A881">
        <v>879</v>
      </c>
      <c r="B881">
        <v>58.506</v>
      </c>
      <c r="C881">
        <v>57.972999999999999</v>
      </c>
      <c r="D881">
        <v>58.125</v>
      </c>
      <c r="E881">
        <v>60.082999999999998</v>
      </c>
      <c r="F881">
        <v>58.951000000000001</v>
      </c>
      <c r="G881">
        <v>60.29</v>
      </c>
      <c r="H881">
        <v>62.238</v>
      </c>
      <c r="I881" s="302">
        <v>39.979999999999997</v>
      </c>
      <c r="J881" s="302">
        <v>40.838999999999999</v>
      </c>
      <c r="K881" s="302">
        <v>39.777999999999999</v>
      </c>
      <c r="L881" s="302">
        <v>40.552</v>
      </c>
      <c r="M881" s="302">
        <v>40.713999999999999</v>
      </c>
      <c r="N881" s="302">
        <v>39.896999999999998</v>
      </c>
      <c r="O881" s="302">
        <v>40.624000000000002</v>
      </c>
      <c r="P881" s="302">
        <v>39.640999999999998</v>
      </c>
      <c r="Q881" s="302">
        <v>40.095999999999997</v>
      </c>
      <c r="R881" s="302">
        <v>40.091000000000001</v>
      </c>
    </row>
    <row r="882" spans="1:18">
      <c r="A882">
        <v>880</v>
      </c>
      <c r="B882">
        <v>58.447000000000003</v>
      </c>
      <c r="C882">
        <v>58.472999999999999</v>
      </c>
      <c r="D882">
        <v>57.868000000000002</v>
      </c>
      <c r="E882">
        <v>59.119</v>
      </c>
      <c r="F882">
        <v>59.451000000000001</v>
      </c>
      <c r="G882">
        <v>59.640999999999998</v>
      </c>
      <c r="H882">
        <v>58.665999999999997</v>
      </c>
      <c r="I882" s="302">
        <v>39.944000000000003</v>
      </c>
      <c r="J882" s="302">
        <v>40.563000000000002</v>
      </c>
      <c r="K882" s="302">
        <v>39.765000000000001</v>
      </c>
      <c r="L882" s="302">
        <v>40.445</v>
      </c>
      <c r="M882" s="302">
        <v>39.866999999999997</v>
      </c>
      <c r="N882" s="302">
        <v>39.759</v>
      </c>
      <c r="O882" s="302">
        <v>40.371000000000002</v>
      </c>
      <c r="P882" s="302">
        <v>39.445999999999998</v>
      </c>
      <c r="Q882" s="302">
        <v>39.932000000000002</v>
      </c>
      <c r="R882" s="302">
        <v>40.219000000000001</v>
      </c>
    </row>
    <row r="883" spans="1:18">
      <c r="A883">
        <v>881</v>
      </c>
      <c r="B883">
        <v>58.167000000000002</v>
      </c>
      <c r="C883">
        <v>58.411999999999999</v>
      </c>
      <c r="D883">
        <v>57.823999999999998</v>
      </c>
      <c r="E883">
        <v>59.040999999999997</v>
      </c>
      <c r="F883">
        <v>59.014000000000003</v>
      </c>
      <c r="G883">
        <v>63.34</v>
      </c>
      <c r="H883">
        <v>58.704999999999998</v>
      </c>
      <c r="I883" s="302">
        <v>39.81</v>
      </c>
      <c r="J883" s="302">
        <v>40.033999999999999</v>
      </c>
      <c r="K883" s="302">
        <v>39.801000000000002</v>
      </c>
      <c r="L883" s="302">
        <v>41.158999999999999</v>
      </c>
      <c r="M883" s="302">
        <v>40.174999999999997</v>
      </c>
      <c r="N883" s="302">
        <v>39.820999999999998</v>
      </c>
      <c r="O883" s="302">
        <v>40.527000000000001</v>
      </c>
      <c r="P883" s="302">
        <v>39.835999999999999</v>
      </c>
      <c r="Q883" s="302">
        <v>39.865000000000002</v>
      </c>
      <c r="R883" s="302">
        <v>40.238</v>
      </c>
    </row>
    <row r="884" spans="1:18">
      <c r="A884">
        <v>882</v>
      </c>
      <c r="B884">
        <v>58.249000000000002</v>
      </c>
      <c r="C884">
        <v>61.039000000000001</v>
      </c>
      <c r="D884">
        <v>58.536000000000001</v>
      </c>
      <c r="E884">
        <v>58.942</v>
      </c>
      <c r="F884">
        <v>58.186</v>
      </c>
      <c r="G884">
        <v>60.215000000000003</v>
      </c>
      <c r="H884">
        <v>59.856000000000002</v>
      </c>
      <c r="I884" s="302">
        <v>39.639000000000003</v>
      </c>
      <c r="J884" s="302">
        <v>40.348999999999997</v>
      </c>
      <c r="K884" s="302">
        <v>39.802999999999997</v>
      </c>
      <c r="L884" s="302">
        <v>40.439</v>
      </c>
      <c r="M884" s="302">
        <v>40.380000000000003</v>
      </c>
      <c r="N884" s="302">
        <v>39.802999999999997</v>
      </c>
      <c r="O884" s="302">
        <v>40.515000000000001</v>
      </c>
      <c r="P884" s="302">
        <v>39.65</v>
      </c>
      <c r="Q884" s="302">
        <v>39.908000000000001</v>
      </c>
      <c r="R884" s="302">
        <v>40.009</v>
      </c>
    </row>
    <row r="885" spans="1:18">
      <c r="A885">
        <v>883</v>
      </c>
      <c r="B885">
        <v>58.593000000000004</v>
      </c>
      <c r="C885">
        <v>58.720999999999997</v>
      </c>
      <c r="D885">
        <v>59.01</v>
      </c>
      <c r="E885">
        <v>59.244</v>
      </c>
      <c r="F885">
        <v>58.686999999999998</v>
      </c>
      <c r="G885">
        <v>59.323</v>
      </c>
      <c r="H885">
        <v>59.290999999999997</v>
      </c>
      <c r="I885" s="302">
        <v>39.438000000000002</v>
      </c>
      <c r="J885" s="302">
        <v>40.116</v>
      </c>
      <c r="K885" s="302">
        <v>39.786000000000001</v>
      </c>
      <c r="L885" s="302">
        <v>40.851999999999997</v>
      </c>
      <c r="M885" s="302">
        <v>40.048000000000002</v>
      </c>
      <c r="N885" s="302">
        <v>39.871000000000002</v>
      </c>
      <c r="O885" s="302">
        <v>40.372</v>
      </c>
      <c r="P885" s="302">
        <v>39.737000000000002</v>
      </c>
      <c r="Q885" s="302">
        <v>39.927999999999997</v>
      </c>
      <c r="R885" s="302">
        <v>40.085000000000001</v>
      </c>
    </row>
    <row r="886" spans="1:18">
      <c r="A886">
        <v>884</v>
      </c>
      <c r="B886">
        <v>59.44</v>
      </c>
      <c r="C886">
        <v>58.582000000000001</v>
      </c>
      <c r="D886">
        <v>58.1</v>
      </c>
      <c r="E886">
        <v>58.636000000000003</v>
      </c>
      <c r="F886">
        <v>58.305999999999997</v>
      </c>
      <c r="G886">
        <v>59.484999999999999</v>
      </c>
      <c r="H886">
        <v>60.218000000000004</v>
      </c>
      <c r="I886" s="302">
        <v>39.607999999999997</v>
      </c>
      <c r="J886" s="302">
        <v>40.057000000000002</v>
      </c>
      <c r="K886" s="302">
        <v>39.579000000000001</v>
      </c>
      <c r="L886" s="302">
        <v>40.921999999999997</v>
      </c>
      <c r="M886" s="302">
        <v>40.159999999999997</v>
      </c>
      <c r="N886" s="302">
        <v>40.023000000000003</v>
      </c>
      <c r="O886" s="302">
        <v>40.484000000000002</v>
      </c>
      <c r="P886" s="302">
        <v>39.679000000000002</v>
      </c>
      <c r="Q886" s="302">
        <v>39.828000000000003</v>
      </c>
      <c r="R886" s="302">
        <v>40.034999999999997</v>
      </c>
    </row>
    <row r="887" spans="1:18">
      <c r="A887">
        <v>885</v>
      </c>
      <c r="B887">
        <v>59.613</v>
      </c>
      <c r="C887">
        <v>59.017000000000003</v>
      </c>
      <c r="D887">
        <v>58.103999999999999</v>
      </c>
      <c r="E887">
        <v>58.552</v>
      </c>
      <c r="F887">
        <v>58.735999999999997</v>
      </c>
      <c r="G887">
        <v>62.405000000000001</v>
      </c>
      <c r="H887">
        <v>59.033000000000001</v>
      </c>
      <c r="I887" s="302">
        <v>39.58</v>
      </c>
      <c r="J887" s="302">
        <v>40.207999999999998</v>
      </c>
      <c r="K887" s="302">
        <v>39.704000000000001</v>
      </c>
      <c r="L887" s="302">
        <v>40.871000000000002</v>
      </c>
      <c r="M887" s="302">
        <v>40.366</v>
      </c>
      <c r="N887" s="302">
        <v>39.868000000000002</v>
      </c>
      <c r="O887" s="302">
        <v>40.334000000000003</v>
      </c>
      <c r="P887" s="302">
        <v>39.545999999999999</v>
      </c>
      <c r="Q887" s="302">
        <v>40.073</v>
      </c>
      <c r="R887" s="302">
        <v>40.459000000000003</v>
      </c>
    </row>
    <row r="888" spans="1:18">
      <c r="A888">
        <v>886</v>
      </c>
      <c r="B888">
        <v>59.59</v>
      </c>
      <c r="C888">
        <v>58.140999999999998</v>
      </c>
      <c r="D888">
        <v>58.587000000000003</v>
      </c>
      <c r="E888">
        <v>58.14</v>
      </c>
      <c r="F888">
        <v>58.523000000000003</v>
      </c>
      <c r="G888">
        <v>62.441000000000003</v>
      </c>
      <c r="H888">
        <v>59.076999999999998</v>
      </c>
      <c r="I888" s="302">
        <v>39.738</v>
      </c>
      <c r="J888" s="302">
        <v>40.268000000000001</v>
      </c>
      <c r="K888" s="302">
        <v>39.933999999999997</v>
      </c>
      <c r="L888" s="302">
        <v>40.594000000000001</v>
      </c>
      <c r="M888" s="302">
        <v>40.600999999999999</v>
      </c>
      <c r="N888" s="302">
        <v>141.36000000000001</v>
      </c>
      <c r="O888" s="302">
        <v>40.19</v>
      </c>
      <c r="P888" s="302">
        <v>39.502000000000002</v>
      </c>
      <c r="Q888" s="302">
        <v>40.061</v>
      </c>
      <c r="R888" s="302">
        <v>39.844000000000001</v>
      </c>
    </row>
    <row r="889" spans="1:18">
      <c r="A889">
        <v>887</v>
      </c>
      <c r="B889">
        <v>59.555999999999997</v>
      </c>
      <c r="C889">
        <v>58.418999999999997</v>
      </c>
      <c r="D889">
        <v>57.890999999999998</v>
      </c>
      <c r="E889">
        <v>58.104999999999997</v>
      </c>
      <c r="F889">
        <v>59.881999999999998</v>
      </c>
      <c r="G889">
        <v>59.365000000000002</v>
      </c>
      <c r="H889">
        <v>58.811</v>
      </c>
      <c r="I889" s="302">
        <v>39.472999999999999</v>
      </c>
      <c r="J889" s="302">
        <v>40.067999999999998</v>
      </c>
      <c r="K889" s="302">
        <v>39.529000000000003</v>
      </c>
      <c r="L889" s="302">
        <v>40.460999999999999</v>
      </c>
      <c r="M889" s="302">
        <v>40.021000000000001</v>
      </c>
      <c r="N889" s="302">
        <v>40.743000000000002</v>
      </c>
      <c r="O889" s="302">
        <v>40.319000000000003</v>
      </c>
      <c r="P889" s="302">
        <v>39.594999999999999</v>
      </c>
      <c r="Q889" s="302">
        <v>40.012</v>
      </c>
      <c r="R889" s="302">
        <v>39.628</v>
      </c>
    </row>
    <row r="890" spans="1:18">
      <c r="A890">
        <v>888</v>
      </c>
      <c r="B890">
        <v>59.84</v>
      </c>
      <c r="C890">
        <v>58.320999999999998</v>
      </c>
      <c r="D890">
        <v>57.847000000000001</v>
      </c>
      <c r="E890">
        <v>58.011000000000003</v>
      </c>
      <c r="F890">
        <v>57.997</v>
      </c>
      <c r="G890">
        <v>60.329000000000001</v>
      </c>
      <c r="H890">
        <v>59.023000000000003</v>
      </c>
      <c r="I890" s="302">
        <v>39.588999999999999</v>
      </c>
      <c r="J890" s="302">
        <v>40.091999999999999</v>
      </c>
      <c r="K890" s="302">
        <v>40.006999999999998</v>
      </c>
      <c r="L890" s="302">
        <v>41.289000000000001</v>
      </c>
      <c r="M890" s="302">
        <v>39.938000000000002</v>
      </c>
      <c r="N890" s="302">
        <v>40.314</v>
      </c>
      <c r="O890" s="302">
        <v>40.270000000000003</v>
      </c>
      <c r="P890" s="302">
        <v>39.722999999999999</v>
      </c>
      <c r="Q890" s="302">
        <v>39.905000000000001</v>
      </c>
      <c r="R890" s="302">
        <v>40.250999999999998</v>
      </c>
    </row>
    <row r="891" spans="1:18">
      <c r="A891">
        <v>889</v>
      </c>
      <c r="B891">
        <v>58.716999999999999</v>
      </c>
      <c r="C891">
        <v>59.222999999999999</v>
      </c>
      <c r="D891">
        <v>57.994999999999997</v>
      </c>
      <c r="E891">
        <v>58.576000000000001</v>
      </c>
      <c r="F891">
        <v>58.697000000000003</v>
      </c>
      <c r="G891">
        <v>59.86</v>
      </c>
      <c r="H891">
        <v>58.357999999999997</v>
      </c>
      <c r="I891" s="302">
        <v>40.177999999999997</v>
      </c>
      <c r="J891" s="302">
        <v>40.497</v>
      </c>
      <c r="K891" s="302">
        <v>40.591000000000001</v>
      </c>
      <c r="L891" s="302">
        <v>40.843000000000004</v>
      </c>
      <c r="M891" s="302">
        <v>40.173999999999999</v>
      </c>
      <c r="N891" s="302">
        <v>40.277000000000001</v>
      </c>
      <c r="O891" s="302">
        <v>40.478000000000002</v>
      </c>
      <c r="P891" s="302">
        <v>39.679000000000002</v>
      </c>
      <c r="Q891" s="302">
        <v>40.014000000000003</v>
      </c>
      <c r="R891" s="302">
        <v>39.981999999999999</v>
      </c>
    </row>
    <row r="892" spans="1:18">
      <c r="A892">
        <v>890</v>
      </c>
      <c r="B892">
        <v>58.68</v>
      </c>
      <c r="C892">
        <v>58.067</v>
      </c>
      <c r="D892">
        <v>57.578000000000003</v>
      </c>
      <c r="E892">
        <v>60.128</v>
      </c>
      <c r="F892">
        <v>57.652999999999999</v>
      </c>
      <c r="G892">
        <v>58.969000000000001</v>
      </c>
      <c r="H892">
        <v>58.235999999999997</v>
      </c>
      <c r="I892" s="302">
        <v>39.462000000000003</v>
      </c>
      <c r="J892" s="302">
        <v>140.554</v>
      </c>
      <c r="K892" s="302">
        <v>39.692</v>
      </c>
      <c r="L892" s="302">
        <v>40.61</v>
      </c>
      <c r="M892" s="302">
        <v>39.979999999999997</v>
      </c>
      <c r="N892" s="302">
        <v>40.328000000000003</v>
      </c>
      <c r="O892" s="302">
        <v>40.418999999999997</v>
      </c>
      <c r="P892" s="302">
        <v>39.683999999999997</v>
      </c>
      <c r="Q892" s="302">
        <v>39.965000000000003</v>
      </c>
      <c r="R892" s="302">
        <v>39.670999999999999</v>
      </c>
    </row>
    <row r="893" spans="1:18">
      <c r="A893">
        <v>891</v>
      </c>
      <c r="B893">
        <v>58.398000000000003</v>
      </c>
      <c r="C893">
        <v>58.052</v>
      </c>
      <c r="D893">
        <v>57.527000000000001</v>
      </c>
      <c r="E893">
        <v>57.99</v>
      </c>
      <c r="F893">
        <v>57.398000000000003</v>
      </c>
      <c r="G893">
        <v>62.805</v>
      </c>
      <c r="H893">
        <v>58.515999999999998</v>
      </c>
      <c r="I893" s="302">
        <v>39.453000000000003</v>
      </c>
      <c r="J893" s="302">
        <v>41.256</v>
      </c>
      <c r="K893" s="302">
        <v>39.805</v>
      </c>
      <c r="L893" s="302">
        <v>40.395000000000003</v>
      </c>
      <c r="M893" s="302">
        <v>39.784999999999997</v>
      </c>
      <c r="N893" s="302">
        <v>40.283999999999999</v>
      </c>
      <c r="O893" s="302">
        <v>40.454000000000001</v>
      </c>
      <c r="P893" s="302">
        <v>39.488</v>
      </c>
      <c r="Q893" s="302">
        <v>39.909999999999997</v>
      </c>
      <c r="R893" s="302">
        <v>39.758000000000003</v>
      </c>
    </row>
    <row r="894" spans="1:18">
      <c r="A894">
        <v>892</v>
      </c>
      <c r="B894">
        <v>59.109000000000002</v>
      </c>
      <c r="C894">
        <v>57.735999999999997</v>
      </c>
      <c r="D894">
        <v>57.392000000000003</v>
      </c>
      <c r="E894">
        <v>57.572000000000003</v>
      </c>
      <c r="F894">
        <v>57.841999999999999</v>
      </c>
      <c r="G894">
        <v>58.476999999999997</v>
      </c>
      <c r="H894">
        <v>58.116</v>
      </c>
      <c r="I894" s="302">
        <v>39.649000000000001</v>
      </c>
      <c r="J894" s="302">
        <v>40.521999999999998</v>
      </c>
      <c r="K894" s="302">
        <v>39.673000000000002</v>
      </c>
      <c r="L894" s="302">
        <v>40.372999999999998</v>
      </c>
      <c r="M894" s="302">
        <v>39.874000000000002</v>
      </c>
      <c r="N894" s="302">
        <v>39.975999999999999</v>
      </c>
      <c r="O894" s="302">
        <v>40.460999999999999</v>
      </c>
      <c r="P894" s="302">
        <v>39.558999999999997</v>
      </c>
      <c r="Q894" s="302">
        <v>41.109000000000002</v>
      </c>
      <c r="R894" s="302">
        <v>39.938000000000002</v>
      </c>
    </row>
    <row r="895" spans="1:18">
      <c r="A895">
        <v>893</v>
      </c>
      <c r="B895">
        <v>58.558</v>
      </c>
      <c r="C895">
        <v>57.655999999999999</v>
      </c>
      <c r="D895">
        <v>57.146000000000001</v>
      </c>
      <c r="E895">
        <v>57.484999999999999</v>
      </c>
      <c r="F895">
        <v>57.051000000000002</v>
      </c>
      <c r="G895">
        <v>59.084000000000003</v>
      </c>
      <c r="H895">
        <v>57.923000000000002</v>
      </c>
      <c r="I895" s="302">
        <v>39.412999999999997</v>
      </c>
      <c r="J895" s="302">
        <v>41.206000000000003</v>
      </c>
      <c r="K895" s="302">
        <v>39.674999999999997</v>
      </c>
      <c r="L895" s="302">
        <v>40.393999999999998</v>
      </c>
      <c r="M895" s="302">
        <v>39.944000000000003</v>
      </c>
      <c r="N895" s="302">
        <v>40.165999999999997</v>
      </c>
      <c r="O895" s="302">
        <v>40.682000000000002</v>
      </c>
      <c r="P895" s="302">
        <v>39.777000000000001</v>
      </c>
      <c r="Q895" s="302">
        <v>39.765000000000001</v>
      </c>
      <c r="R895" s="302">
        <v>39.627000000000002</v>
      </c>
    </row>
    <row r="896" spans="1:18">
      <c r="A896">
        <v>894</v>
      </c>
      <c r="B896">
        <v>58.47</v>
      </c>
      <c r="C896">
        <v>57.912999999999997</v>
      </c>
      <c r="D896">
        <v>56.917000000000002</v>
      </c>
      <c r="E896">
        <v>57.506</v>
      </c>
      <c r="F896">
        <v>57.456000000000003</v>
      </c>
      <c r="G896">
        <v>59.101999999999997</v>
      </c>
      <c r="H896">
        <v>58.860999999999997</v>
      </c>
      <c r="I896" s="302">
        <v>39.323999999999998</v>
      </c>
      <c r="J896" s="302">
        <v>40.582999999999998</v>
      </c>
      <c r="K896" s="302">
        <v>39.749000000000002</v>
      </c>
      <c r="L896" s="302">
        <v>40.761000000000003</v>
      </c>
      <c r="M896" s="302">
        <v>40.28</v>
      </c>
      <c r="N896" s="302">
        <v>40.5</v>
      </c>
      <c r="O896" s="302">
        <v>40.417000000000002</v>
      </c>
      <c r="P896" s="302">
        <v>39.828000000000003</v>
      </c>
      <c r="Q896" s="302">
        <v>39.832999999999998</v>
      </c>
      <c r="R896" s="302">
        <v>39.628999999999998</v>
      </c>
    </row>
    <row r="897" spans="1:18">
      <c r="A897">
        <v>895</v>
      </c>
      <c r="B897">
        <v>58.087000000000003</v>
      </c>
      <c r="C897">
        <v>57.3</v>
      </c>
      <c r="D897">
        <v>57.070999999999998</v>
      </c>
      <c r="E897">
        <v>56.725000000000001</v>
      </c>
      <c r="F897">
        <v>57.258000000000003</v>
      </c>
      <c r="G897">
        <v>59.652000000000001</v>
      </c>
      <c r="H897">
        <v>58.44</v>
      </c>
      <c r="I897" s="302">
        <v>39.405999999999999</v>
      </c>
      <c r="J897" s="302">
        <v>40.890999999999998</v>
      </c>
      <c r="K897" s="302">
        <v>39.872</v>
      </c>
      <c r="L897" s="302">
        <v>40.944000000000003</v>
      </c>
      <c r="M897" s="302">
        <v>40.079000000000001</v>
      </c>
      <c r="N897" s="302">
        <v>39.915999999999997</v>
      </c>
      <c r="O897" s="302">
        <v>40.497</v>
      </c>
      <c r="P897" s="302">
        <v>39.826999999999998</v>
      </c>
      <c r="Q897" s="302">
        <v>39.853000000000002</v>
      </c>
      <c r="R897" s="302">
        <v>39.798000000000002</v>
      </c>
    </row>
    <row r="898" spans="1:18">
      <c r="A898">
        <v>896</v>
      </c>
      <c r="B898">
        <v>58.268000000000001</v>
      </c>
      <c r="C898">
        <v>57.514000000000003</v>
      </c>
      <c r="D898">
        <v>57.36</v>
      </c>
      <c r="E898">
        <v>57.777999999999999</v>
      </c>
      <c r="F898">
        <v>57.152000000000001</v>
      </c>
      <c r="G898">
        <v>60.222999999999999</v>
      </c>
      <c r="H898">
        <v>59.820999999999998</v>
      </c>
      <c r="I898" s="302">
        <v>39.590000000000003</v>
      </c>
      <c r="J898" s="302">
        <v>41.371000000000002</v>
      </c>
      <c r="K898" s="302">
        <v>39.719000000000001</v>
      </c>
      <c r="L898" s="302">
        <v>40.756</v>
      </c>
      <c r="M898" s="302">
        <v>40.076999999999998</v>
      </c>
      <c r="N898" s="302">
        <v>39.960999999999999</v>
      </c>
      <c r="O898" s="302">
        <v>40.436999999999998</v>
      </c>
      <c r="P898" s="302">
        <v>39.753999999999998</v>
      </c>
      <c r="Q898" s="302">
        <v>40.027000000000001</v>
      </c>
      <c r="R898" s="302">
        <v>39.86</v>
      </c>
    </row>
    <row r="899" spans="1:18">
      <c r="A899">
        <v>897</v>
      </c>
      <c r="B899">
        <v>57.744</v>
      </c>
      <c r="C899">
        <v>57.795000000000002</v>
      </c>
      <c r="D899">
        <v>57.994</v>
      </c>
      <c r="E899">
        <v>57.134999999999998</v>
      </c>
      <c r="F899">
        <v>57.643000000000001</v>
      </c>
      <c r="G899">
        <v>60.353000000000002</v>
      </c>
      <c r="H899">
        <v>58.779000000000003</v>
      </c>
      <c r="I899" s="302">
        <v>39.4</v>
      </c>
      <c r="J899" s="302">
        <v>40.49</v>
      </c>
      <c r="K899" s="302">
        <v>39.814999999999998</v>
      </c>
      <c r="L899" s="302">
        <v>41.94</v>
      </c>
      <c r="M899" s="302">
        <v>40.091999999999999</v>
      </c>
      <c r="N899" s="302">
        <v>39.941000000000003</v>
      </c>
      <c r="O899" s="302">
        <v>41.207999999999998</v>
      </c>
      <c r="P899" s="302">
        <v>39.478000000000002</v>
      </c>
      <c r="Q899" s="302">
        <v>40.142000000000003</v>
      </c>
      <c r="R899" s="302">
        <v>39.781999999999996</v>
      </c>
    </row>
    <row r="900" spans="1:18">
      <c r="A900">
        <v>898</v>
      </c>
      <c r="B900">
        <v>57.204000000000001</v>
      </c>
      <c r="C900">
        <v>57.713000000000001</v>
      </c>
      <c r="D900">
        <v>57.73</v>
      </c>
      <c r="E900">
        <v>57.328000000000003</v>
      </c>
      <c r="F900">
        <v>57.715000000000003</v>
      </c>
      <c r="G900">
        <v>60.942</v>
      </c>
      <c r="H900">
        <v>58.738999999999997</v>
      </c>
      <c r="I900" s="302">
        <v>39.313000000000002</v>
      </c>
      <c r="J900" s="302">
        <v>40.447000000000003</v>
      </c>
      <c r="K900" s="302">
        <v>39.631</v>
      </c>
      <c r="L900" s="302">
        <v>141.80699999999999</v>
      </c>
      <c r="M900" s="302">
        <v>40.201000000000001</v>
      </c>
      <c r="N900" s="302">
        <v>39.975000000000001</v>
      </c>
      <c r="O900" s="302">
        <v>40.137</v>
      </c>
      <c r="P900" s="302">
        <v>39.469000000000001</v>
      </c>
      <c r="Q900" s="302">
        <v>40.124000000000002</v>
      </c>
      <c r="R900" s="302">
        <v>39.856000000000002</v>
      </c>
    </row>
    <row r="901" spans="1:18">
      <c r="A901">
        <v>899</v>
      </c>
      <c r="B901">
        <v>57.128</v>
      </c>
      <c r="C901">
        <v>57.381999999999998</v>
      </c>
      <c r="D901">
        <v>56.826000000000001</v>
      </c>
      <c r="E901">
        <v>57.447000000000003</v>
      </c>
      <c r="F901">
        <v>59.29</v>
      </c>
      <c r="G901">
        <v>58.33</v>
      </c>
      <c r="H901">
        <v>58.920999999999999</v>
      </c>
      <c r="I901" s="302">
        <v>39.475000000000001</v>
      </c>
      <c r="J901" s="302">
        <v>40.267000000000003</v>
      </c>
      <c r="K901" s="302">
        <v>39.595999999999997</v>
      </c>
      <c r="L901" s="302">
        <v>42.753999999999998</v>
      </c>
      <c r="M901" s="302">
        <v>40.023000000000003</v>
      </c>
      <c r="N901" s="302">
        <v>39.898000000000003</v>
      </c>
      <c r="O901" s="302">
        <v>40.213000000000001</v>
      </c>
      <c r="P901" s="302">
        <v>39.622</v>
      </c>
      <c r="Q901" s="302">
        <v>39.997</v>
      </c>
      <c r="R901" s="302">
        <v>40.017000000000003</v>
      </c>
    </row>
    <row r="902" spans="1:18">
      <c r="A902">
        <v>900</v>
      </c>
      <c r="B902">
        <v>57.356999999999999</v>
      </c>
      <c r="C902">
        <v>57.79</v>
      </c>
      <c r="D902">
        <v>56.689</v>
      </c>
      <c r="E902">
        <v>57.387</v>
      </c>
      <c r="F902">
        <v>59.149000000000001</v>
      </c>
      <c r="G902">
        <v>58.386000000000003</v>
      </c>
      <c r="H902">
        <v>58.026000000000003</v>
      </c>
      <c r="I902" s="302">
        <v>39.881</v>
      </c>
      <c r="J902" s="302">
        <v>40.976999999999997</v>
      </c>
      <c r="K902" s="302">
        <v>39.747</v>
      </c>
      <c r="L902" s="302">
        <v>42.286999999999999</v>
      </c>
      <c r="M902" s="302">
        <v>40.396999999999998</v>
      </c>
      <c r="N902" s="302">
        <v>39.880000000000003</v>
      </c>
      <c r="O902" s="302">
        <v>40.119999999999997</v>
      </c>
      <c r="P902" s="302">
        <v>39.506</v>
      </c>
      <c r="Q902" s="302">
        <v>40.042000000000002</v>
      </c>
      <c r="R902" s="302">
        <v>39.898000000000003</v>
      </c>
    </row>
    <row r="903" spans="1:18">
      <c r="A903">
        <v>901</v>
      </c>
      <c r="B903">
        <v>56.470999999999997</v>
      </c>
      <c r="C903">
        <v>57.87</v>
      </c>
      <c r="D903">
        <v>56.874000000000002</v>
      </c>
      <c r="E903">
        <v>57.430999999999997</v>
      </c>
      <c r="F903">
        <v>57.552999999999997</v>
      </c>
      <c r="G903">
        <v>67.106999999999999</v>
      </c>
      <c r="H903">
        <v>59.125999999999998</v>
      </c>
      <c r="I903" s="302">
        <v>40.234000000000002</v>
      </c>
      <c r="J903" s="302">
        <v>40.377000000000002</v>
      </c>
      <c r="K903" s="302">
        <v>39.695</v>
      </c>
      <c r="L903" s="302">
        <v>41.639000000000003</v>
      </c>
      <c r="M903" s="302">
        <v>40.070999999999998</v>
      </c>
      <c r="N903" s="302">
        <v>39.881</v>
      </c>
      <c r="O903" s="302">
        <v>40.357999999999997</v>
      </c>
      <c r="P903" s="302">
        <v>39.537999999999997</v>
      </c>
      <c r="Q903" s="302">
        <v>39.932000000000002</v>
      </c>
      <c r="R903" s="302">
        <v>39.713999999999999</v>
      </c>
    </row>
    <row r="904" spans="1:18">
      <c r="A904">
        <v>902</v>
      </c>
      <c r="B904">
        <v>56.838999999999999</v>
      </c>
      <c r="C904">
        <v>57.27</v>
      </c>
      <c r="D904">
        <v>56.146999999999998</v>
      </c>
      <c r="E904">
        <v>57.558999999999997</v>
      </c>
      <c r="F904">
        <v>57.994</v>
      </c>
      <c r="G904">
        <v>75.825000000000003</v>
      </c>
      <c r="H904">
        <v>58.59</v>
      </c>
      <c r="I904" s="302">
        <v>39.718000000000004</v>
      </c>
      <c r="J904" s="302">
        <v>40.523000000000003</v>
      </c>
      <c r="K904" s="302">
        <v>39.707999999999998</v>
      </c>
      <c r="L904" s="302">
        <v>41.999000000000002</v>
      </c>
      <c r="M904" s="302">
        <v>40.055</v>
      </c>
      <c r="N904" s="302">
        <v>39.972999999999999</v>
      </c>
      <c r="O904" s="302">
        <v>40.18</v>
      </c>
      <c r="P904" s="302">
        <v>39.475000000000001</v>
      </c>
      <c r="Q904" s="302">
        <v>40.158000000000001</v>
      </c>
      <c r="R904" s="302">
        <v>40.069000000000003</v>
      </c>
    </row>
    <row r="905" spans="1:18">
      <c r="A905">
        <v>903</v>
      </c>
      <c r="B905">
        <v>56.579000000000001</v>
      </c>
      <c r="C905">
        <v>57.14</v>
      </c>
      <c r="D905">
        <v>56.674999999999997</v>
      </c>
      <c r="E905">
        <v>57.668999999999997</v>
      </c>
      <c r="F905">
        <v>57.914999999999999</v>
      </c>
      <c r="G905">
        <v>59.375</v>
      </c>
      <c r="H905">
        <v>58.755000000000003</v>
      </c>
      <c r="I905" s="302">
        <v>39.798999999999999</v>
      </c>
      <c r="J905" s="302">
        <v>40.444000000000003</v>
      </c>
      <c r="K905" s="302">
        <v>39.511000000000003</v>
      </c>
      <c r="L905" s="302">
        <v>42.128</v>
      </c>
      <c r="M905" s="302">
        <v>40.201999999999998</v>
      </c>
      <c r="N905" s="302">
        <v>39.863999999999997</v>
      </c>
      <c r="O905" s="302">
        <v>40.75</v>
      </c>
      <c r="P905" s="302">
        <v>39.56</v>
      </c>
      <c r="Q905" s="302">
        <v>39.932000000000002</v>
      </c>
      <c r="R905" s="302">
        <v>39.808</v>
      </c>
    </row>
    <row r="906" spans="1:18">
      <c r="A906">
        <v>904</v>
      </c>
      <c r="B906">
        <v>56.832000000000001</v>
      </c>
      <c r="C906">
        <v>57.305999999999997</v>
      </c>
      <c r="D906">
        <v>56.776000000000003</v>
      </c>
      <c r="E906">
        <v>57.323999999999998</v>
      </c>
      <c r="F906">
        <v>57.704999999999998</v>
      </c>
      <c r="G906">
        <v>58.524000000000001</v>
      </c>
      <c r="H906">
        <v>59.591999999999999</v>
      </c>
      <c r="I906" s="302">
        <v>39.496000000000002</v>
      </c>
      <c r="J906" s="302">
        <v>40.265999999999998</v>
      </c>
      <c r="K906" s="302">
        <v>39.881999999999998</v>
      </c>
      <c r="L906" s="302">
        <v>41.878999999999998</v>
      </c>
      <c r="M906" s="302">
        <v>40.104999999999997</v>
      </c>
      <c r="N906" s="302">
        <v>39.825000000000003</v>
      </c>
      <c r="O906" s="302">
        <v>40.375</v>
      </c>
      <c r="P906" s="302">
        <v>39.761000000000003</v>
      </c>
      <c r="Q906" s="302">
        <v>40.002000000000002</v>
      </c>
      <c r="R906" s="302">
        <v>40.018000000000001</v>
      </c>
    </row>
    <row r="907" spans="1:18">
      <c r="A907">
        <v>905</v>
      </c>
      <c r="B907">
        <v>56.564</v>
      </c>
      <c r="C907">
        <v>57.021999999999998</v>
      </c>
      <c r="D907">
        <v>57.109000000000002</v>
      </c>
      <c r="E907">
        <v>57.079000000000001</v>
      </c>
      <c r="F907">
        <v>57.289000000000001</v>
      </c>
      <c r="G907">
        <v>57.921999999999997</v>
      </c>
      <c r="H907">
        <v>58.429000000000002</v>
      </c>
      <c r="I907" s="302">
        <v>40.36</v>
      </c>
      <c r="J907" s="302">
        <v>40.793999999999997</v>
      </c>
      <c r="K907" s="302">
        <v>39.654000000000003</v>
      </c>
      <c r="L907" s="302">
        <v>41.704000000000001</v>
      </c>
      <c r="M907" s="302">
        <v>40.319000000000003</v>
      </c>
      <c r="N907" s="302">
        <v>39.701999999999998</v>
      </c>
      <c r="O907" s="302">
        <v>40.639000000000003</v>
      </c>
      <c r="P907" s="302">
        <v>39.575000000000003</v>
      </c>
      <c r="Q907" s="302">
        <v>40.213999999999999</v>
      </c>
      <c r="R907" s="302">
        <v>40.045999999999999</v>
      </c>
    </row>
    <row r="908" spans="1:18">
      <c r="A908">
        <v>906</v>
      </c>
      <c r="B908">
        <v>56.148000000000003</v>
      </c>
      <c r="C908">
        <v>57.701999999999998</v>
      </c>
      <c r="D908">
        <v>59.231000000000002</v>
      </c>
      <c r="E908">
        <v>57.503999999999998</v>
      </c>
      <c r="F908">
        <v>57.005000000000003</v>
      </c>
      <c r="G908">
        <v>58.755000000000003</v>
      </c>
      <c r="H908">
        <v>57.923999999999999</v>
      </c>
      <c r="I908" s="302">
        <v>39.847000000000001</v>
      </c>
      <c r="J908" s="302">
        <v>40.223999999999997</v>
      </c>
      <c r="K908" s="302">
        <v>39.633000000000003</v>
      </c>
      <c r="L908" s="302">
        <v>41.281999999999996</v>
      </c>
      <c r="M908" s="302">
        <v>40.125999999999998</v>
      </c>
      <c r="N908" s="302">
        <v>40.198999999999998</v>
      </c>
      <c r="O908" s="302">
        <v>40.323</v>
      </c>
      <c r="P908" s="302">
        <v>39.520000000000003</v>
      </c>
      <c r="Q908" s="302">
        <v>39.9</v>
      </c>
      <c r="R908" s="302">
        <v>39.911000000000001</v>
      </c>
    </row>
    <row r="909" spans="1:18">
      <c r="A909">
        <v>907</v>
      </c>
      <c r="B909">
        <v>56.451999999999998</v>
      </c>
      <c r="C909">
        <v>57.734999999999999</v>
      </c>
      <c r="D909">
        <v>56.442999999999998</v>
      </c>
      <c r="E909">
        <v>57.808</v>
      </c>
      <c r="F909">
        <v>57.56</v>
      </c>
      <c r="G909">
        <v>59.301000000000002</v>
      </c>
      <c r="H909">
        <v>58.365000000000002</v>
      </c>
      <c r="I909" s="302">
        <v>39.383000000000003</v>
      </c>
      <c r="J909" s="302">
        <v>40.642000000000003</v>
      </c>
      <c r="K909" s="302">
        <v>39.695999999999998</v>
      </c>
      <c r="L909" s="302">
        <v>41.89</v>
      </c>
      <c r="M909" s="302">
        <v>40.143999999999998</v>
      </c>
      <c r="N909" s="302">
        <v>39.832999999999998</v>
      </c>
      <c r="O909" s="302">
        <v>40.576000000000001</v>
      </c>
      <c r="P909" s="302">
        <v>39.723999999999997</v>
      </c>
      <c r="Q909" s="302">
        <v>39.811999999999998</v>
      </c>
      <c r="R909" s="302">
        <v>40.034999999999997</v>
      </c>
    </row>
    <row r="910" spans="1:18">
      <c r="A910">
        <v>908</v>
      </c>
      <c r="B910">
        <v>56.56</v>
      </c>
      <c r="C910">
        <v>57.033999999999999</v>
      </c>
      <c r="D910">
        <v>56.109000000000002</v>
      </c>
      <c r="E910">
        <v>59.134</v>
      </c>
      <c r="F910">
        <v>57.954999999999998</v>
      </c>
      <c r="G910">
        <v>58.283000000000001</v>
      </c>
      <c r="H910">
        <v>58.353999999999999</v>
      </c>
      <c r="I910" s="302">
        <v>39.725999999999999</v>
      </c>
      <c r="J910" s="302">
        <v>40.415999999999997</v>
      </c>
      <c r="K910" s="302">
        <v>39.790999999999997</v>
      </c>
      <c r="L910" s="302">
        <v>41.255000000000003</v>
      </c>
      <c r="M910" s="302">
        <v>40.304000000000002</v>
      </c>
      <c r="N910" s="302">
        <v>40.174999999999997</v>
      </c>
      <c r="O910" s="302">
        <v>40.323999999999998</v>
      </c>
      <c r="P910" s="302">
        <v>39.594000000000001</v>
      </c>
      <c r="Q910" s="302">
        <v>39.790999999999997</v>
      </c>
      <c r="R910" s="302">
        <v>39.898000000000003</v>
      </c>
    </row>
    <row r="911" spans="1:18">
      <c r="A911">
        <v>909</v>
      </c>
      <c r="B911">
        <v>56.667999999999999</v>
      </c>
      <c r="C911">
        <v>57.664000000000001</v>
      </c>
      <c r="D911">
        <v>56.491999999999997</v>
      </c>
      <c r="E911">
        <v>59.63</v>
      </c>
      <c r="F911">
        <v>57.112000000000002</v>
      </c>
      <c r="G911">
        <v>57.662999999999997</v>
      </c>
      <c r="H911">
        <v>59.06</v>
      </c>
      <c r="I911" s="302">
        <v>39.494999999999997</v>
      </c>
      <c r="J911" s="302">
        <v>40.384</v>
      </c>
      <c r="K911" s="302">
        <v>39.777000000000001</v>
      </c>
      <c r="L911" s="302">
        <v>41.183</v>
      </c>
      <c r="M911" s="302">
        <v>39.923999999999999</v>
      </c>
      <c r="N911" s="302">
        <v>39.991</v>
      </c>
      <c r="O911" s="302">
        <v>40.027999999999999</v>
      </c>
      <c r="P911" s="302">
        <v>39.536999999999999</v>
      </c>
      <c r="Q911" s="302">
        <v>40.034999999999997</v>
      </c>
      <c r="R911" s="302">
        <v>40.093000000000004</v>
      </c>
    </row>
    <row r="912" spans="1:18">
      <c r="A912">
        <v>910</v>
      </c>
      <c r="B912">
        <v>56.323</v>
      </c>
      <c r="C912">
        <v>58.009</v>
      </c>
      <c r="D912">
        <v>57.569000000000003</v>
      </c>
      <c r="E912">
        <v>58.485999999999997</v>
      </c>
      <c r="F912">
        <v>58.164999999999999</v>
      </c>
      <c r="G912">
        <v>58.058</v>
      </c>
      <c r="H912">
        <v>58.698</v>
      </c>
      <c r="I912" s="302">
        <v>39.386000000000003</v>
      </c>
      <c r="J912" s="302">
        <v>40.475999999999999</v>
      </c>
      <c r="K912" s="302">
        <v>39.704000000000001</v>
      </c>
      <c r="L912" s="302">
        <v>41.13</v>
      </c>
      <c r="M912" s="302">
        <v>39.994</v>
      </c>
      <c r="N912" s="302">
        <v>40.085999999999999</v>
      </c>
      <c r="O912" s="302">
        <v>40.238</v>
      </c>
      <c r="P912" s="302">
        <v>39.439</v>
      </c>
      <c r="Q912" s="302">
        <v>39.875</v>
      </c>
      <c r="R912" s="302">
        <v>39.968000000000004</v>
      </c>
    </row>
    <row r="913" spans="1:18">
      <c r="A913">
        <v>911</v>
      </c>
      <c r="B913">
        <v>55.895000000000003</v>
      </c>
      <c r="C913">
        <v>57.637</v>
      </c>
      <c r="D913">
        <v>57.78</v>
      </c>
      <c r="E913">
        <v>58.899000000000001</v>
      </c>
      <c r="F913">
        <v>57.183</v>
      </c>
      <c r="G913">
        <v>58.07</v>
      </c>
      <c r="H913">
        <v>58.122999999999998</v>
      </c>
      <c r="I913" s="302">
        <v>39.637999999999998</v>
      </c>
      <c r="J913" s="302">
        <v>40.69</v>
      </c>
      <c r="K913" s="302">
        <v>39.734000000000002</v>
      </c>
      <c r="L913" s="302">
        <v>41.743000000000002</v>
      </c>
      <c r="M913" s="302">
        <v>40.125999999999998</v>
      </c>
      <c r="N913" s="302">
        <v>39.979999999999997</v>
      </c>
      <c r="O913" s="302">
        <v>40.095999999999997</v>
      </c>
      <c r="P913" s="302">
        <v>39.472000000000001</v>
      </c>
      <c r="Q913" s="302">
        <v>40.052999999999997</v>
      </c>
      <c r="R913" s="302">
        <v>40.311</v>
      </c>
    </row>
    <row r="914" spans="1:18">
      <c r="A914">
        <v>912</v>
      </c>
      <c r="B914">
        <v>56.204000000000001</v>
      </c>
      <c r="C914">
        <v>57.091000000000001</v>
      </c>
      <c r="D914">
        <v>58.045000000000002</v>
      </c>
      <c r="E914">
        <v>58.127000000000002</v>
      </c>
      <c r="F914">
        <v>57.557000000000002</v>
      </c>
      <c r="G914">
        <v>58.421999999999997</v>
      </c>
      <c r="H914">
        <v>60.744</v>
      </c>
      <c r="I914" s="302">
        <v>39.465000000000003</v>
      </c>
      <c r="J914" s="302">
        <v>40.256</v>
      </c>
      <c r="K914" s="302">
        <v>39.764000000000003</v>
      </c>
      <c r="L914" s="302">
        <v>42.631</v>
      </c>
      <c r="M914" s="302">
        <v>39.847000000000001</v>
      </c>
      <c r="N914" s="302">
        <v>40.000999999999998</v>
      </c>
      <c r="O914" s="302">
        <v>41.183</v>
      </c>
      <c r="P914" s="302">
        <v>39.435000000000002</v>
      </c>
      <c r="Q914" s="302">
        <v>39.738</v>
      </c>
      <c r="R914" s="302">
        <v>40.277000000000001</v>
      </c>
    </row>
    <row r="915" spans="1:18">
      <c r="A915">
        <v>913</v>
      </c>
      <c r="B915">
        <v>55.854999999999997</v>
      </c>
      <c r="C915">
        <v>56.924999999999997</v>
      </c>
      <c r="D915">
        <v>57.877000000000002</v>
      </c>
      <c r="E915">
        <v>57.378999999999998</v>
      </c>
      <c r="F915">
        <v>56.884999999999998</v>
      </c>
      <c r="G915">
        <v>57.837000000000003</v>
      </c>
      <c r="H915">
        <v>58.332999999999998</v>
      </c>
      <c r="I915" s="302">
        <v>39.405000000000001</v>
      </c>
      <c r="J915" s="302">
        <v>40.427999999999997</v>
      </c>
      <c r="K915" s="302">
        <v>39.631999999999998</v>
      </c>
      <c r="L915" s="302">
        <v>41.259</v>
      </c>
      <c r="M915" s="302">
        <v>40.17</v>
      </c>
      <c r="N915" s="302">
        <v>39.982999999999997</v>
      </c>
      <c r="O915" s="302">
        <v>40.597999999999999</v>
      </c>
      <c r="P915" s="302">
        <v>39.51</v>
      </c>
      <c r="Q915" s="302">
        <v>39.988</v>
      </c>
      <c r="R915" s="302">
        <v>40.015999999999998</v>
      </c>
    </row>
    <row r="916" spans="1:18">
      <c r="A916">
        <v>914</v>
      </c>
      <c r="B916">
        <v>56.686</v>
      </c>
      <c r="C916">
        <v>57.466999999999999</v>
      </c>
      <c r="D916">
        <v>57.332999999999998</v>
      </c>
      <c r="E916">
        <v>57.585000000000001</v>
      </c>
      <c r="F916">
        <v>57.820999999999998</v>
      </c>
      <c r="G916">
        <v>58.984999999999999</v>
      </c>
      <c r="H916">
        <v>58.594000000000001</v>
      </c>
      <c r="I916" s="302">
        <v>39.444000000000003</v>
      </c>
      <c r="J916" s="302">
        <v>40.302999999999997</v>
      </c>
      <c r="K916" s="302">
        <v>39.741</v>
      </c>
      <c r="L916" s="302">
        <v>41.353999999999999</v>
      </c>
      <c r="M916" s="302">
        <v>39.906999999999996</v>
      </c>
      <c r="N916" s="302">
        <v>39.895000000000003</v>
      </c>
      <c r="O916" s="302">
        <v>40.378</v>
      </c>
      <c r="P916" s="302">
        <v>39.445999999999998</v>
      </c>
      <c r="Q916" s="302">
        <v>39.902999999999999</v>
      </c>
      <c r="R916" s="302">
        <v>40.383000000000003</v>
      </c>
    </row>
    <row r="917" spans="1:18">
      <c r="A917">
        <v>915</v>
      </c>
      <c r="B917">
        <v>57.351999999999997</v>
      </c>
      <c r="C917">
        <v>56.597999999999999</v>
      </c>
      <c r="D917">
        <v>57.411999999999999</v>
      </c>
      <c r="E917">
        <v>57.884999999999998</v>
      </c>
      <c r="F917">
        <v>56.975999999999999</v>
      </c>
      <c r="G917">
        <v>59.036999999999999</v>
      </c>
      <c r="H917">
        <v>58.779000000000003</v>
      </c>
      <c r="I917" s="302">
        <v>40.057000000000002</v>
      </c>
      <c r="J917" s="302">
        <v>40.485999999999997</v>
      </c>
      <c r="K917" s="302">
        <v>39.722000000000001</v>
      </c>
      <c r="L917" s="302">
        <v>41.698999999999998</v>
      </c>
      <c r="M917" s="302">
        <v>39.848999999999997</v>
      </c>
      <c r="N917" s="302">
        <v>40.298000000000002</v>
      </c>
      <c r="O917" s="302">
        <v>40.502000000000002</v>
      </c>
      <c r="P917" s="302">
        <v>39.512</v>
      </c>
      <c r="Q917" s="302">
        <v>39.999000000000002</v>
      </c>
      <c r="R917" s="302">
        <v>39.962000000000003</v>
      </c>
    </row>
    <row r="918" spans="1:18">
      <c r="A918">
        <v>916</v>
      </c>
      <c r="B918">
        <v>56.819000000000003</v>
      </c>
      <c r="C918">
        <v>56.941000000000003</v>
      </c>
      <c r="D918">
        <v>58.634</v>
      </c>
      <c r="E918">
        <v>59.122999999999998</v>
      </c>
      <c r="F918">
        <v>57.704000000000001</v>
      </c>
      <c r="G918">
        <v>57.673000000000002</v>
      </c>
      <c r="H918">
        <v>58.25</v>
      </c>
      <c r="I918" s="302">
        <v>39.482999999999997</v>
      </c>
      <c r="J918" s="302">
        <v>40.409999999999997</v>
      </c>
      <c r="K918" s="302">
        <v>39.74</v>
      </c>
      <c r="L918" s="302">
        <v>41.225000000000001</v>
      </c>
      <c r="M918" s="302">
        <v>40.36</v>
      </c>
      <c r="N918" s="302">
        <v>39.978999999999999</v>
      </c>
      <c r="O918" s="302">
        <v>40.499000000000002</v>
      </c>
      <c r="P918" s="302">
        <v>39.534999999999997</v>
      </c>
      <c r="Q918" s="302">
        <v>40.78</v>
      </c>
      <c r="R918" s="302">
        <v>40.012999999999998</v>
      </c>
    </row>
    <row r="919" spans="1:18">
      <c r="A919">
        <v>917</v>
      </c>
      <c r="B919">
        <v>56.682000000000002</v>
      </c>
      <c r="C919">
        <v>56.874000000000002</v>
      </c>
      <c r="D919">
        <v>58.112000000000002</v>
      </c>
      <c r="E919">
        <v>59.201000000000001</v>
      </c>
      <c r="F919">
        <v>79.647999999999996</v>
      </c>
      <c r="G919">
        <v>58.293999999999997</v>
      </c>
      <c r="H919">
        <v>58.006999999999998</v>
      </c>
      <c r="I919" s="302">
        <v>39.39</v>
      </c>
      <c r="J919" s="302">
        <v>41.35</v>
      </c>
      <c r="K919" s="302">
        <v>39.710999999999999</v>
      </c>
      <c r="L919" s="302">
        <v>42.816000000000003</v>
      </c>
      <c r="M919" s="302">
        <v>40.651000000000003</v>
      </c>
      <c r="N919" s="302">
        <v>40.015000000000001</v>
      </c>
      <c r="O919" s="302">
        <v>40.430999999999997</v>
      </c>
      <c r="P919" s="302">
        <v>40.08</v>
      </c>
      <c r="Q919" s="302">
        <v>40.064999999999998</v>
      </c>
      <c r="R919" s="302">
        <v>39.997999999999998</v>
      </c>
    </row>
    <row r="920" spans="1:18">
      <c r="A920">
        <v>918</v>
      </c>
      <c r="B920">
        <v>56.811999999999998</v>
      </c>
      <c r="C920">
        <v>57.225000000000001</v>
      </c>
      <c r="D920">
        <v>57.107999999999997</v>
      </c>
      <c r="E920">
        <v>57.96</v>
      </c>
      <c r="F920">
        <v>57.292999999999999</v>
      </c>
      <c r="G920">
        <v>58.204000000000001</v>
      </c>
      <c r="H920">
        <v>59.247999999999998</v>
      </c>
      <c r="I920" s="302">
        <v>39.67</v>
      </c>
      <c r="J920" s="302">
        <v>40.408000000000001</v>
      </c>
      <c r="K920" s="302">
        <v>39.889000000000003</v>
      </c>
      <c r="L920" s="302">
        <v>41.976999999999997</v>
      </c>
      <c r="M920" s="302">
        <v>39.911000000000001</v>
      </c>
      <c r="N920" s="302">
        <v>40.183</v>
      </c>
      <c r="O920" s="302">
        <v>40.549999999999997</v>
      </c>
      <c r="P920" s="302">
        <v>39.762999999999998</v>
      </c>
      <c r="Q920" s="302">
        <v>40.058999999999997</v>
      </c>
      <c r="R920" s="302">
        <v>40.033000000000001</v>
      </c>
    </row>
    <row r="921" spans="1:18">
      <c r="A921">
        <v>919</v>
      </c>
      <c r="B921">
        <v>56.39</v>
      </c>
      <c r="C921">
        <v>57.061999999999998</v>
      </c>
      <c r="D921">
        <v>57.045999999999999</v>
      </c>
      <c r="E921">
        <v>57.636000000000003</v>
      </c>
      <c r="F921">
        <v>58.33</v>
      </c>
      <c r="G921">
        <v>57.868000000000002</v>
      </c>
      <c r="H921">
        <v>58.433</v>
      </c>
      <c r="I921" s="302">
        <v>39.412999999999997</v>
      </c>
      <c r="J921" s="302">
        <v>40.232999999999997</v>
      </c>
      <c r="K921" s="302">
        <v>39.909999999999997</v>
      </c>
      <c r="L921" s="302">
        <v>41.326999999999998</v>
      </c>
      <c r="M921" s="302">
        <v>40.143999999999998</v>
      </c>
      <c r="N921" s="302">
        <v>40.191000000000003</v>
      </c>
      <c r="O921" s="302">
        <v>40.554000000000002</v>
      </c>
      <c r="P921" s="302">
        <v>39.591000000000001</v>
      </c>
      <c r="Q921" s="302">
        <v>40.280999999999999</v>
      </c>
      <c r="R921" s="302">
        <v>39.960999999999999</v>
      </c>
    </row>
    <row r="922" spans="1:18">
      <c r="A922">
        <v>920</v>
      </c>
      <c r="B922">
        <v>56.164999999999999</v>
      </c>
      <c r="C922">
        <v>58.008000000000003</v>
      </c>
      <c r="D922">
        <v>57.070999999999998</v>
      </c>
      <c r="E922">
        <v>57.866</v>
      </c>
      <c r="F922">
        <v>57.08</v>
      </c>
      <c r="G922">
        <v>57.942999999999998</v>
      </c>
      <c r="H922">
        <v>60.488</v>
      </c>
      <c r="I922" s="302">
        <v>39.316000000000003</v>
      </c>
      <c r="J922" s="302">
        <v>40.322000000000003</v>
      </c>
      <c r="K922" s="302">
        <v>39.83</v>
      </c>
      <c r="L922" s="302">
        <v>42.140999999999998</v>
      </c>
      <c r="M922" s="302">
        <v>40.158000000000001</v>
      </c>
      <c r="N922" s="302">
        <v>39.979999999999997</v>
      </c>
      <c r="O922" s="302">
        <v>41.097999999999999</v>
      </c>
      <c r="P922" s="302">
        <v>39.652000000000001</v>
      </c>
      <c r="Q922" s="302">
        <v>40.048000000000002</v>
      </c>
      <c r="R922" s="302">
        <v>40.073</v>
      </c>
    </row>
    <row r="923" spans="1:18">
      <c r="A923">
        <v>921</v>
      </c>
      <c r="B923">
        <v>56.567</v>
      </c>
      <c r="C923">
        <v>56.704999999999998</v>
      </c>
      <c r="D923">
        <v>56.847999999999999</v>
      </c>
      <c r="E923">
        <v>57.841000000000001</v>
      </c>
      <c r="F923">
        <v>57.408999999999999</v>
      </c>
      <c r="G923">
        <v>58.046999999999997</v>
      </c>
      <c r="H923">
        <v>59.115000000000002</v>
      </c>
      <c r="I923" s="302">
        <v>39.552999999999997</v>
      </c>
      <c r="J923" s="302">
        <v>40.545000000000002</v>
      </c>
      <c r="K923" s="302">
        <v>39.64</v>
      </c>
      <c r="L923" s="302">
        <v>41.406999999999996</v>
      </c>
      <c r="M923" s="302">
        <v>40.197000000000003</v>
      </c>
      <c r="N923" s="302">
        <v>40.216000000000001</v>
      </c>
      <c r="O923" s="302">
        <v>40.343000000000004</v>
      </c>
      <c r="P923" s="302">
        <v>39.662999999999997</v>
      </c>
      <c r="Q923" s="302">
        <v>40.262</v>
      </c>
      <c r="R923" s="302">
        <v>40.076000000000001</v>
      </c>
    </row>
    <row r="924" spans="1:18">
      <c r="A924">
        <v>922</v>
      </c>
      <c r="B924">
        <v>56.600999999999999</v>
      </c>
      <c r="C924">
        <v>56.500999999999998</v>
      </c>
      <c r="D924">
        <v>57.183</v>
      </c>
      <c r="E924">
        <v>57.883000000000003</v>
      </c>
      <c r="F924">
        <v>57.155000000000001</v>
      </c>
      <c r="G924">
        <v>57.972999999999999</v>
      </c>
      <c r="H924">
        <v>58.558999999999997</v>
      </c>
      <c r="I924" s="302">
        <v>39.366</v>
      </c>
      <c r="J924" s="302">
        <v>40.484000000000002</v>
      </c>
      <c r="K924" s="302">
        <v>39.76</v>
      </c>
      <c r="L924" s="302">
        <v>42.091000000000001</v>
      </c>
      <c r="M924" s="302">
        <v>40.243000000000002</v>
      </c>
      <c r="N924" s="302">
        <v>40.049999999999997</v>
      </c>
      <c r="O924" s="302">
        <v>40.228000000000002</v>
      </c>
      <c r="P924" s="302">
        <v>39.609000000000002</v>
      </c>
      <c r="Q924" s="302">
        <v>39.856000000000002</v>
      </c>
      <c r="R924" s="302">
        <v>39.960999999999999</v>
      </c>
    </row>
    <row r="925" spans="1:18">
      <c r="A925">
        <v>923</v>
      </c>
      <c r="B925">
        <v>56.084000000000003</v>
      </c>
      <c r="C925">
        <v>56.795999999999999</v>
      </c>
      <c r="D925">
        <v>56.802</v>
      </c>
      <c r="E925">
        <v>58.021999999999998</v>
      </c>
      <c r="F925">
        <v>57.475000000000001</v>
      </c>
      <c r="G925">
        <v>58.203000000000003</v>
      </c>
      <c r="H925">
        <v>58.29</v>
      </c>
      <c r="I925" s="302">
        <v>39.442</v>
      </c>
      <c r="J925" s="302">
        <v>40.331000000000003</v>
      </c>
      <c r="K925" s="302">
        <v>39.645000000000003</v>
      </c>
      <c r="L925" s="302">
        <v>41.055</v>
      </c>
      <c r="M925" s="302">
        <v>40.161999999999999</v>
      </c>
      <c r="N925" s="302">
        <v>40.570999999999998</v>
      </c>
      <c r="O925" s="302">
        <v>40.527000000000001</v>
      </c>
      <c r="P925" s="302">
        <v>39.642000000000003</v>
      </c>
      <c r="Q925" s="302">
        <v>40.091000000000001</v>
      </c>
      <c r="R925" s="302">
        <v>39.765000000000001</v>
      </c>
    </row>
    <row r="926" spans="1:18">
      <c r="A926">
        <v>924</v>
      </c>
      <c r="B926">
        <v>57.121000000000002</v>
      </c>
      <c r="C926">
        <v>57.008000000000003</v>
      </c>
      <c r="D926">
        <v>57.091999999999999</v>
      </c>
      <c r="E926">
        <v>58.177999999999997</v>
      </c>
      <c r="F926">
        <v>57.253999999999998</v>
      </c>
      <c r="G926">
        <v>57.542000000000002</v>
      </c>
      <c r="H926">
        <v>58.448999999999998</v>
      </c>
      <c r="I926" s="302">
        <v>39.386000000000003</v>
      </c>
      <c r="J926" s="302">
        <v>40.459000000000003</v>
      </c>
      <c r="K926" s="302">
        <v>39.662999999999997</v>
      </c>
      <c r="L926" s="302">
        <v>41.515000000000001</v>
      </c>
      <c r="M926" s="302">
        <v>40.475999999999999</v>
      </c>
      <c r="N926" s="302">
        <v>40.878</v>
      </c>
      <c r="O926" s="302">
        <v>40.273000000000003</v>
      </c>
      <c r="P926" s="302">
        <v>39.536999999999999</v>
      </c>
      <c r="Q926" s="302">
        <v>40.006</v>
      </c>
      <c r="R926" s="302">
        <v>40.268000000000001</v>
      </c>
    </row>
    <row r="927" spans="1:18">
      <c r="A927">
        <v>925</v>
      </c>
      <c r="B927">
        <v>56.682000000000002</v>
      </c>
      <c r="C927">
        <v>57.594999999999999</v>
      </c>
      <c r="D927">
        <v>56.706000000000003</v>
      </c>
      <c r="E927">
        <v>57.381999999999998</v>
      </c>
      <c r="F927">
        <v>56.723999999999997</v>
      </c>
      <c r="G927">
        <v>57.872</v>
      </c>
      <c r="H927">
        <v>58.756999999999998</v>
      </c>
      <c r="I927" s="302">
        <v>39.564999999999998</v>
      </c>
      <c r="J927" s="302">
        <v>40.302999999999997</v>
      </c>
      <c r="K927" s="302">
        <v>39.819000000000003</v>
      </c>
      <c r="L927" s="302">
        <v>41.372</v>
      </c>
      <c r="M927" s="302">
        <v>143.00800000000001</v>
      </c>
      <c r="N927" s="302">
        <v>39.866999999999997</v>
      </c>
      <c r="O927" s="302">
        <v>40.661999999999999</v>
      </c>
      <c r="P927" s="302">
        <v>39.476999999999997</v>
      </c>
      <c r="Q927" s="302">
        <v>40.457000000000001</v>
      </c>
      <c r="R927" s="302">
        <v>40.341000000000001</v>
      </c>
    </row>
    <row r="928" spans="1:18">
      <c r="A928">
        <v>926</v>
      </c>
      <c r="B928">
        <v>56.401000000000003</v>
      </c>
      <c r="C928">
        <v>56.866</v>
      </c>
      <c r="D928">
        <v>57.337000000000003</v>
      </c>
      <c r="E928">
        <v>57.859000000000002</v>
      </c>
      <c r="F928">
        <v>58.012</v>
      </c>
      <c r="G928">
        <v>57.98</v>
      </c>
      <c r="H928">
        <v>59.261000000000003</v>
      </c>
      <c r="I928" s="302">
        <v>39.631</v>
      </c>
      <c r="J928" s="302">
        <v>41.048999999999999</v>
      </c>
      <c r="K928" s="302">
        <v>40.051000000000002</v>
      </c>
      <c r="L928" s="302">
        <v>42.292999999999999</v>
      </c>
      <c r="M928" s="302">
        <v>41.008000000000003</v>
      </c>
      <c r="N928" s="302">
        <v>40.064</v>
      </c>
      <c r="O928" s="302">
        <v>40.698</v>
      </c>
      <c r="P928" s="302">
        <v>39.500999999999998</v>
      </c>
      <c r="Q928" s="302">
        <v>140.50200000000001</v>
      </c>
      <c r="R928" s="302">
        <v>39.902999999999999</v>
      </c>
    </row>
    <row r="929" spans="1:18">
      <c r="A929">
        <v>927</v>
      </c>
      <c r="B929">
        <v>56.384999999999998</v>
      </c>
      <c r="C929">
        <v>56.384999999999998</v>
      </c>
      <c r="D929">
        <v>58.301000000000002</v>
      </c>
      <c r="E929">
        <v>57.68</v>
      </c>
      <c r="F929">
        <v>58.56</v>
      </c>
      <c r="G929">
        <v>57.475000000000001</v>
      </c>
      <c r="H929">
        <v>59.054000000000002</v>
      </c>
      <c r="I929" s="302">
        <v>39.566000000000003</v>
      </c>
      <c r="J929" s="302">
        <v>40.237000000000002</v>
      </c>
      <c r="K929" s="302">
        <v>39.594000000000001</v>
      </c>
      <c r="L929" s="302">
        <v>42.027000000000001</v>
      </c>
      <c r="M929" s="302">
        <v>40.722999999999999</v>
      </c>
      <c r="N929" s="302">
        <v>40.484999999999999</v>
      </c>
      <c r="O929" s="302">
        <v>40.432000000000002</v>
      </c>
      <c r="P929" s="302">
        <v>39.341999999999999</v>
      </c>
      <c r="Q929" s="302">
        <v>40.694000000000003</v>
      </c>
      <c r="R929" s="302">
        <v>40.234000000000002</v>
      </c>
    </row>
    <row r="930" spans="1:18">
      <c r="A930">
        <v>928</v>
      </c>
      <c r="B930">
        <v>56.232999999999997</v>
      </c>
      <c r="C930">
        <v>56.082000000000001</v>
      </c>
      <c r="D930">
        <v>58.924999999999997</v>
      </c>
      <c r="E930">
        <v>57.536000000000001</v>
      </c>
      <c r="F930">
        <v>61.975999999999999</v>
      </c>
      <c r="G930">
        <v>57.679000000000002</v>
      </c>
      <c r="H930">
        <v>59.265000000000001</v>
      </c>
      <c r="I930" s="302">
        <v>39.442999999999998</v>
      </c>
      <c r="J930" s="302">
        <v>40.311</v>
      </c>
      <c r="K930" s="302">
        <v>39.869</v>
      </c>
      <c r="L930" s="302">
        <v>41.082999999999998</v>
      </c>
      <c r="M930" s="302">
        <v>40.188000000000002</v>
      </c>
      <c r="N930" s="302">
        <v>40.090000000000003</v>
      </c>
      <c r="O930" s="302">
        <v>40.17</v>
      </c>
      <c r="P930" s="302">
        <v>39.555999999999997</v>
      </c>
      <c r="Q930" s="302">
        <v>39.956000000000003</v>
      </c>
      <c r="R930" s="302">
        <v>39.976999999999997</v>
      </c>
    </row>
    <row r="931" spans="1:18">
      <c r="A931">
        <v>929</v>
      </c>
      <c r="B931">
        <v>56.287999999999997</v>
      </c>
      <c r="C931">
        <v>56.62</v>
      </c>
      <c r="D931">
        <v>57.247</v>
      </c>
      <c r="E931">
        <v>58.502000000000002</v>
      </c>
      <c r="F931">
        <v>57.287999999999997</v>
      </c>
      <c r="G931">
        <v>57.707000000000001</v>
      </c>
      <c r="H931">
        <v>58.557000000000002</v>
      </c>
      <c r="I931" s="302">
        <v>39.366999999999997</v>
      </c>
      <c r="J931" s="302">
        <v>40.664999999999999</v>
      </c>
      <c r="K931" s="302">
        <v>39.704999999999998</v>
      </c>
      <c r="L931" s="302">
        <v>41.81</v>
      </c>
      <c r="M931" s="302">
        <v>40.738</v>
      </c>
      <c r="N931" s="302">
        <v>39.728999999999999</v>
      </c>
      <c r="O931" s="302">
        <v>40.279000000000003</v>
      </c>
      <c r="P931" s="302">
        <v>39.561999999999998</v>
      </c>
      <c r="Q931" s="302">
        <v>39.957000000000001</v>
      </c>
      <c r="R931" s="302">
        <v>39.921999999999997</v>
      </c>
    </row>
    <row r="932" spans="1:18">
      <c r="A932">
        <v>930</v>
      </c>
      <c r="B932">
        <v>56.210999999999999</v>
      </c>
      <c r="C932">
        <v>56.47</v>
      </c>
      <c r="D932">
        <v>57.978999999999999</v>
      </c>
      <c r="E932">
        <v>57.737000000000002</v>
      </c>
      <c r="F932">
        <v>57.082999999999998</v>
      </c>
      <c r="G932">
        <v>57.645000000000003</v>
      </c>
      <c r="H932">
        <v>58.677</v>
      </c>
      <c r="I932" s="302">
        <v>39.655000000000001</v>
      </c>
      <c r="J932" s="302">
        <v>40.359000000000002</v>
      </c>
      <c r="K932" s="302">
        <v>39.765000000000001</v>
      </c>
      <c r="L932" s="302">
        <v>41.738999999999997</v>
      </c>
      <c r="M932" s="302">
        <v>40.286000000000001</v>
      </c>
      <c r="N932" s="302">
        <v>39.908999999999999</v>
      </c>
      <c r="O932" s="302">
        <v>40.515000000000001</v>
      </c>
      <c r="P932" s="302">
        <v>39.473999999999997</v>
      </c>
      <c r="Q932" s="302">
        <v>39.935000000000002</v>
      </c>
      <c r="R932" s="302">
        <v>39.811999999999998</v>
      </c>
    </row>
    <row r="933" spans="1:18">
      <c r="A933">
        <v>931</v>
      </c>
      <c r="B933">
        <v>55.829000000000001</v>
      </c>
      <c r="C933">
        <v>58.859000000000002</v>
      </c>
      <c r="D933">
        <v>56.795000000000002</v>
      </c>
      <c r="E933">
        <v>58.387</v>
      </c>
      <c r="F933">
        <v>57.283999999999999</v>
      </c>
      <c r="G933">
        <v>58.292999999999999</v>
      </c>
      <c r="H933">
        <v>58.475999999999999</v>
      </c>
      <c r="I933" s="302">
        <v>39.533999999999999</v>
      </c>
      <c r="J933" s="302">
        <v>40.466000000000001</v>
      </c>
      <c r="K933" s="302">
        <v>39.808</v>
      </c>
      <c r="L933" s="302">
        <v>41.698</v>
      </c>
      <c r="M933" s="302">
        <v>40.176000000000002</v>
      </c>
      <c r="N933" s="302">
        <v>39.854999999999997</v>
      </c>
      <c r="O933" s="302">
        <v>40.575000000000003</v>
      </c>
      <c r="P933" s="302">
        <v>39.499000000000002</v>
      </c>
      <c r="Q933" s="302">
        <v>40.506</v>
      </c>
      <c r="R933" s="302">
        <v>40.149000000000001</v>
      </c>
    </row>
    <row r="934" spans="1:18">
      <c r="A934">
        <v>932</v>
      </c>
      <c r="B934">
        <v>55.97</v>
      </c>
      <c r="C934">
        <v>56.767000000000003</v>
      </c>
      <c r="D934">
        <v>56.728000000000002</v>
      </c>
      <c r="E934">
        <v>57.052999999999997</v>
      </c>
      <c r="F934">
        <v>58.991</v>
      </c>
      <c r="G934">
        <v>59.581000000000003</v>
      </c>
      <c r="H934">
        <v>59.273000000000003</v>
      </c>
      <c r="I934" s="302">
        <v>39.436999999999998</v>
      </c>
      <c r="J934" s="302">
        <v>40.216000000000001</v>
      </c>
      <c r="K934" s="302">
        <v>39.872999999999998</v>
      </c>
      <c r="L934" s="302">
        <v>41.789000000000001</v>
      </c>
      <c r="M934" s="302">
        <v>40.154000000000003</v>
      </c>
      <c r="N934" s="302">
        <v>39.895000000000003</v>
      </c>
      <c r="O934" s="302">
        <v>40.396999999999998</v>
      </c>
      <c r="P934" s="302">
        <v>39.555</v>
      </c>
      <c r="Q934" s="302">
        <v>39.899000000000001</v>
      </c>
      <c r="R934" s="302">
        <v>39.860999999999997</v>
      </c>
    </row>
    <row r="935" spans="1:18">
      <c r="A935">
        <v>933</v>
      </c>
      <c r="B935">
        <v>56.508000000000003</v>
      </c>
      <c r="C935">
        <v>56.515000000000001</v>
      </c>
      <c r="D935">
        <v>56.497</v>
      </c>
      <c r="E935">
        <v>57.401000000000003</v>
      </c>
      <c r="F935">
        <v>58.466000000000001</v>
      </c>
      <c r="G935">
        <v>57.377000000000002</v>
      </c>
      <c r="H935">
        <v>58.54</v>
      </c>
      <c r="I935" s="302">
        <v>39.302999999999997</v>
      </c>
      <c r="J935" s="302">
        <v>40.366999999999997</v>
      </c>
      <c r="K935" s="302">
        <v>40.302</v>
      </c>
      <c r="L935" s="302">
        <v>42.95</v>
      </c>
      <c r="M935" s="302">
        <v>40.012999999999998</v>
      </c>
      <c r="N935" s="302">
        <v>39.808999999999997</v>
      </c>
      <c r="O935" s="302">
        <v>40.633000000000003</v>
      </c>
      <c r="P935" s="302">
        <v>39.499000000000002</v>
      </c>
      <c r="Q935" s="302">
        <v>39.756999999999998</v>
      </c>
      <c r="R935" s="302">
        <v>39.978000000000002</v>
      </c>
    </row>
    <row r="936" spans="1:18">
      <c r="A936">
        <v>934</v>
      </c>
      <c r="B936">
        <v>56.265000000000001</v>
      </c>
      <c r="C936">
        <v>56.210999999999999</v>
      </c>
      <c r="D936">
        <v>56.695999999999998</v>
      </c>
      <c r="E936">
        <v>57.552</v>
      </c>
      <c r="F936">
        <v>58.898000000000003</v>
      </c>
      <c r="G936">
        <v>57.09</v>
      </c>
      <c r="H936">
        <v>58.228999999999999</v>
      </c>
      <c r="I936" s="302">
        <v>39.484999999999999</v>
      </c>
      <c r="J936" s="302">
        <v>40.231000000000002</v>
      </c>
      <c r="K936" s="302">
        <v>39.773000000000003</v>
      </c>
      <c r="L936" s="302">
        <v>41.601999999999997</v>
      </c>
      <c r="M936" s="302">
        <v>39.892000000000003</v>
      </c>
      <c r="N936" s="302">
        <v>40.152999999999999</v>
      </c>
      <c r="O936" s="302">
        <v>41.198</v>
      </c>
      <c r="P936" s="302">
        <v>39.68</v>
      </c>
      <c r="Q936" s="302">
        <v>39.673999999999999</v>
      </c>
      <c r="R936" s="302">
        <v>40.241999999999997</v>
      </c>
    </row>
    <row r="937" spans="1:18">
      <c r="A937">
        <v>935</v>
      </c>
      <c r="B937">
        <v>56.484999999999999</v>
      </c>
      <c r="C937">
        <v>56.473999999999997</v>
      </c>
      <c r="D937">
        <v>56.378</v>
      </c>
      <c r="E937">
        <v>58.575000000000003</v>
      </c>
      <c r="F937">
        <v>57.13</v>
      </c>
      <c r="G937">
        <v>57.55</v>
      </c>
      <c r="H937">
        <v>58.668999999999997</v>
      </c>
      <c r="I937" s="302">
        <v>39.845999999999997</v>
      </c>
      <c r="J937" s="302">
        <v>40.427999999999997</v>
      </c>
      <c r="K937" s="302">
        <v>39.789000000000001</v>
      </c>
      <c r="L937" s="302">
        <v>42.045999999999999</v>
      </c>
      <c r="M937" s="302">
        <v>39.99</v>
      </c>
      <c r="N937" s="302">
        <v>39.835000000000001</v>
      </c>
      <c r="O937" s="302">
        <v>40.530999999999999</v>
      </c>
      <c r="P937" s="302">
        <v>39.46</v>
      </c>
      <c r="Q937" s="302">
        <v>39.844000000000001</v>
      </c>
      <c r="R937" s="302">
        <v>39.972000000000001</v>
      </c>
    </row>
    <row r="938" spans="1:18">
      <c r="A938">
        <v>936</v>
      </c>
      <c r="B938">
        <v>56.067999999999998</v>
      </c>
      <c r="C938">
        <v>55.932000000000002</v>
      </c>
      <c r="D938">
        <v>56.845999999999997</v>
      </c>
      <c r="E938">
        <v>58.134999999999998</v>
      </c>
      <c r="F938">
        <v>57.628999999999998</v>
      </c>
      <c r="G938">
        <v>57.03</v>
      </c>
      <c r="H938">
        <v>58.75</v>
      </c>
      <c r="I938" s="302">
        <v>39.383000000000003</v>
      </c>
      <c r="J938" s="302">
        <v>40.454000000000001</v>
      </c>
      <c r="K938" s="302">
        <v>40.024999999999999</v>
      </c>
      <c r="L938" s="302">
        <v>41.152000000000001</v>
      </c>
      <c r="M938" s="302">
        <v>40.110999999999997</v>
      </c>
      <c r="N938" s="302">
        <v>40.072000000000003</v>
      </c>
      <c r="O938" s="302">
        <v>40.375999999999998</v>
      </c>
      <c r="P938" s="302">
        <v>40.442999999999998</v>
      </c>
      <c r="Q938" s="302">
        <v>39.746000000000002</v>
      </c>
      <c r="R938" s="302">
        <v>39.988999999999997</v>
      </c>
    </row>
    <row r="939" spans="1:18">
      <c r="A939">
        <v>937</v>
      </c>
      <c r="B939">
        <v>56.079000000000001</v>
      </c>
      <c r="C939">
        <v>56.061</v>
      </c>
      <c r="D939">
        <v>56.887999999999998</v>
      </c>
      <c r="E939">
        <v>58.762999999999998</v>
      </c>
      <c r="F939">
        <v>57.473999999999997</v>
      </c>
      <c r="G939">
        <v>57.85</v>
      </c>
      <c r="H939">
        <v>58.9</v>
      </c>
      <c r="I939" s="302">
        <v>39.332000000000001</v>
      </c>
      <c r="J939" s="302">
        <v>40.316000000000003</v>
      </c>
      <c r="K939" s="302">
        <v>39.707000000000001</v>
      </c>
      <c r="L939" s="302">
        <v>41.720999999999997</v>
      </c>
      <c r="M939" s="302">
        <v>39.957000000000001</v>
      </c>
      <c r="N939" s="302">
        <v>39.991</v>
      </c>
      <c r="O939" s="302">
        <v>40.353000000000002</v>
      </c>
      <c r="P939" s="302">
        <v>39.549999999999997</v>
      </c>
      <c r="Q939" s="302">
        <v>40.023000000000003</v>
      </c>
      <c r="R939" s="302">
        <v>40.201999999999998</v>
      </c>
    </row>
    <row r="940" spans="1:18">
      <c r="A940">
        <v>938</v>
      </c>
      <c r="B940">
        <v>56.39</v>
      </c>
      <c r="C940">
        <v>56.378999999999998</v>
      </c>
      <c r="D940">
        <v>57.953000000000003</v>
      </c>
      <c r="E940">
        <v>58.03</v>
      </c>
      <c r="F940">
        <v>56.841000000000001</v>
      </c>
      <c r="G940">
        <v>57.11</v>
      </c>
      <c r="H940">
        <v>56.38</v>
      </c>
      <c r="I940" s="302">
        <v>39.637999999999998</v>
      </c>
      <c r="J940" s="302">
        <v>43.024999999999999</v>
      </c>
      <c r="K940" s="302">
        <v>39.783000000000001</v>
      </c>
      <c r="L940" s="302">
        <v>41.838999999999999</v>
      </c>
      <c r="M940" s="302">
        <v>40.029000000000003</v>
      </c>
      <c r="N940" s="302">
        <v>39.959000000000003</v>
      </c>
      <c r="O940" s="302">
        <v>40.427</v>
      </c>
      <c r="P940" s="302">
        <v>39.587000000000003</v>
      </c>
      <c r="Q940" s="302">
        <v>39.796999999999997</v>
      </c>
      <c r="R940" s="302">
        <v>39.738</v>
      </c>
    </row>
    <row r="941" spans="1:18">
      <c r="A941">
        <v>939</v>
      </c>
      <c r="B941">
        <v>56.122999999999998</v>
      </c>
      <c r="C941">
        <v>56.335999999999999</v>
      </c>
      <c r="D941">
        <v>57.176000000000002</v>
      </c>
      <c r="E941">
        <v>57.5</v>
      </c>
      <c r="F941">
        <v>57.37</v>
      </c>
      <c r="G941">
        <v>56.465000000000003</v>
      </c>
      <c r="H941">
        <v>56.508000000000003</v>
      </c>
      <c r="I941" s="302">
        <v>39.865000000000002</v>
      </c>
      <c r="J941" s="302">
        <v>60.68</v>
      </c>
      <c r="K941" s="302">
        <v>40.048000000000002</v>
      </c>
      <c r="L941" s="302">
        <v>41.067999999999998</v>
      </c>
      <c r="M941" s="302">
        <v>39.786000000000001</v>
      </c>
      <c r="N941" s="302">
        <v>39.97</v>
      </c>
      <c r="O941" s="302">
        <v>40.942999999999998</v>
      </c>
      <c r="P941" s="302">
        <v>39.786000000000001</v>
      </c>
      <c r="Q941" s="302">
        <v>39.834000000000003</v>
      </c>
      <c r="R941" s="302">
        <v>39.774999999999999</v>
      </c>
    </row>
    <row r="942" spans="1:18">
      <c r="A942">
        <v>940</v>
      </c>
      <c r="B942">
        <v>56.619</v>
      </c>
      <c r="C942">
        <v>55.841999999999999</v>
      </c>
      <c r="D942">
        <v>57.414000000000001</v>
      </c>
      <c r="E942">
        <v>57.508000000000003</v>
      </c>
      <c r="F942">
        <v>57.176000000000002</v>
      </c>
      <c r="G942">
        <v>57.5</v>
      </c>
      <c r="H942">
        <v>55.756</v>
      </c>
      <c r="I942" s="302">
        <v>39.933999999999997</v>
      </c>
      <c r="J942" s="302">
        <v>40.402000000000001</v>
      </c>
      <c r="K942" s="302">
        <v>39.828000000000003</v>
      </c>
      <c r="L942" s="302">
        <v>40.613</v>
      </c>
      <c r="M942" s="302">
        <v>39.930999999999997</v>
      </c>
      <c r="N942" s="302">
        <v>40.508000000000003</v>
      </c>
      <c r="O942" s="302">
        <v>40.619999999999997</v>
      </c>
      <c r="P942" s="302">
        <v>39.462000000000003</v>
      </c>
      <c r="Q942" s="302">
        <v>39.661000000000001</v>
      </c>
      <c r="R942" s="302">
        <v>39.738</v>
      </c>
    </row>
    <row r="943" spans="1:18">
      <c r="A943">
        <v>941</v>
      </c>
      <c r="B943">
        <v>57.866999999999997</v>
      </c>
      <c r="C943">
        <v>55.892000000000003</v>
      </c>
      <c r="D943">
        <v>57.317</v>
      </c>
      <c r="E943">
        <v>57.774999999999999</v>
      </c>
      <c r="F943">
        <v>57.674999999999997</v>
      </c>
      <c r="G943">
        <v>57.89</v>
      </c>
      <c r="H943">
        <v>56.777000000000001</v>
      </c>
      <c r="I943" s="302">
        <v>39.935000000000002</v>
      </c>
      <c r="J943" s="302">
        <v>40.192</v>
      </c>
      <c r="K943" s="302">
        <v>39.706000000000003</v>
      </c>
      <c r="L943" s="302">
        <v>40.753999999999998</v>
      </c>
      <c r="M943" s="302">
        <v>40.027000000000001</v>
      </c>
      <c r="N943" s="302">
        <v>40.11</v>
      </c>
      <c r="O943" s="302">
        <v>40.844000000000001</v>
      </c>
      <c r="P943" s="302">
        <v>39.429000000000002</v>
      </c>
      <c r="Q943" s="302">
        <v>39.686</v>
      </c>
      <c r="R943" s="302">
        <v>39.773000000000003</v>
      </c>
    </row>
    <row r="944" spans="1:18">
      <c r="A944">
        <v>942</v>
      </c>
      <c r="B944">
        <v>58.023000000000003</v>
      </c>
      <c r="C944">
        <v>55.868000000000002</v>
      </c>
      <c r="D944">
        <v>57.027999999999999</v>
      </c>
      <c r="E944">
        <v>57.567999999999998</v>
      </c>
      <c r="F944">
        <v>58.161999999999999</v>
      </c>
      <c r="G944">
        <v>57.436</v>
      </c>
      <c r="H944">
        <v>57.27</v>
      </c>
      <c r="I944" s="302">
        <v>39.692</v>
      </c>
      <c r="J944" s="302">
        <v>40.164999999999999</v>
      </c>
      <c r="K944" s="302">
        <v>39.712000000000003</v>
      </c>
      <c r="L944" s="302">
        <v>41.262</v>
      </c>
      <c r="M944" s="302">
        <v>40.036000000000001</v>
      </c>
      <c r="N944" s="302">
        <v>40.021999999999998</v>
      </c>
      <c r="O944" s="302">
        <v>40.423000000000002</v>
      </c>
      <c r="P944" s="302">
        <v>39.415999999999997</v>
      </c>
      <c r="Q944" s="302">
        <v>39.936999999999998</v>
      </c>
      <c r="R944" s="302">
        <v>39.795000000000002</v>
      </c>
    </row>
    <row r="945" spans="1:18">
      <c r="A945">
        <v>943</v>
      </c>
      <c r="B945">
        <v>55.851999999999997</v>
      </c>
      <c r="C945">
        <v>56.101999999999997</v>
      </c>
      <c r="D945">
        <v>56.890999999999998</v>
      </c>
      <c r="E945">
        <v>57.741999999999997</v>
      </c>
      <c r="F945">
        <v>59.262</v>
      </c>
      <c r="G945">
        <v>58.54</v>
      </c>
      <c r="H945">
        <v>57.347999999999999</v>
      </c>
      <c r="I945" s="302">
        <v>39.564999999999998</v>
      </c>
      <c r="J945" s="302">
        <v>40.396999999999998</v>
      </c>
      <c r="K945" s="302">
        <v>39.911999999999999</v>
      </c>
      <c r="L945" s="302">
        <v>41.381</v>
      </c>
      <c r="M945" s="302">
        <v>39.953000000000003</v>
      </c>
      <c r="N945" s="302">
        <v>39.969000000000001</v>
      </c>
      <c r="O945" s="302">
        <v>40.228000000000002</v>
      </c>
      <c r="P945" s="302">
        <v>39.435000000000002</v>
      </c>
      <c r="Q945" s="302">
        <v>39.881</v>
      </c>
      <c r="R945" s="302">
        <v>40.122</v>
      </c>
    </row>
    <row r="946" spans="1:18">
      <c r="A946">
        <v>944</v>
      </c>
      <c r="B946">
        <v>56.271999999999998</v>
      </c>
      <c r="C946">
        <v>57.723999999999997</v>
      </c>
      <c r="D946">
        <v>56.850999999999999</v>
      </c>
      <c r="E946">
        <v>57.442</v>
      </c>
      <c r="F946">
        <v>57.906999999999996</v>
      </c>
      <c r="G946">
        <v>57.113999999999997</v>
      </c>
      <c r="H946">
        <v>56.152999999999999</v>
      </c>
      <c r="I946" s="302">
        <v>39.637</v>
      </c>
      <c r="J946" s="302">
        <v>40.331000000000003</v>
      </c>
      <c r="K946" s="302">
        <v>39.707000000000001</v>
      </c>
      <c r="L946" s="302">
        <v>42.649000000000001</v>
      </c>
      <c r="M946" s="302">
        <v>39.695</v>
      </c>
      <c r="N946" s="302">
        <v>40.305</v>
      </c>
      <c r="O946" s="302">
        <v>40.402999999999999</v>
      </c>
      <c r="P946" s="302">
        <v>39.457000000000001</v>
      </c>
      <c r="Q946" s="302">
        <v>39.860999999999997</v>
      </c>
      <c r="R946" s="302">
        <v>40.112000000000002</v>
      </c>
    </row>
    <row r="947" spans="1:18">
      <c r="A947">
        <v>945</v>
      </c>
      <c r="B947">
        <v>56.697000000000003</v>
      </c>
      <c r="C947">
        <v>56.496000000000002</v>
      </c>
      <c r="D947">
        <v>57.179000000000002</v>
      </c>
      <c r="E947">
        <v>57.679000000000002</v>
      </c>
      <c r="F947">
        <v>57.293999999999997</v>
      </c>
      <c r="G947">
        <v>57.128</v>
      </c>
      <c r="H947">
        <v>55.996000000000002</v>
      </c>
      <c r="I947" s="302">
        <v>39.590000000000003</v>
      </c>
      <c r="J947" s="302">
        <v>40.999000000000002</v>
      </c>
      <c r="K947" s="302">
        <v>39.676000000000002</v>
      </c>
      <c r="L947" s="302">
        <v>41.314</v>
      </c>
      <c r="M947" s="302">
        <v>39.969000000000001</v>
      </c>
      <c r="N947" s="302">
        <v>39.999000000000002</v>
      </c>
      <c r="O947" s="302">
        <v>41.752000000000002</v>
      </c>
      <c r="P947" s="302">
        <v>39.484000000000002</v>
      </c>
      <c r="Q947" s="302">
        <v>39.713000000000001</v>
      </c>
      <c r="R947" s="302">
        <v>39.837000000000003</v>
      </c>
    </row>
    <row r="948" spans="1:18">
      <c r="A948">
        <v>946</v>
      </c>
      <c r="B948">
        <v>57.356000000000002</v>
      </c>
      <c r="C948">
        <v>56.198</v>
      </c>
      <c r="D948">
        <v>56.706000000000003</v>
      </c>
      <c r="E948">
        <v>58.045999999999999</v>
      </c>
      <c r="F948">
        <v>57.018000000000001</v>
      </c>
      <c r="G948">
        <v>57.792000000000002</v>
      </c>
      <c r="H948">
        <v>55.688000000000002</v>
      </c>
      <c r="I948" s="302">
        <v>39.399000000000001</v>
      </c>
      <c r="J948" s="302">
        <v>40.402000000000001</v>
      </c>
      <c r="K948" s="302">
        <v>39.728000000000002</v>
      </c>
      <c r="L948" s="302">
        <v>41.034999999999997</v>
      </c>
      <c r="M948" s="302">
        <v>39.896999999999998</v>
      </c>
      <c r="N948" s="302">
        <v>40.113</v>
      </c>
      <c r="O948" s="302">
        <v>40.534999999999997</v>
      </c>
      <c r="P948" s="302">
        <v>39.606000000000002</v>
      </c>
      <c r="Q948" s="302">
        <v>40.024999999999999</v>
      </c>
      <c r="R948" s="302">
        <v>39.99</v>
      </c>
    </row>
    <row r="949" spans="1:18">
      <c r="A949">
        <v>947</v>
      </c>
      <c r="B949">
        <v>56.619</v>
      </c>
      <c r="C949">
        <v>56.081000000000003</v>
      </c>
      <c r="D949">
        <v>56.930999999999997</v>
      </c>
      <c r="E949">
        <v>57.584000000000003</v>
      </c>
      <c r="F949">
        <v>56.966999999999999</v>
      </c>
      <c r="G949">
        <v>57.738</v>
      </c>
      <c r="H949">
        <v>55.497</v>
      </c>
      <c r="I949" s="302">
        <v>39.563000000000002</v>
      </c>
      <c r="J949" s="302">
        <v>40.645000000000003</v>
      </c>
      <c r="K949" s="302">
        <v>39.68</v>
      </c>
      <c r="L949" s="302">
        <v>42.037999999999997</v>
      </c>
      <c r="M949" s="302">
        <v>39.872</v>
      </c>
      <c r="N949" s="302">
        <v>40.265000000000001</v>
      </c>
      <c r="O949" s="302">
        <v>40.409999999999997</v>
      </c>
      <c r="P949" s="302">
        <v>39.386000000000003</v>
      </c>
      <c r="Q949" s="302">
        <v>39.744</v>
      </c>
      <c r="R949" s="302">
        <v>39.816000000000003</v>
      </c>
    </row>
    <row r="950" spans="1:18">
      <c r="A950">
        <v>948</v>
      </c>
      <c r="B950">
        <v>56.54</v>
      </c>
      <c r="C950">
        <v>55.921999999999997</v>
      </c>
      <c r="D950">
        <v>57.183999999999997</v>
      </c>
      <c r="E950">
        <v>57.186999999999998</v>
      </c>
      <c r="F950">
        <v>57.103999999999999</v>
      </c>
      <c r="G950">
        <v>57.064999999999998</v>
      </c>
      <c r="H950">
        <v>56.62</v>
      </c>
      <c r="I950" s="302">
        <v>39.536999999999999</v>
      </c>
      <c r="J950" s="302">
        <v>40.451000000000001</v>
      </c>
      <c r="K950" s="302">
        <v>40.406999999999996</v>
      </c>
      <c r="L950" s="302">
        <v>41.548999999999999</v>
      </c>
      <c r="M950" s="302">
        <v>40.066000000000003</v>
      </c>
      <c r="N950" s="302">
        <v>40.008000000000003</v>
      </c>
      <c r="O950" s="302">
        <v>40.540999999999997</v>
      </c>
      <c r="P950" s="302">
        <v>39.497999999999998</v>
      </c>
      <c r="Q950" s="302">
        <v>39.768000000000001</v>
      </c>
      <c r="R950" s="302">
        <v>40.866999999999997</v>
      </c>
    </row>
    <row r="951" spans="1:18">
      <c r="A951">
        <v>949</v>
      </c>
      <c r="B951">
        <v>56.2</v>
      </c>
      <c r="C951">
        <v>56.01</v>
      </c>
      <c r="D951">
        <v>57.337000000000003</v>
      </c>
      <c r="E951">
        <v>57.39</v>
      </c>
      <c r="F951">
        <v>56.944000000000003</v>
      </c>
      <c r="G951">
        <v>56.902999999999999</v>
      </c>
      <c r="H951">
        <v>55.73</v>
      </c>
      <c r="I951" s="302">
        <v>40.831000000000003</v>
      </c>
      <c r="J951" s="302">
        <v>40.603000000000002</v>
      </c>
      <c r="K951" s="302">
        <v>40.33</v>
      </c>
      <c r="L951" s="302">
        <v>41.332999999999998</v>
      </c>
      <c r="M951" s="302">
        <v>40.039000000000001</v>
      </c>
      <c r="N951" s="302">
        <v>40.204999999999998</v>
      </c>
      <c r="O951" s="302">
        <v>40.341999999999999</v>
      </c>
      <c r="P951" s="302">
        <v>39.659999999999997</v>
      </c>
      <c r="Q951" s="302">
        <v>39.584000000000003</v>
      </c>
      <c r="R951" s="302">
        <v>143.57400000000001</v>
      </c>
    </row>
    <row r="952" spans="1:18">
      <c r="A952">
        <v>950</v>
      </c>
      <c r="B952">
        <v>56.649000000000001</v>
      </c>
      <c r="C952">
        <v>55.610999999999997</v>
      </c>
      <c r="D952">
        <v>56.991999999999997</v>
      </c>
      <c r="E952">
        <v>58.295999999999999</v>
      </c>
      <c r="F952">
        <v>58.283000000000001</v>
      </c>
      <c r="G952">
        <v>56.655000000000001</v>
      </c>
      <c r="H952">
        <v>55.445</v>
      </c>
      <c r="I952" s="302">
        <v>39.506999999999998</v>
      </c>
      <c r="J952" s="302">
        <v>40.756999999999998</v>
      </c>
      <c r="K952" s="302">
        <v>40.000999999999998</v>
      </c>
      <c r="L952" s="302">
        <v>41.643000000000001</v>
      </c>
      <c r="M952" s="302">
        <v>39.908999999999999</v>
      </c>
      <c r="N952" s="302">
        <v>40.015999999999998</v>
      </c>
      <c r="O952" s="302">
        <v>40.677999999999997</v>
      </c>
      <c r="P952" s="302">
        <v>39.454000000000001</v>
      </c>
      <c r="Q952" s="302">
        <v>39.606000000000002</v>
      </c>
      <c r="R952" s="302">
        <v>41.718000000000004</v>
      </c>
    </row>
    <row r="953" spans="1:18">
      <c r="A953">
        <v>951</v>
      </c>
      <c r="B953">
        <v>56.929000000000002</v>
      </c>
      <c r="C953">
        <v>55.92</v>
      </c>
      <c r="D953">
        <v>57.390999999999998</v>
      </c>
      <c r="E953">
        <v>57.906999999999996</v>
      </c>
      <c r="F953">
        <v>57.73</v>
      </c>
      <c r="G953">
        <v>57.551000000000002</v>
      </c>
      <c r="H953">
        <v>55.968000000000004</v>
      </c>
      <c r="I953" s="302">
        <v>39.914000000000001</v>
      </c>
      <c r="J953" s="302">
        <v>40.463000000000001</v>
      </c>
      <c r="K953" s="302">
        <v>39.755000000000003</v>
      </c>
      <c r="L953" s="302">
        <v>41.47</v>
      </c>
      <c r="M953" s="302">
        <v>39.920999999999999</v>
      </c>
      <c r="N953" s="302">
        <v>40.07</v>
      </c>
      <c r="O953" s="302">
        <v>40.664000000000001</v>
      </c>
      <c r="P953" s="302">
        <v>39.799999999999997</v>
      </c>
      <c r="Q953" s="302">
        <v>39.637</v>
      </c>
      <c r="R953" s="302">
        <v>40.774999999999999</v>
      </c>
    </row>
    <row r="954" spans="1:18">
      <c r="A954">
        <v>952</v>
      </c>
      <c r="B954">
        <v>56.372</v>
      </c>
      <c r="C954">
        <v>55.731000000000002</v>
      </c>
      <c r="D954">
        <v>57.195999999999998</v>
      </c>
      <c r="E954">
        <v>57.578000000000003</v>
      </c>
      <c r="F954">
        <v>56.71</v>
      </c>
      <c r="G954">
        <v>56.8</v>
      </c>
      <c r="H954">
        <v>55.677999999999997</v>
      </c>
      <c r="I954" s="302">
        <v>39.470999999999997</v>
      </c>
      <c r="J954" s="302">
        <v>40.593000000000004</v>
      </c>
      <c r="K954" s="302">
        <v>39.970999999999997</v>
      </c>
      <c r="L954" s="302">
        <v>41.738999999999997</v>
      </c>
      <c r="M954" s="302">
        <v>39.851999999999997</v>
      </c>
      <c r="N954" s="302">
        <v>39.994</v>
      </c>
      <c r="O954" s="302">
        <v>40.521999999999998</v>
      </c>
      <c r="P954" s="302">
        <v>39.482999999999997</v>
      </c>
      <c r="Q954" s="302">
        <v>39.957999999999998</v>
      </c>
      <c r="R954" s="302">
        <v>40.783999999999999</v>
      </c>
    </row>
    <row r="955" spans="1:18">
      <c r="A955">
        <v>953</v>
      </c>
      <c r="B955">
        <v>56.47</v>
      </c>
      <c r="C955">
        <v>55.957999999999998</v>
      </c>
      <c r="D955">
        <v>57.225000000000001</v>
      </c>
      <c r="E955">
        <v>57.52</v>
      </c>
      <c r="F955">
        <v>57.52</v>
      </c>
      <c r="G955">
        <v>57.277000000000001</v>
      </c>
      <c r="H955">
        <v>55.59</v>
      </c>
      <c r="I955" s="302">
        <v>39.502000000000002</v>
      </c>
      <c r="J955" s="302">
        <v>40.395000000000003</v>
      </c>
      <c r="K955" s="302">
        <v>39.845999999999997</v>
      </c>
      <c r="L955" s="302">
        <v>41.786999999999999</v>
      </c>
      <c r="M955" s="302">
        <v>39.902000000000001</v>
      </c>
      <c r="N955" s="302">
        <v>39.975999999999999</v>
      </c>
      <c r="O955" s="302">
        <v>40.39</v>
      </c>
      <c r="P955" s="302">
        <v>39.548999999999999</v>
      </c>
      <c r="Q955" s="302">
        <v>39.841000000000001</v>
      </c>
      <c r="R955" s="302">
        <v>40.677999999999997</v>
      </c>
    </row>
    <row r="956" spans="1:18">
      <c r="A956">
        <v>954</v>
      </c>
      <c r="B956">
        <v>56.466999999999999</v>
      </c>
      <c r="C956">
        <v>55.832000000000001</v>
      </c>
      <c r="D956">
        <v>57.923999999999999</v>
      </c>
      <c r="E956">
        <v>57.06</v>
      </c>
      <c r="F956">
        <v>57.61</v>
      </c>
      <c r="G956">
        <v>56.994</v>
      </c>
      <c r="H956">
        <v>55.537999999999997</v>
      </c>
      <c r="I956" s="302">
        <v>39.384999999999998</v>
      </c>
      <c r="J956" s="302">
        <v>40.475999999999999</v>
      </c>
      <c r="K956" s="302">
        <v>39.776000000000003</v>
      </c>
      <c r="L956" s="302">
        <v>41.350999999999999</v>
      </c>
      <c r="M956" s="302">
        <v>40.909999999999997</v>
      </c>
      <c r="N956" s="302">
        <v>40.18</v>
      </c>
      <c r="O956" s="302">
        <v>143.678</v>
      </c>
      <c r="P956" s="302">
        <v>39.612000000000002</v>
      </c>
      <c r="Q956" s="302">
        <v>40.688000000000002</v>
      </c>
      <c r="R956" s="302">
        <v>40.441000000000003</v>
      </c>
    </row>
    <row r="957" spans="1:18">
      <c r="A957">
        <v>955</v>
      </c>
      <c r="B957">
        <v>56.500999999999998</v>
      </c>
      <c r="C957">
        <v>55.843000000000004</v>
      </c>
      <c r="D957">
        <v>57.177999999999997</v>
      </c>
      <c r="E957">
        <v>58.22</v>
      </c>
      <c r="F957">
        <v>57.54</v>
      </c>
      <c r="G957">
        <v>57.561999999999998</v>
      </c>
      <c r="H957">
        <v>55.072000000000003</v>
      </c>
      <c r="I957" s="302">
        <v>39.418999999999997</v>
      </c>
      <c r="J957" s="302">
        <v>41.078000000000003</v>
      </c>
      <c r="K957" s="302">
        <v>39.697000000000003</v>
      </c>
      <c r="L957" s="302">
        <v>41.8</v>
      </c>
      <c r="M957" s="302">
        <v>40.369999999999997</v>
      </c>
      <c r="N957" s="302">
        <v>40.093000000000004</v>
      </c>
      <c r="O957" s="302">
        <v>41.097000000000001</v>
      </c>
      <c r="P957" s="302">
        <v>40.134999999999998</v>
      </c>
      <c r="Q957" s="302">
        <v>39.512</v>
      </c>
      <c r="R957" s="302">
        <v>40.457999999999998</v>
      </c>
    </row>
    <row r="958" spans="1:18">
      <c r="A958">
        <v>956</v>
      </c>
      <c r="B958">
        <v>57.295000000000002</v>
      </c>
      <c r="C958">
        <v>56.228000000000002</v>
      </c>
      <c r="D958">
        <v>56.783000000000001</v>
      </c>
      <c r="E958">
        <v>57.9</v>
      </c>
      <c r="F958">
        <v>57.49</v>
      </c>
      <c r="G958">
        <v>57.393999999999998</v>
      </c>
      <c r="H958">
        <v>56.505000000000003</v>
      </c>
      <c r="I958" s="302">
        <v>40.247999999999998</v>
      </c>
      <c r="J958" s="302">
        <v>40.356999999999999</v>
      </c>
      <c r="K958" s="302">
        <v>39.841000000000001</v>
      </c>
      <c r="L958" s="302">
        <v>40.823999999999998</v>
      </c>
      <c r="M958" s="302">
        <v>40.01</v>
      </c>
      <c r="N958" s="302">
        <v>39.945</v>
      </c>
      <c r="O958" s="302">
        <v>41.893000000000001</v>
      </c>
      <c r="P958" s="302">
        <v>39.527000000000001</v>
      </c>
      <c r="Q958" s="302">
        <v>39.546999999999997</v>
      </c>
      <c r="R958" s="302">
        <v>40.466000000000001</v>
      </c>
    </row>
    <row r="959" spans="1:18">
      <c r="A959">
        <v>957</v>
      </c>
      <c r="B959">
        <v>57.207999999999998</v>
      </c>
      <c r="C959">
        <v>56.097999999999999</v>
      </c>
      <c r="D959">
        <v>56.685000000000002</v>
      </c>
      <c r="E959">
        <v>57.12</v>
      </c>
      <c r="F959">
        <v>56.87</v>
      </c>
      <c r="G959">
        <v>57.517000000000003</v>
      </c>
      <c r="H959">
        <v>55.841999999999999</v>
      </c>
      <c r="I959" s="302">
        <v>39.552999999999997</v>
      </c>
      <c r="J959" s="302">
        <v>40.645000000000003</v>
      </c>
      <c r="K959" s="302">
        <v>39.709000000000003</v>
      </c>
      <c r="L959" s="302">
        <v>40.956000000000003</v>
      </c>
      <c r="M959" s="302">
        <v>40.115000000000002</v>
      </c>
      <c r="N959" s="302">
        <v>40.128999999999998</v>
      </c>
      <c r="O959" s="302">
        <v>41.073999999999998</v>
      </c>
      <c r="P959" s="302">
        <v>39.466000000000001</v>
      </c>
      <c r="Q959" s="302">
        <v>39.667000000000002</v>
      </c>
      <c r="R959" s="302">
        <v>40.590000000000003</v>
      </c>
    </row>
    <row r="960" spans="1:18">
      <c r="A960">
        <v>958</v>
      </c>
      <c r="B960">
        <v>56.64</v>
      </c>
      <c r="C960">
        <v>55.707999999999998</v>
      </c>
      <c r="D960">
        <v>56.923000000000002</v>
      </c>
      <c r="E960">
        <v>56.71</v>
      </c>
      <c r="F960">
        <v>57.069000000000003</v>
      </c>
      <c r="G960">
        <v>57.570999999999998</v>
      </c>
      <c r="H960">
        <v>55.914000000000001</v>
      </c>
      <c r="I960" s="302">
        <v>39.345999999999997</v>
      </c>
      <c r="J960" s="302">
        <v>40.668999999999997</v>
      </c>
      <c r="K960" s="302">
        <v>39.758000000000003</v>
      </c>
      <c r="L960" s="302">
        <v>41.54</v>
      </c>
      <c r="M960" s="302">
        <v>40.052</v>
      </c>
      <c r="N960" s="302">
        <v>39.962000000000003</v>
      </c>
      <c r="O960" s="302">
        <v>40.593000000000004</v>
      </c>
      <c r="P960" s="302">
        <v>39.435000000000002</v>
      </c>
      <c r="Q960" s="302">
        <v>39.746000000000002</v>
      </c>
      <c r="R960" s="302">
        <v>40.241999999999997</v>
      </c>
    </row>
    <row r="961" spans="1:18">
      <c r="A961">
        <v>959</v>
      </c>
      <c r="B961">
        <v>57.27</v>
      </c>
      <c r="C961">
        <v>56.271999999999998</v>
      </c>
      <c r="D961">
        <v>57.3</v>
      </c>
      <c r="E961">
        <v>57.402999999999999</v>
      </c>
      <c r="F961">
        <v>56.898000000000003</v>
      </c>
      <c r="G961">
        <v>57.305</v>
      </c>
      <c r="H961">
        <v>55.207999999999998</v>
      </c>
      <c r="I961" s="302">
        <v>39.366</v>
      </c>
      <c r="J961" s="302">
        <v>40.517000000000003</v>
      </c>
      <c r="K961" s="302">
        <v>40.031999999999996</v>
      </c>
      <c r="L961" s="302">
        <v>42.369</v>
      </c>
      <c r="M961" s="302">
        <v>39.887</v>
      </c>
      <c r="N961" s="302">
        <v>40.345999999999997</v>
      </c>
      <c r="O961" s="302">
        <v>40.326000000000001</v>
      </c>
      <c r="P961" s="302">
        <v>39.488999999999997</v>
      </c>
      <c r="Q961" s="302">
        <v>39.536999999999999</v>
      </c>
      <c r="R961" s="302">
        <v>40.347000000000001</v>
      </c>
    </row>
    <row r="962" spans="1:18">
      <c r="A962">
        <v>960</v>
      </c>
      <c r="B962">
        <v>57.07</v>
      </c>
      <c r="C962">
        <v>55.704000000000001</v>
      </c>
      <c r="D962">
        <v>56.723999999999997</v>
      </c>
      <c r="E962">
        <v>57.055</v>
      </c>
      <c r="F962">
        <v>57.241</v>
      </c>
      <c r="G962">
        <v>57.05</v>
      </c>
      <c r="H962">
        <v>55.624000000000002</v>
      </c>
      <c r="I962" s="302">
        <v>39.805</v>
      </c>
      <c r="J962" s="302">
        <v>40.228000000000002</v>
      </c>
      <c r="K962" s="302">
        <v>39.792000000000002</v>
      </c>
      <c r="L962" s="302">
        <v>144.58199999999999</v>
      </c>
      <c r="M962" s="302">
        <v>39.747999999999998</v>
      </c>
      <c r="N962" s="302">
        <v>40.396000000000001</v>
      </c>
      <c r="O962" s="302">
        <v>41.741</v>
      </c>
      <c r="P962" s="302">
        <v>39.648000000000003</v>
      </c>
      <c r="Q962" s="302">
        <v>39.654000000000003</v>
      </c>
      <c r="R962" s="302">
        <v>40.231999999999999</v>
      </c>
    </row>
    <row r="963" spans="1:18">
      <c r="A963">
        <v>961</v>
      </c>
      <c r="B963">
        <v>56.74</v>
      </c>
      <c r="C963">
        <v>56.04</v>
      </c>
      <c r="D963">
        <v>57.587000000000003</v>
      </c>
      <c r="E963">
        <v>56.969000000000001</v>
      </c>
      <c r="F963">
        <v>57.119</v>
      </c>
      <c r="G963">
        <v>57.091999999999999</v>
      </c>
      <c r="H963">
        <v>55.908000000000001</v>
      </c>
      <c r="I963" s="302">
        <v>39.69</v>
      </c>
      <c r="J963" s="302">
        <v>40.442</v>
      </c>
      <c r="K963" s="302">
        <v>39.811</v>
      </c>
      <c r="L963" s="302">
        <v>41.962000000000003</v>
      </c>
      <c r="M963" s="302">
        <v>40.036999999999999</v>
      </c>
      <c r="N963" s="302">
        <v>40.064999999999998</v>
      </c>
      <c r="O963" s="302">
        <v>40.392000000000003</v>
      </c>
      <c r="P963" s="302">
        <v>39.633000000000003</v>
      </c>
      <c r="Q963" s="302">
        <v>39.79</v>
      </c>
      <c r="R963" s="302">
        <v>40.142000000000003</v>
      </c>
    </row>
    <row r="964" spans="1:18">
      <c r="A964">
        <v>962</v>
      </c>
      <c r="B964">
        <v>56.59</v>
      </c>
      <c r="C964">
        <v>56.03</v>
      </c>
      <c r="D964">
        <v>57.334000000000003</v>
      </c>
      <c r="E964">
        <v>56.883000000000003</v>
      </c>
      <c r="F964">
        <v>56.884999999999998</v>
      </c>
      <c r="G964">
        <v>56.844999999999999</v>
      </c>
      <c r="H964">
        <v>55.576999999999998</v>
      </c>
      <c r="I964" s="302">
        <v>39.533999999999999</v>
      </c>
      <c r="J964" s="302">
        <v>40.771000000000001</v>
      </c>
      <c r="K964" s="302">
        <v>39.945999999999998</v>
      </c>
      <c r="L964" s="302">
        <v>41.491999999999997</v>
      </c>
      <c r="M964" s="302">
        <v>40.021000000000001</v>
      </c>
      <c r="N964" s="302">
        <v>40.137999999999998</v>
      </c>
      <c r="O964" s="302">
        <v>40.262</v>
      </c>
      <c r="P964" s="302">
        <v>39.837000000000003</v>
      </c>
      <c r="Q964" s="302">
        <v>39.707000000000001</v>
      </c>
      <c r="R964" s="302">
        <v>40.265999999999998</v>
      </c>
    </row>
    <row r="965" spans="1:18">
      <c r="A965">
        <v>963</v>
      </c>
      <c r="B965">
        <v>56.743000000000002</v>
      </c>
      <c r="C965">
        <v>55.7</v>
      </c>
      <c r="D965">
        <v>56.77</v>
      </c>
      <c r="E965">
        <v>62.552999999999997</v>
      </c>
      <c r="F965">
        <v>60.692</v>
      </c>
      <c r="G965">
        <v>57.06</v>
      </c>
      <c r="H965">
        <v>56.851999999999997</v>
      </c>
      <c r="I965" s="302">
        <v>39.561999999999998</v>
      </c>
      <c r="J965" s="302">
        <v>40.484999999999999</v>
      </c>
      <c r="K965" s="302">
        <v>40.195999999999998</v>
      </c>
      <c r="L965" s="302">
        <v>41.436</v>
      </c>
      <c r="M965" s="302">
        <v>39.796999999999997</v>
      </c>
      <c r="N965" s="302">
        <v>40.158000000000001</v>
      </c>
      <c r="O965" s="302">
        <v>40.923999999999999</v>
      </c>
      <c r="P965" s="302">
        <v>39.564999999999998</v>
      </c>
      <c r="Q965" s="302">
        <v>39.840000000000003</v>
      </c>
      <c r="R965" s="302">
        <v>40.409999999999997</v>
      </c>
    </row>
    <row r="966" spans="1:18">
      <c r="A966">
        <v>964</v>
      </c>
      <c r="B966">
        <v>56.226999999999997</v>
      </c>
      <c r="C966">
        <v>55.91</v>
      </c>
      <c r="D966">
        <v>57.28</v>
      </c>
      <c r="E966">
        <v>57.177999999999997</v>
      </c>
      <c r="F966">
        <v>57.65</v>
      </c>
      <c r="G966">
        <v>57.256</v>
      </c>
      <c r="H966">
        <v>55.802999999999997</v>
      </c>
      <c r="I966" s="302">
        <v>39.545000000000002</v>
      </c>
      <c r="J966" s="302">
        <v>41.000999999999998</v>
      </c>
      <c r="K966" s="302">
        <v>39.587000000000003</v>
      </c>
      <c r="L966" s="302">
        <v>41.127000000000002</v>
      </c>
      <c r="M966" s="302">
        <v>39.948</v>
      </c>
      <c r="N966" s="302">
        <v>40.158999999999999</v>
      </c>
      <c r="O966" s="302">
        <v>40.225000000000001</v>
      </c>
      <c r="P966" s="302">
        <v>39.594999999999999</v>
      </c>
      <c r="Q966" s="302">
        <v>40.021999999999998</v>
      </c>
      <c r="R966" s="302">
        <v>40.326999999999998</v>
      </c>
    </row>
    <row r="967" spans="1:18">
      <c r="A967">
        <v>965</v>
      </c>
      <c r="B967">
        <v>56.432000000000002</v>
      </c>
      <c r="C967">
        <v>56.19</v>
      </c>
      <c r="D967">
        <v>57.13</v>
      </c>
      <c r="E967">
        <v>58.104999999999997</v>
      </c>
      <c r="F967">
        <v>57.256</v>
      </c>
      <c r="G967">
        <v>57.07</v>
      </c>
      <c r="H967">
        <v>55.308999999999997</v>
      </c>
      <c r="I967" s="302">
        <v>39.189</v>
      </c>
      <c r="J967" s="302">
        <v>40.171999999999997</v>
      </c>
      <c r="K967" s="302">
        <v>39.670999999999999</v>
      </c>
      <c r="L967" s="302">
        <v>40.942</v>
      </c>
      <c r="M967" s="302">
        <v>40.015000000000001</v>
      </c>
      <c r="N967" s="302">
        <v>40.209000000000003</v>
      </c>
      <c r="O967" s="302">
        <v>40.338000000000001</v>
      </c>
      <c r="P967" s="302">
        <v>39.472999999999999</v>
      </c>
      <c r="Q967" s="302">
        <v>39.731999999999999</v>
      </c>
      <c r="R967" s="302">
        <v>40.226999999999997</v>
      </c>
    </row>
    <row r="968" spans="1:18">
      <c r="A968">
        <v>966</v>
      </c>
      <c r="B968">
        <v>57.09</v>
      </c>
      <c r="C968">
        <v>56.006999999999998</v>
      </c>
      <c r="D968">
        <v>56.92</v>
      </c>
      <c r="E968">
        <v>58.088999999999999</v>
      </c>
      <c r="F968">
        <v>58.759</v>
      </c>
      <c r="G968">
        <v>56.939</v>
      </c>
      <c r="H968">
        <v>55.526000000000003</v>
      </c>
      <c r="I968" s="302">
        <v>39.424999999999997</v>
      </c>
      <c r="J968" s="302">
        <v>40.39</v>
      </c>
      <c r="K968" s="302">
        <v>40.021999999999998</v>
      </c>
      <c r="L968" s="302">
        <v>41.063000000000002</v>
      </c>
      <c r="M968" s="302">
        <v>39.895000000000003</v>
      </c>
      <c r="N968" s="302">
        <v>40.027999999999999</v>
      </c>
      <c r="O968" s="302">
        <v>40.533999999999999</v>
      </c>
      <c r="P968" s="302">
        <v>39.313000000000002</v>
      </c>
      <c r="Q968" s="302">
        <v>40.761000000000003</v>
      </c>
      <c r="R968" s="302">
        <v>40.558</v>
      </c>
    </row>
    <row r="969" spans="1:18">
      <c r="A969">
        <v>967</v>
      </c>
      <c r="B969">
        <v>57.012</v>
      </c>
      <c r="C969">
        <v>56.164999999999999</v>
      </c>
      <c r="D969">
        <v>57.48</v>
      </c>
      <c r="E969">
        <v>57.860999999999997</v>
      </c>
      <c r="F969">
        <v>57.588999999999999</v>
      </c>
      <c r="G969">
        <v>57.595999999999997</v>
      </c>
      <c r="H969">
        <v>56.521000000000001</v>
      </c>
      <c r="I969" s="302">
        <v>39.412999999999997</v>
      </c>
      <c r="J969" s="302">
        <v>40.746000000000002</v>
      </c>
      <c r="K969" s="302">
        <v>39.793999999999997</v>
      </c>
      <c r="L969" s="302">
        <v>40.764000000000003</v>
      </c>
      <c r="M969" s="302">
        <v>39.984000000000002</v>
      </c>
      <c r="N969" s="302">
        <v>39.902999999999999</v>
      </c>
      <c r="O969" s="302">
        <v>40.176000000000002</v>
      </c>
      <c r="P969" s="302">
        <v>39.558</v>
      </c>
      <c r="Q969" s="302">
        <v>40.198999999999998</v>
      </c>
      <c r="R969" s="302">
        <v>40.972999999999999</v>
      </c>
    </row>
    <row r="970" spans="1:18">
      <c r="A970">
        <v>968</v>
      </c>
      <c r="B970">
        <v>57.09</v>
      </c>
      <c r="C970">
        <v>56.588000000000001</v>
      </c>
      <c r="D970">
        <v>57.627000000000002</v>
      </c>
      <c r="E970">
        <v>57.936999999999998</v>
      </c>
      <c r="F970">
        <v>57.456000000000003</v>
      </c>
      <c r="G970">
        <v>56.91</v>
      </c>
      <c r="H970">
        <v>55.683</v>
      </c>
      <c r="I970" s="302">
        <v>39.338999999999999</v>
      </c>
      <c r="J970" s="302">
        <v>40.616</v>
      </c>
      <c r="K970" s="302">
        <v>39.889000000000003</v>
      </c>
      <c r="L970" s="302">
        <v>40.920999999999999</v>
      </c>
      <c r="M970" s="302">
        <v>39.878</v>
      </c>
      <c r="N970" s="302">
        <v>39.944000000000003</v>
      </c>
      <c r="O970" s="302">
        <v>40.094999999999999</v>
      </c>
      <c r="P970" s="302">
        <v>39.347999999999999</v>
      </c>
      <c r="Q970" s="302">
        <v>39.674999999999997</v>
      </c>
      <c r="R970" s="302">
        <v>40.176000000000002</v>
      </c>
    </row>
    <row r="971" spans="1:18">
      <c r="A971">
        <v>969</v>
      </c>
      <c r="B971">
        <v>56.877000000000002</v>
      </c>
      <c r="C971">
        <v>57.777000000000001</v>
      </c>
      <c r="D971">
        <v>58.131</v>
      </c>
      <c r="E971">
        <v>57.771000000000001</v>
      </c>
      <c r="F971">
        <v>58.686999999999998</v>
      </c>
      <c r="G971">
        <v>57.259</v>
      </c>
      <c r="H971">
        <v>56.360999999999997</v>
      </c>
      <c r="I971" s="302">
        <v>39.566000000000003</v>
      </c>
      <c r="J971" s="302">
        <v>40.701000000000001</v>
      </c>
      <c r="K971" s="302">
        <v>40.555999999999997</v>
      </c>
      <c r="L971" s="302">
        <v>40.741</v>
      </c>
      <c r="M971" s="302">
        <v>40.064</v>
      </c>
      <c r="N971" s="302">
        <v>40.045999999999999</v>
      </c>
      <c r="O971" s="302">
        <v>39.975000000000001</v>
      </c>
      <c r="P971" s="302">
        <v>39.356999999999999</v>
      </c>
      <c r="Q971" s="302">
        <v>39.612000000000002</v>
      </c>
      <c r="R971" s="302">
        <v>40.246000000000002</v>
      </c>
    </row>
    <row r="972" spans="1:18">
      <c r="A972">
        <v>970</v>
      </c>
      <c r="B972">
        <v>56.686999999999998</v>
      </c>
      <c r="C972">
        <v>57.402999999999999</v>
      </c>
      <c r="D972">
        <v>57.374000000000002</v>
      </c>
      <c r="E972">
        <v>57.454000000000001</v>
      </c>
      <c r="F972">
        <v>57.076000000000001</v>
      </c>
      <c r="G972">
        <v>58.399000000000001</v>
      </c>
      <c r="H972">
        <v>55.51</v>
      </c>
      <c r="I972" s="302">
        <v>39.341000000000001</v>
      </c>
      <c r="J972" s="302">
        <v>40.243000000000002</v>
      </c>
      <c r="K972" s="302">
        <v>39.450000000000003</v>
      </c>
      <c r="L972" s="302">
        <v>40.911000000000001</v>
      </c>
      <c r="M972" s="302">
        <v>40.353999999999999</v>
      </c>
      <c r="N972" s="302">
        <v>39.874000000000002</v>
      </c>
      <c r="O972" s="302">
        <v>40.058999999999997</v>
      </c>
      <c r="P972" s="302">
        <v>39.506</v>
      </c>
      <c r="Q972" s="302">
        <v>39.805</v>
      </c>
      <c r="R972" s="302">
        <v>40.356999999999999</v>
      </c>
    </row>
    <row r="973" spans="1:18">
      <c r="A973">
        <v>971</v>
      </c>
      <c r="B973">
        <v>56.168999999999997</v>
      </c>
      <c r="C973">
        <v>56.296999999999997</v>
      </c>
      <c r="D973">
        <v>58.326000000000001</v>
      </c>
      <c r="E973">
        <v>57.616</v>
      </c>
      <c r="F973">
        <v>57.698</v>
      </c>
      <c r="G973">
        <v>58.341000000000001</v>
      </c>
      <c r="H973">
        <v>55.204000000000001</v>
      </c>
      <c r="I973" s="302">
        <v>39.215000000000003</v>
      </c>
      <c r="J973" s="302">
        <v>40.584000000000003</v>
      </c>
      <c r="K973" s="302">
        <v>40.799999999999997</v>
      </c>
      <c r="L973" s="302">
        <v>40.566000000000003</v>
      </c>
      <c r="M973" s="302">
        <v>39.978999999999999</v>
      </c>
      <c r="N973" s="302">
        <v>40.570999999999998</v>
      </c>
      <c r="O973" s="302">
        <v>40.368000000000002</v>
      </c>
      <c r="P973" s="302">
        <v>39.667000000000002</v>
      </c>
      <c r="Q973" s="302">
        <v>39.642000000000003</v>
      </c>
      <c r="R973" s="302">
        <v>40.235999999999997</v>
      </c>
    </row>
    <row r="974" spans="1:18">
      <c r="A974">
        <v>972</v>
      </c>
      <c r="B974">
        <v>56.927</v>
      </c>
      <c r="C974">
        <v>55.625</v>
      </c>
      <c r="D974">
        <v>56.683999999999997</v>
      </c>
      <c r="E974">
        <v>58.505000000000003</v>
      </c>
      <c r="F974">
        <v>58.487000000000002</v>
      </c>
      <c r="G974">
        <v>58.052999999999997</v>
      </c>
      <c r="H974">
        <v>55.906999999999996</v>
      </c>
      <c r="I974" s="302">
        <v>39.776000000000003</v>
      </c>
      <c r="J974" s="302">
        <v>141.86699999999999</v>
      </c>
      <c r="K974" s="302">
        <v>39.683999999999997</v>
      </c>
      <c r="L974" s="302">
        <v>41.341999999999999</v>
      </c>
      <c r="M974" s="302">
        <v>40.002000000000002</v>
      </c>
      <c r="N974" s="302">
        <v>40.176000000000002</v>
      </c>
      <c r="O974" s="302">
        <v>40.137</v>
      </c>
      <c r="P974" s="302">
        <v>39.930999999999997</v>
      </c>
      <c r="Q974" s="302">
        <v>39.805</v>
      </c>
      <c r="R974" s="302">
        <v>40.192</v>
      </c>
    </row>
    <row r="975" spans="1:18">
      <c r="A975">
        <v>973</v>
      </c>
      <c r="B975">
        <v>56.378999999999998</v>
      </c>
      <c r="C975">
        <v>55.665999999999997</v>
      </c>
      <c r="D975">
        <v>56.334000000000003</v>
      </c>
      <c r="E975">
        <v>58.002000000000002</v>
      </c>
      <c r="F975">
        <v>58.042999999999999</v>
      </c>
      <c r="G975">
        <v>58.295999999999999</v>
      </c>
      <c r="H975">
        <v>55.654000000000003</v>
      </c>
      <c r="I975" s="302">
        <v>39.83</v>
      </c>
      <c r="J975" s="302">
        <v>41.444000000000003</v>
      </c>
      <c r="K975" s="302">
        <v>39.487000000000002</v>
      </c>
      <c r="L975" s="302">
        <v>40.914999999999999</v>
      </c>
      <c r="M975" s="302">
        <v>40.095999999999997</v>
      </c>
      <c r="N975" s="302">
        <v>40.097000000000001</v>
      </c>
      <c r="O975" s="302">
        <v>40.137</v>
      </c>
      <c r="P975" s="302">
        <v>39.539000000000001</v>
      </c>
      <c r="Q975" s="302">
        <v>39.933999999999997</v>
      </c>
      <c r="R975" s="302">
        <v>40.296999999999997</v>
      </c>
    </row>
    <row r="976" spans="1:18">
      <c r="A976">
        <v>974</v>
      </c>
      <c r="B976">
        <v>56.975000000000001</v>
      </c>
      <c r="C976">
        <v>55.959000000000003</v>
      </c>
      <c r="D976">
        <v>56.780999999999999</v>
      </c>
      <c r="E976">
        <v>57.707000000000001</v>
      </c>
      <c r="F976">
        <v>57.667000000000002</v>
      </c>
      <c r="G976">
        <v>58.322000000000003</v>
      </c>
      <c r="H976">
        <v>55.636000000000003</v>
      </c>
      <c r="I976" s="302">
        <v>39.395000000000003</v>
      </c>
      <c r="J976" s="302">
        <v>40.991</v>
      </c>
      <c r="K976" s="302">
        <v>40.776000000000003</v>
      </c>
      <c r="L976" s="302">
        <v>40.439</v>
      </c>
      <c r="M976" s="302">
        <v>40.021999999999998</v>
      </c>
      <c r="N976" s="302">
        <v>39.9</v>
      </c>
      <c r="O976" s="302">
        <v>39.887999999999998</v>
      </c>
      <c r="P976" s="302">
        <v>40.86</v>
      </c>
      <c r="Q976" s="302">
        <v>39.593000000000004</v>
      </c>
      <c r="R976" s="302">
        <v>40.360999999999997</v>
      </c>
    </row>
    <row r="977" spans="1:18">
      <c r="A977">
        <v>975</v>
      </c>
      <c r="B977">
        <v>56.747999999999998</v>
      </c>
      <c r="C977">
        <v>57.524000000000001</v>
      </c>
      <c r="D977">
        <v>56.795999999999999</v>
      </c>
      <c r="E977">
        <v>57.771000000000001</v>
      </c>
      <c r="F977">
        <v>59.137</v>
      </c>
      <c r="G977">
        <v>58.640999999999998</v>
      </c>
      <c r="H977">
        <v>55.796999999999997</v>
      </c>
      <c r="I977" s="302">
        <v>40.927999999999997</v>
      </c>
      <c r="J977" s="302">
        <v>40.573</v>
      </c>
      <c r="K977" s="302">
        <v>39.707000000000001</v>
      </c>
      <c r="L977" s="302">
        <v>41.037999999999997</v>
      </c>
      <c r="M977" s="302">
        <v>40.070999999999998</v>
      </c>
      <c r="N977" s="302">
        <v>39.863</v>
      </c>
      <c r="O977" s="302">
        <v>40.006999999999998</v>
      </c>
      <c r="P977" s="302">
        <v>39.685000000000002</v>
      </c>
      <c r="Q977" s="302">
        <v>39.840000000000003</v>
      </c>
      <c r="R977" s="302">
        <v>40.317</v>
      </c>
    </row>
    <row r="978" spans="1:18">
      <c r="A978">
        <v>976</v>
      </c>
      <c r="B978">
        <v>56.323</v>
      </c>
      <c r="C978">
        <v>56.725000000000001</v>
      </c>
      <c r="D978">
        <v>56.463000000000001</v>
      </c>
      <c r="E978">
        <v>57.540999999999997</v>
      </c>
      <c r="F978">
        <v>57.743000000000002</v>
      </c>
      <c r="G978">
        <v>58.476999999999997</v>
      </c>
      <c r="H978">
        <v>56.029000000000003</v>
      </c>
      <c r="I978" s="302">
        <v>39.381999999999998</v>
      </c>
      <c r="J978" s="302">
        <v>40.658000000000001</v>
      </c>
      <c r="K978" s="302">
        <v>39.576999999999998</v>
      </c>
      <c r="L978" s="302">
        <v>40.237000000000002</v>
      </c>
      <c r="M978" s="302">
        <v>39.963999999999999</v>
      </c>
      <c r="N978" s="302">
        <v>40.167000000000002</v>
      </c>
      <c r="O978" s="302">
        <v>40.023000000000003</v>
      </c>
      <c r="P978" s="302">
        <v>39.58</v>
      </c>
      <c r="Q978" s="302">
        <v>39.825000000000003</v>
      </c>
      <c r="R978" s="302">
        <v>40.142000000000003</v>
      </c>
    </row>
    <row r="979" spans="1:18">
      <c r="A979">
        <v>977</v>
      </c>
      <c r="B979">
        <v>56.512999999999998</v>
      </c>
      <c r="C979">
        <v>55.912999999999997</v>
      </c>
      <c r="D979">
        <v>56.198</v>
      </c>
      <c r="E979">
        <v>57.798000000000002</v>
      </c>
      <c r="F979">
        <v>57.347999999999999</v>
      </c>
      <c r="G979">
        <v>59.048999999999999</v>
      </c>
      <c r="H979">
        <v>55.664999999999999</v>
      </c>
      <c r="I979" s="302">
        <v>39.555</v>
      </c>
      <c r="J979" s="302">
        <v>40.787999999999997</v>
      </c>
      <c r="K979" s="302">
        <v>39.834000000000003</v>
      </c>
      <c r="L979" s="302">
        <v>40.442</v>
      </c>
      <c r="M979" s="302">
        <v>39.917000000000002</v>
      </c>
      <c r="N979" s="302">
        <v>40.152999999999999</v>
      </c>
      <c r="O979" s="302">
        <v>39.959000000000003</v>
      </c>
      <c r="P979" s="302">
        <v>39.44</v>
      </c>
      <c r="Q979" s="302">
        <v>39.915999999999997</v>
      </c>
      <c r="R979" s="302">
        <v>40.271000000000001</v>
      </c>
    </row>
    <row r="980" spans="1:18">
      <c r="A980">
        <v>978</v>
      </c>
      <c r="B980">
        <v>57.276000000000003</v>
      </c>
      <c r="C980">
        <v>56.258000000000003</v>
      </c>
      <c r="D980">
        <v>56.055</v>
      </c>
      <c r="E980">
        <v>57.929000000000002</v>
      </c>
      <c r="F980">
        <v>57.356000000000002</v>
      </c>
      <c r="G980">
        <v>58.451999999999998</v>
      </c>
      <c r="H980">
        <v>55.456000000000003</v>
      </c>
      <c r="I980" s="302">
        <v>39.904000000000003</v>
      </c>
      <c r="J980" s="302">
        <v>40.456000000000003</v>
      </c>
      <c r="K980" s="302">
        <v>39.719000000000001</v>
      </c>
      <c r="L980" s="302">
        <v>41.289000000000001</v>
      </c>
      <c r="M980" s="302">
        <v>39.923000000000002</v>
      </c>
      <c r="N980" s="302">
        <v>40.192</v>
      </c>
      <c r="O980" s="302">
        <v>40.01</v>
      </c>
      <c r="P980" s="302">
        <v>39.863</v>
      </c>
      <c r="Q980" s="302">
        <v>39.604999999999997</v>
      </c>
      <c r="R980" s="302">
        <v>40.307000000000002</v>
      </c>
    </row>
    <row r="981" spans="1:18">
      <c r="A981">
        <v>979</v>
      </c>
      <c r="B981">
        <v>56.838999999999999</v>
      </c>
      <c r="C981">
        <v>56.334000000000003</v>
      </c>
      <c r="D981">
        <v>56.396000000000001</v>
      </c>
      <c r="E981">
        <v>57.408000000000001</v>
      </c>
      <c r="F981">
        <v>58.082000000000001</v>
      </c>
      <c r="G981">
        <v>58.03</v>
      </c>
      <c r="H981">
        <v>55.44</v>
      </c>
      <c r="I981" s="302">
        <v>39.482999999999997</v>
      </c>
      <c r="J981" s="302">
        <v>40.286999999999999</v>
      </c>
      <c r="K981" s="302">
        <v>39.755000000000003</v>
      </c>
      <c r="L981" s="302">
        <v>40.33</v>
      </c>
      <c r="M981" s="302">
        <v>39.957000000000001</v>
      </c>
      <c r="N981" s="302">
        <v>39.926000000000002</v>
      </c>
      <c r="O981" s="302">
        <v>40.223999999999997</v>
      </c>
      <c r="P981" s="302">
        <v>39.881999999999998</v>
      </c>
      <c r="Q981" s="302">
        <v>39.591999999999999</v>
      </c>
      <c r="R981" s="302">
        <v>40.344000000000001</v>
      </c>
    </row>
    <row r="982" spans="1:18">
      <c r="A982">
        <v>980</v>
      </c>
      <c r="B982">
        <v>56.353000000000002</v>
      </c>
      <c r="C982">
        <v>56.112000000000002</v>
      </c>
      <c r="D982">
        <v>56.036000000000001</v>
      </c>
      <c r="E982">
        <v>58.430999999999997</v>
      </c>
      <c r="F982">
        <v>58.295999999999999</v>
      </c>
      <c r="G982">
        <v>58.265000000000001</v>
      </c>
      <c r="H982">
        <v>57.026000000000003</v>
      </c>
      <c r="I982" s="302">
        <v>39.588000000000001</v>
      </c>
      <c r="J982" s="302">
        <v>40.372999999999998</v>
      </c>
      <c r="K982" s="302">
        <v>40.042999999999999</v>
      </c>
      <c r="L982" s="302">
        <v>40.381999999999998</v>
      </c>
      <c r="M982" s="302">
        <v>39.877000000000002</v>
      </c>
      <c r="N982" s="302">
        <v>39.984999999999999</v>
      </c>
      <c r="O982" s="302">
        <v>40.243000000000002</v>
      </c>
      <c r="P982" s="302">
        <v>39.390999999999998</v>
      </c>
      <c r="Q982" s="302">
        <v>39.683</v>
      </c>
      <c r="R982" s="302">
        <v>40.593000000000004</v>
      </c>
    </row>
    <row r="983" spans="1:18">
      <c r="A983">
        <v>981</v>
      </c>
      <c r="B983">
        <v>56.301000000000002</v>
      </c>
      <c r="C983">
        <v>55.984999999999999</v>
      </c>
      <c r="D983">
        <v>56.588000000000001</v>
      </c>
      <c r="E983">
        <v>56.365000000000002</v>
      </c>
      <c r="F983">
        <v>58.496000000000002</v>
      </c>
      <c r="G983">
        <v>58.667999999999999</v>
      </c>
      <c r="H983">
        <v>56.393000000000001</v>
      </c>
      <c r="I983" s="302">
        <v>39.554000000000002</v>
      </c>
      <c r="J983" s="302">
        <v>40.045999999999999</v>
      </c>
      <c r="K983" s="302">
        <v>39.76</v>
      </c>
      <c r="L983" s="302">
        <v>40.387</v>
      </c>
      <c r="M983" s="302">
        <v>41.281999999999996</v>
      </c>
      <c r="N983" s="302">
        <v>39.856000000000002</v>
      </c>
      <c r="O983" s="302">
        <v>40.155000000000001</v>
      </c>
      <c r="P983" s="302">
        <v>39.677</v>
      </c>
      <c r="Q983" s="302">
        <v>39.603000000000002</v>
      </c>
      <c r="R983" s="302">
        <v>40.347000000000001</v>
      </c>
    </row>
    <row r="984" spans="1:18">
      <c r="A984">
        <v>982</v>
      </c>
      <c r="B984">
        <v>56.168999999999997</v>
      </c>
      <c r="C984">
        <v>55.942</v>
      </c>
      <c r="D984">
        <v>56.728000000000002</v>
      </c>
      <c r="E984">
        <v>57.164999999999999</v>
      </c>
      <c r="F984">
        <v>62.118000000000002</v>
      </c>
      <c r="G984">
        <v>58.151000000000003</v>
      </c>
      <c r="H984">
        <v>102.879</v>
      </c>
      <c r="I984" s="302">
        <v>39.457000000000001</v>
      </c>
      <c r="J984" s="302">
        <v>40.149000000000001</v>
      </c>
      <c r="K984" s="302">
        <v>39.92</v>
      </c>
      <c r="L984" s="302">
        <v>40.677999999999997</v>
      </c>
      <c r="M984" s="302">
        <v>40.148000000000003</v>
      </c>
      <c r="N984" s="302">
        <v>40.082999999999998</v>
      </c>
      <c r="O984" s="302">
        <v>40.104999999999997</v>
      </c>
      <c r="P984" s="302">
        <v>39.503999999999998</v>
      </c>
      <c r="Q984" s="302">
        <v>39.548000000000002</v>
      </c>
      <c r="R984" s="302">
        <v>40.128999999999998</v>
      </c>
    </row>
    <row r="985" spans="1:18">
      <c r="A985">
        <v>983</v>
      </c>
      <c r="B985">
        <v>56.183</v>
      </c>
      <c r="C985">
        <v>56.323999999999998</v>
      </c>
      <c r="D985">
        <v>56.280999999999999</v>
      </c>
      <c r="E985">
        <v>57.014000000000003</v>
      </c>
      <c r="F985">
        <v>59.573999999999998</v>
      </c>
      <c r="G985">
        <v>57.537999999999997</v>
      </c>
      <c r="H985">
        <v>109.134</v>
      </c>
      <c r="I985" s="302">
        <v>39.457000000000001</v>
      </c>
      <c r="J985" s="302">
        <v>40.136000000000003</v>
      </c>
      <c r="K985" s="302">
        <v>39.945</v>
      </c>
      <c r="L985" s="302">
        <v>40.881</v>
      </c>
      <c r="M985" s="302">
        <v>39.887999999999998</v>
      </c>
      <c r="N985" s="302">
        <v>40.145000000000003</v>
      </c>
      <c r="O985" s="302">
        <v>40.101999999999997</v>
      </c>
      <c r="P985" s="302">
        <v>39.616</v>
      </c>
      <c r="Q985" s="302">
        <v>39.765999999999998</v>
      </c>
      <c r="R985" s="302">
        <v>40.127000000000002</v>
      </c>
    </row>
    <row r="986" spans="1:18">
      <c r="A986">
        <v>984</v>
      </c>
      <c r="B986">
        <v>56.723999999999997</v>
      </c>
      <c r="C986">
        <v>56.08</v>
      </c>
      <c r="D986">
        <v>56.959000000000003</v>
      </c>
      <c r="E986">
        <v>57.719000000000001</v>
      </c>
      <c r="F986">
        <v>58.429000000000002</v>
      </c>
      <c r="G986">
        <v>58.414999999999999</v>
      </c>
      <c r="H986">
        <v>56.186</v>
      </c>
      <c r="I986" s="302">
        <v>39.664999999999999</v>
      </c>
      <c r="J986" s="302">
        <v>40.234000000000002</v>
      </c>
      <c r="K986" s="302">
        <v>141.83199999999999</v>
      </c>
      <c r="L986" s="302">
        <v>40.445</v>
      </c>
      <c r="M986" s="302">
        <v>40.177999999999997</v>
      </c>
      <c r="N986" s="302">
        <v>39.968000000000004</v>
      </c>
      <c r="O986" s="302">
        <v>39.875</v>
      </c>
      <c r="P986" s="302">
        <v>39.762999999999998</v>
      </c>
      <c r="Q986" s="302">
        <v>39.677999999999997</v>
      </c>
      <c r="R986" s="302">
        <v>40.320999999999998</v>
      </c>
    </row>
    <row r="987" spans="1:18">
      <c r="A987">
        <v>985</v>
      </c>
      <c r="B987">
        <v>55.972999999999999</v>
      </c>
      <c r="C987">
        <v>56.52</v>
      </c>
      <c r="D987">
        <v>56.932000000000002</v>
      </c>
      <c r="E987">
        <v>56.869</v>
      </c>
      <c r="F987">
        <v>59.524000000000001</v>
      </c>
      <c r="G987">
        <v>57.481999999999999</v>
      </c>
      <c r="H987">
        <v>56.244</v>
      </c>
      <c r="I987" s="302">
        <v>39.718000000000004</v>
      </c>
      <c r="J987" s="302">
        <v>40.119999999999997</v>
      </c>
      <c r="K987" s="302">
        <v>40.796999999999997</v>
      </c>
      <c r="L987" s="302">
        <v>41.112000000000002</v>
      </c>
      <c r="M987" s="302">
        <v>40.009</v>
      </c>
      <c r="N987" s="302">
        <v>40.340000000000003</v>
      </c>
      <c r="O987" s="302">
        <v>39.848999999999997</v>
      </c>
      <c r="P987" s="302">
        <v>164.053</v>
      </c>
      <c r="Q987" s="302">
        <v>39.737000000000002</v>
      </c>
      <c r="R987" s="302">
        <v>40.347999999999999</v>
      </c>
    </row>
    <row r="988" spans="1:18">
      <c r="A988">
        <v>986</v>
      </c>
      <c r="B988">
        <v>56.124000000000002</v>
      </c>
      <c r="C988">
        <v>56.838999999999999</v>
      </c>
      <c r="D988">
        <v>56.667999999999999</v>
      </c>
      <c r="E988">
        <v>56.847999999999999</v>
      </c>
      <c r="F988">
        <v>59.707000000000001</v>
      </c>
      <c r="G988">
        <v>59.99</v>
      </c>
      <c r="H988">
        <v>56.521000000000001</v>
      </c>
      <c r="I988" s="302">
        <v>39.494</v>
      </c>
      <c r="J988" s="302">
        <v>39.866</v>
      </c>
      <c r="K988" s="302">
        <v>40.536000000000001</v>
      </c>
      <c r="L988" s="302">
        <v>40.625</v>
      </c>
      <c r="M988" s="302">
        <v>40.140999999999998</v>
      </c>
      <c r="N988" s="302">
        <v>40.841000000000001</v>
      </c>
      <c r="O988" s="302">
        <v>40.155000000000001</v>
      </c>
      <c r="P988" s="302">
        <v>40.281999999999996</v>
      </c>
      <c r="Q988" s="302">
        <v>39.658999999999999</v>
      </c>
      <c r="R988" s="302">
        <v>40.512</v>
      </c>
    </row>
    <row r="989" spans="1:18">
      <c r="A989">
        <v>987</v>
      </c>
      <c r="B989">
        <v>56.591000000000001</v>
      </c>
      <c r="C989">
        <v>56.497999999999998</v>
      </c>
      <c r="D989">
        <v>56.835999999999999</v>
      </c>
      <c r="E989">
        <v>57.259</v>
      </c>
      <c r="F989">
        <v>58.494999999999997</v>
      </c>
      <c r="G989">
        <v>57.673999999999999</v>
      </c>
      <c r="H989">
        <v>56.545999999999999</v>
      </c>
      <c r="I989" s="302">
        <v>39.722000000000001</v>
      </c>
      <c r="J989" s="302">
        <v>40.478999999999999</v>
      </c>
      <c r="K989" s="302">
        <v>40.381999999999998</v>
      </c>
      <c r="L989" s="302">
        <v>40.781999999999996</v>
      </c>
      <c r="M989" s="302">
        <v>40.119</v>
      </c>
      <c r="N989" s="302">
        <v>141.01900000000001</v>
      </c>
      <c r="O989" s="302">
        <v>40.036000000000001</v>
      </c>
      <c r="P989" s="302">
        <v>40.176000000000002</v>
      </c>
      <c r="Q989" s="302">
        <v>39.564</v>
      </c>
      <c r="R989" s="302">
        <v>40.238999999999997</v>
      </c>
    </row>
    <row r="990" spans="1:18">
      <c r="A990">
        <v>988</v>
      </c>
      <c r="B990">
        <v>57.033000000000001</v>
      </c>
      <c r="C990">
        <v>55.892000000000003</v>
      </c>
      <c r="D990">
        <v>56.417999999999999</v>
      </c>
      <c r="E990">
        <v>59.588000000000001</v>
      </c>
      <c r="F990">
        <v>62.53</v>
      </c>
      <c r="G990">
        <v>57.482999999999997</v>
      </c>
      <c r="H990">
        <v>56.701000000000001</v>
      </c>
      <c r="I990" s="302">
        <v>164.886</v>
      </c>
      <c r="J990" s="302">
        <v>40.08</v>
      </c>
      <c r="K990" s="302">
        <v>40.043999999999997</v>
      </c>
      <c r="L990" s="302">
        <v>40.753999999999998</v>
      </c>
      <c r="M990" s="302">
        <v>39.959000000000003</v>
      </c>
      <c r="N990" s="302">
        <v>40.853999999999999</v>
      </c>
      <c r="O990" s="302">
        <v>40.200000000000003</v>
      </c>
      <c r="P990" s="302">
        <v>39.890999999999998</v>
      </c>
      <c r="Q990" s="302">
        <v>39.823999999999998</v>
      </c>
      <c r="R990" s="302">
        <v>40.409999999999997</v>
      </c>
    </row>
    <row r="991" spans="1:18">
      <c r="A991">
        <v>989</v>
      </c>
      <c r="B991">
        <v>56.234000000000002</v>
      </c>
      <c r="C991">
        <v>56.164999999999999</v>
      </c>
      <c r="D991">
        <v>56.353000000000002</v>
      </c>
      <c r="E991">
        <v>60.523000000000003</v>
      </c>
      <c r="F991">
        <v>58.62</v>
      </c>
      <c r="G991">
        <v>58.55</v>
      </c>
      <c r="H991">
        <v>56.79</v>
      </c>
      <c r="I991" s="302">
        <v>40.99</v>
      </c>
      <c r="J991" s="302">
        <v>40.015000000000001</v>
      </c>
      <c r="K991" s="302">
        <v>40.008000000000003</v>
      </c>
      <c r="L991" s="302">
        <v>40.584000000000003</v>
      </c>
      <c r="M991" s="302">
        <v>39.944000000000003</v>
      </c>
      <c r="N991" s="302">
        <v>40.226999999999997</v>
      </c>
      <c r="O991" s="302">
        <v>40.088999999999999</v>
      </c>
      <c r="P991" s="302">
        <v>40.152000000000001</v>
      </c>
      <c r="Q991" s="302">
        <v>39.524000000000001</v>
      </c>
      <c r="R991" s="302">
        <v>40.225999999999999</v>
      </c>
    </row>
    <row r="992" spans="1:18">
      <c r="A992">
        <v>990</v>
      </c>
      <c r="B992">
        <v>57.844000000000001</v>
      </c>
      <c r="C992">
        <v>56.072000000000003</v>
      </c>
      <c r="D992">
        <v>56.326000000000001</v>
      </c>
      <c r="E992">
        <v>58.701999999999998</v>
      </c>
      <c r="F992">
        <v>58.256999999999998</v>
      </c>
      <c r="G992">
        <v>58.265999999999998</v>
      </c>
      <c r="H992">
        <v>56.128999999999998</v>
      </c>
      <c r="I992" s="302">
        <v>40.640999999999998</v>
      </c>
      <c r="J992" s="302">
        <v>40.246000000000002</v>
      </c>
      <c r="K992" s="302">
        <v>39.978999999999999</v>
      </c>
      <c r="L992" s="302">
        <v>40.920999999999999</v>
      </c>
      <c r="M992" s="302">
        <v>39.917000000000002</v>
      </c>
      <c r="N992" s="302">
        <v>39.896999999999998</v>
      </c>
      <c r="O992" s="302">
        <v>40.087000000000003</v>
      </c>
      <c r="P992" s="302">
        <v>39.767000000000003</v>
      </c>
      <c r="Q992" s="302">
        <v>39.801000000000002</v>
      </c>
      <c r="R992" s="302">
        <v>40.393000000000001</v>
      </c>
    </row>
    <row r="993" spans="1:18">
      <c r="A993">
        <v>991</v>
      </c>
      <c r="B993">
        <v>56.244999999999997</v>
      </c>
      <c r="C993">
        <v>56.012</v>
      </c>
      <c r="D993">
        <v>56.485999999999997</v>
      </c>
      <c r="E993">
        <v>56.915999999999997</v>
      </c>
      <c r="F993">
        <v>60.039000000000001</v>
      </c>
      <c r="G993">
        <v>58.517000000000003</v>
      </c>
      <c r="H993">
        <v>56.039000000000001</v>
      </c>
      <c r="I993" s="302">
        <v>40.533999999999999</v>
      </c>
      <c r="J993" s="302">
        <v>40.29</v>
      </c>
      <c r="K993" s="302">
        <v>39.917000000000002</v>
      </c>
      <c r="L993" s="302">
        <v>40.69</v>
      </c>
      <c r="M993" s="302">
        <v>40.011000000000003</v>
      </c>
      <c r="N993" s="302">
        <v>40.020000000000003</v>
      </c>
      <c r="O993" s="302">
        <v>40.097000000000001</v>
      </c>
      <c r="P993" s="302">
        <v>39.774999999999999</v>
      </c>
      <c r="Q993" s="302">
        <v>39.895000000000003</v>
      </c>
      <c r="R993" s="302">
        <v>40.161000000000001</v>
      </c>
    </row>
    <row r="994" spans="1:18">
      <c r="A994">
        <v>992</v>
      </c>
      <c r="B994">
        <v>57.35</v>
      </c>
      <c r="C994">
        <v>55.982999999999997</v>
      </c>
      <c r="D994">
        <v>56.478999999999999</v>
      </c>
      <c r="E994">
        <v>56.604999999999997</v>
      </c>
      <c r="F994">
        <v>58.261000000000003</v>
      </c>
      <c r="G994">
        <v>58.188000000000002</v>
      </c>
      <c r="H994">
        <v>55.965000000000003</v>
      </c>
      <c r="I994" s="302">
        <v>40.908000000000001</v>
      </c>
      <c r="J994" s="302">
        <v>40.283000000000001</v>
      </c>
      <c r="K994" s="302">
        <v>39.86</v>
      </c>
      <c r="L994" s="302">
        <v>40.628999999999998</v>
      </c>
      <c r="M994" s="302">
        <v>40.311999999999998</v>
      </c>
      <c r="N994" s="302">
        <v>39.78</v>
      </c>
      <c r="O994" s="302">
        <v>40.106999999999999</v>
      </c>
      <c r="P994" s="302">
        <v>39.807000000000002</v>
      </c>
      <c r="Q994" s="302">
        <v>140.75899999999999</v>
      </c>
      <c r="R994" s="302">
        <v>40.518000000000001</v>
      </c>
    </row>
    <row r="995" spans="1:18">
      <c r="A995">
        <v>993</v>
      </c>
      <c r="B995">
        <v>56.597000000000001</v>
      </c>
      <c r="C995">
        <v>56.509</v>
      </c>
      <c r="D995">
        <v>56.170999999999999</v>
      </c>
      <c r="E995">
        <v>56.981999999999999</v>
      </c>
      <c r="F995">
        <v>58.648000000000003</v>
      </c>
      <c r="G995">
        <v>58.067999999999998</v>
      </c>
      <c r="H995">
        <v>55.853999999999999</v>
      </c>
      <c r="I995" s="302">
        <v>40.145000000000003</v>
      </c>
      <c r="J995" s="302">
        <v>40.146000000000001</v>
      </c>
      <c r="K995" s="302">
        <v>39.951000000000001</v>
      </c>
      <c r="L995" s="302">
        <v>41.878</v>
      </c>
      <c r="M995" s="302">
        <v>40.22</v>
      </c>
      <c r="N995" s="302">
        <v>39.832000000000001</v>
      </c>
      <c r="O995" s="302">
        <v>40.131</v>
      </c>
      <c r="P995" s="302">
        <v>39.768999999999998</v>
      </c>
      <c r="Q995" s="302">
        <v>40.779000000000003</v>
      </c>
      <c r="R995" s="302">
        <v>40.32</v>
      </c>
    </row>
    <row r="996" spans="1:18">
      <c r="A996">
        <v>994</v>
      </c>
      <c r="B996">
        <v>56.283999999999999</v>
      </c>
      <c r="C996">
        <v>56.790999999999997</v>
      </c>
      <c r="D996">
        <v>57.024000000000001</v>
      </c>
      <c r="E996">
        <v>57.122999999999998</v>
      </c>
      <c r="F996">
        <v>59.515999999999998</v>
      </c>
      <c r="G996">
        <v>57.790999999999997</v>
      </c>
      <c r="H996">
        <v>56.069000000000003</v>
      </c>
      <c r="I996" s="302">
        <v>40.03</v>
      </c>
      <c r="J996" s="302">
        <v>40.167000000000002</v>
      </c>
      <c r="K996" s="302">
        <v>39.771000000000001</v>
      </c>
      <c r="L996" s="302">
        <v>40.887999999999998</v>
      </c>
      <c r="M996" s="302">
        <v>40.799999999999997</v>
      </c>
      <c r="N996" s="302">
        <v>39.787999999999997</v>
      </c>
      <c r="O996" s="302">
        <v>39.933999999999997</v>
      </c>
      <c r="P996" s="302">
        <v>39.744</v>
      </c>
      <c r="Q996" s="302">
        <v>40.051000000000002</v>
      </c>
      <c r="R996" s="302">
        <v>40.201999999999998</v>
      </c>
    </row>
    <row r="997" spans="1:18">
      <c r="A997">
        <v>995</v>
      </c>
      <c r="B997">
        <v>56.722999999999999</v>
      </c>
      <c r="C997">
        <v>57.122</v>
      </c>
      <c r="D997">
        <v>56.399000000000001</v>
      </c>
      <c r="E997">
        <v>57.04</v>
      </c>
      <c r="F997">
        <v>59.685000000000002</v>
      </c>
      <c r="G997">
        <v>58.585000000000001</v>
      </c>
      <c r="H997">
        <v>56.167999999999999</v>
      </c>
      <c r="I997" s="302">
        <v>40.116</v>
      </c>
      <c r="J997" s="302">
        <v>40.902999999999999</v>
      </c>
      <c r="K997" s="302">
        <v>39.826000000000001</v>
      </c>
      <c r="L997" s="302">
        <v>40.433</v>
      </c>
      <c r="M997" s="302">
        <v>140.953</v>
      </c>
      <c r="N997" s="302">
        <v>39.654000000000003</v>
      </c>
      <c r="O997" s="302">
        <v>39.957999999999998</v>
      </c>
      <c r="P997" s="302">
        <v>39.612000000000002</v>
      </c>
      <c r="Q997" s="302">
        <v>39.930999999999997</v>
      </c>
      <c r="R997" s="302">
        <v>40.118000000000002</v>
      </c>
    </row>
    <row r="998" spans="1:18">
      <c r="A998">
        <v>996</v>
      </c>
      <c r="B998">
        <v>56.69</v>
      </c>
      <c r="C998">
        <v>56.107999999999997</v>
      </c>
      <c r="D998">
        <v>56.945</v>
      </c>
      <c r="E998">
        <v>56.74</v>
      </c>
      <c r="F998">
        <v>64.721000000000004</v>
      </c>
      <c r="G998">
        <v>58.531999999999996</v>
      </c>
      <c r="H998">
        <v>55.802</v>
      </c>
      <c r="I998" s="302">
        <v>40.036000000000001</v>
      </c>
      <c r="J998" s="302">
        <v>40.082999999999998</v>
      </c>
      <c r="K998" s="302">
        <v>39.860999999999997</v>
      </c>
      <c r="L998" s="302">
        <v>41.311</v>
      </c>
      <c r="M998" s="302">
        <v>41.079000000000001</v>
      </c>
      <c r="N998" s="302">
        <v>39.51</v>
      </c>
      <c r="O998" s="302">
        <v>39.911999999999999</v>
      </c>
      <c r="P998" s="302">
        <v>39.838000000000001</v>
      </c>
      <c r="Q998" s="302">
        <v>40</v>
      </c>
      <c r="R998" s="302">
        <v>40.631</v>
      </c>
    </row>
    <row r="999" spans="1:18">
      <c r="A999">
        <v>997</v>
      </c>
      <c r="B999">
        <v>56.43</v>
      </c>
      <c r="C999">
        <v>56.220999999999997</v>
      </c>
      <c r="D999">
        <v>56.591999999999999</v>
      </c>
      <c r="E999">
        <v>57.018000000000001</v>
      </c>
      <c r="F999">
        <v>59.531999999999996</v>
      </c>
      <c r="G999">
        <v>58.350999999999999</v>
      </c>
      <c r="H999">
        <v>56.33</v>
      </c>
      <c r="I999" s="302">
        <v>40.015999999999998</v>
      </c>
      <c r="J999" s="302">
        <v>40.125</v>
      </c>
      <c r="K999" s="302">
        <v>39.838999999999999</v>
      </c>
      <c r="L999" s="302">
        <v>41.063000000000002</v>
      </c>
      <c r="M999" s="302">
        <v>40.456000000000003</v>
      </c>
      <c r="N999" s="302">
        <v>39.881</v>
      </c>
      <c r="O999" s="302">
        <v>39.851999999999997</v>
      </c>
      <c r="P999" s="302">
        <v>40.25</v>
      </c>
      <c r="Q999" s="302">
        <v>39.979999999999997</v>
      </c>
      <c r="R999" s="302">
        <v>40.304000000000002</v>
      </c>
    </row>
    <row r="1000" spans="1:18">
      <c r="A1000">
        <v>998</v>
      </c>
      <c r="B1000">
        <v>56.502000000000002</v>
      </c>
      <c r="C1000">
        <v>57.228000000000002</v>
      </c>
      <c r="D1000">
        <v>55.996000000000002</v>
      </c>
      <c r="E1000">
        <v>57.914999999999999</v>
      </c>
      <c r="F1000">
        <v>60.485999999999997</v>
      </c>
      <c r="G1000">
        <v>59.420999999999999</v>
      </c>
      <c r="H1000">
        <v>58.438000000000002</v>
      </c>
      <c r="I1000" s="302">
        <v>40.095999999999997</v>
      </c>
      <c r="J1000" s="302">
        <v>40.073999999999998</v>
      </c>
      <c r="K1000" s="302">
        <v>39.773000000000003</v>
      </c>
      <c r="L1000" s="302">
        <v>40.591000000000001</v>
      </c>
      <c r="M1000" s="302">
        <v>40.447000000000003</v>
      </c>
      <c r="N1000" s="302">
        <v>39.694000000000003</v>
      </c>
      <c r="O1000" s="302">
        <v>40.241999999999997</v>
      </c>
      <c r="P1000" s="302">
        <v>39.997</v>
      </c>
      <c r="Q1000" s="302">
        <v>39.770000000000003</v>
      </c>
      <c r="R1000" s="302">
        <v>40.165999999999997</v>
      </c>
    </row>
    <row r="1001" spans="1:18">
      <c r="A1001">
        <v>999</v>
      </c>
      <c r="B1001">
        <v>56.685000000000002</v>
      </c>
      <c r="C1001">
        <v>57.719000000000001</v>
      </c>
      <c r="D1001">
        <v>55.744999999999997</v>
      </c>
      <c r="E1001">
        <v>57.801000000000002</v>
      </c>
      <c r="F1001">
        <v>60.271999999999998</v>
      </c>
      <c r="G1001">
        <v>58.399000000000001</v>
      </c>
      <c r="H1001">
        <v>58.125999999999998</v>
      </c>
      <c r="I1001" s="302">
        <v>39.945</v>
      </c>
      <c r="J1001" s="302">
        <v>40.844000000000001</v>
      </c>
      <c r="K1001" s="302">
        <v>39.771000000000001</v>
      </c>
      <c r="L1001" s="302">
        <v>40.552</v>
      </c>
      <c r="M1001" s="302">
        <v>40.369999999999997</v>
      </c>
      <c r="N1001" s="302">
        <v>39.491999999999997</v>
      </c>
      <c r="O1001" s="302">
        <v>40.014000000000003</v>
      </c>
      <c r="P1001" s="302">
        <v>39.784999999999997</v>
      </c>
      <c r="Q1001" s="302">
        <v>39.554000000000002</v>
      </c>
      <c r="R1001" s="302">
        <v>40.972000000000001</v>
      </c>
    </row>
    <row r="1002" spans="1:18">
      <c r="A1002">
        <v>1000</v>
      </c>
      <c r="B1002">
        <v>57.045999999999999</v>
      </c>
      <c r="C1002">
        <v>57.468000000000004</v>
      </c>
      <c r="D1002">
        <v>56.914999999999999</v>
      </c>
      <c r="E1002">
        <v>57.118000000000002</v>
      </c>
      <c r="F1002">
        <v>60.305999999999997</v>
      </c>
      <c r="G1002">
        <v>58.686</v>
      </c>
      <c r="H1002">
        <v>58.350999999999999</v>
      </c>
      <c r="I1002" s="302">
        <v>40.256</v>
      </c>
      <c r="J1002" s="302">
        <v>40.204999999999998</v>
      </c>
      <c r="K1002" s="302">
        <v>39.819000000000003</v>
      </c>
      <c r="L1002" s="302">
        <v>40.744</v>
      </c>
      <c r="M1002" s="302">
        <v>40.198999999999998</v>
      </c>
      <c r="N1002" s="302">
        <v>39.866999999999997</v>
      </c>
      <c r="O1002" s="302">
        <v>40.149000000000001</v>
      </c>
      <c r="P1002" s="302">
        <v>39.814999999999998</v>
      </c>
      <c r="Q1002" s="302">
        <v>39.749000000000002</v>
      </c>
      <c r="R1002" s="302">
        <v>40.378</v>
      </c>
    </row>
    <row r="1003" spans="1:18">
      <c r="A1003">
        <v>1001</v>
      </c>
      <c r="B1003">
        <v>56.444000000000003</v>
      </c>
      <c r="C1003">
        <v>55.715000000000003</v>
      </c>
      <c r="D1003">
        <v>57.642000000000003</v>
      </c>
      <c r="E1003">
        <v>56.857999999999997</v>
      </c>
      <c r="F1003">
        <v>57.892000000000003</v>
      </c>
      <c r="G1003">
        <v>58.265999999999998</v>
      </c>
      <c r="H1003">
        <v>58.677</v>
      </c>
      <c r="I1003" s="302">
        <v>40.865000000000002</v>
      </c>
      <c r="J1003" s="302">
        <v>40.274999999999999</v>
      </c>
      <c r="K1003" s="302">
        <v>40.031999999999996</v>
      </c>
      <c r="L1003" s="302">
        <v>40.613</v>
      </c>
      <c r="M1003" s="302">
        <v>40.360999999999997</v>
      </c>
      <c r="N1003" s="302">
        <v>39.777000000000001</v>
      </c>
      <c r="O1003" s="302">
        <v>40.164000000000001</v>
      </c>
      <c r="P1003" s="302">
        <v>39.837000000000003</v>
      </c>
      <c r="Q1003" s="302">
        <v>39.822000000000003</v>
      </c>
      <c r="R1003" s="302">
        <v>40.786000000000001</v>
      </c>
    </row>
    <row r="1004" spans="1:18">
      <c r="A1004">
        <v>1002</v>
      </c>
      <c r="B1004">
        <v>56.834000000000003</v>
      </c>
      <c r="C1004">
        <v>56.063000000000002</v>
      </c>
      <c r="D1004">
        <v>57.581000000000003</v>
      </c>
      <c r="E1004">
        <v>57.509</v>
      </c>
      <c r="F1004">
        <v>58.301000000000002</v>
      </c>
      <c r="G1004">
        <v>58.220999999999997</v>
      </c>
      <c r="H1004">
        <v>58.149000000000001</v>
      </c>
      <c r="I1004" s="302">
        <v>40.112000000000002</v>
      </c>
      <c r="J1004" s="302">
        <v>40.597000000000001</v>
      </c>
      <c r="K1004" s="302">
        <v>39.706000000000003</v>
      </c>
      <c r="L1004" s="302">
        <v>41.533000000000001</v>
      </c>
      <c r="M1004" s="302">
        <v>40.006</v>
      </c>
      <c r="N1004" s="302">
        <v>39.545000000000002</v>
      </c>
      <c r="O1004" s="302">
        <v>40.058</v>
      </c>
      <c r="P1004" s="302">
        <v>39.848999999999997</v>
      </c>
      <c r="Q1004" s="302">
        <v>39.643999999999998</v>
      </c>
      <c r="R1004" s="302">
        <v>40.118000000000002</v>
      </c>
    </row>
    <row r="1005" spans="1:18">
      <c r="A1005">
        <v>1003</v>
      </c>
      <c r="B1005">
        <v>57.182000000000002</v>
      </c>
      <c r="C1005">
        <v>55.625999999999998</v>
      </c>
      <c r="D1005">
        <v>55.883000000000003</v>
      </c>
      <c r="E1005">
        <v>57.069000000000003</v>
      </c>
      <c r="F1005">
        <v>58.143000000000001</v>
      </c>
      <c r="G1005">
        <v>58.457000000000001</v>
      </c>
      <c r="H1005">
        <v>58.365000000000002</v>
      </c>
      <c r="I1005" s="302">
        <v>40.085999999999999</v>
      </c>
      <c r="J1005" s="302">
        <v>140.184</v>
      </c>
      <c r="K1005" s="302">
        <v>39.887999999999998</v>
      </c>
      <c r="L1005" s="302">
        <v>40.728999999999999</v>
      </c>
      <c r="M1005" s="302">
        <v>40.502000000000002</v>
      </c>
      <c r="N1005" s="302">
        <v>39.427999999999997</v>
      </c>
      <c r="O1005" s="302">
        <v>40.057000000000002</v>
      </c>
      <c r="P1005" s="302">
        <v>39.674999999999997</v>
      </c>
      <c r="Q1005" s="302">
        <v>39.676000000000002</v>
      </c>
      <c r="R1005" s="302">
        <v>40.085000000000001</v>
      </c>
    </row>
    <row r="1006" spans="1:18">
      <c r="A1006">
        <v>1004</v>
      </c>
      <c r="B1006">
        <v>56.956000000000003</v>
      </c>
      <c r="C1006">
        <v>55.384</v>
      </c>
      <c r="D1006">
        <v>56.143000000000001</v>
      </c>
      <c r="E1006">
        <v>57.494</v>
      </c>
      <c r="F1006">
        <v>59.101999999999997</v>
      </c>
      <c r="G1006">
        <v>58.354999999999997</v>
      </c>
      <c r="H1006">
        <v>58.689</v>
      </c>
      <c r="I1006" s="302">
        <v>40.119999999999997</v>
      </c>
      <c r="J1006" s="302">
        <v>40.375</v>
      </c>
      <c r="K1006" s="302">
        <v>39.770000000000003</v>
      </c>
      <c r="L1006" s="302">
        <v>41.220999999999997</v>
      </c>
      <c r="M1006" s="302">
        <v>40.531999999999996</v>
      </c>
      <c r="N1006" s="302">
        <v>39.496000000000002</v>
      </c>
      <c r="O1006" s="302">
        <v>40.094000000000001</v>
      </c>
      <c r="P1006" s="302">
        <v>39.56</v>
      </c>
      <c r="Q1006" s="302">
        <v>39.74</v>
      </c>
      <c r="R1006" s="302">
        <v>40.116999999999997</v>
      </c>
    </row>
    <row r="1007" spans="1:18">
      <c r="A1007">
        <v>1005</v>
      </c>
      <c r="B1007">
        <v>56.573999999999998</v>
      </c>
      <c r="C1007">
        <v>55.734999999999999</v>
      </c>
      <c r="D1007">
        <v>55.85</v>
      </c>
      <c r="E1007">
        <v>59.503999999999998</v>
      </c>
      <c r="F1007">
        <v>58.878999999999998</v>
      </c>
      <c r="G1007">
        <v>58.35</v>
      </c>
      <c r="H1007">
        <v>58.085000000000001</v>
      </c>
      <c r="I1007" s="302">
        <v>39.93</v>
      </c>
      <c r="J1007" s="302">
        <v>40.201999999999998</v>
      </c>
      <c r="K1007" s="302">
        <v>39.795000000000002</v>
      </c>
      <c r="L1007" s="302">
        <v>40.805</v>
      </c>
      <c r="M1007" s="302">
        <v>40.031999999999996</v>
      </c>
      <c r="N1007" s="302">
        <v>39.436</v>
      </c>
      <c r="O1007" s="302">
        <v>40.167999999999999</v>
      </c>
      <c r="P1007" s="302">
        <v>39.569000000000003</v>
      </c>
      <c r="Q1007" s="302">
        <v>39.677999999999997</v>
      </c>
      <c r="R1007" s="302">
        <v>40.261000000000003</v>
      </c>
    </row>
    <row r="1008" spans="1:18">
      <c r="A1008">
        <v>1006</v>
      </c>
      <c r="B1008">
        <v>57.360999999999997</v>
      </c>
      <c r="C1008">
        <v>55.531999999999996</v>
      </c>
      <c r="D1008">
        <v>55.905000000000001</v>
      </c>
      <c r="E1008">
        <v>58.872</v>
      </c>
      <c r="F1008">
        <v>58.497</v>
      </c>
      <c r="G1008">
        <v>58.738</v>
      </c>
      <c r="H1008">
        <v>58.054000000000002</v>
      </c>
      <c r="I1008" s="302">
        <v>39.796999999999997</v>
      </c>
      <c r="J1008" s="302">
        <v>40.183</v>
      </c>
      <c r="K1008" s="302">
        <v>39.762999999999998</v>
      </c>
      <c r="L1008" s="302">
        <v>43.216999999999999</v>
      </c>
      <c r="M1008" s="302">
        <v>40.357999999999997</v>
      </c>
      <c r="N1008" s="302">
        <v>39.369</v>
      </c>
      <c r="O1008" s="302">
        <v>40.112000000000002</v>
      </c>
      <c r="P1008" s="302">
        <v>39.71</v>
      </c>
      <c r="Q1008" s="302">
        <v>39.734999999999999</v>
      </c>
      <c r="R1008" s="302">
        <v>40.225000000000001</v>
      </c>
    </row>
    <row r="1009" spans="1:18">
      <c r="A1009">
        <v>1007</v>
      </c>
      <c r="B1009">
        <v>57.220999999999997</v>
      </c>
      <c r="C1009">
        <v>55.546999999999997</v>
      </c>
      <c r="D1009">
        <v>55.908000000000001</v>
      </c>
      <c r="E1009">
        <v>57.338000000000001</v>
      </c>
      <c r="F1009">
        <v>58.26</v>
      </c>
      <c r="G1009">
        <v>59.780999999999999</v>
      </c>
      <c r="H1009">
        <v>58.122</v>
      </c>
      <c r="I1009" s="302">
        <v>39.896999999999998</v>
      </c>
      <c r="J1009" s="302">
        <v>40.252000000000002</v>
      </c>
      <c r="K1009" s="302">
        <v>39.793999999999997</v>
      </c>
      <c r="L1009" s="302">
        <v>41.286999999999999</v>
      </c>
      <c r="M1009" s="302">
        <v>40.244</v>
      </c>
      <c r="N1009" s="302">
        <v>39.520000000000003</v>
      </c>
      <c r="O1009" s="302">
        <v>40.119</v>
      </c>
      <c r="P1009" s="302">
        <v>39.542999999999999</v>
      </c>
      <c r="Q1009" s="302">
        <v>39.564</v>
      </c>
      <c r="R1009" s="302">
        <v>40.375</v>
      </c>
    </row>
    <row r="1010" spans="1:18">
      <c r="A1010">
        <v>1008</v>
      </c>
      <c r="B1010">
        <v>56.84</v>
      </c>
      <c r="C1010">
        <v>55.555</v>
      </c>
      <c r="D1010">
        <v>55.622999999999998</v>
      </c>
      <c r="E1010">
        <v>56.997999999999998</v>
      </c>
      <c r="F1010">
        <v>57.942</v>
      </c>
      <c r="G1010">
        <v>58.051000000000002</v>
      </c>
      <c r="H1010">
        <v>58.731999999999999</v>
      </c>
      <c r="I1010" s="302">
        <v>39.914999999999999</v>
      </c>
      <c r="J1010" s="302">
        <v>40.027000000000001</v>
      </c>
      <c r="K1010" s="302">
        <v>39.76</v>
      </c>
      <c r="L1010" s="302">
        <v>40.93</v>
      </c>
      <c r="M1010" s="302">
        <v>41.973999999999997</v>
      </c>
      <c r="N1010" s="302">
        <v>39.485999999999997</v>
      </c>
      <c r="O1010" s="302">
        <v>40.188000000000002</v>
      </c>
      <c r="P1010" s="302">
        <v>39.97</v>
      </c>
      <c r="Q1010" s="302">
        <v>39.584000000000003</v>
      </c>
      <c r="R1010" s="302">
        <v>40.119</v>
      </c>
    </row>
    <row r="1011" spans="1:18">
      <c r="A1011">
        <v>1009</v>
      </c>
      <c r="B1011">
        <v>56.585999999999999</v>
      </c>
      <c r="C1011">
        <v>55.662999999999997</v>
      </c>
      <c r="D1011">
        <v>55.48</v>
      </c>
      <c r="E1011">
        <v>58.008000000000003</v>
      </c>
      <c r="F1011">
        <v>58.146000000000001</v>
      </c>
      <c r="G1011">
        <v>57.643999999999998</v>
      </c>
      <c r="H1011">
        <v>57.719000000000001</v>
      </c>
      <c r="I1011" s="302">
        <v>39.716000000000001</v>
      </c>
      <c r="J1011" s="302">
        <v>40.030999999999999</v>
      </c>
      <c r="K1011" s="302">
        <v>39.744999999999997</v>
      </c>
      <c r="L1011" s="302">
        <v>41.92</v>
      </c>
      <c r="M1011" s="302">
        <v>40.048000000000002</v>
      </c>
      <c r="N1011" s="302">
        <v>39.590000000000003</v>
      </c>
      <c r="O1011" s="302">
        <v>40.369</v>
      </c>
      <c r="P1011" s="302">
        <v>39.706000000000003</v>
      </c>
      <c r="Q1011" s="302">
        <v>39.520000000000003</v>
      </c>
      <c r="R1011" s="302">
        <v>40.155999999999999</v>
      </c>
    </row>
    <row r="1012" spans="1:18">
      <c r="A1012">
        <v>1010</v>
      </c>
      <c r="B1012">
        <v>56.542000000000002</v>
      </c>
      <c r="C1012">
        <v>55.689</v>
      </c>
      <c r="D1012">
        <v>55.484000000000002</v>
      </c>
      <c r="E1012">
        <v>56.588999999999999</v>
      </c>
      <c r="F1012">
        <v>60.969000000000001</v>
      </c>
      <c r="G1012">
        <v>58.203000000000003</v>
      </c>
      <c r="H1012">
        <v>57.957000000000001</v>
      </c>
      <c r="I1012" s="302">
        <v>39.893999999999998</v>
      </c>
      <c r="J1012" s="302">
        <v>39.923999999999999</v>
      </c>
      <c r="K1012" s="302">
        <v>39.697000000000003</v>
      </c>
      <c r="L1012" s="302">
        <v>41.329000000000001</v>
      </c>
      <c r="M1012" s="302">
        <v>39.79</v>
      </c>
      <c r="N1012" s="302">
        <v>39.53</v>
      </c>
      <c r="O1012" s="302">
        <v>40.000999999999998</v>
      </c>
      <c r="P1012" s="302">
        <v>39.630000000000003</v>
      </c>
      <c r="Q1012" s="302">
        <v>40.786000000000001</v>
      </c>
      <c r="R1012" s="302">
        <v>39.991</v>
      </c>
    </row>
    <row r="1013" spans="1:18">
      <c r="A1013">
        <v>1011</v>
      </c>
      <c r="B1013">
        <v>56.963999999999999</v>
      </c>
      <c r="C1013">
        <v>59.746000000000002</v>
      </c>
      <c r="D1013">
        <v>55.667000000000002</v>
      </c>
      <c r="E1013">
        <v>56.982999999999997</v>
      </c>
      <c r="F1013">
        <v>57.668999999999997</v>
      </c>
      <c r="G1013">
        <v>57.655999999999999</v>
      </c>
      <c r="H1013">
        <v>57.985999999999997</v>
      </c>
      <c r="I1013" s="302">
        <v>39.744</v>
      </c>
      <c r="J1013" s="302">
        <v>40.048000000000002</v>
      </c>
      <c r="K1013" s="302">
        <v>39.805</v>
      </c>
      <c r="L1013" s="302">
        <v>41.292000000000002</v>
      </c>
      <c r="M1013" s="302">
        <v>39.844999999999999</v>
      </c>
      <c r="N1013" s="302">
        <v>39.445999999999998</v>
      </c>
      <c r="O1013" s="302">
        <v>40.081000000000003</v>
      </c>
      <c r="P1013" s="302">
        <v>39.558999999999997</v>
      </c>
      <c r="Q1013" s="302">
        <v>39.808999999999997</v>
      </c>
      <c r="R1013" s="302">
        <v>40.340000000000003</v>
      </c>
    </row>
    <row r="1014" spans="1:18">
      <c r="A1014">
        <v>1012</v>
      </c>
      <c r="B1014">
        <v>56.71</v>
      </c>
      <c r="C1014">
        <v>55.875999999999998</v>
      </c>
      <c r="D1014">
        <v>55.945</v>
      </c>
      <c r="E1014">
        <v>57.18</v>
      </c>
      <c r="F1014">
        <v>57.966000000000001</v>
      </c>
      <c r="G1014">
        <v>57.79</v>
      </c>
      <c r="H1014">
        <v>57.725999999999999</v>
      </c>
      <c r="I1014" s="302">
        <v>39.819000000000003</v>
      </c>
      <c r="J1014" s="302">
        <v>39.935000000000002</v>
      </c>
      <c r="K1014" s="302">
        <v>39.622</v>
      </c>
      <c r="L1014" s="302">
        <v>41.411999999999999</v>
      </c>
      <c r="M1014" s="302">
        <v>39.972999999999999</v>
      </c>
      <c r="N1014" s="302">
        <v>39.508000000000003</v>
      </c>
      <c r="O1014" s="302">
        <v>40.076000000000001</v>
      </c>
      <c r="P1014" s="302">
        <v>39.454999999999998</v>
      </c>
      <c r="Q1014" s="302">
        <v>39.695999999999998</v>
      </c>
      <c r="R1014" s="302">
        <v>40.247</v>
      </c>
    </row>
    <row r="1015" spans="1:18">
      <c r="A1015">
        <v>1013</v>
      </c>
      <c r="B1015">
        <v>56.499000000000002</v>
      </c>
      <c r="C1015">
        <v>55.56</v>
      </c>
      <c r="D1015">
        <v>57.28</v>
      </c>
      <c r="E1015">
        <v>57.253</v>
      </c>
      <c r="F1015">
        <v>58.134</v>
      </c>
      <c r="G1015">
        <v>58.447000000000003</v>
      </c>
      <c r="H1015">
        <v>57.911000000000001</v>
      </c>
      <c r="I1015" s="302">
        <v>40.043999999999997</v>
      </c>
      <c r="J1015" s="302">
        <v>39.951000000000001</v>
      </c>
      <c r="K1015" s="302">
        <v>39.767000000000003</v>
      </c>
      <c r="L1015" s="302">
        <v>40.664000000000001</v>
      </c>
      <c r="M1015" s="302">
        <v>40.058</v>
      </c>
      <c r="N1015" s="302">
        <v>39.569000000000003</v>
      </c>
      <c r="O1015" s="302">
        <v>40.040999999999997</v>
      </c>
      <c r="P1015" s="302">
        <v>39.676000000000002</v>
      </c>
      <c r="Q1015" s="302">
        <v>39.698999999999998</v>
      </c>
      <c r="R1015" s="302">
        <v>40.112000000000002</v>
      </c>
    </row>
    <row r="1016" spans="1:18">
      <c r="A1016">
        <v>1014</v>
      </c>
      <c r="B1016">
        <v>56.396000000000001</v>
      </c>
      <c r="C1016">
        <v>58.302999999999997</v>
      </c>
      <c r="D1016">
        <v>55.457999999999998</v>
      </c>
      <c r="E1016">
        <v>57.484999999999999</v>
      </c>
      <c r="F1016">
        <v>57.670999999999999</v>
      </c>
      <c r="G1016">
        <v>59.613</v>
      </c>
      <c r="H1016">
        <v>59.69</v>
      </c>
      <c r="I1016" s="302">
        <v>40.17</v>
      </c>
      <c r="J1016" s="302">
        <v>39.948</v>
      </c>
      <c r="K1016" s="302">
        <v>39.835999999999999</v>
      </c>
      <c r="L1016" s="302">
        <v>40.493000000000002</v>
      </c>
      <c r="M1016" s="302">
        <v>40.299999999999997</v>
      </c>
      <c r="N1016" s="302">
        <v>39.548000000000002</v>
      </c>
      <c r="O1016" s="302">
        <v>40.097999999999999</v>
      </c>
      <c r="P1016" s="302">
        <v>40.006</v>
      </c>
      <c r="Q1016" s="302">
        <v>39.613</v>
      </c>
      <c r="R1016" s="302">
        <v>40.277999999999999</v>
      </c>
    </row>
    <row r="1017" spans="1:18">
      <c r="A1017">
        <v>1015</v>
      </c>
      <c r="B1017">
        <v>56.917999999999999</v>
      </c>
      <c r="C1017">
        <v>55.972000000000001</v>
      </c>
      <c r="D1017">
        <v>55.991999999999997</v>
      </c>
      <c r="E1017">
        <v>57.561</v>
      </c>
      <c r="F1017">
        <v>62.192</v>
      </c>
      <c r="G1017">
        <v>65.649000000000001</v>
      </c>
      <c r="H1017">
        <v>57.57</v>
      </c>
      <c r="I1017" s="302">
        <v>40.222999999999999</v>
      </c>
      <c r="J1017" s="302">
        <v>39.896000000000001</v>
      </c>
      <c r="K1017" s="302">
        <v>39.683999999999997</v>
      </c>
      <c r="L1017" s="302">
        <v>40.725999999999999</v>
      </c>
      <c r="M1017" s="302">
        <v>39.999000000000002</v>
      </c>
      <c r="N1017" s="302">
        <v>39.741999999999997</v>
      </c>
      <c r="O1017" s="302">
        <v>39.941000000000003</v>
      </c>
      <c r="P1017" s="302">
        <v>39.643000000000001</v>
      </c>
      <c r="Q1017" s="302">
        <v>39.731999999999999</v>
      </c>
      <c r="R1017" s="302">
        <v>40.115000000000002</v>
      </c>
    </row>
    <row r="1018" spans="1:18">
      <c r="A1018">
        <v>1016</v>
      </c>
      <c r="B1018">
        <v>56.78</v>
      </c>
      <c r="C1018">
        <v>55.597000000000001</v>
      </c>
      <c r="D1018">
        <v>55.957000000000001</v>
      </c>
      <c r="E1018">
        <v>57.720999999999997</v>
      </c>
      <c r="F1018">
        <v>58.234000000000002</v>
      </c>
      <c r="G1018">
        <v>57.56</v>
      </c>
      <c r="H1018">
        <v>57.933999999999997</v>
      </c>
      <c r="I1018" s="302">
        <v>39.996000000000002</v>
      </c>
      <c r="J1018" s="302">
        <v>39.756</v>
      </c>
      <c r="K1018" s="302">
        <v>39.679000000000002</v>
      </c>
      <c r="L1018" s="302">
        <v>41.482999999999997</v>
      </c>
      <c r="M1018" s="302">
        <v>40.064</v>
      </c>
      <c r="N1018" s="302">
        <v>39.578000000000003</v>
      </c>
      <c r="O1018" s="302">
        <v>40.363999999999997</v>
      </c>
      <c r="P1018" s="302">
        <v>39.591000000000001</v>
      </c>
      <c r="Q1018" s="302">
        <v>39.655999999999999</v>
      </c>
      <c r="R1018" s="302">
        <v>40.552999999999997</v>
      </c>
    </row>
    <row r="1019" spans="1:18">
      <c r="A1019">
        <v>1017</v>
      </c>
      <c r="B1019">
        <v>56.796999999999997</v>
      </c>
      <c r="C1019">
        <v>56.386000000000003</v>
      </c>
      <c r="D1019">
        <v>55.953000000000003</v>
      </c>
      <c r="E1019">
        <v>57.383000000000003</v>
      </c>
      <c r="F1019">
        <v>57.7</v>
      </c>
      <c r="G1019">
        <v>59.316000000000003</v>
      </c>
      <c r="H1019">
        <v>58.173000000000002</v>
      </c>
      <c r="I1019" s="302">
        <v>39.872999999999998</v>
      </c>
      <c r="J1019" s="302">
        <v>40.049999999999997</v>
      </c>
      <c r="K1019" s="302">
        <v>39.933</v>
      </c>
      <c r="L1019" s="302">
        <v>41.688000000000002</v>
      </c>
      <c r="M1019" s="302">
        <v>40.18</v>
      </c>
      <c r="N1019" s="302">
        <v>39.451000000000001</v>
      </c>
      <c r="O1019" s="302">
        <v>40.228999999999999</v>
      </c>
      <c r="P1019" s="302">
        <v>39.579000000000001</v>
      </c>
      <c r="Q1019" s="302">
        <v>39.718000000000004</v>
      </c>
      <c r="R1019" s="302">
        <v>40.329000000000001</v>
      </c>
    </row>
    <row r="1020" spans="1:18">
      <c r="A1020">
        <v>1018</v>
      </c>
      <c r="B1020">
        <v>56.837000000000003</v>
      </c>
      <c r="C1020">
        <v>55.814999999999998</v>
      </c>
      <c r="D1020">
        <v>55.784999999999997</v>
      </c>
      <c r="E1020">
        <v>57.676000000000002</v>
      </c>
      <c r="F1020">
        <v>57.97</v>
      </c>
      <c r="G1020">
        <v>60.305</v>
      </c>
      <c r="H1020">
        <v>58.011000000000003</v>
      </c>
      <c r="I1020" s="302">
        <v>39.771000000000001</v>
      </c>
      <c r="J1020" s="302">
        <v>39.996000000000002</v>
      </c>
      <c r="K1020" s="302">
        <v>39.991999999999997</v>
      </c>
      <c r="L1020" s="302">
        <v>40.780999999999999</v>
      </c>
      <c r="M1020" s="302">
        <v>39.975000000000001</v>
      </c>
      <c r="N1020" s="302">
        <v>39.548999999999999</v>
      </c>
      <c r="O1020" s="302">
        <v>41.101999999999997</v>
      </c>
      <c r="P1020" s="302">
        <v>39.588999999999999</v>
      </c>
      <c r="Q1020" s="302">
        <v>39.69</v>
      </c>
      <c r="R1020" s="302">
        <v>40.234999999999999</v>
      </c>
    </row>
    <row r="1021" spans="1:18">
      <c r="A1021">
        <v>1019</v>
      </c>
      <c r="B1021">
        <v>56.058999999999997</v>
      </c>
      <c r="C1021">
        <v>56.195999999999998</v>
      </c>
      <c r="D1021">
        <v>56.213999999999999</v>
      </c>
      <c r="E1021">
        <v>56.991999999999997</v>
      </c>
      <c r="F1021">
        <v>59.100999999999999</v>
      </c>
      <c r="G1021">
        <v>59.235999999999997</v>
      </c>
      <c r="H1021">
        <v>58.463000000000001</v>
      </c>
      <c r="I1021" s="302">
        <v>40.31</v>
      </c>
      <c r="J1021" s="302">
        <v>40.094999999999999</v>
      </c>
      <c r="K1021" s="302">
        <v>39.622999999999998</v>
      </c>
      <c r="L1021" s="302">
        <v>41.11</v>
      </c>
      <c r="M1021" s="302">
        <v>39.851999999999997</v>
      </c>
      <c r="N1021" s="302">
        <v>39.524999999999999</v>
      </c>
      <c r="O1021" s="302">
        <v>40.076999999999998</v>
      </c>
      <c r="P1021" s="302">
        <v>39.67</v>
      </c>
      <c r="Q1021" s="302">
        <v>39.774999999999999</v>
      </c>
      <c r="R1021" s="302">
        <v>40.311999999999998</v>
      </c>
    </row>
    <row r="1022" spans="1:18">
      <c r="A1022">
        <v>1020</v>
      </c>
      <c r="B1022">
        <v>56.76</v>
      </c>
      <c r="C1022">
        <v>56.070999999999998</v>
      </c>
      <c r="D1022">
        <v>55.973999999999997</v>
      </c>
      <c r="E1022">
        <v>57.158999999999999</v>
      </c>
      <c r="F1022">
        <v>58.552999999999997</v>
      </c>
      <c r="G1022">
        <v>60.77</v>
      </c>
      <c r="H1022">
        <v>59.463999999999999</v>
      </c>
      <c r="I1022" s="302">
        <v>143.018</v>
      </c>
      <c r="J1022" s="302">
        <v>39.868000000000002</v>
      </c>
      <c r="K1022" s="302">
        <v>39.597000000000001</v>
      </c>
      <c r="L1022" s="302">
        <v>41.174999999999997</v>
      </c>
      <c r="M1022" s="302">
        <v>39.795000000000002</v>
      </c>
      <c r="N1022" s="302">
        <v>39.459000000000003</v>
      </c>
      <c r="O1022" s="302">
        <v>39.978000000000002</v>
      </c>
      <c r="P1022" s="302">
        <v>39.555999999999997</v>
      </c>
      <c r="Q1022" s="302">
        <v>39.972000000000001</v>
      </c>
      <c r="R1022" s="302">
        <v>40.145000000000003</v>
      </c>
    </row>
    <row r="1023" spans="1:18">
      <c r="A1023">
        <v>1021</v>
      </c>
      <c r="B1023">
        <v>57.313000000000002</v>
      </c>
      <c r="C1023">
        <v>57.274999999999999</v>
      </c>
      <c r="D1023">
        <v>56.545000000000002</v>
      </c>
      <c r="E1023">
        <v>57.088000000000001</v>
      </c>
      <c r="F1023">
        <v>57.601999999999997</v>
      </c>
      <c r="G1023">
        <v>57.77</v>
      </c>
      <c r="H1023">
        <v>57.848999999999997</v>
      </c>
      <c r="I1023" s="302">
        <v>40.326999999999998</v>
      </c>
      <c r="J1023" s="302">
        <v>39.927999999999997</v>
      </c>
      <c r="K1023" s="302">
        <v>39.673999999999999</v>
      </c>
      <c r="L1023" s="302">
        <v>41.140999999999998</v>
      </c>
      <c r="M1023" s="302">
        <v>40.345999999999997</v>
      </c>
      <c r="N1023" s="302">
        <v>39.652000000000001</v>
      </c>
      <c r="O1023" s="302">
        <v>40.012999999999998</v>
      </c>
      <c r="P1023" s="302">
        <v>39.578000000000003</v>
      </c>
      <c r="Q1023" s="302">
        <v>39.848999999999997</v>
      </c>
      <c r="R1023" s="302">
        <v>40.289000000000001</v>
      </c>
    </row>
    <row r="1024" spans="1:18">
      <c r="A1024">
        <v>1022</v>
      </c>
      <c r="B1024">
        <v>56.722000000000001</v>
      </c>
      <c r="C1024">
        <v>56.488</v>
      </c>
      <c r="D1024">
        <v>56.034999999999997</v>
      </c>
      <c r="E1024">
        <v>57.96</v>
      </c>
      <c r="F1024">
        <v>57.795000000000002</v>
      </c>
      <c r="G1024">
        <v>58.164999999999999</v>
      </c>
      <c r="H1024">
        <v>58.017000000000003</v>
      </c>
      <c r="I1024" s="302">
        <v>39.957000000000001</v>
      </c>
      <c r="J1024" s="302">
        <v>40.094999999999999</v>
      </c>
      <c r="K1024" s="302">
        <v>39.81</v>
      </c>
      <c r="L1024" s="302">
        <v>40.667000000000002</v>
      </c>
      <c r="M1024" s="302">
        <v>40.207000000000001</v>
      </c>
      <c r="N1024" s="302">
        <v>39.593000000000004</v>
      </c>
      <c r="O1024" s="302">
        <v>40.112000000000002</v>
      </c>
      <c r="P1024" s="302">
        <v>39.787999999999997</v>
      </c>
      <c r="Q1024" s="302">
        <v>39.790999999999997</v>
      </c>
      <c r="R1024" s="302">
        <v>40.247999999999998</v>
      </c>
    </row>
    <row r="1025" spans="1:18">
      <c r="A1025">
        <v>1023</v>
      </c>
      <c r="B1025">
        <v>56.951999999999998</v>
      </c>
      <c r="C1025">
        <v>56.887</v>
      </c>
      <c r="D1025">
        <v>56.057000000000002</v>
      </c>
      <c r="E1025">
        <v>58.718000000000004</v>
      </c>
      <c r="F1025">
        <v>58.423999999999999</v>
      </c>
      <c r="G1025">
        <v>59.72</v>
      </c>
      <c r="H1025">
        <v>57.96</v>
      </c>
      <c r="I1025" s="302">
        <v>40.07</v>
      </c>
      <c r="J1025" s="302">
        <v>40.087000000000003</v>
      </c>
      <c r="K1025" s="302">
        <v>39.654000000000003</v>
      </c>
      <c r="L1025" s="302">
        <v>42.066000000000003</v>
      </c>
      <c r="M1025" s="302">
        <v>40.177</v>
      </c>
      <c r="N1025" s="302">
        <v>39.494</v>
      </c>
      <c r="O1025" s="302">
        <v>39.988999999999997</v>
      </c>
      <c r="P1025" s="302">
        <v>39.61</v>
      </c>
      <c r="Q1025" s="302">
        <v>40.049999999999997</v>
      </c>
      <c r="R1025" s="302">
        <v>40.470999999999997</v>
      </c>
    </row>
    <row r="1026" spans="1:18">
      <c r="A1026">
        <v>1024</v>
      </c>
      <c r="B1026">
        <v>56.734999999999999</v>
      </c>
      <c r="C1026">
        <v>56.667000000000002</v>
      </c>
      <c r="D1026">
        <v>56.414999999999999</v>
      </c>
      <c r="E1026">
        <v>57.747</v>
      </c>
      <c r="F1026">
        <v>58.182000000000002</v>
      </c>
      <c r="G1026">
        <v>58.265999999999998</v>
      </c>
      <c r="H1026">
        <v>58.545999999999999</v>
      </c>
      <c r="I1026" s="302">
        <v>39.780999999999999</v>
      </c>
      <c r="J1026" s="302">
        <v>39.82</v>
      </c>
      <c r="K1026" s="302">
        <v>39.628</v>
      </c>
      <c r="L1026" s="302">
        <v>40.826999999999998</v>
      </c>
      <c r="M1026" s="302">
        <v>39.988999999999997</v>
      </c>
      <c r="N1026" s="302">
        <v>39.771000000000001</v>
      </c>
      <c r="O1026" s="302">
        <v>40.097999999999999</v>
      </c>
      <c r="P1026" s="302">
        <v>39.728999999999999</v>
      </c>
      <c r="Q1026" s="302">
        <v>40</v>
      </c>
      <c r="R1026" s="302">
        <v>40.213000000000001</v>
      </c>
    </row>
    <row r="1027" spans="1:18">
      <c r="A1027">
        <v>1025</v>
      </c>
      <c r="B1027">
        <v>56.73</v>
      </c>
      <c r="C1027">
        <v>56.389000000000003</v>
      </c>
      <c r="D1027">
        <v>56.61</v>
      </c>
      <c r="E1027">
        <v>57.573</v>
      </c>
      <c r="F1027">
        <v>57.308</v>
      </c>
      <c r="G1027">
        <v>58.945999999999998</v>
      </c>
      <c r="H1027">
        <v>58.853000000000002</v>
      </c>
      <c r="I1027" s="302">
        <v>39.834000000000003</v>
      </c>
      <c r="J1027" s="302">
        <v>39.972000000000001</v>
      </c>
      <c r="K1027" s="302">
        <v>39.682000000000002</v>
      </c>
      <c r="L1027" s="302">
        <v>40.472000000000001</v>
      </c>
      <c r="M1027" s="302">
        <v>40.164999999999999</v>
      </c>
      <c r="N1027" s="302">
        <v>39.729999999999997</v>
      </c>
      <c r="O1027" s="302">
        <v>40.155000000000001</v>
      </c>
      <c r="P1027" s="302">
        <v>39.959000000000003</v>
      </c>
      <c r="Q1027" s="302">
        <v>40.017000000000003</v>
      </c>
      <c r="R1027" s="302">
        <v>40.201999999999998</v>
      </c>
    </row>
    <row r="1028" spans="1:18">
      <c r="A1028">
        <v>1026</v>
      </c>
      <c r="B1028">
        <v>56.74</v>
      </c>
      <c r="C1028">
        <v>56.691000000000003</v>
      </c>
      <c r="D1028">
        <v>56.131999999999998</v>
      </c>
      <c r="E1028">
        <v>58.213999999999999</v>
      </c>
      <c r="F1028">
        <v>58.567999999999998</v>
      </c>
      <c r="G1028">
        <v>60.234999999999999</v>
      </c>
      <c r="H1028">
        <v>58.104999999999997</v>
      </c>
      <c r="I1028" s="302">
        <v>39.798999999999999</v>
      </c>
      <c r="J1028" s="302">
        <v>39.869999999999997</v>
      </c>
      <c r="K1028" s="302">
        <v>39.619</v>
      </c>
      <c r="L1028" s="302">
        <v>42.293999999999997</v>
      </c>
      <c r="M1028" s="302">
        <v>39.972000000000001</v>
      </c>
      <c r="N1028" s="302">
        <v>39.472000000000001</v>
      </c>
      <c r="O1028" s="302">
        <v>40.07</v>
      </c>
      <c r="P1028" s="302">
        <v>39.720999999999997</v>
      </c>
      <c r="Q1028" s="302">
        <v>39.76</v>
      </c>
      <c r="R1028" s="302">
        <v>40.024999999999999</v>
      </c>
    </row>
    <row r="1029" spans="1:18">
      <c r="A1029">
        <v>1027</v>
      </c>
      <c r="B1029">
        <v>56.892000000000003</v>
      </c>
      <c r="C1029">
        <v>56.703000000000003</v>
      </c>
      <c r="D1029">
        <v>57.081000000000003</v>
      </c>
      <c r="E1029">
        <v>58.502000000000002</v>
      </c>
      <c r="F1029">
        <v>58.326000000000001</v>
      </c>
      <c r="G1029">
        <v>58.235999999999997</v>
      </c>
      <c r="H1029">
        <v>58.51</v>
      </c>
      <c r="I1029" s="302">
        <v>39.619</v>
      </c>
      <c r="J1029" s="302">
        <v>39.825000000000003</v>
      </c>
      <c r="K1029" s="302">
        <v>39.572000000000003</v>
      </c>
      <c r="L1029" s="302">
        <v>140.49299999999999</v>
      </c>
      <c r="M1029" s="302">
        <v>39.918999999999997</v>
      </c>
      <c r="N1029" s="302">
        <v>39.551000000000002</v>
      </c>
      <c r="O1029" s="302">
        <v>40.289000000000001</v>
      </c>
      <c r="P1029" s="302">
        <v>39.637999999999998</v>
      </c>
      <c r="Q1029" s="302">
        <v>39.792999999999999</v>
      </c>
      <c r="R1029" s="302">
        <v>40.261000000000003</v>
      </c>
    </row>
    <row r="1030" spans="1:18">
      <c r="A1030">
        <v>1028</v>
      </c>
      <c r="B1030">
        <v>56.936</v>
      </c>
      <c r="C1030">
        <v>57.311</v>
      </c>
      <c r="D1030">
        <v>56.183</v>
      </c>
      <c r="E1030">
        <v>57.954999999999998</v>
      </c>
      <c r="F1030">
        <v>59.167999999999999</v>
      </c>
      <c r="G1030">
        <v>58.398000000000003</v>
      </c>
      <c r="H1030">
        <v>57.911000000000001</v>
      </c>
      <c r="I1030" s="302">
        <v>39.936999999999998</v>
      </c>
      <c r="J1030" s="302">
        <v>39.929000000000002</v>
      </c>
      <c r="K1030" s="302">
        <v>39.703000000000003</v>
      </c>
      <c r="L1030" s="302">
        <v>40.978000000000002</v>
      </c>
      <c r="M1030" s="302">
        <v>39.975000000000001</v>
      </c>
      <c r="N1030" s="302">
        <v>39.552999999999997</v>
      </c>
      <c r="O1030" s="302">
        <v>40.201999999999998</v>
      </c>
      <c r="P1030" s="302">
        <v>39.764000000000003</v>
      </c>
      <c r="Q1030" s="302">
        <v>40.091999999999999</v>
      </c>
      <c r="R1030" s="302">
        <v>40.097000000000001</v>
      </c>
    </row>
    <row r="1031" spans="1:18">
      <c r="A1031">
        <v>1029</v>
      </c>
      <c r="B1031">
        <v>56.481999999999999</v>
      </c>
      <c r="C1031">
        <v>56.307000000000002</v>
      </c>
      <c r="D1031">
        <v>56.335999999999999</v>
      </c>
      <c r="E1031">
        <v>57.978000000000002</v>
      </c>
      <c r="F1031">
        <v>57.435000000000002</v>
      </c>
      <c r="G1031">
        <v>58.125999999999998</v>
      </c>
      <c r="H1031">
        <v>57.524000000000001</v>
      </c>
      <c r="I1031" s="302">
        <v>39.691000000000003</v>
      </c>
      <c r="J1031" s="302">
        <v>39.771999999999998</v>
      </c>
      <c r="K1031" s="302">
        <v>39.603000000000002</v>
      </c>
      <c r="L1031" s="302">
        <v>40.976999999999997</v>
      </c>
      <c r="M1031" s="302">
        <v>40.305999999999997</v>
      </c>
      <c r="N1031" s="302">
        <v>39.64</v>
      </c>
      <c r="O1031" s="302">
        <v>40.972000000000001</v>
      </c>
      <c r="P1031" s="302">
        <v>39.768999999999998</v>
      </c>
      <c r="Q1031" s="302">
        <v>39.963999999999999</v>
      </c>
      <c r="R1031" s="302">
        <v>40.378</v>
      </c>
    </row>
    <row r="1032" spans="1:18">
      <c r="A1032">
        <v>1030</v>
      </c>
      <c r="B1032">
        <v>57.16</v>
      </c>
      <c r="C1032">
        <v>56.781999999999996</v>
      </c>
      <c r="D1032">
        <v>56.444000000000003</v>
      </c>
      <c r="E1032">
        <v>57.613999999999997</v>
      </c>
      <c r="F1032">
        <v>57.841000000000001</v>
      </c>
      <c r="G1032">
        <v>58.118000000000002</v>
      </c>
      <c r="H1032">
        <v>57.381</v>
      </c>
      <c r="I1032" s="302">
        <v>39.619</v>
      </c>
      <c r="J1032" s="302">
        <v>39.811</v>
      </c>
      <c r="K1032" s="302">
        <v>39.520000000000003</v>
      </c>
      <c r="L1032" s="302">
        <v>40.756</v>
      </c>
      <c r="M1032" s="302">
        <v>39.954000000000001</v>
      </c>
      <c r="N1032" s="302">
        <v>39.691000000000003</v>
      </c>
      <c r="O1032" s="302">
        <v>40.286000000000001</v>
      </c>
      <c r="P1032" s="302">
        <v>39.683</v>
      </c>
      <c r="Q1032" s="302">
        <v>39.872</v>
      </c>
      <c r="R1032" s="302">
        <v>40.354999999999997</v>
      </c>
    </row>
    <row r="1033" spans="1:18">
      <c r="A1033">
        <v>1031</v>
      </c>
      <c r="B1033">
        <v>56.829000000000001</v>
      </c>
      <c r="C1033">
        <v>56.665999999999997</v>
      </c>
      <c r="D1033">
        <v>56.162999999999997</v>
      </c>
      <c r="E1033">
        <v>57.497</v>
      </c>
      <c r="F1033">
        <v>57.317</v>
      </c>
      <c r="G1033">
        <v>57.77</v>
      </c>
      <c r="H1033">
        <v>56.677</v>
      </c>
      <c r="I1033" s="302">
        <v>39.680999999999997</v>
      </c>
      <c r="J1033" s="302">
        <v>39.847000000000001</v>
      </c>
      <c r="K1033" s="302">
        <v>39.587000000000003</v>
      </c>
      <c r="L1033" s="302">
        <v>40.579000000000001</v>
      </c>
      <c r="M1033" s="302">
        <v>40.091000000000001</v>
      </c>
      <c r="N1033" s="302">
        <v>39.707999999999998</v>
      </c>
      <c r="O1033" s="302">
        <v>40.195999999999998</v>
      </c>
      <c r="P1033" s="302">
        <v>39.826999999999998</v>
      </c>
      <c r="Q1033" s="302">
        <v>39.918999999999997</v>
      </c>
      <c r="R1033" s="302">
        <v>40.49</v>
      </c>
    </row>
    <row r="1034" spans="1:18">
      <c r="A1034">
        <v>1032</v>
      </c>
      <c r="B1034">
        <v>57.466999999999999</v>
      </c>
      <c r="C1034">
        <v>56.293999999999997</v>
      </c>
      <c r="D1034">
        <v>56.423999999999999</v>
      </c>
      <c r="E1034">
        <v>57.606999999999999</v>
      </c>
      <c r="F1034">
        <v>57.534999999999997</v>
      </c>
      <c r="G1034">
        <v>58.466999999999999</v>
      </c>
      <c r="H1034">
        <v>56.828000000000003</v>
      </c>
      <c r="I1034" s="302">
        <v>39.942999999999998</v>
      </c>
      <c r="J1034" s="302">
        <v>39.981999999999999</v>
      </c>
      <c r="K1034" s="302">
        <v>39.593000000000004</v>
      </c>
      <c r="L1034" s="302">
        <v>40.823</v>
      </c>
      <c r="M1034" s="302">
        <v>40.323999999999998</v>
      </c>
      <c r="N1034" s="302">
        <v>39.469000000000001</v>
      </c>
      <c r="O1034" s="302">
        <v>40.521000000000001</v>
      </c>
      <c r="P1034" s="302">
        <v>39.780999999999999</v>
      </c>
      <c r="Q1034" s="302">
        <v>39.737000000000002</v>
      </c>
      <c r="R1034" s="302">
        <v>40.280999999999999</v>
      </c>
    </row>
    <row r="1035" spans="1:18">
      <c r="A1035">
        <v>1033</v>
      </c>
      <c r="B1035">
        <v>57.612000000000002</v>
      </c>
      <c r="C1035">
        <v>56.137999999999998</v>
      </c>
      <c r="D1035">
        <v>56.316000000000003</v>
      </c>
      <c r="E1035">
        <v>57.395000000000003</v>
      </c>
      <c r="F1035">
        <v>58.353000000000002</v>
      </c>
      <c r="G1035">
        <v>57.527000000000001</v>
      </c>
      <c r="H1035">
        <v>57.28</v>
      </c>
      <c r="I1035" s="302">
        <v>39.533000000000001</v>
      </c>
      <c r="J1035" s="302">
        <v>40.712000000000003</v>
      </c>
      <c r="K1035" s="302">
        <v>40.225999999999999</v>
      </c>
      <c r="L1035" s="302">
        <v>40.389000000000003</v>
      </c>
      <c r="M1035" s="302">
        <v>40.283999999999999</v>
      </c>
      <c r="N1035" s="302">
        <v>40.146999999999998</v>
      </c>
      <c r="O1035" s="302">
        <v>40.372</v>
      </c>
      <c r="P1035" s="302">
        <v>39.569000000000003</v>
      </c>
      <c r="Q1035" s="302">
        <v>39.723999999999997</v>
      </c>
      <c r="R1035" s="302">
        <v>40.249000000000002</v>
      </c>
    </row>
    <row r="1036" spans="1:18">
      <c r="A1036">
        <v>1034</v>
      </c>
      <c r="B1036">
        <v>57.499000000000002</v>
      </c>
      <c r="C1036">
        <v>56.006999999999998</v>
      </c>
      <c r="D1036">
        <v>56.226999999999997</v>
      </c>
      <c r="E1036">
        <v>57.357999999999997</v>
      </c>
      <c r="F1036">
        <v>57.267000000000003</v>
      </c>
      <c r="G1036">
        <v>57.445</v>
      </c>
      <c r="H1036">
        <v>56.930999999999997</v>
      </c>
      <c r="I1036" s="302">
        <v>39.692</v>
      </c>
      <c r="J1036" s="302">
        <v>40.767000000000003</v>
      </c>
      <c r="K1036" s="302">
        <v>40.156999999999996</v>
      </c>
      <c r="L1036" s="302">
        <v>40.496000000000002</v>
      </c>
      <c r="M1036" s="302">
        <v>40.219000000000001</v>
      </c>
      <c r="N1036" s="302">
        <v>40.54</v>
      </c>
      <c r="O1036" s="302">
        <v>40.503</v>
      </c>
      <c r="P1036" s="302">
        <v>39.695999999999998</v>
      </c>
      <c r="Q1036" s="302">
        <v>39.804000000000002</v>
      </c>
      <c r="R1036" s="302">
        <v>40.091999999999999</v>
      </c>
    </row>
    <row r="1037" spans="1:18">
      <c r="A1037">
        <v>1035</v>
      </c>
      <c r="B1037">
        <v>57.584000000000003</v>
      </c>
      <c r="C1037">
        <v>56.530999999999999</v>
      </c>
      <c r="D1037">
        <v>55.999000000000002</v>
      </c>
      <c r="E1037">
        <v>57.173000000000002</v>
      </c>
      <c r="F1037">
        <v>57.725000000000001</v>
      </c>
      <c r="G1037">
        <v>58.073999999999998</v>
      </c>
      <c r="H1037">
        <v>57.03</v>
      </c>
      <c r="I1037" s="302">
        <v>39.725999999999999</v>
      </c>
      <c r="J1037" s="302">
        <v>40.319000000000003</v>
      </c>
      <c r="K1037" s="302">
        <v>39.722000000000001</v>
      </c>
      <c r="L1037" s="302">
        <v>40.314999999999998</v>
      </c>
      <c r="M1037" s="302">
        <v>40.049999999999997</v>
      </c>
      <c r="N1037" s="302">
        <v>40.491999999999997</v>
      </c>
      <c r="O1037" s="302">
        <v>40.279000000000003</v>
      </c>
      <c r="P1037" s="302">
        <v>39.679000000000002</v>
      </c>
      <c r="Q1037" s="302">
        <v>39.893999999999998</v>
      </c>
      <c r="R1037" s="302">
        <v>40.29</v>
      </c>
    </row>
    <row r="1038" spans="1:18">
      <c r="A1038">
        <v>1036</v>
      </c>
      <c r="B1038">
        <v>57.29</v>
      </c>
      <c r="C1038">
        <v>59.414000000000001</v>
      </c>
      <c r="D1038">
        <v>56.773000000000003</v>
      </c>
      <c r="E1038">
        <v>57.305999999999997</v>
      </c>
      <c r="F1038">
        <v>56.241</v>
      </c>
      <c r="G1038">
        <v>58.290999999999997</v>
      </c>
      <c r="H1038">
        <v>56.418999999999997</v>
      </c>
      <c r="I1038" s="302">
        <v>40.01</v>
      </c>
      <c r="J1038" s="302">
        <v>39.692</v>
      </c>
      <c r="K1038" s="302">
        <v>39.686</v>
      </c>
      <c r="L1038" s="302">
        <v>40.372</v>
      </c>
      <c r="M1038" s="302">
        <v>40.19</v>
      </c>
      <c r="N1038" s="302">
        <v>39.621000000000002</v>
      </c>
      <c r="O1038" s="302">
        <v>40.381999999999998</v>
      </c>
      <c r="P1038" s="302">
        <v>39.703000000000003</v>
      </c>
      <c r="Q1038" s="302">
        <v>40.165999999999997</v>
      </c>
      <c r="R1038" s="302">
        <v>40.320999999999998</v>
      </c>
    </row>
    <row r="1039" spans="1:18">
      <c r="A1039">
        <v>1037</v>
      </c>
      <c r="B1039">
        <v>56.88</v>
      </c>
      <c r="C1039">
        <v>56.223999999999997</v>
      </c>
      <c r="D1039">
        <v>56.228000000000002</v>
      </c>
      <c r="E1039">
        <v>57.475999999999999</v>
      </c>
      <c r="F1039">
        <v>57.177</v>
      </c>
      <c r="G1039">
        <v>57.886000000000003</v>
      </c>
      <c r="H1039">
        <v>56.290999999999997</v>
      </c>
      <c r="I1039" s="302">
        <v>39.912999999999997</v>
      </c>
      <c r="J1039" s="302">
        <v>39.776000000000003</v>
      </c>
      <c r="K1039" s="302">
        <v>39.662999999999997</v>
      </c>
      <c r="L1039" s="302">
        <v>41.078000000000003</v>
      </c>
      <c r="M1039" s="302">
        <v>40.162999999999997</v>
      </c>
      <c r="N1039" s="302">
        <v>39.831000000000003</v>
      </c>
      <c r="O1039" s="302">
        <v>40.24</v>
      </c>
      <c r="P1039" s="302">
        <v>39.712000000000003</v>
      </c>
      <c r="Q1039" s="302">
        <v>39.968000000000004</v>
      </c>
      <c r="R1039" s="302">
        <v>40.942999999999998</v>
      </c>
    </row>
    <row r="1040" spans="1:18">
      <c r="A1040">
        <v>1038</v>
      </c>
      <c r="B1040">
        <v>57.133000000000003</v>
      </c>
      <c r="C1040">
        <v>56.563000000000002</v>
      </c>
      <c r="D1040">
        <v>56.514000000000003</v>
      </c>
      <c r="E1040">
        <v>58.033999999999999</v>
      </c>
      <c r="F1040">
        <v>57.384</v>
      </c>
      <c r="G1040">
        <v>57.232999999999997</v>
      </c>
      <c r="H1040">
        <v>56.408999999999999</v>
      </c>
      <c r="I1040" s="302">
        <v>39.74</v>
      </c>
      <c r="J1040" s="302">
        <v>40.067999999999998</v>
      </c>
      <c r="K1040" s="302">
        <v>39.807000000000002</v>
      </c>
      <c r="L1040" s="302">
        <v>40.274000000000001</v>
      </c>
      <c r="M1040" s="302">
        <v>39.988999999999997</v>
      </c>
      <c r="N1040" s="302">
        <v>40.003</v>
      </c>
      <c r="O1040" s="302">
        <v>40.322000000000003</v>
      </c>
      <c r="P1040" s="302">
        <v>39.835999999999999</v>
      </c>
      <c r="Q1040" s="302">
        <v>39.856000000000002</v>
      </c>
      <c r="R1040" s="302">
        <v>40.450000000000003</v>
      </c>
    </row>
    <row r="1041" spans="1:18">
      <c r="A1041">
        <v>1039</v>
      </c>
      <c r="B1041">
        <v>57.564</v>
      </c>
      <c r="C1041">
        <v>56.462000000000003</v>
      </c>
      <c r="D1041">
        <v>56.427999999999997</v>
      </c>
      <c r="E1041">
        <v>56.813000000000002</v>
      </c>
      <c r="F1041">
        <v>56.01</v>
      </c>
      <c r="G1041">
        <v>58.268999999999998</v>
      </c>
      <c r="H1041">
        <v>56.384999999999998</v>
      </c>
      <c r="I1041" s="302">
        <v>39.631999999999998</v>
      </c>
      <c r="J1041" s="302">
        <v>43.459000000000003</v>
      </c>
      <c r="K1041" s="302">
        <v>39.831000000000003</v>
      </c>
      <c r="L1041" s="302">
        <v>39.963999999999999</v>
      </c>
      <c r="M1041" s="302">
        <v>40.167000000000002</v>
      </c>
      <c r="N1041" s="302">
        <v>40.405999999999999</v>
      </c>
      <c r="O1041" s="302">
        <v>40.468000000000004</v>
      </c>
      <c r="P1041" s="302">
        <v>39.680999999999997</v>
      </c>
      <c r="Q1041" s="302">
        <v>39.835999999999999</v>
      </c>
      <c r="R1041" s="302">
        <v>40.524000000000001</v>
      </c>
    </row>
    <row r="1042" spans="1:18">
      <c r="A1042">
        <v>1040</v>
      </c>
      <c r="B1042">
        <v>57.496000000000002</v>
      </c>
      <c r="C1042">
        <v>56.301000000000002</v>
      </c>
      <c r="D1042">
        <v>56.802999999999997</v>
      </c>
      <c r="E1042">
        <v>57.561</v>
      </c>
      <c r="F1042">
        <v>56.326000000000001</v>
      </c>
      <c r="G1042">
        <v>57.94</v>
      </c>
      <c r="H1042">
        <v>56.970999999999997</v>
      </c>
      <c r="I1042" s="302">
        <v>39.923999999999999</v>
      </c>
      <c r="J1042" s="302">
        <v>40.314</v>
      </c>
      <c r="K1042" s="302">
        <v>39.808</v>
      </c>
      <c r="L1042" s="302">
        <v>40.058999999999997</v>
      </c>
      <c r="M1042" s="302">
        <v>39.954999999999998</v>
      </c>
      <c r="N1042" s="302">
        <v>39.530999999999999</v>
      </c>
      <c r="O1042" s="302">
        <v>40.317</v>
      </c>
      <c r="P1042" s="302">
        <v>39.597999999999999</v>
      </c>
      <c r="Q1042" s="302">
        <v>39.820999999999998</v>
      </c>
      <c r="R1042" s="302">
        <v>40.328000000000003</v>
      </c>
    </row>
    <row r="1043" spans="1:18">
      <c r="A1043">
        <v>1041</v>
      </c>
      <c r="B1043">
        <v>57.18</v>
      </c>
      <c r="C1043">
        <v>56.313000000000002</v>
      </c>
      <c r="D1043">
        <v>56.363</v>
      </c>
      <c r="E1043">
        <v>57.761000000000003</v>
      </c>
      <c r="F1043">
        <v>56.869</v>
      </c>
      <c r="G1043">
        <v>57.545999999999999</v>
      </c>
      <c r="H1043">
        <v>56.777999999999999</v>
      </c>
      <c r="I1043" s="302">
        <v>39.76</v>
      </c>
      <c r="J1043" s="302">
        <v>39.975999999999999</v>
      </c>
      <c r="K1043" s="302">
        <v>39.619</v>
      </c>
      <c r="L1043" s="302">
        <v>40.061</v>
      </c>
      <c r="M1043" s="302">
        <v>39.957999999999998</v>
      </c>
      <c r="N1043" s="302">
        <v>39.627000000000002</v>
      </c>
      <c r="O1043" s="302">
        <v>40.424999999999997</v>
      </c>
      <c r="P1043" s="302">
        <v>39.764000000000003</v>
      </c>
      <c r="Q1043" s="302">
        <v>40.043999999999997</v>
      </c>
      <c r="R1043" s="302">
        <v>40.323</v>
      </c>
    </row>
    <row r="1044" spans="1:18">
      <c r="A1044">
        <v>1042</v>
      </c>
      <c r="B1044">
        <v>57.332000000000001</v>
      </c>
      <c r="C1044">
        <v>56.27</v>
      </c>
      <c r="D1044">
        <v>56.112000000000002</v>
      </c>
      <c r="E1044">
        <v>57.231000000000002</v>
      </c>
      <c r="F1044">
        <v>56.395000000000003</v>
      </c>
      <c r="G1044">
        <v>58.195</v>
      </c>
      <c r="H1044">
        <v>56.838999999999999</v>
      </c>
      <c r="I1044" s="302">
        <v>39.880000000000003</v>
      </c>
      <c r="J1044" s="302">
        <v>40.177999999999997</v>
      </c>
      <c r="K1044" s="302">
        <v>39.738999999999997</v>
      </c>
      <c r="L1044" s="302">
        <v>40.012</v>
      </c>
      <c r="M1044" s="302">
        <v>39.883000000000003</v>
      </c>
      <c r="N1044" s="302">
        <v>39.484999999999999</v>
      </c>
      <c r="O1044" s="302">
        <v>40.570999999999998</v>
      </c>
      <c r="P1044" s="302">
        <v>39.832999999999998</v>
      </c>
      <c r="Q1044" s="302">
        <v>39.973999999999997</v>
      </c>
      <c r="R1044" s="302">
        <v>40.258000000000003</v>
      </c>
    </row>
    <row r="1045" spans="1:18">
      <c r="A1045">
        <v>1043</v>
      </c>
      <c r="B1045">
        <v>57.161999999999999</v>
      </c>
      <c r="C1045">
        <v>56.456000000000003</v>
      </c>
      <c r="D1045">
        <v>56.023000000000003</v>
      </c>
      <c r="E1045">
        <v>57.088999999999999</v>
      </c>
      <c r="F1045">
        <v>56.843000000000004</v>
      </c>
      <c r="G1045">
        <v>58.305999999999997</v>
      </c>
      <c r="H1045">
        <v>57.725999999999999</v>
      </c>
      <c r="I1045" s="302">
        <v>39.716999999999999</v>
      </c>
      <c r="J1045" s="302">
        <v>40.088000000000001</v>
      </c>
      <c r="K1045" s="302">
        <v>39.835999999999999</v>
      </c>
      <c r="L1045" s="302">
        <v>39.959000000000003</v>
      </c>
      <c r="M1045" s="302">
        <v>40.048999999999999</v>
      </c>
      <c r="N1045" s="302">
        <v>39.590000000000003</v>
      </c>
      <c r="O1045" s="302">
        <v>40.401000000000003</v>
      </c>
      <c r="P1045" s="302">
        <v>39.795000000000002</v>
      </c>
      <c r="Q1045" s="302">
        <v>39.814</v>
      </c>
      <c r="R1045" s="302">
        <v>40.277999999999999</v>
      </c>
    </row>
    <row r="1046" spans="1:18">
      <c r="A1046">
        <v>1044</v>
      </c>
      <c r="B1046">
        <v>57.378</v>
      </c>
      <c r="C1046">
        <v>56.655999999999999</v>
      </c>
      <c r="D1046">
        <v>57.469000000000001</v>
      </c>
      <c r="E1046">
        <v>57.146999999999998</v>
      </c>
      <c r="F1046">
        <v>56.753</v>
      </c>
      <c r="G1046">
        <v>58.317999999999998</v>
      </c>
      <c r="H1046">
        <v>57.337000000000003</v>
      </c>
      <c r="I1046" s="302">
        <v>40.040999999999997</v>
      </c>
      <c r="J1046" s="302">
        <v>39.975000000000001</v>
      </c>
      <c r="K1046" s="302">
        <v>39.863999999999997</v>
      </c>
      <c r="L1046" s="302">
        <v>41.529000000000003</v>
      </c>
      <c r="M1046" s="302">
        <v>40.088999999999999</v>
      </c>
      <c r="N1046" s="302">
        <v>39.682000000000002</v>
      </c>
      <c r="O1046" s="302">
        <v>40.393000000000001</v>
      </c>
      <c r="P1046" s="302">
        <v>40.088000000000001</v>
      </c>
      <c r="Q1046" s="302">
        <v>39.758000000000003</v>
      </c>
      <c r="R1046" s="302">
        <v>40.271000000000001</v>
      </c>
    </row>
    <row r="1047" spans="1:18">
      <c r="A1047">
        <v>1045</v>
      </c>
      <c r="B1047">
        <v>57.133000000000003</v>
      </c>
      <c r="C1047">
        <v>56.896999999999998</v>
      </c>
      <c r="D1047">
        <v>56.935000000000002</v>
      </c>
      <c r="E1047">
        <v>56.901000000000003</v>
      </c>
      <c r="F1047">
        <v>56.780999999999999</v>
      </c>
      <c r="G1047">
        <v>57.23</v>
      </c>
      <c r="H1047">
        <v>57.095999999999997</v>
      </c>
      <c r="I1047" s="302">
        <v>40.47</v>
      </c>
      <c r="J1047" s="302">
        <v>39.814</v>
      </c>
      <c r="K1047" s="302">
        <v>39.722000000000001</v>
      </c>
      <c r="L1047" s="302">
        <v>40.460999999999999</v>
      </c>
      <c r="M1047" s="302">
        <v>40.064</v>
      </c>
      <c r="N1047" s="302">
        <v>39.575000000000003</v>
      </c>
      <c r="O1047" s="302">
        <v>40.71</v>
      </c>
      <c r="P1047" s="302">
        <v>39.642000000000003</v>
      </c>
      <c r="Q1047" s="302">
        <v>39.948999999999998</v>
      </c>
      <c r="R1047" s="302">
        <v>42.146999999999998</v>
      </c>
    </row>
    <row r="1048" spans="1:18">
      <c r="A1048">
        <v>1046</v>
      </c>
      <c r="B1048">
        <v>56.716999999999999</v>
      </c>
      <c r="C1048">
        <v>57.357999999999997</v>
      </c>
      <c r="D1048">
        <v>56.222999999999999</v>
      </c>
      <c r="E1048">
        <v>56.777999999999999</v>
      </c>
      <c r="F1048">
        <v>57.335000000000001</v>
      </c>
      <c r="G1048">
        <v>57.448999999999998</v>
      </c>
      <c r="H1048">
        <v>57.314</v>
      </c>
      <c r="I1048" s="302">
        <v>41.082999999999998</v>
      </c>
      <c r="J1048" s="302">
        <v>40.765000000000001</v>
      </c>
      <c r="K1048" s="302">
        <v>39.588999999999999</v>
      </c>
      <c r="L1048" s="302">
        <v>40.197000000000003</v>
      </c>
      <c r="M1048" s="302">
        <v>39.834000000000003</v>
      </c>
      <c r="N1048" s="302">
        <v>39.533999999999999</v>
      </c>
      <c r="O1048" s="302">
        <v>41.58</v>
      </c>
      <c r="P1048" s="302">
        <v>39.744</v>
      </c>
      <c r="Q1048" s="302">
        <v>39.762999999999998</v>
      </c>
      <c r="R1048" s="302">
        <v>40.494999999999997</v>
      </c>
    </row>
    <row r="1049" spans="1:18">
      <c r="A1049">
        <v>1047</v>
      </c>
      <c r="B1049">
        <v>57.527000000000001</v>
      </c>
      <c r="C1049">
        <v>57.109000000000002</v>
      </c>
      <c r="D1049">
        <v>56.86</v>
      </c>
      <c r="E1049">
        <v>56.959000000000003</v>
      </c>
      <c r="F1049">
        <v>57.844000000000001</v>
      </c>
      <c r="G1049">
        <v>58.168999999999997</v>
      </c>
      <c r="H1049">
        <v>56.91</v>
      </c>
      <c r="I1049" s="302">
        <v>40.756999999999998</v>
      </c>
      <c r="J1049" s="302">
        <v>40.32</v>
      </c>
      <c r="K1049" s="302">
        <v>39.761000000000003</v>
      </c>
      <c r="L1049" s="302">
        <v>40.113999999999997</v>
      </c>
      <c r="M1049" s="302">
        <v>39.777000000000001</v>
      </c>
      <c r="N1049" s="302">
        <v>39.551000000000002</v>
      </c>
      <c r="O1049" s="302">
        <v>143.25</v>
      </c>
      <c r="P1049" s="302">
        <v>39.601999999999997</v>
      </c>
      <c r="Q1049" s="302">
        <v>39.636000000000003</v>
      </c>
      <c r="R1049" s="302">
        <v>40.426000000000002</v>
      </c>
    </row>
    <row r="1050" spans="1:18">
      <c r="A1050">
        <v>1048</v>
      </c>
      <c r="B1050">
        <v>57.115000000000002</v>
      </c>
      <c r="C1050">
        <v>57.527000000000001</v>
      </c>
      <c r="D1050">
        <v>57.204999999999998</v>
      </c>
      <c r="E1050">
        <v>56.651000000000003</v>
      </c>
      <c r="F1050">
        <v>57.384999999999998</v>
      </c>
      <c r="G1050">
        <v>64.284999999999997</v>
      </c>
      <c r="H1050">
        <v>56.383000000000003</v>
      </c>
      <c r="I1050" s="302">
        <v>40.197000000000003</v>
      </c>
      <c r="J1050" s="302">
        <v>40.075000000000003</v>
      </c>
      <c r="K1050" s="302">
        <v>39.799999999999997</v>
      </c>
      <c r="L1050" s="302">
        <v>39.970999999999997</v>
      </c>
      <c r="M1050" s="302">
        <v>39.792999999999999</v>
      </c>
      <c r="N1050" s="302">
        <v>39.704999999999998</v>
      </c>
      <c r="O1050" s="302">
        <v>42.081000000000003</v>
      </c>
      <c r="P1050" s="302">
        <v>39.713000000000001</v>
      </c>
      <c r="Q1050" s="302">
        <v>41.146000000000001</v>
      </c>
      <c r="R1050" s="302">
        <v>40.595999999999997</v>
      </c>
    </row>
    <row r="1051" spans="1:18">
      <c r="A1051">
        <v>1049</v>
      </c>
      <c r="B1051">
        <v>56.484000000000002</v>
      </c>
      <c r="C1051">
        <v>58.390999999999998</v>
      </c>
      <c r="D1051">
        <v>57.268000000000001</v>
      </c>
      <c r="E1051">
        <v>56.784999999999997</v>
      </c>
      <c r="F1051">
        <v>57.170999999999999</v>
      </c>
      <c r="G1051">
        <v>57.155000000000001</v>
      </c>
      <c r="H1051">
        <v>57.207999999999998</v>
      </c>
      <c r="I1051" s="302">
        <v>39.713000000000001</v>
      </c>
      <c r="J1051" s="302">
        <v>40.389000000000003</v>
      </c>
      <c r="K1051" s="302">
        <v>39.968000000000004</v>
      </c>
      <c r="L1051" s="302">
        <v>40.161999999999999</v>
      </c>
      <c r="M1051" s="302">
        <v>40.076999999999998</v>
      </c>
      <c r="N1051" s="302">
        <v>40.329000000000001</v>
      </c>
      <c r="O1051" s="302">
        <v>41.750999999999998</v>
      </c>
      <c r="P1051" s="302">
        <v>40.137999999999998</v>
      </c>
      <c r="Q1051" s="302">
        <v>39.704000000000001</v>
      </c>
      <c r="R1051" s="302">
        <v>40.712000000000003</v>
      </c>
    </row>
    <row r="1052" spans="1:18">
      <c r="A1052">
        <v>1050</v>
      </c>
      <c r="B1052">
        <v>55.951999999999998</v>
      </c>
      <c r="C1052">
        <v>56.613</v>
      </c>
      <c r="D1052">
        <v>57.603000000000002</v>
      </c>
      <c r="E1052">
        <v>56.86</v>
      </c>
      <c r="F1052">
        <v>56.877000000000002</v>
      </c>
      <c r="G1052">
        <v>58.4</v>
      </c>
      <c r="H1052">
        <v>56.594000000000001</v>
      </c>
      <c r="I1052" s="302">
        <v>39.973999999999997</v>
      </c>
      <c r="J1052" s="302">
        <v>39.936999999999998</v>
      </c>
      <c r="K1052" s="302">
        <v>39.679000000000002</v>
      </c>
      <c r="L1052" s="302">
        <v>40.325000000000003</v>
      </c>
      <c r="M1052" s="302">
        <v>40.808999999999997</v>
      </c>
      <c r="N1052" s="302">
        <v>40.393999999999998</v>
      </c>
      <c r="O1052" s="302">
        <v>40.762</v>
      </c>
      <c r="P1052" s="302">
        <v>39.881</v>
      </c>
      <c r="Q1052" s="302">
        <v>39.79</v>
      </c>
      <c r="R1052" s="302">
        <v>40.9</v>
      </c>
    </row>
    <row r="1053" spans="1:18">
      <c r="A1053">
        <v>1051</v>
      </c>
      <c r="B1053">
        <v>55.811</v>
      </c>
      <c r="C1053">
        <v>57.591000000000001</v>
      </c>
      <c r="D1053">
        <v>57.436999999999998</v>
      </c>
      <c r="E1053">
        <v>55.811</v>
      </c>
      <c r="F1053">
        <v>57.23</v>
      </c>
      <c r="G1053">
        <v>61.378999999999998</v>
      </c>
      <c r="H1053">
        <v>56.372999999999998</v>
      </c>
      <c r="I1053" s="302">
        <v>39.829000000000001</v>
      </c>
      <c r="J1053" s="302">
        <v>40.24</v>
      </c>
      <c r="K1053" s="302">
        <v>39.811</v>
      </c>
      <c r="L1053" s="302">
        <v>40.192999999999998</v>
      </c>
      <c r="M1053" s="302">
        <v>41.646000000000001</v>
      </c>
      <c r="N1053" s="302">
        <v>39.634</v>
      </c>
      <c r="O1053" s="302">
        <v>40.713999999999999</v>
      </c>
      <c r="P1053" s="302">
        <v>39.896000000000001</v>
      </c>
      <c r="Q1053" s="302">
        <v>39.758000000000003</v>
      </c>
      <c r="R1053" s="302">
        <v>141.755</v>
      </c>
    </row>
    <row r="1054" spans="1:18">
      <c r="A1054">
        <v>1052</v>
      </c>
      <c r="B1054">
        <v>55.749000000000002</v>
      </c>
      <c r="C1054">
        <v>56.204000000000001</v>
      </c>
      <c r="D1054">
        <v>56.454000000000001</v>
      </c>
      <c r="E1054">
        <v>56.67</v>
      </c>
      <c r="F1054">
        <v>57.22</v>
      </c>
      <c r="G1054">
        <v>57.189</v>
      </c>
      <c r="H1054">
        <v>56.936</v>
      </c>
      <c r="I1054" s="302">
        <v>39.909999999999997</v>
      </c>
      <c r="J1054" s="302">
        <v>39.755000000000003</v>
      </c>
      <c r="K1054" s="302">
        <v>39.728999999999999</v>
      </c>
      <c r="L1054" s="302">
        <v>40.396999999999998</v>
      </c>
      <c r="M1054" s="302">
        <v>142.47</v>
      </c>
      <c r="N1054" s="302">
        <v>39.595999999999997</v>
      </c>
      <c r="O1054" s="302">
        <v>41.231999999999999</v>
      </c>
      <c r="P1054" s="302">
        <v>39.817</v>
      </c>
      <c r="Q1054" s="302">
        <v>39.960999999999999</v>
      </c>
      <c r="R1054" s="302">
        <v>40.723999999999997</v>
      </c>
    </row>
    <row r="1055" spans="1:18">
      <c r="A1055">
        <v>1053</v>
      </c>
      <c r="B1055">
        <v>56.271000000000001</v>
      </c>
      <c r="C1055">
        <v>56.442</v>
      </c>
      <c r="D1055">
        <v>56.075000000000003</v>
      </c>
      <c r="E1055">
        <v>56.259</v>
      </c>
      <c r="F1055">
        <v>56.853000000000002</v>
      </c>
      <c r="G1055">
        <v>57.476999999999997</v>
      </c>
      <c r="H1055">
        <v>56.811</v>
      </c>
      <c r="I1055" s="302">
        <v>39.841999999999999</v>
      </c>
      <c r="J1055" s="302">
        <v>39.850999999999999</v>
      </c>
      <c r="K1055" s="302">
        <v>39.768999999999998</v>
      </c>
      <c r="L1055" s="302">
        <v>40.212000000000003</v>
      </c>
      <c r="M1055" s="302">
        <v>41.088000000000001</v>
      </c>
      <c r="N1055" s="302">
        <v>39.479999999999997</v>
      </c>
      <c r="O1055" s="302">
        <v>40.744</v>
      </c>
      <c r="P1055" s="302">
        <v>39.747</v>
      </c>
      <c r="Q1055" s="302">
        <v>39.74</v>
      </c>
      <c r="R1055" s="302">
        <v>40.246000000000002</v>
      </c>
    </row>
    <row r="1056" spans="1:18">
      <c r="A1056">
        <v>1054</v>
      </c>
      <c r="B1056">
        <v>55.607999999999997</v>
      </c>
      <c r="C1056">
        <v>55.753999999999998</v>
      </c>
      <c r="D1056">
        <v>56.497999999999998</v>
      </c>
      <c r="E1056">
        <v>56.231000000000002</v>
      </c>
      <c r="F1056">
        <v>57.234999999999999</v>
      </c>
      <c r="G1056">
        <v>57.875</v>
      </c>
      <c r="H1056">
        <v>57.722999999999999</v>
      </c>
      <c r="I1056" s="302">
        <v>40.085000000000001</v>
      </c>
      <c r="J1056" s="302">
        <v>40.085000000000001</v>
      </c>
      <c r="K1056" s="302">
        <v>39.715000000000003</v>
      </c>
      <c r="L1056" s="302">
        <v>40.072000000000003</v>
      </c>
      <c r="M1056" s="302">
        <v>40.317</v>
      </c>
      <c r="N1056" s="302">
        <v>39.414000000000001</v>
      </c>
      <c r="O1056" s="302">
        <v>41.006999999999998</v>
      </c>
      <c r="P1056" s="302">
        <v>39.917000000000002</v>
      </c>
      <c r="Q1056" s="302">
        <v>39.991</v>
      </c>
      <c r="R1056" s="302">
        <v>40.219000000000001</v>
      </c>
    </row>
    <row r="1057" spans="1:18">
      <c r="A1057">
        <v>1055</v>
      </c>
      <c r="B1057">
        <v>55.820999999999998</v>
      </c>
      <c r="C1057">
        <v>55.237000000000002</v>
      </c>
      <c r="D1057">
        <v>56.326999999999998</v>
      </c>
      <c r="E1057">
        <v>58.906999999999996</v>
      </c>
      <c r="F1057">
        <v>57.399000000000001</v>
      </c>
      <c r="G1057">
        <v>58.869</v>
      </c>
      <c r="H1057">
        <v>57.235999999999997</v>
      </c>
      <c r="I1057" s="302">
        <v>39.798000000000002</v>
      </c>
      <c r="J1057" s="302">
        <v>40.131999999999998</v>
      </c>
      <c r="K1057" s="302">
        <v>39.716000000000001</v>
      </c>
      <c r="L1057" s="302">
        <v>40.170999999999999</v>
      </c>
      <c r="M1057" s="302">
        <v>40.186</v>
      </c>
      <c r="N1057" s="302">
        <v>39.654000000000003</v>
      </c>
      <c r="O1057" s="302">
        <v>40.686999999999998</v>
      </c>
      <c r="P1057" s="302">
        <v>39.558999999999997</v>
      </c>
      <c r="Q1057" s="302">
        <v>39.94</v>
      </c>
      <c r="R1057" s="302">
        <v>39.923000000000002</v>
      </c>
    </row>
    <row r="1058" spans="1:18">
      <c r="A1058">
        <v>1056</v>
      </c>
      <c r="B1058">
        <v>56.143999999999998</v>
      </c>
      <c r="C1058">
        <v>55.802999999999997</v>
      </c>
      <c r="D1058">
        <v>56.19</v>
      </c>
      <c r="E1058">
        <v>56.207999999999998</v>
      </c>
      <c r="F1058">
        <v>61.35</v>
      </c>
      <c r="G1058">
        <v>57.393000000000001</v>
      </c>
      <c r="H1058">
        <v>57.677</v>
      </c>
      <c r="I1058" s="302">
        <v>40.069000000000003</v>
      </c>
      <c r="J1058" s="302">
        <v>40.006</v>
      </c>
      <c r="K1058" s="302">
        <v>39.61</v>
      </c>
      <c r="L1058" s="302">
        <v>40.475999999999999</v>
      </c>
      <c r="M1058" s="302">
        <v>39.988999999999997</v>
      </c>
      <c r="N1058" s="302">
        <v>39.606999999999999</v>
      </c>
      <c r="O1058" s="302">
        <v>41.31</v>
      </c>
      <c r="P1058" s="302">
        <v>39.777000000000001</v>
      </c>
      <c r="Q1058" s="302">
        <v>39.881999999999998</v>
      </c>
      <c r="R1058" s="302">
        <v>39.801000000000002</v>
      </c>
    </row>
    <row r="1059" spans="1:18">
      <c r="A1059">
        <v>1057</v>
      </c>
      <c r="B1059">
        <v>56.177</v>
      </c>
      <c r="C1059">
        <v>55.966999999999999</v>
      </c>
      <c r="D1059">
        <v>56.468000000000004</v>
      </c>
      <c r="E1059">
        <v>56.070999999999998</v>
      </c>
      <c r="F1059">
        <v>57.631</v>
      </c>
      <c r="G1059">
        <v>58.298999999999999</v>
      </c>
      <c r="H1059">
        <v>56.543999999999997</v>
      </c>
      <c r="I1059" s="302">
        <v>39.866</v>
      </c>
      <c r="J1059" s="302">
        <v>39.819000000000003</v>
      </c>
      <c r="K1059" s="302">
        <v>39.664999999999999</v>
      </c>
      <c r="L1059" s="302">
        <v>40.125</v>
      </c>
      <c r="M1059" s="302">
        <v>39.942999999999998</v>
      </c>
      <c r="N1059" s="302">
        <v>39.476999999999997</v>
      </c>
      <c r="O1059" s="302">
        <v>41.027999999999999</v>
      </c>
      <c r="P1059" s="302">
        <v>39.823999999999998</v>
      </c>
      <c r="Q1059" s="302">
        <v>39.898000000000003</v>
      </c>
      <c r="R1059" s="302">
        <v>40.043999999999997</v>
      </c>
    </row>
    <row r="1060" spans="1:18">
      <c r="A1060">
        <v>1058</v>
      </c>
      <c r="B1060">
        <v>55.911000000000001</v>
      </c>
      <c r="C1060">
        <v>55.494999999999997</v>
      </c>
      <c r="D1060">
        <v>56.484000000000002</v>
      </c>
      <c r="E1060">
        <v>56.478999999999999</v>
      </c>
      <c r="F1060">
        <v>56.600999999999999</v>
      </c>
      <c r="G1060">
        <v>57.814999999999998</v>
      </c>
      <c r="H1060">
        <v>56.734999999999999</v>
      </c>
      <c r="I1060" s="302">
        <v>39.753</v>
      </c>
      <c r="J1060" s="302">
        <v>40.034999999999997</v>
      </c>
      <c r="K1060" s="302">
        <v>39.732999999999997</v>
      </c>
      <c r="L1060" s="302">
        <v>40.448999999999998</v>
      </c>
      <c r="M1060" s="302">
        <v>39.877000000000002</v>
      </c>
      <c r="N1060" s="302">
        <v>39.639000000000003</v>
      </c>
      <c r="O1060" s="302">
        <v>40.536999999999999</v>
      </c>
      <c r="P1060" s="302">
        <v>39.927</v>
      </c>
      <c r="Q1060" s="302">
        <v>39.832999999999998</v>
      </c>
      <c r="R1060" s="302">
        <v>39.594000000000001</v>
      </c>
    </row>
    <row r="1061" spans="1:18">
      <c r="A1061">
        <v>1059</v>
      </c>
      <c r="B1061">
        <v>56.026000000000003</v>
      </c>
      <c r="C1061">
        <v>55.182000000000002</v>
      </c>
      <c r="D1061">
        <v>56.433999999999997</v>
      </c>
      <c r="E1061">
        <v>58.241</v>
      </c>
      <c r="F1061">
        <v>56.747999999999998</v>
      </c>
      <c r="G1061">
        <v>58.098999999999997</v>
      </c>
      <c r="H1061">
        <v>57.164000000000001</v>
      </c>
      <c r="I1061" s="302">
        <v>39.755000000000003</v>
      </c>
      <c r="J1061" s="302">
        <v>40.08</v>
      </c>
      <c r="K1061" s="302">
        <v>39.725999999999999</v>
      </c>
      <c r="L1061" s="302">
        <v>40.073</v>
      </c>
      <c r="M1061" s="302">
        <v>39.764000000000003</v>
      </c>
      <c r="N1061" s="302">
        <v>39.698</v>
      </c>
      <c r="O1061" s="302">
        <v>40.804000000000002</v>
      </c>
      <c r="P1061" s="302">
        <v>39.692999999999998</v>
      </c>
      <c r="Q1061" s="302">
        <v>39.871000000000002</v>
      </c>
      <c r="R1061" s="302">
        <v>39.935000000000002</v>
      </c>
    </row>
    <row r="1062" spans="1:18">
      <c r="A1062">
        <v>1060</v>
      </c>
      <c r="B1062">
        <v>56.08</v>
      </c>
      <c r="C1062">
        <v>55.676000000000002</v>
      </c>
      <c r="D1062">
        <v>56.317</v>
      </c>
      <c r="E1062">
        <v>56.942999999999998</v>
      </c>
      <c r="F1062">
        <v>57.283999999999999</v>
      </c>
      <c r="G1062">
        <v>58.008000000000003</v>
      </c>
      <c r="H1062">
        <v>56.284999999999997</v>
      </c>
      <c r="I1062" s="302">
        <v>39.701999999999998</v>
      </c>
      <c r="J1062" s="302">
        <v>40.027000000000001</v>
      </c>
      <c r="K1062" s="302">
        <v>39.83</v>
      </c>
      <c r="L1062" s="302">
        <v>41.462000000000003</v>
      </c>
      <c r="M1062" s="302">
        <v>39.945</v>
      </c>
      <c r="N1062" s="302">
        <v>39.704999999999998</v>
      </c>
      <c r="O1062" s="302">
        <v>40.712000000000003</v>
      </c>
      <c r="P1062" s="302">
        <v>40.04</v>
      </c>
      <c r="Q1062" s="302">
        <v>39.92</v>
      </c>
      <c r="R1062" s="302">
        <v>39.648000000000003</v>
      </c>
    </row>
    <row r="1063" spans="1:18">
      <c r="A1063">
        <v>1061</v>
      </c>
      <c r="B1063">
        <v>55.423999999999999</v>
      </c>
      <c r="C1063">
        <v>55.881</v>
      </c>
      <c r="D1063">
        <v>55.899000000000001</v>
      </c>
      <c r="E1063">
        <v>57.536000000000001</v>
      </c>
      <c r="F1063">
        <v>57.356999999999999</v>
      </c>
      <c r="G1063">
        <v>57.578000000000003</v>
      </c>
      <c r="H1063">
        <v>56.81</v>
      </c>
      <c r="I1063" s="302">
        <v>39.902999999999999</v>
      </c>
      <c r="J1063" s="302">
        <v>40.542000000000002</v>
      </c>
      <c r="K1063" s="302">
        <v>39.698999999999998</v>
      </c>
      <c r="L1063" s="302">
        <v>40.533999999999999</v>
      </c>
      <c r="M1063" s="302">
        <v>40.201000000000001</v>
      </c>
      <c r="N1063" s="302">
        <v>39.634</v>
      </c>
      <c r="O1063" s="302">
        <v>41.427999999999997</v>
      </c>
      <c r="P1063" s="302">
        <v>39.664000000000001</v>
      </c>
      <c r="Q1063" s="302">
        <v>39.664000000000001</v>
      </c>
      <c r="R1063" s="302">
        <v>39.728000000000002</v>
      </c>
    </row>
    <row r="1064" spans="1:18">
      <c r="A1064">
        <v>1062</v>
      </c>
      <c r="B1064">
        <v>55.866999999999997</v>
      </c>
      <c r="C1064">
        <v>55.238</v>
      </c>
      <c r="D1064">
        <v>56.134999999999998</v>
      </c>
      <c r="E1064">
        <v>57.326000000000001</v>
      </c>
      <c r="F1064">
        <v>56.731000000000002</v>
      </c>
      <c r="G1064">
        <v>57.527999999999999</v>
      </c>
      <c r="H1064">
        <v>56.145000000000003</v>
      </c>
      <c r="I1064" s="302">
        <v>39.68</v>
      </c>
      <c r="J1064" s="302">
        <v>40.226999999999997</v>
      </c>
      <c r="K1064" s="302">
        <v>39.616999999999997</v>
      </c>
      <c r="L1064" s="302">
        <v>40.32</v>
      </c>
      <c r="M1064" s="302">
        <v>39.956000000000003</v>
      </c>
      <c r="N1064" s="302">
        <v>39.484999999999999</v>
      </c>
      <c r="O1064" s="302">
        <v>40.645000000000003</v>
      </c>
      <c r="P1064" s="302">
        <v>39.976999999999997</v>
      </c>
      <c r="Q1064" s="302">
        <v>40.159999999999997</v>
      </c>
      <c r="R1064" s="302">
        <v>39.616</v>
      </c>
    </row>
    <row r="1065" spans="1:18">
      <c r="A1065">
        <v>1063</v>
      </c>
      <c r="B1065">
        <v>55.89</v>
      </c>
      <c r="C1065">
        <v>56.02</v>
      </c>
      <c r="D1065">
        <v>55.655000000000001</v>
      </c>
      <c r="E1065">
        <v>57.335999999999999</v>
      </c>
      <c r="F1065">
        <v>57.67</v>
      </c>
      <c r="G1065">
        <v>57.271999999999998</v>
      </c>
      <c r="H1065">
        <v>56.41</v>
      </c>
      <c r="I1065" s="302">
        <v>40.220999999999997</v>
      </c>
      <c r="J1065" s="302">
        <v>40.055999999999997</v>
      </c>
      <c r="K1065" s="302">
        <v>40.375999999999998</v>
      </c>
      <c r="L1065" s="302">
        <v>40.314</v>
      </c>
      <c r="M1065" s="302">
        <v>39.975000000000001</v>
      </c>
      <c r="N1065" s="302">
        <v>39.472999999999999</v>
      </c>
      <c r="O1065" s="302">
        <v>40.299999999999997</v>
      </c>
      <c r="P1065" s="302">
        <v>141.011</v>
      </c>
      <c r="Q1065" s="302">
        <v>39.968000000000004</v>
      </c>
      <c r="R1065" s="302">
        <v>39.569000000000003</v>
      </c>
    </row>
    <row r="1066" spans="1:18">
      <c r="A1066">
        <v>1064</v>
      </c>
      <c r="B1066">
        <v>55.540999999999997</v>
      </c>
      <c r="C1066">
        <v>55.146999999999998</v>
      </c>
      <c r="D1066">
        <v>55.973999999999997</v>
      </c>
      <c r="E1066">
        <v>57.280999999999999</v>
      </c>
      <c r="F1066">
        <v>57.067</v>
      </c>
      <c r="G1066">
        <v>58.828000000000003</v>
      </c>
      <c r="H1066">
        <v>57.289000000000001</v>
      </c>
      <c r="I1066" s="302">
        <v>39.988</v>
      </c>
      <c r="J1066" s="302">
        <v>40.313000000000002</v>
      </c>
      <c r="K1066" s="302">
        <v>40.561</v>
      </c>
      <c r="L1066" s="302">
        <v>40.152999999999999</v>
      </c>
      <c r="M1066" s="302">
        <v>39.764000000000003</v>
      </c>
      <c r="N1066" s="302">
        <v>39.929000000000002</v>
      </c>
      <c r="O1066" s="302">
        <v>40.950000000000003</v>
      </c>
      <c r="P1066" s="302">
        <v>40.284999999999997</v>
      </c>
      <c r="Q1066" s="302">
        <v>39.954999999999998</v>
      </c>
      <c r="R1066" s="302">
        <v>39.716999999999999</v>
      </c>
    </row>
    <row r="1067" spans="1:18">
      <c r="A1067">
        <v>1065</v>
      </c>
      <c r="B1067">
        <v>56.704000000000001</v>
      </c>
      <c r="C1067">
        <v>54.985999999999997</v>
      </c>
      <c r="D1067">
        <v>55.457999999999998</v>
      </c>
      <c r="E1067">
        <v>56.99</v>
      </c>
      <c r="F1067">
        <v>57.319000000000003</v>
      </c>
      <c r="G1067">
        <v>56.88</v>
      </c>
      <c r="H1067">
        <v>56.847000000000001</v>
      </c>
      <c r="I1067" s="302">
        <v>39.909999999999997</v>
      </c>
      <c r="J1067" s="302">
        <v>40.372</v>
      </c>
      <c r="K1067" s="302">
        <v>39.81</v>
      </c>
      <c r="L1067" s="302">
        <v>40.377000000000002</v>
      </c>
      <c r="M1067" s="302">
        <v>39.825000000000003</v>
      </c>
      <c r="N1067" s="302">
        <v>39.610999999999997</v>
      </c>
      <c r="O1067" s="302">
        <v>40.853999999999999</v>
      </c>
      <c r="P1067" s="302">
        <v>40.024999999999999</v>
      </c>
      <c r="Q1067" s="302">
        <v>39.695</v>
      </c>
      <c r="R1067" s="302">
        <v>39.689</v>
      </c>
    </row>
    <row r="1068" spans="1:18">
      <c r="A1068">
        <v>1066</v>
      </c>
      <c r="B1068">
        <v>55.871000000000002</v>
      </c>
      <c r="C1068">
        <v>55.908999999999999</v>
      </c>
      <c r="D1068">
        <v>55.158999999999999</v>
      </c>
      <c r="E1068">
        <v>61.741999999999997</v>
      </c>
      <c r="F1068">
        <v>57.219000000000001</v>
      </c>
      <c r="G1068">
        <v>58.646999999999998</v>
      </c>
      <c r="H1068">
        <v>57.896000000000001</v>
      </c>
      <c r="I1068" s="302">
        <v>39.770000000000003</v>
      </c>
      <c r="J1068" s="302">
        <v>40.036999999999999</v>
      </c>
      <c r="K1068" s="302">
        <v>39.777999999999999</v>
      </c>
      <c r="L1068" s="302">
        <v>40.076000000000001</v>
      </c>
      <c r="M1068" s="302">
        <v>39.835999999999999</v>
      </c>
      <c r="N1068" s="302">
        <v>39.518999999999998</v>
      </c>
      <c r="O1068" s="302">
        <v>40.731000000000002</v>
      </c>
      <c r="P1068" s="302">
        <v>40.049999999999997</v>
      </c>
      <c r="Q1068" s="302">
        <v>39.914000000000001</v>
      </c>
      <c r="R1068" s="302">
        <v>39.805999999999997</v>
      </c>
    </row>
    <row r="1069" spans="1:18">
      <c r="A1069">
        <v>1067</v>
      </c>
      <c r="B1069">
        <v>55.497999999999998</v>
      </c>
      <c r="C1069">
        <v>55.978999999999999</v>
      </c>
      <c r="D1069">
        <v>56.62</v>
      </c>
      <c r="E1069">
        <v>57.389000000000003</v>
      </c>
      <c r="F1069">
        <v>57.034999999999997</v>
      </c>
      <c r="G1069">
        <v>56.694000000000003</v>
      </c>
      <c r="H1069">
        <v>57.548999999999999</v>
      </c>
      <c r="I1069" s="302">
        <v>39.884999999999998</v>
      </c>
      <c r="J1069" s="302">
        <v>39.965000000000003</v>
      </c>
      <c r="K1069" s="302">
        <v>39.85</v>
      </c>
      <c r="L1069" s="302">
        <v>40.128999999999998</v>
      </c>
      <c r="M1069" s="302">
        <v>39.712000000000003</v>
      </c>
      <c r="N1069" s="302">
        <v>39.665999999999997</v>
      </c>
      <c r="O1069" s="302">
        <v>40.823</v>
      </c>
      <c r="P1069" s="302">
        <v>39.813000000000002</v>
      </c>
      <c r="Q1069" s="302">
        <v>39.64</v>
      </c>
      <c r="R1069" s="302">
        <v>40.031999999999996</v>
      </c>
    </row>
    <row r="1070" spans="1:18">
      <c r="A1070">
        <v>1068</v>
      </c>
      <c r="B1070">
        <v>55.481999999999999</v>
      </c>
      <c r="C1070">
        <v>55.250999999999998</v>
      </c>
      <c r="D1070">
        <v>55.829000000000001</v>
      </c>
      <c r="E1070">
        <v>57.715000000000003</v>
      </c>
      <c r="F1070">
        <v>57.524999999999999</v>
      </c>
      <c r="G1070">
        <v>57.034999999999997</v>
      </c>
      <c r="H1070">
        <v>56.95</v>
      </c>
      <c r="I1070" s="302">
        <v>39.774999999999999</v>
      </c>
      <c r="J1070" s="302">
        <v>40.021999999999998</v>
      </c>
      <c r="K1070" s="302">
        <v>39.829000000000001</v>
      </c>
      <c r="L1070" s="302">
        <v>40.155000000000001</v>
      </c>
      <c r="M1070" s="302">
        <v>39.93</v>
      </c>
      <c r="N1070" s="302">
        <v>39.554000000000002</v>
      </c>
      <c r="O1070" s="302">
        <v>40.524000000000001</v>
      </c>
      <c r="P1070" s="302">
        <v>39.420999999999999</v>
      </c>
      <c r="Q1070" s="302">
        <v>39.909999999999997</v>
      </c>
      <c r="R1070" s="302">
        <v>39.829000000000001</v>
      </c>
    </row>
    <row r="1071" spans="1:18">
      <c r="A1071">
        <v>1069</v>
      </c>
      <c r="B1071">
        <v>55.753</v>
      </c>
      <c r="C1071">
        <v>55.616999999999997</v>
      </c>
      <c r="D1071">
        <v>55.207000000000001</v>
      </c>
      <c r="E1071">
        <v>58.284999999999997</v>
      </c>
      <c r="F1071">
        <v>57.384999999999998</v>
      </c>
      <c r="G1071">
        <v>57.56</v>
      </c>
      <c r="H1071">
        <v>57.392000000000003</v>
      </c>
      <c r="I1071" s="302">
        <v>39.737000000000002</v>
      </c>
      <c r="J1071" s="302">
        <v>40.363</v>
      </c>
      <c r="K1071" s="302">
        <v>39.683</v>
      </c>
      <c r="L1071" s="302">
        <v>40.341999999999999</v>
      </c>
      <c r="M1071" s="302">
        <v>40.029000000000003</v>
      </c>
      <c r="N1071" s="302">
        <v>39.520000000000003</v>
      </c>
      <c r="O1071" s="302">
        <v>40.813000000000002</v>
      </c>
      <c r="P1071" s="302">
        <v>39.521999999999998</v>
      </c>
      <c r="Q1071" s="302">
        <v>39.588999999999999</v>
      </c>
      <c r="R1071" s="302">
        <v>39.627000000000002</v>
      </c>
    </row>
    <row r="1072" spans="1:18">
      <c r="A1072">
        <v>1070</v>
      </c>
      <c r="B1072">
        <v>55.514000000000003</v>
      </c>
      <c r="C1072">
        <v>55.572000000000003</v>
      </c>
      <c r="D1072">
        <v>55.43</v>
      </c>
      <c r="E1072">
        <v>56.548999999999999</v>
      </c>
      <c r="F1072">
        <v>58.945</v>
      </c>
      <c r="G1072">
        <v>61.16</v>
      </c>
      <c r="H1072">
        <v>57.600999999999999</v>
      </c>
      <c r="I1072" s="302">
        <v>39.796999999999997</v>
      </c>
      <c r="J1072" s="302">
        <v>40.229999999999997</v>
      </c>
      <c r="K1072" s="302">
        <v>39.557000000000002</v>
      </c>
      <c r="L1072" s="302">
        <v>40.411999999999999</v>
      </c>
      <c r="M1072" s="302">
        <v>39.865000000000002</v>
      </c>
      <c r="N1072" s="302">
        <v>39.426000000000002</v>
      </c>
      <c r="O1072" s="302">
        <v>40.499000000000002</v>
      </c>
      <c r="P1072" s="302">
        <v>39.598999999999997</v>
      </c>
      <c r="Q1072" s="302">
        <v>39.661999999999999</v>
      </c>
      <c r="R1072" s="302">
        <v>39.673999999999999</v>
      </c>
    </row>
    <row r="1073" spans="1:18">
      <c r="A1073">
        <v>1071</v>
      </c>
      <c r="B1073">
        <v>55.78</v>
      </c>
      <c r="C1073">
        <v>57.46</v>
      </c>
      <c r="D1073">
        <v>55.838999999999999</v>
      </c>
      <c r="E1073">
        <v>57.012999999999998</v>
      </c>
      <c r="F1073">
        <v>57.826999999999998</v>
      </c>
      <c r="G1073">
        <v>56.984000000000002</v>
      </c>
      <c r="H1073">
        <v>58.363999999999997</v>
      </c>
      <c r="I1073" s="302">
        <v>39.869</v>
      </c>
      <c r="J1073" s="302">
        <v>40.201000000000001</v>
      </c>
      <c r="K1073" s="302">
        <v>39.613</v>
      </c>
      <c r="L1073" s="302">
        <v>40.366</v>
      </c>
      <c r="M1073" s="302">
        <v>39.680999999999997</v>
      </c>
      <c r="N1073" s="302">
        <v>39.518999999999998</v>
      </c>
      <c r="O1073" s="302">
        <v>40.853999999999999</v>
      </c>
      <c r="P1073" s="302">
        <v>39.716000000000001</v>
      </c>
      <c r="Q1073" s="302">
        <v>39.622999999999998</v>
      </c>
      <c r="R1073" s="302">
        <v>39.488999999999997</v>
      </c>
    </row>
    <row r="1074" spans="1:18">
      <c r="A1074">
        <v>1072</v>
      </c>
      <c r="B1074">
        <v>55.692999999999998</v>
      </c>
      <c r="C1074">
        <v>55.994</v>
      </c>
      <c r="D1074">
        <v>55.381999999999998</v>
      </c>
      <c r="E1074">
        <v>56.557000000000002</v>
      </c>
      <c r="F1074">
        <v>61.914000000000001</v>
      </c>
      <c r="G1074">
        <v>56.942999999999998</v>
      </c>
      <c r="H1074">
        <v>57.792000000000002</v>
      </c>
      <c r="I1074" s="302">
        <v>39.881999999999998</v>
      </c>
      <c r="J1074" s="302">
        <v>40.33</v>
      </c>
      <c r="K1074" s="302">
        <v>39.643000000000001</v>
      </c>
      <c r="L1074" s="302">
        <v>40.354999999999997</v>
      </c>
      <c r="M1074" s="302">
        <v>39.997</v>
      </c>
      <c r="N1074" s="302">
        <v>39.716999999999999</v>
      </c>
      <c r="O1074" s="302">
        <v>40.682000000000002</v>
      </c>
      <c r="P1074" s="302">
        <v>39.61</v>
      </c>
      <c r="Q1074" s="302">
        <v>39.646000000000001</v>
      </c>
      <c r="R1074" s="302">
        <v>39.686</v>
      </c>
    </row>
    <row r="1075" spans="1:18">
      <c r="A1075">
        <v>1073</v>
      </c>
      <c r="B1075">
        <v>56.478999999999999</v>
      </c>
      <c r="C1075">
        <v>55.720999999999997</v>
      </c>
      <c r="D1075">
        <v>55.834000000000003</v>
      </c>
      <c r="E1075">
        <v>56.61</v>
      </c>
      <c r="F1075">
        <v>59.012999999999998</v>
      </c>
      <c r="G1075">
        <v>57.259</v>
      </c>
      <c r="H1075">
        <v>57.029000000000003</v>
      </c>
      <c r="I1075" s="302">
        <v>39.575000000000003</v>
      </c>
      <c r="J1075" s="302">
        <v>40.029000000000003</v>
      </c>
      <c r="K1075" s="302">
        <v>39.658000000000001</v>
      </c>
      <c r="L1075" s="302">
        <v>40.07</v>
      </c>
      <c r="M1075" s="302">
        <v>39.920999999999999</v>
      </c>
      <c r="N1075" s="302">
        <v>39.643000000000001</v>
      </c>
      <c r="O1075" s="302">
        <v>40.500999999999998</v>
      </c>
      <c r="P1075" s="302">
        <v>39.515000000000001</v>
      </c>
      <c r="Q1075" s="302">
        <v>39.76</v>
      </c>
      <c r="R1075" s="302">
        <v>39.658000000000001</v>
      </c>
    </row>
    <row r="1076" spans="1:18">
      <c r="A1076">
        <v>1074</v>
      </c>
      <c r="B1076">
        <v>56.427</v>
      </c>
      <c r="C1076">
        <v>55.786000000000001</v>
      </c>
      <c r="D1076">
        <v>55.744999999999997</v>
      </c>
      <c r="E1076">
        <v>56.798999999999999</v>
      </c>
      <c r="F1076">
        <v>57.250999999999998</v>
      </c>
      <c r="G1076">
        <v>56.82</v>
      </c>
      <c r="H1076">
        <v>56.457999999999998</v>
      </c>
      <c r="I1076" s="302">
        <v>39.767000000000003</v>
      </c>
      <c r="J1076" s="302">
        <v>39.801000000000002</v>
      </c>
      <c r="K1076" s="302">
        <v>39.646999999999998</v>
      </c>
      <c r="L1076" s="302">
        <v>40.045000000000002</v>
      </c>
      <c r="M1076" s="302">
        <v>39.884</v>
      </c>
      <c r="N1076" s="302">
        <v>39.741999999999997</v>
      </c>
      <c r="O1076" s="302">
        <v>40.658999999999999</v>
      </c>
      <c r="P1076" s="302">
        <v>39.497</v>
      </c>
      <c r="Q1076" s="302">
        <v>39.636000000000003</v>
      </c>
      <c r="R1076" s="302">
        <v>39.761000000000003</v>
      </c>
    </row>
    <row r="1077" spans="1:18">
      <c r="A1077">
        <v>1075</v>
      </c>
      <c r="B1077">
        <v>56.185000000000002</v>
      </c>
      <c r="C1077">
        <v>55.302</v>
      </c>
      <c r="D1077">
        <v>56.195999999999998</v>
      </c>
      <c r="E1077">
        <v>57.177</v>
      </c>
      <c r="F1077">
        <v>56.843000000000004</v>
      </c>
      <c r="G1077">
        <v>57.302</v>
      </c>
      <c r="H1077">
        <v>55.954000000000001</v>
      </c>
      <c r="I1077" s="302">
        <v>39.734000000000002</v>
      </c>
      <c r="J1077" s="302">
        <v>39.856000000000002</v>
      </c>
      <c r="K1077" s="302">
        <v>39.655000000000001</v>
      </c>
      <c r="L1077" s="302">
        <v>40.023000000000003</v>
      </c>
      <c r="M1077" s="302">
        <v>40.003</v>
      </c>
      <c r="N1077" s="302">
        <v>39.793999999999997</v>
      </c>
      <c r="O1077" s="302">
        <v>40.65</v>
      </c>
      <c r="P1077" s="302">
        <v>39.454000000000001</v>
      </c>
      <c r="Q1077" s="302">
        <v>39.700000000000003</v>
      </c>
      <c r="R1077" s="302">
        <v>39.524000000000001</v>
      </c>
    </row>
    <row r="1078" spans="1:18">
      <c r="A1078">
        <v>1076</v>
      </c>
      <c r="B1078">
        <v>56.156999999999996</v>
      </c>
      <c r="C1078">
        <v>55.790999999999997</v>
      </c>
      <c r="D1078">
        <v>55.353999999999999</v>
      </c>
      <c r="E1078">
        <v>57.823999999999998</v>
      </c>
      <c r="F1078">
        <v>57.848999999999997</v>
      </c>
      <c r="G1078">
        <v>56.64</v>
      </c>
      <c r="H1078">
        <v>56.521000000000001</v>
      </c>
      <c r="I1078" s="302">
        <v>39.884</v>
      </c>
      <c r="J1078" s="302">
        <v>40.311</v>
      </c>
      <c r="K1078" s="302">
        <v>39.832000000000001</v>
      </c>
      <c r="L1078" s="302">
        <v>40.179000000000002</v>
      </c>
      <c r="M1078" s="302">
        <v>39.811999999999998</v>
      </c>
      <c r="N1078" s="302">
        <v>39.643999999999998</v>
      </c>
      <c r="O1078" s="302">
        <v>41.3</v>
      </c>
      <c r="P1078" s="302">
        <v>39.465000000000003</v>
      </c>
      <c r="Q1078" s="302">
        <v>39.899000000000001</v>
      </c>
      <c r="R1078" s="302">
        <v>39.554000000000002</v>
      </c>
    </row>
    <row r="1079" spans="1:18">
      <c r="A1079">
        <v>1077</v>
      </c>
      <c r="B1079">
        <v>55.543999999999997</v>
      </c>
      <c r="C1079">
        <v>55.009</v>
      </c>
      <c r="D1079">
        <v>55.603999999999999</v>
      </c>
      <c r="E1079">
        <v>57.796999999999997</v>
      </c>
      <c r="F1079">
        <v>59.222000000000001</v>
      </c>
      <c r="G1079">
        <v>56.716999999999999</v>
      </c>
      <c r="H1079">
        <v>55.68</v>
      </c>
      <c r="I1079" s="302">
        <v>39.658000000000001</v>
      </c>
      <c r="J1079" s="302">
        <v>40.052999999999997</v>
      </c>
      <c r="K1079" s="302">
        <v>39.826000000000001</v>
      </c>
      <c r="L1079" s="302">
        <v>40.33</v>
      </c>
      <c r="M1079" s="302">
        <v>39.996000000000002</v>
      </c>
      <c r="N1079" s="302">
        <v>39.453000000000003</v>
      </c>
      <c r="O1079" s="302">
        <v>40.697000000000003</v>
      </c>
      <c r="P1079" s="302">
        <v>39.442</v>
      </c>
      <c r="Q1079" s="302">
        <v>39.795000000000002</v>
      </c>
      <c r="R1079" s="302">
        <v>39.619999999999997</v>
      </c>
    </row>
    <row r="1080" spans="1:18">
      <c r="A1080">
        <v>1078</v>
      </c>
      <c r="B1080">
        <v>55.671999999999997</v>
      </c>
      <c r="C1080">
        <v>55.177</v>
      </c>
      <c r="D1080">
        <v>56.103999999999999</v>
      </c>
      <c r="E1080">
        <v>57.414000000000001</v>
      </c>
      <c r="F1080">
        <v>60.081000000000003</v>
      </c>
      <c r="G1080">
        <v>56.72</v>
      </c>
      <c r="H1080">
        <v>56.847999999999999</v>
      </c>
      <c r="I1080" s="302">
        <v>39.771999999999998</v>
      </c>
      <c r="J1080" s="302">
        <v>40.384999999999998</v>
      </c>
      <c r="K1080" s="302">
        <v>39.573999999999998</v>
      </c>
      <c r="L1080" s="302">
        <v>40.165999999999997</v>
      </c>
      <c r="M1080" s="302">
        <v>40.04</v>
      </c>
      <c r="N1080" s="302">
        <v>39.548999999999999</v>
      </c>
      <c r="O1080" s="302">
        <v>41.545999999999999</v>
      </c>
      <c r="P1080" s="302">
        <v>39.488999999999997</v>
      </c>
      <c r="Q1080" s="302">
        <v>39.594000000000001</v>
      </c>
      <c r="R1080" s="302">
        <v>39.545000000000002</v>
      </c>
    </row>
    <row r="1081" spans="1:18">
      <c r="A1081">
        <v>1079</v>
      </c>
      <c r="B1081">
        <v>56.758000000000003</v>
      </c>
      <c r="C1081">
        <v>55.656999999999996</v>
      </c>
      <c r="D1081">
        <v>55.398000000000003</v>
      </c>
      <c r="E1081">
        <v>57.021999999999998</v>
      </c>
      <c r="F1081">
        <v>58.609000000000002</v>
      </c>
      <c r="G1081">
        <v>56.61</v>
      </c>
      <c r="H1081">
        <v>56.286999999999999</v>
      </c>
      <c r="I1081" s="302">
        <v>39.694000000000003</v>
      </c>
      <c r="J1081" s="302">
        <v>141.535</v>
      </c>
      <c r="K1081" s="302">
        <v>39.82</v>
      </c>
      <c r="L1081" s="302">
        <v>40.548000000000002</v>
      </c>
      <c r="M1081" s="302">
        <v>40.055999999999997</v>
      </c>
      <c r="N1081" s="302">
        <v>39.497</v>
      </c>
      <c r="O1081" s="302">
        <v>40.460999999999999</v>
      </c>
      <c r="P1081" s="302">
        <v>39.466000000000001</v>
      </c>
      <c r="Q1081" s="302">
        <v>39.883000000000003</v>
      </c>
      <c r="R1081" s="302">
        <v>39.622</v>
      </c>
    </row>
    <row r="1082" spans="1:18">
      <c r="A1082">
        <v>1080</v>
      </c>
      <c r="B1082">
        <v>56.295000000000002</v>
      </c>
      <c r="C1082">
        <v>55.58</v>
      </c>
      <c r="D1082">
        <v>56.042999999999999</v>
      </c>
      <c r="E1082">
        <v>56.871000000000002</v>
      </c>
      <c r="F1082">
        <v>58.414999999999999</v>
      </c>
      <c r="G1082">
        <v>113.788</v>
      </c>
      <c r="H1082">
        <v>56.512</v>
      </c>
      <c r="I1082" s="302">
        <v>39.746000000000002</v>
      </c>
      <c r="J1082" s="302">
        <v>40.808</v>
      </c>
      <c r="K1082" s="302">
        <v>39.649000000000001</v>
      </c>
      <c r="L1082" s="302">
        <v>40.052</v>
      </c>
      <c r="M1082" s="302">
        <v>39.869</v>
      </c>
      <c r="N1082" s="302">
        <v>39.582999999999998</v>
      </c>
      <c r="O1082" s="302">
        <v>40.56</v>
      </c>
      <c r="P1082" s="302">
        <v>39.317</v>
      </c>
      <c r="Q1082" s="302">
        <v>39.819000000000003</v>
      </c>
      <c r="R1082" s="302">
        <v>39.707000000000001</v>
      </c>
    </row>
    <row r="1083" spans="1:18">
      <c r="A1083">
        <v>1081</v>
      </c>
      <c r="B1083">
        <v>56.646999999999998</v>
      </c>
      <c r="C1083">
        <v>55.784999999999997</v>
      </c>
      <c r="D1083">
        <v>55.563000000000002</v>
      </c>
      <c r="E1083">
        <v>57.466999999999999</v>
      </c>
      <c r="F1083">
        <v>58.488999999999997</v>
      </c>
      <c r="G1083">
        <v>56.75</v>
      </c>
      <c r="H1083">
        <v>55.32</v>
      </c>
      <c r="I1083" s="302">
        <v>40.433999999999997</v>
      </c>
      <c r="J1083" s="302">
        <v>41.34</v>
      </c>
      <c r="K1083" s="302">
        <v>39.680999999999997</v>
      </c>
      <c r="L1083" s="302">
        <v>40.186</v>
      </c>
      <c r="M1083" s="302">
        <v>39.808999999999997</v>
      </c>
      <c r="N1083" s="302">
        <v>39.889000000000003</v>
      </c>
      <c r="O1083" s="302">
        <v>40.987000000000002</v>
      </c>
      <c r="P1083" s="302">
        <v>39.515999999999998</v>
      </c>
      <c r="Q1083" s="302">
        <v>39.817</v>
      </c>
      <c r="R1083" s="302">
        <v>39.668999999999997</v>
      </c>
    </row>
    <row r="1084" spans="1:18">
      <c r="A1084">
        <v>1082</v>
      </c>
      <c r="B1084">
        <v>55.521000000000001</v>
      </c>
      <c r="C1084">
        <v>55.988</v>
      </c>
      <c r="D1084">
        <v>55.561999999999998</v>
      </c>
      <c r="E1084">
        <v>57.018999999999998</v>
      </c>
      <c r="F1084">
        <v>57.813000000000002</v>
      </c>
      <c r="G1084">
        <v>56.731999999999999</v>
      </c>
      <c r="H1084">
        <v>55.578000000000003</v>
      </c>
      <c r="I1084" s="302">
        <v>39.853999999999999</v>
      </c>
      <c r="J1084" s="302">
        <v>40.868000000000002</v>
      </c>
      <c r="K1084" s="302">
        <v>39.648000000000003</v>
      </c>
      <c r="L1084" s="302">
        <v>40.344999999999999</v>
      </c>
      <c r="M1084" s="302">
        <v>39.947000000000003</v>
      </c>
      <c r="N1084" s="302">
        <v>39.902999999999999</v>
      </c>
      <c r="O1084" s="302">
        <v>40.779000000000003</v>
      </c>
      <c r="P1084" s="302">
        <v>39.475999999999999</v>
      </c>
      <c r="Q1084" s="302">
        <v>39.761000000000003</v>
      </c>
      <c r="R1084" s="302">
        <v>39.93</v>
      </c>
    </row>
    <row r="1085" spans="1:18">
      <c r="A1085">
        <v>1083</v>
      </c>
      <c r="B1085">
        <v>56.125999999999998</v>
      </c>
      <c r="C1085">
        <v>56.164000000000001</v>
      </c>
      <c r="D1085">
        <v>55.509</v>
      </c>
      <c r="E1085">
        <v>56.8</v>
      </c>
      <c r="F1085">
        <v>57.35</v>
      </c>
      <c r="G1085">
        <v>57.566000000000003</v>
      </c>
      <c r="H1085">
        <v>56.256999999999998</v>
      </c>
      <c r="I1085" s="302">
        <v>39.909999999999997</v>
      </c>
      <c r="J1085" s="302">
        <v>40.527999999999999</v>
      </c>
      <c r="K1085" s="302">
        <v>39.643999999999998</v>
      </c>
      <c r="L1085" s="302">
        <v>40.212000000000003</v>
      </c>
      <c r="M1085" s="302">
        <v>39.920999999999999</v>
      </c>
      <c r="N1085" s="302">
        <v>141.11199999999999</v>
      </c>
      <c r="O1085" s="302">
        <v>40.966999999999999</v>
      </c>
      <c r="P1085" s="302">
        <v>39.465000000000003</v>
      </c>
      <c r="Q1085" s="302">
        <v>39.841000000000001</v>
      </c>
      <c r="R1085" s="302">
        <v>40.292999999999999</v>
      </c>
    </row>
    <row r="1086" spans="1:18">
      <c r="A1086">
        <v>1084</v>
      </c>
      <c r="B1086">
        <v>55.856999999999999</v>
      </c>
      <c r="C1086">
        <v>56.131999999999998</v>
      </c>
      <c r="D1086">
        <v>55.372</v>
      </c>
      <c r="E1086">
        <v>57.743000000000002</v>
      </c>
      <c r="F1086">
        <v>56.875</v>
      </c>
      <c r="G1086">
        <v>56.540999999999997</v>
      </c>
      <c r="H1086">
        <v>55.578000000000003</v>
      </c>
      <c r="I1086" s="302">
        <v>39.720999999999997</v>
      </c>
      <c r="J1086" s="302">
        <v>40.978999999999999</v>
      </c>
      <c r="K1086" s="302">
        <v>39.689</v>
      </c>
      <c r="L1086" s="302">
        <v>40.622</v>
      </c>
      <c r="M1086" s="302">
        <v>39.862000000000002</v>
      </c>
      <c r="N1086" s="302">
        <v>40.863999999999997</v>
      </c>
      <c r="O1086" s="302">
        <v>40.677</v>
      </c>
      <c r="P1086" s="302">
        <v>39.299999999999997</v>
      </c>
      <c r="Q1086" s="302">
        <v>39.786000000000001</v>
      </c>
      <c r="R1086" s="302">
        <v>40.073999999999998</v>
      </c>
    </row>
    <row r="1087" spans="1:18">
      <c r="A1087">
        <v>1085</v>
      </c>
      <c r="B1087">
        <v>55.956000000000003</v>
      </c>
      <c r="C1087">
        <v>56.033000000000001</v>
      </c>
      <c r="D1087">
        <v>55.537999999999997</v>
      </c>
      <c r="E1087">
        <v>57.756</v>
      </c>
      <c r="F1087">
        <v>57.133000000000003</v>
      </c>
      <c r="G1087">
        <v>56.731000000000002</v>
      </c>
      <c r="H1087">
        <v>55.470999999999997</v>
      </c>
      <c r="I1087" s="302">
        <v>39.837000000000003</v>
      </c>
      <c r="J1087" s="302">
        <v>40.417999999999999</v>
      </c>
      <c r="K1087" s="302">
        <v>39.627000000000002</v>
      </c>
      <c r="L1087" s="302">
        <v>40.47</v>
      </c>
      <c r="M1087" s="302">
        <v>39.893000000000001</v>
      </c>
      <c r="N1087" s="302">
        <v>40.683</v>
      </c>
      <c r="O1087" s="302">
        <v>40.991</v>
      </c>
      <c r="P1087" s="302">
        <v>39.762999999999998</v>
      </c>
      <c r="Q1087" s="302">
        <v>39.909999999999997</v>
      </c>
      <c r="R1087" s="302">
        <v>39.866999999999997</v>
      </c>
    </row>
    <row r="1088" spans="1:18">
      <c r="A1088">
        <v>1086</v>
      </c>
      <c r="B1088">
        <v>56.018000000000001</v>
      </c>
      <c r="C1088">
        <v>55.746000000000002</v>
      </c>
      <c r="D1088">
        <v>55.4</v>
      </c>
      <c r="E1088">
        <v>57.807000000000002</v>
      </c>
      <c r="F1088">
        <v>57.136000000000003</v>
      </c>
      <c r="G1088">
        <v>57.02</v>
      </c>
      <c r="H1088">
        <v>55.915999999999997</v>
      </c>
      <c r="I1088" s="302">
        <v>39.825000000000003</v>
      </c>
      <c r="J1088" s="302">
        <v>40.648000000000003</v>
      </c>
      <c r="K1088" s="302">
        <v>39.773000000000003</v>
      </c>
      <c r="L1088" s="302">
        <v>40.319000000000003</v>
      </c>
      <c r="M1088" s="302">
        <v>39.68</v>
      </c>
      <c r="N1088" s="302">
        <v>40.369</v>
      </c>
      <c r="O1088" s="302">
        <v>41.198</v>
      </c>
      <c r="P1088" s="302">
        <v>39.508000000000003</v>
      </c>
      <c r="Q1088" s="302">
        <v>39.604999999999997</v>
      </c>
      <c r="R1088" s="302">
        <v>39.895000000000003</v>
      </c>
    </row>
    <row r="1089" spans="1:18">
      <c r="A1089">
        <v>1087</v>
      </c>
      <c r="B1089">
        <v>56.125999999999998</v>
      </c>
      <c r="C1089">
        <v>55.976999999999997</v>
      </c>
      <c r="D1089">
        <v>55.658000000000001</v>
      </c>
      <c r="E1089">
        <v>57.78</v>
      </c>
      <c r="F1089">
        <v>57.381999999999998</v>
      </c>
      <c r="G1089">
        <v>57.119</v>
      </c>
      <c r="H1089">
        <v>55.655999999999999</v>
      </c>
      <c r="I1089" s="302">
        <v>39.883000000000003</v>
      </c>
      <c r="J1089" s="302">
        <v>40.807000000000002</v>
      </c>
      <c r="K1089" s="302">
        <v>39.564</v>
      </c>
      <c r="L1089" s="302">
        <v>40.298000000000002</v>
      </c>
      <c r="M1089" s="302">
        <v>39.774999999999999</v>
      </c>
      <c r="N1089" s="302">
        <v>40.667000000000002</v>
      </c>
      <c r="O1089" s="302">
        <v>40.795000000000002</v>
      </c>
      <c r="P1089" s="302">
        <v>40.487000000000002</v>
      </c>
      <c r="Q1089" s="302">
        <v>39.695</v>
      </c>
      <c r="R1089" s="302">
        <v>39.83</v>
      </c>
    </row>
    <row r="1090" spans="1:18">
      <c r="A1090">
        <v>1088</v>
      </c>
      <c r="B1090">
        <v>56.48</v>
      </c>
      <c r="C1090">
        <v>56.17</v>
      </c>
      <c r="D1090">
        <v>55.853000000000002</v>
      </c>
      <c r="E1090">
        <v>57.241999999999997</v>
      </c>
      <c r="F1090">
        <v>57.404000000000003</v>
      </c>
      <c r="G1090">
        <v>56.857999999999997</v>
      </c>
      <c r="H1090">
        <v>56.24</v>
      </c>
      <c r="I1090" s="302">
        <v>39.744</v>
      </c>
      <c r="J1090" s="302">
        <v>40.505000000000003</v>
      </c>
      <c r="K1090" s="302">
        <v>39.874000000000002</v>
      </c>
      <c r="L1090" s="302">
        <v>40.286999999999999</v>
      </c>
      <c r="M1090" s="302">
        <v>40.027000000000001</v>
      </c>
      <c r="N1090" s="302">
        <v>39.844000000000001</v>
      </c>
      <c r="O1090" s="302">
        <v>40.634999999999998</v>
      </c>
      <c r="P1090" s="302">
        <v>39.552999999999997</v>
      </c>
      <c r="Q1090" s="302">
        <v>39.625999999999998</v>
      </c>
      <c r="R1090" s="302">
        <v>39.735999999999997</v>
      </c>
    </row>
    <row r="1091" spans="1:18">
      <c r="A1091">
        <v>1089</v>
      </c>
      <c r="B1091">
        <v>55.988999999999997</v>
      </c>
      <c r="C1091">
        <v>56.033999999999999</v>
      </c>
      <c r="D1091">
        <v>56.42</v>
      </c>
      <c r="E1091">
        <v>56.63</v>
      </c>
      <c r="F1091">
        <v>57.279000000000003</v>
      </c>
      <c r="G1091">
        <v>57.305999999999997</v>
      </c>
      <c r="H1091">
        <v>55.593000000000004</v>
      </c>
      <c r="I1091" s="302">
        <v>39.746000000000002</v>
      </c>
      <c r="J1091" s="302">
        <v>41.039000000000001</v>
      </c>
      <c r="K1091" s="302">
        <v>40.377000000000002</v>
      </c>
      <c r="L1091" s="302">
        <v>40.284999999999997</v>
      </c>
      <c r="M1091" s="302">
        <v>40.052</v>
      </c>
      <c r="N1091" s="302">
        <v>39.99</v>
      </c>
      <c r="O1091" s="302">
        <v>40.603000000000002</v>
      </c>
      <c r="P1091" s="302">
        <v>39.701999999999998</v>
      </c>
      <c r="Q1091" s="302">
        <v>39.698999999999998</v>
      </c>
      <c r="R1091" s="302">
        <v>39.631</v>
      </c>
    </row>
    <row r="1092" spans="1:18">
      <c r="A1092">
        <v>1090</v>
      </c>
      <c r="B1092">
        <v>56.54</v>
      </c>
      <c r="C1092">
        <v>55.46</v>
      </c>
      <c r="D1092">
        <v>55.890999999999998</v>
      </c>
      <c r="E1092">
        <v>57.070999999999998</v>
      </c>
      <c r="F1092">
        <v>57.445</v>
      </c>
      <c r="G1092">
        <v>57.167999999999999</v>
      </c>
      <c r="H1092">
        <v>55.845999999999997</v>
      </c>
      <c r="I1092" s="302">
        <v>39.85</v>
      </c>
      <c r="J1092" s="302">
        <v>40.399000000000001</v>
      </c>
      <c r="K1092" s="302">
        <v>39.860999999999997</v>
      </c>
      <c r="L1092" s="302">
        <v>40.273000000000003</v>
      </c>
      <c r="M1092" s="302">
        <v>40.351999999999997</v>
      </c>
      <c r="N1092" s="302">
        <v>40.386000000000003</v>
      </c>
      <c r="O1092" s="302">
        <v>41.149000000000001</v>
      </c>
      <c r="P1092" s="302">
        <v>39.713000000000001</v>
      </c>
      <c r="Q1092" s="302">
        <v>39.731999999999999</v>
      </c>
      <c r="R1092" s="302">
        <v>39.982999999999997</v>
      </c>
    </row>
    <row r="1093" spans="1:18">
      <c r="A1093">
        <v>1091</v>
      </c>
      <c r="B1093">
        <v>57.006999999999998</v>
      </c>
      <c r="C1093">
        <v>55.994</v>
      </c>
      <c r="D1093">
        <v>55.472000000000001</v>
      </c>
      <c r="E1093">
        <v>62.142000000000003</v>
      </c>
      <c r="F1093">
        <v>57.606000000000002</v>
      </c>
      <c r="G1093">
        <v>56.57</v>
      </c>
      <c r="H1093">
        <v>56.033000000000001</v>
      </c>
      <c r="I1093" s="302">
        <v>39.878999999999998</v>
      </c>
      <c r="J1093" s="302">
        <v>40.594999999999999</v>
      </c>
      <c r="K1093" s="302">
        <v>142.30099999999999</v>
      </c>
      <c r="L1093" s="302">
        <v>39.893000000000001</v>
      </c>
      <c r="M1093" s="302">
        <v>39.901000000000003</v>
      </c>
      <c r="N1093" s="302">
        <v>40.128999999999998</v>
      </c>
      <c r="O1093" s="302">
        <v>40.863999999999997</v>
      </c>
      <c r="P1093" s="302">
        <v>39.502000000000002</v>
      </c>
      <c r="Q1093" s="302">
        <v>39.813000000000002</v>
      </c>
      <c r="R1093" s="302">
        <v>39.683</v>
      </c>
    </row>
    <row r="1094" spans="1:18">
      <c r="A1094">
        <v>1092</v>
      </c>
      <c r="B1094">
        <v>56.829000000000001</v>
      </c>
      <c r="C1094">
        <v>55.96</v>
      </c>
      <c r="D1094">
        <v>56.009</v>
      </c>
      <c r="E1094">
        <v>56.936999999999998</v>
      </c>
      <c r="F1094">
        <v>57.722000000000001</v>
      </c>
      <c r="G1094">
        <v>56.64</v>
      </c>
      <c r="H1094">
        <v>56.341000000000001</v>
      </c>
      <c r="I1094" s="302">
        <v>39.728000000000002</v>
      </c>
      <c r="J1094" s="302">
        <v>40.484999999999999</v>
      </c>
      <c r="K1094" s="302">
        <v>40.177</v>
      </c>
      <c r="L1094" s="302">
        <v>40.649000000000001</v>
      </c>
      <c r="M1094" s="302">
        <v>39.951999999999998</v>
      </c>
      <c r="N1094" s="302">
        <v>40.106999999999999</v>
      </c>
      <c r="O1094" s="302">
        <v>40.564999999999998</v>
      </c>
      <c r="P1094" s="302">
        <v>39.493000000000002</v>
      </c>
      <c r="Q1094" s="302">
        <v>39.710999999999999</v>
      </c>
      <c r="R1094" s="302">
        <v>39.707000000000001</v>
      </c>
    </row>
    <row r="1095" spans="1:18">
      <c r="A1095">
        <v>1093</v>
      </c>
      <c r="B1095">
        <v>57.42</v>
      </c>
      <c r="C1095">
        <v>57.604999999999997</v>
      </c>
      <c r="D1095">
        <v>55.737000000000002</v>
      </c>
      <c r="E1095">
        <v>56.854999999999997</v>
      </c>
      <c r="F1095">
        <v>56.636000000000003</v>
      </c>
      <c r="G1095">
        <v>56.048000000000002</v>
      </c>
      <c r="H1095">
        <v>56.051000000000002</v>
      </c>
      <c r="I1095" s="302">
        <v>39.789000000000001</v>
      </c>
      <c r="J1095" s="302">
        <v>40.75</v>
      </c>
      <c r="K1095" s="302">
        <v>40.298000000000002</v>
      </c>
      <c r="L1095" s="302">
        <v>136.10400000000001</v>
      </c>
      <c r="M1095" s="302">
        <v>39.704000000000001</v>
      </c>
      <c r="N1095" s="302">
        <v>40.704000000000001</v>
      </c>
      <c r="O1095" s="302">
        <v>40.898000000000003</v>
      </c>
      <c r="P1095" s="302">
        <v>39.665999999999997</v>
      </c>
      <c r="Q1095" s="302">
        <v>39.722000000000001</v>
      </c>
      <c r="R1095" s="302">
        <v>39.887999999999998</v>
      </c>
    </row>
    <row r="1096" spans="1:18">
      <c r="A1096">
        <v>1094</v>
      </c>
      <c r="B1096">
        <v>56.558</v>
      </c>
      <c r="C1096">
        <v>57.106999999999999</v>
      </c>
      <c r="D1096">
        <v>55.55</v>
      </c>
      <c r="E1096">
        <v>56.593000000000004</v>
      </c>
      <c r="F1096">
        <v>57.584000000000003</v>
      </c>
      <c r="G1096">
        <v>56.433</v>
      </c>
      <c r="H1096">
        <v>55.695</v>
      </c>
      <c r="I1096" s="302">
        <v>39.893000000000001</v>
      </c>
      <c r="J1096" s="302">
        <v>40.384999999999998</v>
      </c>
      <c r="K1096" s="302">
        <v>40.017000000000003</v>
      </c>
      <c r="L1096" s="302">
        <v>41.06</v>
      </c>
      <c r="M1096" s="302">
        <v>39.71</v>
      </c>
      <c r="N1096" s="302">
        <v>39.935000000000002</v>
      </c>
      <c r="O1096" s="302">
        <v>40.762</v>
      </c>
      <c r="P1096" s="302">
        <v>39.587000000000003</v>
      </c>
      <c r="Q1096" s="302">
        <v>39.9</v>
      </c>
      <c r="R1096" s="302">
        <v>39.798999999999999</v>
      </c>
    </row>
    <row r="1097" spans="1:18">
      <c r="A1097">
        <v>1095</v>
      </c>
      <c r="B1097">
        <v>56.823999999999998</v>
      </c>
      <c r="C1097">
        <v>55.698</v>
      </c>
      <c r="D1097">
        <v>55.953000000000003</v>
      </c>
      <c r="E1097">
        <v>57.372999999999998</v>
      </c>
      <c r="F1097">
        <v>58.863999999999997</v>
      </c>
      <c r="G1097">
        <v>56.247999999999998</v>
      </c>
      <c r="H1097">
        <v>55.747999999999998</v>
      </c>
      <c r="I1097" s="302">
        <v>39.835999999999999</v>
      </c>
      <c r="J1097" s="302">
        <v>40.677</v>
      </c>
      <c r="K1097" s="302">
        <v>39.905999999999999</v>
      </c>
      <c r="L1097" s="302">
        <v>40.899000000000001</v>
      </c>
      <c r="M1097" s="302">
        <v>39.908999999999999</v>
      </c>
      <c r="N1097" s="302">
        <v>40.021000000000001</v>
      </c>
      <c r="O1097" s="302">
        <v>40.631</v>
      </c>
      <c r="P1097" s="302">
        <v>39.561999999999998</v>
      </c>
      <c r="Q1097" s="302">
        <v>39.770000000000003</v>
      </c>
      <c r="R1097" s="302">
        <v>39.671999999999997</v>
      </c>
    </row>
    <row r="1098" spans="1:18">
      <c r="A1098">
        <v>1096</v>
      </c>
      <c r="B1098">
        <v>56.420999999999999</v>
      </c>
      <c r="C1098">
        <v>56.271999999999998</v>
      </c>
      <c r="D1098">
        <v>55.697000000000003</v>
      </c>
      <c r="E1098">
        <v>57.262</v>
      </c>
      <c r="F1098">
        <v>56.83</v>
      </c>
      <c r="G1098">
        <v>56.561999999999998</v>
      </c>
      <c r="H1098">
        <v>56.851999999999997</v>
      </c>
      <c r="I1098" s="302">
        <v>39.805999999999997</v>
      </c>
      <c r="J1098" s="302">
        <v>40.805</v>
      </c>
      <c r="K1098" s="302">
        <v>40.097999999999999</v>
      </c>
      <c r="L1098" s="302">
        <v>40.834000000000003</v>
      </c>
      <c r="M1098" s="302">
        <v>39.692</v>
      </c>
      <c r="N1098" s="302">
        <v>40.133000000000003</v>
      </c>
      <c r="O1098" s="302">
        <v>41.405000000000001</v>
      </c>
      <c r="P1098" s="302">
        <v>39.423999999999999</v>
      </c>
      <c r="Q1098" s="302">
        <v>39.987000000000002</v>
      </c>
      <c r="R1098" s="302">
        <v>39.777000000000001</v>
      </c>
    </row>
    <row r="1099" spans="1:18">
      <c r="A1099">
        <v>1097</v>
      </c>
      <c r="B1099">
        <v>56.311</v>
      </c>
      <c r="C1099">
        <v>55.735999999999997</v>
      </c>
      <c r="D1099">
        <v>55.844999999999999</v>
      </c>
      <c r="E1099">
        <v>57.98</v>
      </c>
      <c r="F1099">
        <v>56.921999999999997</v>
      </c>
      <c r="G1099">
        <v>56.137</v>
      </c>
      <c r="H1099">
        <v>55.651000000000003</v>
      </c>
      <c r="I1099" s="302">
        <v>40</v>
      </c>
      <c r="J1099" s="302">
        <v>40.630000000000003</v>
      </c>
      <c r="K1099" s="302">
        <v>39.786999999999999</v>
      </c>
      <c r="L1099" s="302">
        <v>41.293999999999997</v>
      </c>
      <c r="M1099" s="302">
        <v>40.191000000000003</v>
      </c>
      <c r="N1099" s="302">
        <v>40.262999999999998</v>
      </c>
      <c r="O1099" s="302">
        <v>40.573999999999998</v>
      </c>
      <c r="P1099" s="302">
        <v>39.683999999999997</v>
      </c>
      <c r="Q1099" s="302">
        <v>39.777000000000001</v>
      </c>
      <c r="R1099" s="302">
        <v>39.734999999999999</v>
      </c>
    </row>
    <row r="1100" spans="1:18">
      <c r="A1100">
        <v>1098</v>
      </c>
      <c r="B1100">
        <v>56.795999999999999</v>
      </c>
      <c r="C1100">
        <v>55.822000000000003</v>
      </c>
      <c r="D1100">
        <v>55.475000000000001</v>
      </c>
      <c r="E1100">
        <v>56.982999999999997</v>
      </c>
      <c r="F1100">
        <v>57.271000000000001</v>
      </c>
      <c r="G1100">
        <v>56.322000000000003</v>
      </c>
      <c r="H1100">
        <v>56.152000000000001</v>
      </c>
      <c r="I1100" s="302">
        <v>39.969000000000001</v>
      </c>
      <c r="J1100" s="302">
        <v>40.473999999999997</v>
      </c>
      <c r="K1100" s="302">
        <v>39.988999999999997</v>
      </c>
      <c r="L1100" s="302">
        <v>40.726999999999997</v>
      </c>
      <c r="M1100" s="302">
        <v>40.128</v>
      </c>
      <c r="N1100" s="302">
        <v>40.015000000000001</v>
      </c>
      <c r="O1100" s="302">
        <v>40.652999999999999</v>
      </c>
      <c r="P1100" s="302">
        <v>39.874000000000002</v>
      </c>
      <c r="Q1100" s="302">
        <v>39.784999999999997</v>
      </c>
      <c r="R1100" s="302">
        <v>39.773000000000003</v>
      </c>
    </row>
    <row r="1101" spans="1:18">
      <c r="A1101">
        <v>1099</v>
      </c>
      <c r="B1101">
        <v>56.76</v>
      </c>
      <c r="C1101">
        <v>55.613999999999997</v>
      </c>
      <c r="D1101">
        <v>55.329000000000001</v>
      </c>
      <c r="E1101">
        <v>57.317999999999998</v>
      </c>
      <c r="F1101">
        <v>57.331000000000003</v>
      </c>
      <c r="G1101">
        <v>56.76</v>
      </c>
      <c r="H1101">
        <v>55.881</v>
      </c>
      <c r="I1101" s="302">
        <v>40.082999999999998</v>
      </c>
      <c r="J1101" s="302">
        <v>40.338999999999999</v>
      </c>
      <c r="K1101" s="302">
        <v>39.991999999999997</v>
      </c>
      <c r="L1101" s="302">
        <v>40.662999999999997</v>
      </c>
      <c r="M1101" s="302">
        <v>40.079000000000001</v>
      </c>
      <c r="N1101" s="302">
        <v>40.006999999999998</v>
      </c>
      <c r="O1101" s="302">
        <v>40.649000000000001</v>
      </c>
      <c r="P1101" s="302">
        <v>39.825000000000003</v>
      </c>
      <c r="Q1101" s="302">
        <v>39.741999999999997</v>
      </c>
      <c r="R1101" s="302">
        <v>39.654000000000003</v>
      </c>
    </row>
    <row r="1102" spans="1:18">
      <c r="A1102">
        <v>1100</v>
      </c>
      <c r="B1102">
        <v>56.186999999999998</v>
      </c>
      <c r="C1102">
        <v>55.066000000000003</v>
      </c>
      <c r="D1102">
        <v>55.844000000000001</v>
      </c>
      <c r="E1102">
        <v>57.795999999999999</v>
      </c>
      <c r="F1102">
        <v>57.975999999999999</v>
      </c>
      <c r="G1102">
        <v>56.119</v>
      </c>
      <c r="H1102">
        <v>55.893000000000001</v>
      </c>
      <c r="I1102" s="302">
        <v>39.973999999999997</v>
      </c>
      <c r="J1102" s="302">
        <v>40.427999999999997</v>
      </c>
      <c r="K1102" s="302">
        <v>39.722000000000001</v>
      </c>
      <c r="L1102" s="302">
        <v>40.655999999999999</v>
      </c>
      <c r="M1102" s="302">
        <v>39.844000000000001</v>
      </c>
      <c r="N1102" s="302">
        <v>40.229999999999997</v>
      </c>
      <c r="O1102" s="302">
        <v>40.661000000000001</v>
      </c>
      <c r="P1102" s="302">
        <v>39.520000000000003</v>
      </c>
      <c r="Q1102" s="302">
        <v>39.783000000000001</v>
      </c>
      <c r="R1102" s="302">
        <v>39.951000000000001</v>
      </c>
    </row>
    <row r="1103" spans="1:18">
      <c r="A1103">
        <v>1101</v>
      </c>
      <c r="B1103">
        <v>55.497</v>
      </c>
      <c r="C1103">
        <v>55.69</v>
      </c>
      <c r="D1103">
        <v>55.295000000000002</v>
      </c>
      <c r="E1103">
        <v>57.173999999999999</v>
      </c>
      <c r="F1103">
        <v>56.966999999999999</v>
      </c>
      <c r="G1103">
        <v>56.314999999999998</v>
      </c>
      <c r="H1103">
        <v>55.640999999999998</v>
      </c>
      <c r="I1103" s="302">
        <v>39.866999999999997</v>
      </c>
      <c r="J1103" s="302">
        <v>40.170999999999999</v>
      </c>
      <c r="K1103" s="302">
        <v>39.655999999999999</v>
      </c>
      <c r="L1103" s="302">
        <v>40.340000000000003</v>
      </c>
      <c r="M1103" s="302">
        <v>39.951999999999998</v>
      </c>
      <c r="N1103" s="302">
        <v>40.110999999999997</v>
      </c>
      <c r="O1103" s="302">
        <v>41.067999999999998</v>
      </c>
      <c r="P1103" s="302">
        <v>39.472999999999999</v>
      </c>
      <c r="Q1103" s="302">
        <v>39.832000000000001</v>
      </c>
      <c r="R1103" s="302">
        <v>39.616</v>
      </c>
    </row>
    <row r="1104" spans="1:18">
      <c r="A1104">
        <v>1102</v>
      </c>
      <c r="B1104">
        <v>55.936999999999998</v>
      </c>
      <c r="C1104">
        <v>55.88</v>
      </c>
      <c r="D1104">
        <v>55.145000000000003</v>
      </c>
      <c r="E1104">
        <v>57.198</v>
      </c>
      <c r="F1104">
        <v>57.2</v>
      </c>
      <c r="G1104">
        <v>56.262</v>
      </c>
      <c r="H1104">
        <v>55.695999999999998</v>
      </c>
      <c r="I1104" s="302">
        <v>39.887</v>
      </c>
      <c r="J1104" s="302">
        <v>40.491</v>
      </c>
      <c r="K1104" s="302">
        <v>39.814</v>
      </c>
      <c r="L1104" s="302">
        <v>40.933999999999997</v>
      </c>
      <c r="M1104" s="302">
        <v>40.064</v>
      </c>
      <c r="N1104" s="302">
        <v>40.241999999999997</v>
      </c>
      <c r="O1104" s="302">
        <v>141.1</v>
      </c>
      <c r="P1104" s="302">
        <v>39.591999999999999</v>
      </c>
      <c r="Q1104" s="302">
        <v>40.515000000000001</v>
      </c>
      <c r="R1104" s="302">
        <v>39.85</v>
      </c>
    </row>
    <row r="1105" spans="1:18">
      <c r="A1105">
        <v>1103</v>
      </c>
      <c r="B1105">
        <v>56.506</v>
      </c>
      <c r="C1105">
        <v>55.884</v>
      </c>
      <c r="D1105">
        <v>55.689</v>
      </c>
      <c r="E1105">
        <v>57.122</v>
      </c>
      <c r="F1105">
        <v>57.137999999999998</v>
      </c>
      <c r="G1105">
        <v>56.786000000000001</v>
      </c>
      <c r="H1105">
        <v>56.69</v>
      </c>
      <c r="I1105" s="302">
        <v>39.979999999999997</v>
      </c>
      <c r="J1105" s="302">
        <v>41.182000000000002</v>
      </c>
      <c r="K1105" s="302">
        <v>39.914000000000001</v>
      </c>
      <c r="L1105" s="302">
        <v>42.051000000000002</v>
      </c>
      <c r="M1105" s="302">
        <v>39.886000000000003</v>
      </c>
      <c r="N1105" s="302">
        <v>40.061999999999998</v>
      </c>
      <c r="O1105" s="302">
        <v>40.969000000000001</v>
      </c>
      <c r="P1105" s="302">
        <v>39.927</v>
      </c>
      <c r="Q1105" s="302">
        <v>141.21799999999999</v>
      </c>
      <c r="R1105" s="302">
        <v>39.795000000000002</v>
      </c>
    </row>
    <row r="1106" spans="1:18">
      <c r="A1106">
        <v>1104</v>
      </c>
      <c r="B1106">
        <v>56.197000000000003</v>
      </c>
      <c r="C1106">
        <v>55.902999999999999</v>
      </c>
      <c r="D1106">
        <v>56.204000000000001</v>
      </c>
      <c r="E1106">
        <v>56.503999999999998</v>
      </c>
      <c r="F1106">
        <v>56.476999999999997</v>
      </c>
      <c r="G1106">
        <v>56.73</v>
      </c>
      <c r="H1106">
        <v>56.140999999999998</v>
      </c>
      <c r="I1106" s="302">
        <v>40.341000000000001</v>
      </c>
      <c r="J1106" s="302">
        <v>40.241</v>
      </c>
      <c r="K1106" s="302">
        <v>39.81</v>
      </c>
      <c r="L1106" s="302">
        <v>42.273000000000003</v>
      </c>
      <c r="M1106" s="302">
        <v>39.86</v>
      </c>
      <c r="N1106" s="302">
        <v>40.08</v>
      </c>
      <c r="O1106" s="302">
        <v>40.386000000000003</v>
      </c>
      <c r="P1106" s="302">
        <v>39.954000000000001</v>
      </c>
      <c r="Q1106" s="302">
        <v>40.933999999999997</v>
      </c>
      <c r="R1106" s="302">
        <v>40.237000000000002</v>
      </c>
    </row>
    <row r="1107" spans="1:18">
      <c r="A1107">
        <v>1105</v>
      </c>
      <c r="B1107">
        <v>56.168999999999997</v>
      </c>
      <c r="C1107">
        <v>56.005000000000003</v>
      </c>
      <c r="D1107">
        <v>55.954999999999998</v>
      </c>
      <c r="E1107">
        <v>57.314999999999998</v>
      </c>
      <c r="F1107">
        <v>57.53</v>
      </c>
      <c r="G1107">
        <v>56.576000000000001</v>
      </c>
      <c r="H1107">
        <v>56.372</v>
      </c>
      <c r="I1107" s="302">
        <v>40.103999999999999</v>
      </c>
      <c r="J1107" s="302">
        <v>41.051000000000002</v>
      </c>
      <c r="K1107" s="302">
        <v>39.695</v>
      </c>
      <c r="L1107" s="302">
        <v>40.606000000000002</v>
      </c>
      <c r="M1107" s="302">
        <v>40.084000000000003</v>
      </c>
      <c r="N1107" s="302">
        <v>40.034999999999997</v>
      </c>
      <c r="O1107" s="302">
        <v>40.558999999999997</v>
      </c>
      <c r="P1107" s="302">
        <v>39.622</v>
      </c>
      <c r="Q1107" s="302">
        <v>40.786000000000001</v>
      </c>
      <c r="R1107" s="302">
        <v>40.472999999999999</v>
      </c>
    </row>
    <row r="1108" spans="1:18">
      <c r="A1108">
        <v>1106</v>
      </c>
      <c r="B1108">
        <v>55.962000000000003</v>
      </c>
      <c r="C1108">
        <v>56.015000000000001</v>
      </c>
      <c r="D1108">
        <v>55.478999999999999</v>
      </c>
      <c r="E1108">
        <v>57.578000000000003</v>
      </c>
      <c r="F1108">
        <v>57.213999999999999</v>
      </c>
      <c r="G1108">
        <v>56.414999999999999</v>
      </c>
      <c r="H1108">
        <v>56.222000000000001</v>
      </c>
      <c r="I1108" s="302">
        <v>39.712000000000003</v>
      </c>
      <c r="J1108" s="302">
        <v>40.475000000000001</v>
      </c>
      <c r="K1108" s="302">
        <v>39.694000000000003</v>
      </c>
      <c r="L1108" s="302">
        <v>42.195</v>
      </c>
      <c r="M1108" s="302">
        <v>39.953000000000003</v>
      </c>
      <c r="N1108" s="302">
        <v>40.04</v>
      </c>
      <c r="O1108" s="302">
        <v>40.347999999999999</v>
      </c>
      <c r="P1108" s="302">
        <v>39.64</v>
      </c>
      <c r="Q1108" s="302">
        <v>40.712000000000003</v>
      </c>
      <c r="R1108" s="302">
        <v>40.238999999999997</v>
      </c>
    </row>
    <row r="1109" spans="1:18">
      <c r="A1109">
        <v>1107</v>
      </c>
      <c r="B1109">
        <v>56.600999999999999</v>
      </c>
      <c r="C1109">
        <v>55.585999999999999</v>
      </c>
      <c r="D1109">
        <v>55.668999999999997</v>
      </c>
      <c r="E1109">
        <v>57.043999999999997</v>
      </c>
      <c r="F1109">
        <v>58.46</v>
      </c>
      <c r="G1109">
        <v>56.313000000000002</v>
      </c>
      <c r="H1109">
        <v>55.826999999999998</v>
      </c>
      <c r="I1109" s="302">
        <v>39.957000000000001</v>
      </c>
      <c r="J1109" s="302">
        <v>40.256</v>
      </c>
      <c r="K1109" s="302">
        <v>39.722999999999999</v>
      </c>
      <c r="L1109" s="302">
        <v>40.941000000000003</v>
      </c>
      <c r="M1109" s="302">
        <v>39.807000000000002</v>
      </c>
      <c r="N1109" s="302">
        <v>40.094999999999999</v>
      </c>
      <c r="O1109" s="302">
        <v>40.468000000000004</v>
      </c>
      <c r="P1109" s="302">
        <v>39.634</v>
      </c>
      <c r="Q1109" s="302">
        <v>40.512999999999998</v>
      </c>
      <c r="R1109" s="302">
        <v>39.798999999999999</v>
      </c>
    </row>
    <row r="1110" spans="1:18">
      <c r="A1110">
        <v>1108</v>
      </c>
      <c r="B1110">
        <v>56.454000000000001</v>
      </c>
      <c r="C1110">
        <v>56.497999999999998</v>
      </c>
      <c r="D1110">
        <v>55.482999999999997</v>
      </c>
      <c r="E1110">
        <v>57.573999999999998</v>
      </c>
      <c r="F1110">
        <v>58.155999999999999</v>
      </c>
      <c r="G1110">
        <v>56.27</v>
      </c>
      <c r="H1110">
        <v>57.420999999999999</v>
      </c>
      <c r="I1110" s="302">
        <v>40.009</v>
      </c>
      <c r="J1110" s="302">
        <v>40.218000000000004</v>
      </c>
      <c r="K1110" s="302">
        <v>39.697000000000003</v>
      </c>
      <c r="L1110" s="302">
        <v>40.371000000000002</v>
      </c>
      <c r="M1110" s="302">
        <v>39.851999999999997</v>
      </c>
      <c r="N1110" s="302">
        <v>40.203000000000003</v>
      </c>
      <c r="O1110" s="302">
        <v>40.084000000000003</v>
      </c>
      <c r="P1110" s="302">
        <v>39.484000000000002</v>
      </c>
      <c r="Q1110" s="302">
        <v>40.923000000000002</v>
      </c>
      <c r="R1110" s="302">
        <v>39.848999999999997</v>
      </c>
    </row>
    <row r="1111" spans="1:18">
      <c r="A1111">
        <v>1109</v>
      </c>
      <c r="B1111">
        <v>57.969000000000001</v>
      </c>
      <c r="C1111">
        <v>56.127000000000002</v>
      </c>
      <c r="D1111">
        <v>55.841999999999999</v>
      </c>
      <c r="E1111">
        <v>57.003</v>
      </c>
      <c r="F1111">
        <v>57.244</v>
      </c>
      <c r="G1111">
        <v>56.521000000000001</v>
      </c>
      <c r="H1111">
        <v>55.673999999999999</v>
      </c>
      <c r="I1111" s="302">
        <v>40.081000000000003</v>
      </c>
      <c r="J1111" s="302">
        <v>40.652999999999999</v>
      </c>
      <c r="K1111" s="302">
        <v>39.597999999999999</v>
      </c>
      <c r="L1111" s="302">
        <v>40.369999999999997</v>
      </c>
      <c r="M1111" s="302">
        <v>39.756</v>
      </c>
      <c r="N1111" s="302">
        <v>40.048999999999999</v>
      </c>
      <c r="O1111" s="302">
        <v>40.247</v>
      </c>
      <c r="P1111" s="302">
        <v>39.579000000000001</v>
      </c>
      <c r="Q1111" s="302">
        <v>42.368000000000002</v>
      </c>
      <c r="R1111" s="302">
        <v>39.823999999999998</v>
      </c>
    </row>
    <row r="1112" spans="1:18">
      <c r="A1112">
        <v>1110</v>
      </c>
      <c r="B1112">
        <v>56.817999999999998</v>
      </c>
      <c r="C1112">
        <v>55.758000000000003</v>
      </c>
      <c r="D1112">
        <v>56.756</v>
      </c>
      <c r="E1112">
        <v>56.875</v>
      </c>
      <c r="F1112">
        <v>58.085000000000001</v>
      </c>
      <c r="G1112">
        <v>56.578000000000003</v>
      </c>
      <c r="H1112">
        <v>55.665999999999997</v>
      </c>
      <c r="I1112" s="302">
        <v>40.107999999999997</v>
      </c>
      <c r="J1112" s="302">
        <v>41.441000000000003</v>
      </c>
      <c r="K1112" s="302">
        <v>39.747999999999998</v>
      </c>
      <c r="L1112" s="302">
        <v>40.411000000000001</v>
      </c>
      <c r="M1112" s="302">
        <v>39.93</v>
      </c>
      <c r="N1112" s="302">
        <v>40.167000000000002</v>
      </c>
      <c r="O1112" s="302">
        <v>40.064</v>
      </c>
      <c r="P1112" s="302">
        <v>39.728000000000002</v>
      </c>
      <c r="Q1112" s="302">
        <v>112.145</v>
      </c>
      <c r="R1112" s="302">
        <v>39.811</v>
      </c>
    </row>
    <row r="1113" spans="1:18">
      <c r="A1113">
        <v>1111</v>
      </c>
      <c r="B1113">
        <v>56.521000000000001</v>
      </c>
      <c r="C1113">
        <v>55.936999999999998</v>
      </c>
      <c r="D1113">
        <v>55.298999999999999</v>
      </c>
      <c r="E1113">
        <v>56.899000000000001</v>
      </c>
      <c r="F1113">
        <v>57.482999999999997</v>
      </c>
      <c r="G1113">
        <v>56.561999999999998</v>
      </c>
      <c r="H1113">
        <v>56.843000000000004</v>
      </c>
      <c r="I1113" s="302">
        <v>40.094999999999999</v>
      </c>
      <c r="J1113" s="302">
        <v>40.904000000000003</v>
      </c>
      <c r="K1113" s="302">
        <v>39.718000000000004</v>
      </c>
      <c r="L1113" s="302">
        <v>40.527000000000001</v>
      </c>
      <c r="M1113" s="302">
        <v>39.878</v>
      </c>
      <c r="N1113" s="302">
        <v>40.177999999999997</v>
      </c>
      <c r="O1113" s="302">
        <v>40.311</v>
      </c>
      <c r="P1113" s="302">
        <v>39.65</v>
      </c>
      <c r="Q1113" s="302">
        <v>40.411000000000001</v>
      </c>
      <c r="R1113" s="302">
        <v>39.648000000000003</v>
      </c>
    </row>
    <row r="1114" spans="1:18">
      <c r="A1114">
        <v>1112</v>
      </c>
      <c r="B1114">
        <v>56.287999999999997</v>
      </c>
      <c r="C1114">
        <v>56.420999999999999</v>
      </c>
      <c r="D1114">
        <v>55.856000000000002</v>
      </c>
      <c r="E1114">
        <v>57.429000000000002</v>
      </c>
      <c r="F1114">
        <v>58.853000000000002</v>
      </c>
      <c r="G1114">
        <v>56.567999999999998</v>
      </c>
      <c r="H1114">
        <v>55.685000000000002</v>
      </c>
      <c r="I1114" s="302">
        <v>40.045999999999999</v>
      </c>
      <c r="J1114" s="302">
        <v>40.470999999999997</v>
      </c>
      <c r="K1114" s="302">
        <v>39.764000000000003</v>
      </c>
      <c r="L1114" s="302">
        <v>40.347999999999999</v>
      </c>
      <c r="M1114" s="302">
        <v>39.906999999999996</v>
      </c>
      <c r="N1114" s="302">
        <v>40.113</v>
      </c>
      <c r="O1114" s="302">
        <v>40.198</v>
      </c>
      <c r="P1114" s="302">
        <v>39.622999999999998</v>
      </c>
      <c r="Q1114" s="302">
        <v>40.67</v>
      </c>
      <c r="R1114" s="302">
        <v>39.716000000000001</v>
      </c>
    </row>
    <row r="1115" spans="1:18">
      <c r="A1115">
        <v>1113</v>
      </c>
      <c r="B1115">
        <v>56.124000000000002</v>
      </c>
      <c r="C1115">
        <v>55.749000000000002</v>
      </c>
      <c r="D1115">
        <v>55.92</v>
      </c>
      <c r="E1115">
        <v>56.07</v>
      </c>
      <c r="F1115">
        <v>56.774999999999999</v>
      </c>
      <c r="G1115">
        <v>56.173000000000002</v>
      </c>
      <c r="H1115">
        <v>55.826000000000001</v>
      </c>
      <c r="I1115" s="302">
        <v>39.936</v>
      </c>
      <c r="J1115" s="302">
        <v>40.491999999999997</v>
      </c>
      <c r="K1115" s="302">
        <v>39.69</v>
      </c>
      <c r="L1115" s="302">
        <v>39.969000000000001</v>
      </c>
      <c r="M1115" s="302">
        <v>39.962000000000003</v>
      </c>
      <c r="N1115" s="302">
        <v>40.786999999999999</v>
      </c>
      <c r="O1115" s="302">
        <v>40.165999999999997</v>
      </c>
      <c r="P1115" s="302">
        <v>39.798000000000002</v>
      </c>
      <c r="Q1115" s="302">
        <v>40.347000000000001</v>
      </c>
      <c r="R1115" s="302">
        <v>39.853999999999999</v>
      </c>
    </row>
    <row r="1116" spans="1:18">
      <c r="A1116">
        <v>1114</v>
      </c>
      <c r="B1116">
        <v>56.078000000000003</v>
      </c>
      <c r="C1116">
        <v>55.845999999999997</v>
      </c>
      <c r="D1116">
        <v>55.555999999999997</v>
      </c>
      <c r="E1116">
        <v>57.408000000000001</v>
      </c>
      <c r="F1116">
        <v>56.639000000000003</v>
      </c>
      <c r="G1116">
        <v>56.747</v>
      </c>
      <c r="H1116">
        <v>55.828000000000003</v>
      </c>
      <c r="I1116" s="302">
        <v>39.880000000000003</v>
      </c>
      <c r="J1116" s="302">
        <v>40.369</v>
      </c>
      <c r="K1116" s="302">
        <v>39.773000000000003</v>
      </c>
      <c r="L1116" s="302">
        <v>40.405999999999999</v>
      </c>
      <c r="M1116" s="302">
        <v>39.826000000000001</v>
      </c>
      <c r="N1116" s="302">
        <v>40.234999999999999</v>
      </c>
      <c r="O1116" s="302">
        <v>40.148000000000003</v>
      </c>
      <c r="P1116" s="302">
        <v>39.36</v>
      </c>
      <c r="Q1116" s="302">
        <v>40.317999999999998</v>
      </c>
      <c r="R1116" s="302">
        <v>39.805</v>
      </c>
    </row>
    <row r="1117" spans="1:18">
      <c r="A1117">
        <v>1115</v>
      </c>
      <c r="B1117">
        <v>56.241999999999997</v>
      </c>
      <c r="C1117">
        <v>55.969000000000001</v>
      </c>
      <c r="D1117">
        <v>56.369</v>
      </c>
      <c r="E1117">
        <v>56.238</v>
      </c>
      <c r="F1117">
        <v>56.148000000000003</v>
      </c>
      <c r="G1117">
        <v>56.133000000000003</v>
      </c>
      <c r="H1117">
        <v>55.404000000000003</v>
      </c>
      <c r="I1117" s="302">
        <v>39.902000000000001</v>
      </c>
      <c r="J1117" s="302">
        <v>40.609000000000002</v>
      </c>
      <c r="K1117" s="302">
        <v>39.704999999999998</v>
      </c>
      <c r="L1117" s="302">
        <v>40.688000000000002</v>
      </c>
      <c r="M1117" s="302">
        <v>39.764000000000003</v>
      </c>
      <c r="N1117" s="302">
        <v>40.130000000000003</v>
      </c>
      <c r="O1117" s="302">
        <v>40.052</v>
      </c>
      <c r="P1117" s="302">
        <v>39.500999999999998</v>
      </c>
      <c r="Q1117" s="302">
        <v>40.087000000000003</v>
      </c>
      <c r="R1117" s="302">
        <v>39.646000000000001</v>
      </c>
    </row>
    <row r="1118" spans="1:18">
      <c r="A1118">
        <v>1116</v>
      </c>
      <c r="B1118">
        <v>56.292000000000002</v>
      </c>
      <c r="C1118">
        <v>55.817</v>
      </c>
      <c r="D1118">
        <v>55.56</v>
      </c>
      <c r="E1118">
        <v>57.26</v>
      </c>
      <c r="F1118">
        <v>57.014000000000003</v>
      </c>
      <c r="G1118">
        <v>56.386000000000003</v>
      </c>
      <c r="H1118">
        <v>55.808</v>
      </c>
      <c r="I1118" s="302">
        <v>39.823999999999998</v>
      </c>
      <c r="J1118" s="302">
        <v>41.19</v>
      </c>
      <c r="K1118" s="302">
        <v>39.969000000000001</v>
      </c>
      <c r="L1118" s="302">
        <v>40.985999999999997</v>
      </c>
      <c r="M1118" s="302">
        <v>39.795000000000002</v>
      </c>
      <c r="N1118" s="302">
        <v>39.883000000000003</v>
      </c>
      <c r="O1118" s="302">
        <v>40.012</v>
      </c>
      <c r="P1118" s="302">
        <v>39.685000000000002</v>
      </c>
      <c r="Q1118" s="302">
        <v>39.914000000000001</v>
      </c>
      <c r="R1118" s="302">
        <v>39.686999999999998</v>
      </c>
    </row>
    <row r="1119" spans="1:18">
      <c r="A1119">
        <v>1117</v>
      </c>
      <c r="B1119">
        <v>56.237000000000002</v>
      </c>
      <c r="C1119">
        <v>57.161999999999999</v>
      </c>
      <c r="D1119">
        <v>56.234999999999999</v>
      </c>
      <c r="E1119">
        <v>58.924999999999997</v>
      </c>
      <c r="F1119">
        <v>57.192</v>
      </c>
      <c r="G1119">
        <v>60.893000000000001</v>
      </c>
      <c r="H1119">
        <v>56.079000000000001</v>
      </c>
      <c r="I1119" s="302">
        <v>39.795000000000002</v>
      </c>
      <c r="J1119" s="302">
        <v>40.981000000000002</v>
      </c>
      <c r="K1119" s="302">
        <v>39.802999999999997</v>
      </c>
      <c r="L1119" s="302">
        <v>40.494999999999997</v>
      </c>
      <c r="M1119" s="302">
        <v>39.948999999999998</v>
      </c>
      <c r="N1119" s="302">
        <v>40.378</v>
      </c>
      <c r="O1119" s="302">
        <v>40.765999999999998</v>
      </c>
      <c r="P1119" s="302">
        <v>39.746000000000002</v>
      </c>
      <c r="Q1119" s="302">
        <v>40.024999999999999</v>
      </c>
      <c r="R1119" s="302">
        <v>39.634</v>
      </c>
    </row>
    <row r="1120" spans="1:18">
      <c r="A1120">
        <v>1118</v>
      </c>
      <c r="B1120">
        <v>56.085999999999999</v>
      </c>
      <c r="C1120">
        <v>58.082999999999998</v>
      </c>
      <c r="D1120">
        <v>57.816000000000003</v>
      </c>
      <c r="E1120">
        <v>57.616999999999997</v>
      </c>
      <c r="F1120">
        <v>56.295000000000002</v>
      </c>
      <c r="G1120">
        <v>56.622999999999998</v>
      </c>
      <c r="H1120">
        <v>56.156999999999996</v>
      </c>
      <c r="I1120" s="302">
        <v>39.762999999999998</v>
      </c>
      <c r="J1120" s="302">
        <v>40.008000000000003</v>
      </c>
      <c r="K1120" s="302">
        <v>40.029000000000003</v>
      </c>
      <c r="L1120" s="302">
        <v>40.594999999999999</v>
      </c>
      <c r="M1120" s="302">
        <v>40.409999999999997</v>
      </c>
      <c r="N1120" s="302">
        <v>40.08</v>
      </c>
      <c r="O1120" s="302">
        <v>40.012</v>
      </c>
      <c r="P1120" s="302">
        <v>39.527999999999999</v>
      </c>
      <c r="Q1120" s="302">
        <v>39.774999999999999</v>
      </c>
      <c r="R1120" s="302">
        <v>39.692</v>
      </c>
    </row>
    <row r="1121" spans="1:18">
      <c r="A1121">
        <v>1119</v>
      </c>
      <c r="B1121">
        <v>56.140999999999998</v>
      </c>
      <c r="C1121">
        <v>57.048999999999999</v>
      </c>
      <c r="D1121">
        <v>57.389000000000003</v>
      </c>
      <c r="E1121">
        <v>57.024999999999999</v>
      </c>
      <c r="F1121">
        <v>56.633000000000003</v>
      </c>
      <c r="G1121">
        <v>56.651000000000003</v>
      </c>
      <c r="H1121">
        <v>55.670999999999999</v>
      </c>
      <c r="I1121" s="302">
        <v>40.031999999999996</v>
      </c>
      <c r="J1121" s="302">
        <v>40.526000000000003</v>
      </c>
      <c r="K1121" s="302">
        <v>39.828000000000003</v>
      </c>
      <c r="L1121" s="302">
        <v>40.078000000000003</v>
      </c>
      <c r="M1121" s="302">
        <v>39.96</v>
      </c>
      <c r="N1121" s="302">
        <v>39.969000000000001</v>
      </c>
      <c r="O1121" s="302">
        <v>40.155999999999999</v>
      </c>
      <c r="P1121" s="302">
        <v>39.667999999999999</v>
      </c>
      <c r="Q1121" s="302">
        <v>40.003999999999998</v>
      </c>
      <c r="R1121" s="302">
        <v>39.585000000000001</v>
      </c>
    </row>
    <row r="1122" spans="1:18">
      <c r="A1122">
        <v>1120</v>
      </c>
      <c r="B1122">
        <v>56.530999999999999</v>
      </c>
      <c r="C1122">
        <v>56.962000000000003</v>
      </c>
      <c r="D1122">
        <v>57.165999999999997</v>
      </c>
      <c r="E1122">
        <v>56.377000000000002</v>
      </c>
      <c r="F1122">
        <v>56.843000000000004</v>
      </c>
      <c r="G1122">
        <v>56.908000000000001</v>
      </c>
      <c r="H1122">
        <v>56.043999999999997</v>
      </c>
      <c r="I1122" s="302">
        <v>39.747</v>
      </c>
      <c r="J1122" s="302">
        <v>40.405000000000001</v>
      </c>
      <c r="K1122" s="302">
        <v>39.804000000000002</v>
      </c>
      <c r="L1122" s="302">
        <v>40.491999999999997</v>
      </c>
      <c r="M1122" s="302">
        <v>39.771999999999998</v>
      </c>
      <c r="N1122" s="302">
        <v>39.938000000000002</v>
      </c>
      <c r="O1122" s="302">
        <v>40.296999999999997</v>
      </c>
      <c r="P1122" s="302">
        <v>40.003</v>
      </c>
      <c r="Q1122" s="302">
        <v>39.920999999999999</v>
      </c>
      <c r="R1122" s="302">
        <v>39.572000000000003</v>
      </c>
    </row>
    <row r="1123" spans="1:18">
      <c r="A1123">
        <v>1121</v>
      </c>
      <c r="B1123">
        <v>55.529000000000003</v>
      </c>
      <c r="C1123">
        <v>56.438000000000002</v>
      </c>
      <c r="D1123">
        <v>57.686999999999998</v>
      </c>
      <c r="E1123">
        <v>57.011000000000003</v>
      </c>
      <c r="F1123">
        <v>56.238999999999997</v>
      </c>
      <c r="G1123">
        <v>56.616999999999997</v>
      </c>
      <c r="H1123">
        <v>55.972000000000001</v>
      </c>
      <c r="I1123" s="302">
        <v>39.841000000000001</v>
      </c>
      <c r="J1123" s="302">
        <v>40.247999999999998</v>
      </c>
      <c r="K1123" s="302">
        <v>40.034999999999997</v>
      </c>
      <c r="L1123" s="302">
        <v>40.511000000000003</v>
      </c>
      <c r="M1123" s="302">
        <v>39.936</v>
      </c>
      <c r="N1123" s="302">
        <v>40.192999999999998</v>
      </c>
      <c r="O1123" s="302">
        <v>40.124000000000002</v>
      </c>
      <c r="P1123" s="302">
        <v>39.682000000000002</v>
      </c>
      <c r="Q1123" s="302">
        <v>40.011000000000003</v>
      </c>
      <c r="R1123" s="302">
        <v>39.694000000000003</v>
      </c>
    </row>
    <row r="1124" spans="1:18">
      <c r="A1124">
        <v>1122</v>
      </c>
      <c r="B1124">
        <v>55.677999999999997</v>
      </c>
      <c r="C1124">
        <v>56.503</v>
      </c>
      <c r="D1124">
        <v>57.457000000000001</v>
      </c>
      <c r="E1124">
        <v>56.774999999999999</v>
      </c>
      <c r="F1124">
        <v>57.472999999999999</v>
      </c>
      <c r="G1124">
        <v>56.945999999999998</v>
      </c>
      <c r="H1124">
        <v>55.710999999999999</v>
      </c>
      <c r="I1124" s="302">
        <v>39.988</v>
      </c>
      <c r="J1124" s="302">
        <v>40.512</v>
      </c>
      <c r="K1124" s="302">
        <v>140.99199999999999</v>
      </c>
      <c r="L1124" s="302">
        <v>40.280999999999999</v>
      </c>
      <c r="M1124" s="302">
        <v>39.841000000000001</v>
      </c>
      <c r="N1124" s="302">
        <v>41.064</v>
      </c>
      <c r="O1124" s="302">
        <v>39.936</v>
      </c>
      <c r="P1124" s="302">
        <v>39.588999999999999</v>
      </c>
      <c r="Q1124" s="302">
        <v>40.008000000000003</v>
      </c>
      <c r="R1124" s="302">
        <v>39.566000000000003</v>
      </c>
    </row>
    <row r="1125" spans="1:18">
      <c r="A1125">
        <v>1123</v>
      </c>
      <c r="B1125">
        <v>55.542000000000002</v>
      </c>
      <c r="C1125">
        <v>56.527999999999999</v>
      </c>
      <c r="D1125">
        <v>58.405999999999999</v>
      </c>
      <c r="E1125">
        <v>56.500999999999998</v>
      </c>
      <c r="F1125">
        <v>56.718000000000004</v>
      </c>
      <c r="G1125">
        <v>57.860999999999997</v>
      </c>
      <c r="H1125">
        <v>55.914000000000001</v>
      </c>
      <c r="I1125" s="302">
        <v>39.840000000000003</v>
      </c>
      <c r="J1125" s="302">
        <v>40.325000000000003</v>
      </c>
      <c r="K1125" s="302">
        <v>40.33</v>
      </c>
      <c r="L1125" s="302">
        <v>40.280999999999999</v>
      </c>
      <c r="M1125" s="302">
        <v>39.566000000000003</v>
      </c>
      <c r="N1125" s="302">
        <v>40.332000000000001</v>
      </c>
      <c r="O1125" s="302">
        <v>39.862000000000002</v>
      </c>
      <c r="P1125" s="302">
        <v>39.956000000000003</v>
      </c>
      <c r="Q1125" s="302">
        <v>39.683</v>
      </c>
      <c r="R1125" s="302">
        <v>39.793999999999997</v>
      </c>
    </row>
    <row r="1126" spans="1:18">
      <c r="A1126">
        <v>1124</v>
      </c>
      <c r="B1126">
        <v>56.234999999999999</v>
      </c>
      <c r="C1126">
        <v>55.579000000000001</v>
      </c>
      <c r="D1126">
        <v>57.758000000000003</v>
      </c>
      <c r="E1126">
        <v>56.744999999999997</v>
      </c>
      <c r="F1126">
        <v>56.491</v>
      </c>
      <c r="G1126">
        <v>57.158999999999999</v>
      </c>
      <c r="H1126">
        <v>56.216000000000001</v>
      </c>
      <c r="I1126" s="302">
        <v>39.838999999999999</v>
      </c>
      <c r="J1126" s="302">
        <v>40.143999999999998</v>
      </c>
      <c r="K1126" s="302">
        <v>40.261000000000003</v>
      </c>
      <c r="L1126" s="302">
        <v>40.201000000000001</v>
      </c>
      <c r="M1126" s="302">
        <v>40.277999999999999</v>
      </c>
      <c r="N1126" s="302">
        <v>40.082999999999998</v>
      </c>
      <c r="O1126" s="302">
        <v>40.139000000000003</v>
      </c>
      <c r="P1126" s="302">
        <v>39.728000000000002</v>
      </c>
      <c r="Q1126" s="302">
        <v>39.78</v>
      </c>
      <c r="R1126" s="302">
        <v>39.710999999999999</v>
      </c>
    </row>
    <row r="1127" spans="1:18">
      <c r="A1127">
        <v>1125</v>
      </c>
      <c r="B1127">
        <v>56.241</v>
      </c>
      <c r="C1127">
        <v>57.101999999999997</v>
      </c>
      <c r="D1127">
        <v>58.283000000000001</v>
      </c>
      <c r="E1127">
        <v>57.9</v>
      </c>
      <c r="F1127">
        <v>56.390999999999998</v>
      </c>
      <c r="G1127">
        <v>61.488</v>
      </c>
      <c r="H1127">
        <v>55.905999999999999</v>
      </c>
      <c r="I1127" s="302">
        <v>40.085000000000001</v>
      </c>
      <c r="J1127" s="302">
        <v>40.192999999999998</v>
      </c>
      <c r="K1127" s="302">
        <v>39.987000000000002</v>
      </c>
      <c r="L1127" s="302">
        <v>40.177</v>
      </c>
      <c r="M1127" s="302">
        <v>143.27199999999999</v>
      </c>
      <c r="N1127" s="302">
        <v>39.847000000000001</v>
      </c>
      <c r="O1127" s="302">
        <v>39.845999999999997</v>
      </c>
      <c r="P1127" s="302">
        <v>39.840000000000003</v>
      </c>
      <c r="Q1127" s="302">
        <v>40.042000000000002</v>
      </c>
      <c r="R1127" s="302">
        <v>39.698999999999998</v>
      </c>
    </row>
    <row r="1128" spans="1:18">
      <c r="A1128">
        <v>1126</v>
      </c>
      <c r="B1128">
        <v>56.478999999999999</v>
      </c>
      <c r="C1128">
        <v>56.198999999999998</v>
      </c>
      <c r="D1128">
        <v>57.978999999999999</v>
      </c>
      <c r="E1128">
        <v>57.042000000000002</v>
      </c>
      <c r="F1128">
        <v>56.35</v>
      </c>
      <c r="G1128">
        <v>57.381</v>
      </c>
      <c r="H1128">
        <v>56.145000000000003</v>
      </c>
      <c r="I1128" s="302">
        <v>39.798999999999999</v>
      </c>
      <c r="J1128" s="302">
        <v>40.146000000000001</v>
      </c>
      <c r="K1128" s="302">
        <v>40.046999999999997</v>
      </c>
      <c r="L1128" s="302">
        <v>40.223999999999997</v>
      </c>
      <c r="M1128" s="302">
        <v>40.689</v>
      </c>
      <c r="N1128" s="302">
        <v>40.051000000000002</v>
      </c>
      <c r="O1128" s="302">
        <v>40.091999999999999</v>
      </c>
      <c r="P1128" s="302">
        <v>39.655000000000001</v>
      </c>
      <c r="Q1128" s="302">
        <v>39.671999999999997</v>
      </c>
      <c r="R1128" s="302">
        <v>39.889000000000003</v>
      </c>
    </row>
    <row r="1129" spans="1:18">
      <c r="A1129">
        <v>1127</v>
      </c>
      <c r="B1129">
        <v>56.22</v>
      </c>
      <c r="C1129">
        <v>55.853000000000002</v>
      </c>
      <c r="D1129">
        <v>58.393000000000001</v>
      </c>
      <c r="E1129">
        <v>56.517000000000003</v>
      </c>
      <c r="F1129">
        <v>56.707999999999998</v>
      </c>
      <c r="G1129">
        <v>56.85</v>
      </c>
      <c r="H1129">
        <v>56.192999999999998</v>
      </c>
      <c r="I1129" s="302">
        <v>39.984000000000002</v>
      </c>
      <c r="J1129" s="302">
        <v>41.152999999999999</v>
      </c>
      <c r="K1129" s="302">
        <v>39.859000000000002</v>
      </c>
      <c r="L1129" s="302">
        <v>40.017000000000003</v>
      </c>
      <c r="M1129" s="302">
        <v>40.411999999999999</v>
      </c>
      <c r="N1129" s="302">
        <v>40.008000000000003</v>
      </c>
      <c r="O1129" s="302">
        <v>40.450000000000003</v>
      </c>
      <c r="P1129" s="302">
        <v>40.156999999999996</v>
      </c>
      <c r="Q1129" s="302">
        <v>39.658999999999999</v>
      </c>
      <c r="R1129" s="302">
        <v>141.86600000000001</v>
      </c>
    </row>
    <row r="1130" spans="1:18">
      <c r="A1130">
        <v>1128</v>
      </c>
      <c r="B1130">
        <v>56.734000000000002</v>
      </c>
      <c r="C1130">
        <v>56.395000000000003</v>
      </c>
      <c r="D1130">
        <v>56.988999999999997</v>
      </c>
      <c r="E1130">
        <v>56.475999999999999</v>
      </c>
      <c r="F1130">
        <v>56.802</v>
      </c>
      <c r="G1130">
        <v>57.104999999999997</v>
      </c>
      <c r="H1130">
        <v>56.146999999999998</v>
      </c>
      <c r="I1130" s="302">
        <v>145.149</v>
      </c>
      <c r="J1130" s="302">
        <v>40.429000000000002</v>
      </c>
      <c r="K1130" s="302">
        <v>39.814</v>
      </c>
      <c r="L1130" s="302">
        <v>40.012999999999998</v>
      </c>
      <c r="M1130" s="302">
        <v>40.316000000000003</v>
      </c>
      <c r="N1130" s="302">
        <v>40.01</v>
      </c>
      <c r="O1130" s="302">
        <v>40.991</v>
      </c>
      <c r="P1130" s="302">
        <v>139.96199999999999</v>
      </c>
      <c r="Q1130" s="302">
        <v>40.101999999999997</v>
      </c>
      <c r="R1130" s="302">
        <v>41.280999999999999</v>
      </c>
    </row>
    <row r="1131" spans="1:18">
      <c r="A1131">
        <v>1129</v>
      </c>
      <c r="B1131">
        <v>55.930999999999997</v>
      </c>
      <c r="C1131">
        <v>55.886000000000003</v>
      </c>
      <c r="D1131">
        <v>56.683999999999997</v>
      </c>
      <c r="E1131">
        <v>57.311</v>
      </c>
      <c r="F1131">
        <v>56.439</v>
      </c>
      <c r="G1131">
        <v>57.741999999999997</v>
      </c>
      <c r="H1131">
        <v>56.207000000000001</v>
      </c>
      <c r="I1131" s="302">
        <v>40.31</v>
      </c>
      <c r="J1131" s="302">
        <v>40.930999999999997</v>
      </c>
      <c r="K1131" s="302">
        <v>39.667999999999999</v>
      </c>
      <c r="L1131" s="302">
        <v>40.298999999999999</v>
      </c>
      <c r="M1131" s="302">
        <v>40.198</v>
      </c>
      <c r="N1131" s="302">
        <v>40.039000000000001</v>
      </c>
      <c r="O1131" s="302">
        <v>40.012999999999998</v>
      </c>
      <c r="P1131" s="302">
        <v>40.180999999999997</v>
      </c>
      <c r="Q1131" s="302">
        <v>140.327</v>
      </c>
      <c r="R1131" s="302">
        <v>40.569000000000003</v>
      </c>
    </row>
    <row r="1132" spans="1:18">
      <c r="A1132">
        <v>1130</v>
      </c>
      <c r="B1132">
        <v>56.170999999999999</v>
      </c>
      <c r="C1132">
        <v>56.082999999999998</v>
      </c>
      <c r="D1132">
        <v>57.345999999999997</v>
      </c>
      <c r="E1132">
        <v>56.546999999999997</v>
      </c>
      <c r="F1132">
        <v>57.744</v>
      </c>
      <c r="G1132">
        <v>56.725000000000001</v>
      </c>
      <c r="H1132">
        <v>56.594000000000001</v>
      </c>
      <c r="I1132" s="302">
        <v>41.103000000000002</v>
      </c>
      <c r="J1132" s="302">
        <v>40.350999999999999</v>
      </c>
      <c r="K1132" s="302">
        <v>40.11</v>
      </c>
      <c r="L1132" s="302">
        <v>39.926000000000002</v>
      </c>
      <c r="M1132" s="302">
        <v>40.270000000000003</v>
      </c>
      <c r="N1132" s="302">
        <v>40.195</v>
      </c>
      <c r="O1132" s="302">
        <v>40.984999999999999</v>
      </c>
      <c r="P1132" s="302">
        <v>39.817999999999998</v>
      </c>
      <c r="Q1132" s="302">
        <v>40.225999999999999</v>
      </c>
      <c r="R1132" s="302">
        <v>40.552999999999997</v>
      </c>
    </row>
    <row r="1133" spans="1:18">
      <c r="A1133">
        <v>1131</v>
      </c>
      <c r="B1133">
        <v>56.225000000000001</v>
      </c>
      <c r="C1133">
        <v>55.698</v>
      </c>
      <c r="D1133">
        <v>59.177999999999997</v>
      </c>
      <c r="E1133">
        <v>56.698</v>
      </c>
      <c r="F1133">
        <v>57.320999999999998</v>
      </c>
      <c r="G1133">
        <v>56.639000000000003</v>
      </c>
      <c r="H1133">
        <v>56.433</v>
      </c>
      <c r="I1133" s="302">
        <v>40.045999999999999</v>
      </c>
      <c r="J1133" s="302">
        <v>40.293999999999997</v>
      </c>
      <c r="K1133" s="302">
        <v>40.412999999999997</v>
      </c>
      <c r="L1133" s="302">
        <v>39.984000000000002</v>
      </c>
      <c r="M1133" s="302">
        <v>40.284999999999997</v>
      </c>
      <c r="N1133" s="302">
        <v>40.18</v>
      </c>
      <c r="O1133" s="302">
        <v>40.207000000000001</v>
      </c>
      <c r="P1133" s="302">
        <v>39.712000000000003</v>
      </c>
      <c r="Q1133" s="302">
        <v>40.033000000000001</v>
      </c>
      <c r="R1133" s="302">
        <v>40.347000000000001</v>
      </c>
    </row>
    <row r="1134" spans="1:18">
      <c r="A1134">
        <v>1132</v>
      </c>
      <c r="B1134">
        <v>57.064999999999998</v>
      </c>
      <c r="C1134">
        <v>55.215000000000003</v>
      </c>
      <c r="D1134">
        <v>58.326000000000001</v>
      </c>
      <c r="E1134">
        <v>56.109000000000002</v>
      </c>
      <c r="F1134">
        <v>57.287999999999997</v>
      </c>
      <c r="G1134">
        <v>57.3</v>
      </c>
      <c r="H1134">
        <v>55.789000000000001</v>
      </c>
      <c r="I1134" s="302">
        <v>39.970999999999997</v>
      </c>
      <c r="J1134" s="302">
        <v>40.441000000000003</v>
      </c>
      <c r="K1134" s="302">
        <v>39.848999999999997</v>
      </c>
      <c r="L1134" s="302">
        <v>40.354999999999997</v>
      </c>
      <c r="M1134" s="302">
        <v>40.012</v>
      </c>
      <c r="N1134" s="302">
        <v>40.017000000000003</v>
      </c>
      <c r="O1134" s="302">
        <v>40.142000000000003</v>
      </c>
      <c r="P1134" s="302">
        <v>39.655000000000001</v>
      </c>
      <c r="Q1134" s="302">
        <v>40.054000000000002</v>
      </c>
      <c r="R1134" s="302">
        <v>40.369</v>
      </c>
    </row>
    <row r="1135" spans="1:18">
      <c r="A1135">
        <v>1133</v>
      </c>
      <c r="B1135">
        <v>56.048999999999999</v>
      </c>
      <c r="C1135">
        <v>55.898000000000003</v>
      </c>
      <c r="D1135">
        <v>57.673999999999999</v>
      </c>
      <c r="E1135">
        <v>56.639000000000003</v>
      </c>
      <c r="F1135">
        <v>56.866999999999997</v>
      </c>
      <c r="G1135">
        <v>57.478999999999999</v>
      </c>
      <c r="H1135">
        <v>56.31</v>
      </c>
      <c r="I1135" s="302">
        <v>40.003999999999998</v>
      </c>
      <c r="J1135" s="302">
        <v>40.69</v>
      </c>
      <c r="K1135" s="302">
        <v>39.826000000000001</v>
      </c>
      <c r="L1135" s="302">
        <v>40.250999999999998</v>
      </c>
      <c r="M1135" s="302">
        <v>40.155999999999999</v>
      </c>
      <c r="N1135" s="302">
        <v>40.219000000000001</v>
      </c>
      <c r="O1135" s="302">
        <v>40.121000000000002</v>
      </c>
      <c r="P1135" s="302">
        <v>39.796999999999997</v>
      </c>
      <c r="Q1135" s="302">
        <v>39.848999999999997</v>
      </c>
      <c r="R1135" s="302">
        <v>40.344000000000001</v>
      </c>
    </row>
    <row r="1136" spans="1:18">
      <c r="A1136">
        <v>1134</v>
      </c>
      <c r="B1136">
        <v>56.39</v>
      </c>
      <c r="C1136">
        <v>55.322000000000003</v>
      </c>
      <c r="D1136">
        <v>56.792999999999999</v>
      </c>
      <c r="E1136">
        <v>56.61</v>
      </c>
      <c r="F1136">
        <v>60.308</v>
      </c>
      <c r="G1136">
        <v>57.43</v>
      </c>
      <c r="H1136">
        <v>55.999000000000002</v>
      </c>
      <c r="I1136" s="302">
        <v>39.835999999999999</v>
      </c>
      <c r="J1136" s="302">
        <v>40.277999999999999</v>
      </c>
      <c r="K1136" s="302">
        <v>39.920999999999999</v>
      </c>
      <c r="L1136" s="302">
        <v>40.439</v>
      </c>
      <c r="M1136" s="302">
        <v>40.113999999999997</v>
      </c>
      <c r="N1136" s="302">
        <v>40.198</v>
      </c>
      <c r="O1136" s="302">
        <v>40.006</v>
      </c>
      <c r="P1136" s="302">
        <v>39.726999999999997</v>
      </c>
      <c r="Q1136" s="302">
        <v>39.9</v>
      </c>
      <c r="R1136" s="302">
        <v>40.136000000000003</v>
      </c>
    </row>
    <row r="1137" spans="1:18">
      <c r="A1137">
        <v>1135</v>
      </c>
      <c r="B1137">
        <v>56.488999999999997</v>
      </c>
      <c r="C1137">
        <v>55.685000000000002</v>
      </c>
      <c r="D1137">
        <v>57.058</v>
      </c>
      <c r="E1137">
        <v>56.813000000000002</v>
      </c>
      <c r="F1137">
        <v>57.673000000000002</v>
      </c>
      <c r="G1137">
        <v>56.884999999999998</v>
      </c>
      <c r="H1137">
        <v>56.631999999999998</v>
      </c>
      <c r="I1137" s="302">
        <v>39.741</v>
      </c>
      <c r="J1137" s="302">
        <v>40.335999999999999</v>
      </c>
      <c r="K1137" s="302">
        <v>40.066000000000003</v>
      </c>
      <c r="L1137" s="302">
        <v>40.679000000000002</v>
      </c>
      <c r="M1137" s="302">
        <v>40.139000000000003</v>
      </c>
      <c r="N1137" s="302">
        <v>40.079000000000001</v>
      </c>
      <c r="O1137" s="302">
        <v>39.883000000000003</v>
      </c>
      <c r="P1137" s="302">
        <v>39.482999999999997</v>
      </c>
      <c r="Q1137" s="302">
        <v>39.658999999999999</v>
      </c>
      <c r="R1137" s="302">
        <v>40.173999999999999</v>
      </c>
    </row>
    <row r="1138" spans="1:18">
      <c r="A1138">
        <v>1136</v>
      </c>
      <c r="B1138">
        <v>56.023000000000003</v>
      </c>
      <c r="C1138">
        <v>55.685000000000002</v>
      </c>
      <c r="D1138">
        <v>57.137999999999998</v>
      </c>
      <c r="E1138">
        <v>58.761000000000003</v>
      </c>
      <c r="F1138">
        <v>56.853999999999999</v>
      </c>
      <c r="G1138">
        <v>57.137999999999998</v>
      </c>
      <c r="H1138">
        <v>55.664000000000001</v>
      </c>
      <c r="I1138" s="302">
        <v>39.805</v>
      </c>
      <c r="J1138" s="302">
        <v>40.628</v>
      </c>
      <c r="K1138" s="302">
        <v>39.956000000000003</v>
      </c>
      <c r="L1138" s="302">
        <v>40.286000000000001</v>
      </c>
      <c r="M1138" s="302">
        <v>40.048999999999999</v>
      </c>
      <c r="N1138" s="302">
        <v>40.112000000000002</v>
      </c>
      <c r="O1138" s="302">
        <v>40.003</v>
      </c>
      <c r="P1138" s="302">
        <v>39.555999999999997</v>
      </c>
      <c r="Q1138" s="302">
        <v>39.676000000000002</v>
      </c>
      <c r="R1138" s="302">
        <v>40.162999999999997</v>
      </c>
    </row>
    <row r="1139" spans="1:18">
      <c r="A1139">
        <v>1137</v>
      </c>
      <c r="B1139">
        <v>56.08</v>
      </c>
      <c r="C1139">
        <v>55.74</v>
      </c>
      <c r="D1139">
        <v>57.23</v>
      </c>
      <c r="E1139">
        <v>56.768999999999998</v>
      </c>
      <c r="F1139">
        <v>57.280999999999999</v>
      </c>
      <c r="G1139">
        <v>56.82</v>
      </c>
      <c r="H1139">
        <v>56.174999999999997</v>
      </c>
      <c r="I1139" s="302">
        <v>39.826999999999998</v>
      </c>
      <c r="J1139" s="302">
        <v>40.423999999999999</v>
      </c>
      <c r="K1139" s="302">
        <v>39.923999999999999</v>
      </c>
      <c r="L1139" s="302">
        <v>40.268999999999998</v>
      </c>
      <c r="M1139" s="302">
        <v>39.981999999999999</v>
      </c>
      <c r="N1139" s="302">
        <v>41.438000000000002</v>
      </c>
      <c r="O1139" s="302">
        <v>40.030999999999999</v>
      </c>
      <c r="P1139" s="302">
        <v>39.65</v>
      </c>
      <c r="Q1139" s="302">
        <v>39.799999999999997</v>
      </c>
      <c r="R1139" s="302">
        <v>40.256999999999998</v>
      </c>
    </row>
    <row r="1140" spans="1:18">
      <c r="A1140">
        <v>1138</v>
      </c>
      <c r="B1140">
        <v>56.570999999999998</v>
      </c>
      <c r="C1140">
        <v>55.421999999999997</v>
      </c>
      <c r="D1140">
        <v>58.082999999999998</v>
      </c>
      <c r="E1140">
        <v>56.673000000000002</v>
      </c>
      <c r="F1140">
        <v>56.718000000000004</v>
      </c>
      <c r="G1140">
        <v>57.152000000000001</v>
      </c>
      <c r="H1140">
        <v>57.280999999999999</v>
      </c>
      <c r="I1140" s="302">
        <v>39.790999999999997</v>
      </c>
      <c r="J1140" s="302">
        <v>40.323999999999998</v>
      </c>
      <c r="K1140" s="302">
        <v>39.886000000000003</v>
      </c>
      <c r="L1140" s="302">
        <v>40.390999999999998</v>
      </c>
      <c r="M1140" s="302">
        <v>40.225000000000001</v>
      </c>
      <c r="N1140" s="302">
        <v>40.630000000000003</v>
      </c>
      <c r="O1140" s="302">
        <v>40.225000000000001</v>
      </c>
      <c r="P1140" s="302">
        <v>39.542000000000002</v>
      </c>
      <c r="Q1140" s="302">
        <v>41.103999999999999</v>
      </c>
      <c r="R1140" s="302">
        <v>40.165999999999997</v>
      </c>
    </row>
    <row r="1141" spans="1:18">
      <c r="A1141">
        <v>1139</v>
      </c>
      <c r="B1141">
        <v>55.911999999999999</v>
      </c>
      <c r="C1141">
        <v>55.805</v>
      </c>
      <c r="D1141">
        <v>58.095999999999997</v>
      </c>
      <c r="E1141">
        <v>57.420999999999999</v>
      </c>
      <c r="F1141">
        <v>56.718000000000004</v>
      </c>
      <c r="G1141">
        <v>57.359000000000002</v>
      </c>
      <c r="H1141">
        <v>56.063000000000002</v>
      </c>
      <c r="I1141" s="302">
        <v>39.962000000000003</v>
      </c>
      <c r="J1141" s="302">
        <v>40.423000000000002</v>
      </c>
      <c r="K1141" s="302">
        <v>39.793999999999997</v>
      </c>
      <c r="L1141" s="302">
        <v>40.308999999999997</v>
      </c>
      <c r="M1141" s="302">
        <v>40.045000000000002</v>
      </c>
      <c r="N1141" s="302">
        <v>40.405000000000001</v>
      </c>
      <c r="O1141" s="302">
        <v>39.847000000000001</v>
      </c>
      <c r="P1141" s="302">
        <v>39.667999999999999</v>
      </c>
      <c r="Q1141" s="302">
        <v>39.765999999999998</v>
      </c>
      <c r="R1141" s="302">
        <v>40.186999999999998</v>
      </c>
    </row>
    <row r="1142" spans="1:18">
      <c r="A1142">
        <v>1140</v>
      </c>
      <c r="B1142">
        <v>56.863999999999997</v>
      </c>
      <c r="C1142">
        <v>55.381999999999998</v>
      </c>
      <c r="D1142">
        <v>57.137</v>
      </c>
      <c r="E1142">
        <v>57.185000000000002</v>
      </c>
      <c r="F1142">
        <v>56.259</v>
      </c>
      <c r="G1142">
        <v>57.718000000000004</v>
      </c>
      <c r="H1142">
        <v>56.115000000000002</v>
      </c>
      <c r="I1142" s="302">
        <v>40.351999999999997</v>
      </c>
      <c r="J1142" s="302">
        <v>40.131999999999998</v>
      </c>
      <c r="K1142" s="302">
        <v>39.767000000000003</v>
      </c>
      <c r="L1142" s="302">
        <v>40.378</v>
      </c>
      <c r="M1142" s="302">
        <v>40.173000000000002</v>
      </c>
      <c r="N1142" s="302">
        <v>40.095999999999997</v>
      </c>
      <c r="O1142" s="302">
        <v>40.033999999999999</v>
      </c>
      <c r="P1142" s="302">
        <v>39.813000000000002</v>
      </c>
      <c r="Q1142" s="302">
        <v>39.642000000000003</v>
      </c>
      <c r="R1142" s="302">
        <v>40.192</v>
      </c>
    </row>
    <row r="1143" spans="1:18">
      <c r="A1143">
        <v>1141</v>
      </c>
      <c r="B1143">
        <v>56.424999999999997</v>
      </c>
      <c r="C1143">
        <v>55.429000000000002</v>
      </c>
      <c r="D1143">
        <v>57.156999999999996</v>
      </c>
      <c r="E1143">
        <v>57.238999999999997</v>
      </c>
      <c r="F1143">
        <v>56.493000000000002</v>
      </c>
      <c r="G1143">
        <v>57.628999999999998</v>
      </c>
      <c r="H1143">
        <v>56.231999999999999</v>
      </c>
      <c r="I1143" s="302">
        <v>39.881999999999998</v>
      </c>
      <c r="J1143" s="302">
        <v>40.235999999999997</v>
      </c>
      <c r="K1143" s="302">
        <v>39.645000000000003</v>
      </c>
      <c r="L1143" s="302">
        <v>40.220999999999997</v>
      </c>
      <c r="M1143" s="302">
        <v>40.149000000000001</v>
      </c>
      <c r="N1143" s="302">
        <v>40.198999999999998</v>
      </c>
      <c r="O1143" s="302">
        <v>39.880000000000003</v>
      </c>
      <c r="P1143" s="302">
        <v>39.625999999999998</v>
      </c>
      <c r="Q1143" s="302">
        <v>40</v>
      </c>
      <c r="R1143" s="302">
        <v>40.298000000000002</v>
      </c>
    </row>
    <row r="1144" spans="1:18">
      <c r="A1144">
        <v>1142</v>
      </c>
      <c r="B1144">
        <v>55.820999999999998</v>
      </c>
      <c r="C1144">
        <v>55.689</v>
      </c>
      <c r="D1144">
        <v>57.716000000000001</v>
      </c>
      <c r="E1144">
        <v>56.640999999999998</v>
      </c>
      <c r="F1144">
        <v>56.798999999999999</v>
      </c>
      <c r="G1144">
        <v>57.920999999999999</v>
      </c>
      <c r="H1144">
        <v>56.287999999999997</v>
      </c>
      <c r="I1144" s="302">
        <v>39.996000000000002</v>
      </c>
      <c r="J1144" s="302">
        <v>40.17</v>
      </c>
      <c r="K1144" s="302">
        <v>39.616</v>
      </c>
      <c r="L1144" s="302">
        <v>40.195999999999998</v>
      </c>
      <c r="M1144" s="302">
        <v>40.069000000000003</v>
      </c>
      <c r="N1144" s="302">
        <v>40.024000000000001</v>
      </c>
      <c r="O1144" s="302">
        <v>39.972999999999999</v>
      </c>
      <c r="P1144" s="302">
        <v>39.472000000000001</v>
      </c>
      <c r="Q1144" s="302">
        <v>41.162999999999997</v>
      </c>
      <c r="R1144" s="302">
        <v>40.298000000000002</v>
      </c>
    </row>
    <row r="1145" spans="1:18">
      <c r="A1145">
        <v>1143</v>
      </c>
      <c r="B1145">
        <v>55.872</v>
      </c>
      <c r="C1145">
        <v>56.73</v>
      </c>
      <c r="D1145">
        <v>58.113999999999997</v>
      </c>
      <c r="E1145">
        <v>56.335999999999999</v>
      </c>
      <c r="F1145">
        <v>57.271999999999998</v>
      </c>
      <c r="G1145">
        <v>57.908000000000001</v>
      </c>
      <c r="H1145">
        <v>56.645000000000003</v>
      </c>
      <c r="I1145" s="302">
        <v>39.838999999999999</v>
      </c>
      <c r="J1145" s="302">
        <v>40.143000000000001</v>
      </c>
      <c r="K1145" s="302">
        <v>39.762999999999998</v>
      </c>
      <c r="L1145" s="302">
        <v>40.271999999999998</v>
      </c>
      <c r="M1145" s="302">
        <v>40.070999999999998</v>
      </c>
      <c r="N1145" s="302">
        <v>40.225999999999999</v>
      </c>
      <c r="O1145" s="302">
        <v>39.820999999999998</v>
      </c>
      <c r="P1145" s="302">
        <v>39.590000000000003</v>
      </c>
      <c r="Q1145" s="302">
        <v>39.784999999999997</v>
      </c>
      <c r="R1145" s="302">
        <v>40.171999999999997</v>
      </c>
    </row>
    <row r="1146" spans="1:18">
      <c r="A1146">
        <v>1144</v>
      </c>
      <c r="B1146">
        <v>56.384</v>
      </c>
      <c r="C1146">
        <v>55.731999999999999</v>
      </c>
      <c r="D1146">
        <v>57.328000000000003</v>
      </c>
      <c r="E1146">
        <v>56.561999999999998</v>
      </c>
      <c r="F1146">
        <v>57.460999999999999</v>
      </c>
      <c r="G1146">
        <v>56.976999999999997</v>
      </c>
      <c r="H1146">
        <v>56.115000000000002</v>
      </c>
      <c r="I1146" s="302">
        <v>39.768000000000001</v>
      </c>
      <c r="J1146" s="302">
        <v>40.390999999999998</v>
      </c>
      <c r="K1146" s="302">
        <v>40.902999999999999</v>
      </c>
      <c r="L1146" s="302">
        <v>40.307000000000002</v>
      </c>
      <c r="M1146" s="302">
        <v>40.015999999999998</v>
      </c>
      <c r="N1146" s="302">
        <v>40.136000000000003</v>
      </c>
      <c r="O1146" s="302">
        <v>40.03</v>
      </c>
      <c r="P1146" s="302">
        <v>39.518999999999998</v>
      </c>
      <c r="Q1146" s="302">
        <v>39.598999999999997</v>
      </c>
      <c r="R1146" s="302">
        <v>40.087000000000003</v>
      </c>
    </row>
    <row r="1147" spans="1:18">
      <c r="A1147">
        <v>1145</v>
      </c>
      <c r="B1147">
        <v>56.362000000000002</v>
      </c>
      <c r="C1147">
        <v>56.232999999999997</v>
      </c>
      <c r="D1147">
        <v>63.634999999999998</v>
      </c>
      <c r="E1147">
        <v>56.936999999999998</v>
      </c>
      <c r="F1147">
        <v>57.25</v>
      </c>
      <c r="G1147">
        <v>57.636000000000003</v>
      </c>
      <c r="H1147">
        <v>55.375</v>
      </c>
      <c r="I1147" s="302">
        <v>39.902000000000001</v>
      </c>
      <c r="J1147" s="302">
        <v>40.107999999999997</v>
      </c>
      <c r="K1147" s="302">
        <v>40.741</v>
      </c>
      <c r="L1147" s="302">
        <v>40.756999999999998</v>
      </c>
      <c r="M1147" s="302">
        <v>39.841000000000001</v>
      </c>
      <c r="N1147" s="302">
        <v>40.220999999999997</v>
      </c>
      <c r="O1147" s="302">
        <v>40.756</v>
      </c>
      <c r="P1147" s="302">
        <v>39.65</v>
      </c>
      <c r="Q1147" s="302">
        <v>39.970999999999997</v>
      </c>
      <c r="R1147" s="302">
        <v>40.359000000000002</v>
      </c>
    </row>
    <row r="1148" spans="1:18">
      <c r="A1148">
        <v>1146</v>
      </c>
      <c r="B1148">
        <v>56.234000000000002</v>
      </c>
      <c r="C1148">
        <v>55.762</v>
      </c>
      <c r="D1148">
        <v>58.395000000000003</v>
      </c>
      <c r="E1148">
        <v>57.075000000000003</v>
      </c>
      <c r="F1148">
        <v>57.634999999999998</v>
      </c>
      <c r="G1148">
        <v>57.36</v>
      </c>
      <c r="H1148">
        <v>55.82</v>
      </c>
      <c r="I1148" s="302">
        <v>40.628999999999998</v>
      </c>
      <c r="J1148" s="302">
        <v>40.113999999999997</v>
      </c>
      <c r="K1148" s="302">
        <v>39.835999999999999</v>
      </c>
      <c r="L1148" s="302">
        <v>40.566000000000003</v>
      </c>
      <c r="M1148" s="302">
        <v>39.924999999999997</v>
      </c>
      <c r="N1148" s="302">
        <v>40.241999999999997</v>
      </c>
      <c r="O1148" s="302">
        <v>39.966000000000001</v>
      </c>
      <c r="P1148" s="302">
        <v>39.43</v>
      </c>
      <c r="Q1148" s="302">
        <v>39.762999999999998</v>
      </c>
      <c r="R1148" s="302">
        <v>40.130000000000003</v>
      </c>
    </row>
    <row r="1149" spans="1:18">
      <c r="A1149">
        <v>1147</v>
      </c>
      <c r="B1149">
        <v>56.262999999999998</v>
      </c>
      <c r="C1149">
        <v>56.585999999999999</v>
      </c>
      <c r="D1149">
        <v>57.887</v>
      </c>
      <c r="E1149">
        <v>57.228000000000002</v>
      </c>
      <c r="F1149">
        <v>57.344000000000001</v>
      </c>
      <c r="G1149">
        <v>57.121000000000002</v>
      </c>
      <c r="H1149">
        <v>55.283999999999999</v>
      </c>
      <c r="I1149" s="302">
        <v>39.895000000000003</v>
      </c>
      <c r="J1149" s="302">
        <v>40.337000000000003</v>
      </c>
      <c r="K1149" s="302">
        <v>39.761000000000003</v>
      </c>
      <c r="L1149" s="302">
        <v>40.584000000000003</v>
      </c>
      <c r="M1149" s="302">
        <v>40.234999999999999</v>
      </c>
      <c r="N1149" s="302">
        <v>40.439</v>
      </c>
      <c r="O1149" s="302">
        <v>40.183999999999997</v>
      </c>
      <c r="P1149" s="302">
        <v>40.475000000000001</v>
      </c>
      <c r="Q1149" s="302">
        <v>39.686999999999998</v>
      </c>
      <c r="R1149" s="302">
        <v>40.033000000000001</v>
      </c>
    </row>
    <row r="1150" spans="1:18">
      <c r="A1150">
        <v>1148</v>
      </c>
      <c r="B1150">
        <v>55.78</v>
      </c>
      <c r="C1150">
        <v>56.244999999999997</v>
      </c>
      <c r="D1150">
        <v>57.704999999999998</v>
      </c>
      <c r="E1150">
        <v>56.185000000000002</v>
      </c>
      <c r="F1150">
        <v>56.445</v>
      </c>
      <c r="G1150">
        <v>56.927999999999997</v>
      </c>
      <c r="H1150">
        <v>55.921999999999997</v>
      </c>
      <c r="I1150" s="302">
        <v>39.710999999999999</v>
      </c>
      <c r="J1150" s="302">
        <v>40.228999999999999</v>
      </c>
      <c r="K1150" s="302">
        <v>39.701999999999998</v>
      </c>
      <c r="L1150" s="302">
        <v>40.328000000000003</v>
      </c>
      <c r="M1150" s="302">
        <v>40.012999999999998</v>
      </c>
      <c r="N1150" s="302">
        <v>40.1</v>
      </c>
      <c r="O1150" s="302">
        <v>40.168999999999997</v>
      </c>
      <c r="P1150" s="302">
        <v>39.72</v>
      </c>
      <c r="Q1150" s="302">
        <v>39.545000000000002</v>
      </c>
      <c r="R1150" s="302">
        <v>40.033000000000001</v>
      </c>
    </row>
    <row r="1151" spans="1:18">
      <c r="A1151">
        <v>1149</v>
      </c>
      <c r="B1151">
        <v>56.201999999999998</v>
      </c>
      <c r="C1151">
        <v>56.232999999999997</v>
      </c>
      <c r="D1151">
        <v>57.414999999999999</v>
      </c>
      <c r="E1151">
        <v>56.570999999999998</v>
      </c>
      <c r="F1151">
        <v>55.619</v>
      </c>
      <c r="G1151">
        <v>57.47</v>
      </c>
      <c r="H1151">
        <v>56.457999999999998</v>
      </c>
      <c r="I1151" s="302">
        <v>40.012999999999998</v>
      </c>
      <c r="J1151" s="302">
        <v>40.381999999999998</v>
      </c>
      <c r="K1151" s="302">
        <v>39.707000000000001</v>
      </c>
      <c r="L1151" s="302">
        <v>40.113</v>
      </c>
      <c r="M1151" s="302">
        <v>40.158999999999999</v>
      </c>
      <c r="N1151" s="302">
        <v>40.805999999999997</v>
      </c>
      <c r="O1151" s="302">
        <v>40.384</v>
      </c>
      <c r="P1151" s="302">
        <v>39.747999999999998</v>
      </c>
      <c r="Q1151" s="302">
        <v>39.616</v>
      </c>
      <c r="R1151" s="302">
        <v>40.215000000000003</v>
      </c>
    </row>
    <row r="1152" spans="1:18">
      <c r="A1152">
        <v>1150</v>
      </c>
      <c r="B1152">
        <v>56.146999999999998</v>
      </c>
      <c r="C1152">
        <v>56.171999999999997</v>
      </c>
      <c r="D1152">
        <v>57.363</v>
      </c>
      <c r="E1152">
        <v>56.493000000000002</v>
      </c>
      <c r="F1152">
        <v>56.863</v>
      </c>
      <c r="G1152">
        <v>57.523000000000003</v>
      </c>
      <c r="H1152">
        <v>56.033000000000001</v>
      </c>
      <c r="I1152" s="302">
        <v>40.674999999999997</v>
      </c>
      <c r="J1152" s="302">
        <v>40.137999999999998</v>
      </c>
      <c r="K1152" s="302">
        <v>39.758000000000003</v>
      </c>
      <c r="L1152" s="302">
        <v>40.177999999999997</v>
      </c>
      <c r="M1152" s="302">
        <v>40.061</v>
      </c>
      <c r="N1152" s="302">
        <v>40.119999999999997</v>
      </c>
      <c r="O1152" s="302">
        <v>41.152000000000001</v>
      </c>
      <c r="P1152" s="302">
        <v>39.515999999999998</v>
      </c>
      <c r="Q1152" s="302">
        <v>39.439</v>
      </c>
      <c r="R1152" s="302">
        <v>40.161999999999999</v>
      </c>
    </row>
    <row r="1153" spans="1:18">
      <c r="A1153">
        <v>1151</v>
      </c>
      <c r="B1153">
        <v>56.521000000000001</v>
      </c>
      <c r="C1153">
        <v>55.75</v>
      </c>
      <c r="D1153">
        <v>56.718000000000004</v>
      </c>
      <c r="E1153">
        <v>56.305999999999997</v>
      </c>
      <c r="F1153">
        <v>56.154000000000003</v>
      </c>
      <c r="G1153">
        <v>57.161999999999999</v>
      </c>
      <c r="H1153">
        <v>56.011000000000003</v>
      </c>
      <c r="I1153" s="302">
        <v>40.771999999999998</v>
      </c>
      <c r="J1153" s="302">
        <v>40.366999999999997</v>
      </c>
      <c r="K1153" s="302">
        <v>39.762</v>
      </c>
      <c r="L1153" s="302">
        <v>40.344000000000001</v>
      </c>
      <c r="M1153" s="302">
        <v>40.027999999999999</v>
      </c>
      <c r="N1153" s="302">
        <v>40.146999999999998</v>
      </c>
      <c r="O1153" s="302">
        <v>40.642000000000003</v>
      </c>
      <c r="P1153" s="302">
        <v>39.631999999999998</v>
      </c>
      <c r="Q1153" s="302">
        <v>39.761000000000003</v>
      </c>
      <c r="R1153" s="302">
        <v>40.148000000000003</v>
      </c>
    </row>
    <row r="1154" spans="1:18">
      <c r="A1154">
        <v>1152</v>
      </c>
      <c r="B1154">
        <v>56.03</v>
      </c>
      <c r="C1154">
        <v>56.006999999999998</v>
      </c>
      <c r="D1154">
        <v>57.482999999999997</v>
      </c>
      <c r="E1154">
        <v>56.994999999999997</v>
      </c>
      <c r="F1154">
        <v>56.682000000000002</v>
      </c>
      <c r="G1154">
        <v>56.62</v>
      </c>
      <c r="H1154">
        <v>55.929000000000002</v>
      </c>
      <c r="I1154" s="302">
        <v>39.914999999999999</v>
      </c>
      <c r="J1154" s="302">
        <v>40.445999999999998</v>
      </c>
      <c r="K1154" s="302">
        <v>39.764000000000003</v>
      </c>
      <c r="L1154" s="302">
        <v>40.091000000000001</v>
      </c>
      <c r="M1154" s="302">
        <v>40.064999999999998</v>
      </c>
      <c r="N1154" s="302">
        <v>40.090000000000003</v>
      </c>
      <c r="O1154" s="302">
        <v>39.908999999999999</v>
      </c>
      <c r="P1154" s="302">
        <v>39.439</v>
      </c>
      <c r="Q1154" s="302">
        <v>39.917000000000002</v>
      </c>
      <c r="R1154" s="302">
        <v>40.143999999999998</v>
      </c>
    </row>
    <row r="1155" spans="1:18">
      <c r="A1155">
        <v>1153</v>
      </c>
      <c r="B1155">
        <v>56.124000000000002</v>
      </c>
      <c r="C1155">
        <v>57.304000000000002</v>
      </c>
      <c r="D1155">
        <v>57.317999999999998</v>
      </c>
      <c r="E1155">
        <v>56.963999999999999</v>
      </c>
      <c r="F1155">
        <v>56.05</v>
      </c>
      <c r="G1155">
        <v>57.5</v>
      </c>
      <c r="H1155">
        <v>56.097999999999999</v>
      </c>
      <c r="I1155" s="302">
        <v>39.973999999999997</v>
      </c>
      <c r="J1155" s="302">
        <v>40.335000000000001</v>
      </c>
      <c r="K1155" s="302">
        <v>39.749000000000002</v>
      </c>
      <c r="L1155" s="302">
        <v>40.622999999999998</v>
      </c>
      <c r="M1155" s="302">
        <v>40.18</v>
      </c>
      <c r="N1155" s="302">
        <v>40.302</v>
      </c>
      <c r="O1155" s="302">
        <v>39.996000000000002</v>
      </c>
      <c r="P1155" s="302">
        <v>39.554000000000002</v>
      </c>
      <c r="Q1155" s="302">
        <v>39.715000000000003</v>
      </c>
      <c r="R1155" s="302">
        <v>40.18</v>
      </c>
    </row>
    <row r="1156" spans="1:18">
      <c r="A1156">
        <v>1154</v>
      </c>
      <c r="B1156">
        <v>55.698</v>
      </c>
      <c r="C1156">
        <v>56.433999999999997</v>
      </c>
      <c r="D1156">
        <v>57.328000000000003</v>
      </c>
      <c r="E1156">
        <v>56.600999999999999</v>
      </c>
      <c r="F1156">
        <v>56.679000000000002</v>
      </c>
      <c r="G1156">
        <v>57.027000000000001</v>
      </c>
      <c r="H1156">
        <v>55.996000000000002</v>
      </c>
      <c r="I1156" s="302">
        <v>40.079000000000001</v>
      </c>
      <c r="J1156" s="302">
        <v>40.695</v>
      </c>
      <c r="K1156" s="302">
        <v>39.627000000000002</v>
      </c>
      <c r="L1156" s="302">
        <v>148.00800000000001</v>
      </c>
      <c r="M1156" s="302">
        <v>40.216999999999999</v>
      </c>
      <c r="N1156" s="302">
        <v>40.258000000000003</v>
      </c>
      <c r="O1156" s="302">
        <v>40.052999999999997</v>
      </c>
      <c r="P1156" s="302">
        <v>39.503</v>
      </c>
      <c r="Q1156" s="302">
        <v>39.5</v>
      </c>
      <c r="R1156" s="302">
        <v>40.222999999999999</v>
      </c>
    </row>
    <row r="1157" spans="1:18">
      <c r="A1157">
        <v>1155</v>
      </c>
      <c r="B1157">
        <v>56.094999999999999</v>
      </c>
      <c r="C1157">
        <v>55.65</v>
      </c>
      <c r="D1157">
        <v>57.960999999999999</v>
      </c>
      <c r="E1157">
        <v>56.427999999999997</v>
      </c>
      <c r="F1157">
        <v>56.805999999999997</v>
      </c>
      <c r="G1157">
        <v>57.442</v>
      </c>
      <c r="H1157">
        <v>57.04</v>
      </c>
      <c r="I1157" s="302">
        <v>41.167000000000002</v>
      </c>
      <c r="J1157" s="302">
        <v>40.014000000000003</v>
      </c>
      <c r="K1157" s="302">
        <v>39.735999999999997</v>
      </c>
      <c r="L1157" s="302">
        <v>43.688000000000002</v>
      </c>
      <c r="M1157" s="302">
        <v>40.109000000000002</v>
      </c>
      <c r="N1157" s="302">
        <v>40.351999999999997</v>
      </c>
      <c r="O1157" s="302">
        <v>40.466999999999999</v>
      </c>
      <c r="P1157" s="302">
        <v>39.506999999999998</v>
      </c>
      <c r="Q1157" s="302">
        <v>39.640999999999998</v>
      </c>
      <c r="R1157" s="302">
        <v>40.363999999999997</v>
      </c>
    </row>
    <row r="1158" spans="1:18">
      <c r="A1158">
        <v>1156</v>
      </c>
      <c r="B1158">
        <v>55.604999999999997</v>
      </c>
      <c r="C1158">
        <v>55.427</v>
      </c>
      <c r="D1158">
        <v>57.026000000000003</v>
      </c>
      <c r="E1158">
        <v>56.51</v>
      </c>
      <c r="F1158">
        <v>59.09</v>
      </c>
      <c r="G1158">
        <v>59.13</v>
      </c>
      <c r="H1158">
        <v>57.003</v>
      </c>
      <c r="I1158" s="302">
        <v>40.421999999999997</v>
      </c>
      <c r="J1158" s="302">
        <v>40.042999999999999</v>
      </c>
      <c r="K1158" s="302">
        <v>39.887999999999998</v>
      </c>
      <c r="L1158" s="302">
        <v>42.433</v>
      </c>
      <c r="M1158" s="302">
        <v>39.993000000000002</v>
      </c>
      <c r="N1158" s="302">
        <v>40.427999999999997</v>
      </c>
      <c r="O1158" s="302">
        <v>40.209000000000003</v>
      </c>
      <c r="P1158" s="302">
        <v>39.384</v>
      </c>
      <c r="Q1158" s="302">
        <v>39.673999999999999</v>
      </c>
      <c r="R1158" s="302">
        <v>40.113</v>
      </c>
    </row>
    <row r="1159" spans="1:18">
      <c r="A1159">
        <v>1157</v>
      </c>
      <c r="B1159">
        <v>55.793999999999997</v>
      </c>
      <c r="C1159">
        <v>55.686</v>
      </c>
      <c r="D1159">
        <v>57.427999999999997</v>
      </c>
      <c r="E1159">
        <v>56.185000000000002</v>
      </c>
      <c r="F1159">
        <v>57.781999999999996</v>
      </c>
      <c r="G1159">
        <v>57.344000000000001</v>
      </c>
      <c r="H1159">
        <v>56.665999999999997</v>
      </c>
      <c r="I1159" s="302">
        <v>39.686</v>
      </c>
      <c r="J1159" s="302">
        <v>40.384</v>
      </c>
      <c r="K1159" s="302">
        <v>39.783999999999999</v>
      </c>
      <c r="L1159" s="302">
        <v>42.264000000000003</v>
      </c>
      <c r="M1159" s="302">
        <v>40.134</v>
      </c>
      <c r="N1159" s="302">
        <v>40.283000000000001</v>
      </c>
      <c r="O1159" s="302">
        <v>39.843000000000004</v>
      </c>
      <c r="P1159" s="302">
        <v>39.433</v>
      </c>
      <c r="Q1159" s="302">
        <v>39.756999999999998</v>
      </c>
      <c r="R1159" s="302">
        <v>40.302999999999997</v>
      </c>
    </row>
    <row r="1160" spans="1:18">
      <c r="A1160">
        <v>1158</v>
      </c>
      <c r="B1160">
        <v>55.332999999999998</v>
      </c>
      <c r="C1160">
        <v>56.993000000000002</v>
      </c>
      <c r="D1160">
        <v>59.22</v>
      </c>
      <c r="E1160">
        <v>56.682000000000002</v>
      </c>
      <c r="F1160">
        <v>57.792000000000002</v>
      </c>
      <c r="G1160">
        <v>57.822000000000003</v>
      </c>
      <c r="H1160">
        <v>57.685000000000002</v>
      </c>
      <c r="I1160" s="302">
        <v>39.890999999999998</v>
      </c>
      <c r="J1160" s="302">
        <v>40.21</v>
      </c>
      <c r="K1160" s="302">
        <v>39.634</v>
      </c>
      <c r="L1160" s="302">
        <v>41.959000000000003</v>
      </c>
      <c r="M1160" s="302">
        <v>39.950000000000003</v>
      </c>
      <c r="N1160" s="302">
        <v>40.314</v>
      </c>
      <c r="O1160" s="302">
        <v>40.179000000000002</v>
      </c>
      <c r="P1160" s="302">
        <v>39.468000000000004</v>
      </c>
      <c r="Q1160" s="302">
        <v>39.597999999999999</v>
      </c>
      <c r="R1160" s="302">
        <v>39.923000000000002</v>
      </c>
    </row>
    <row r="1161" spans="1:18">
      <c r="A1161">
        <v>1159</v>
      </c>
      <c r="B1161">
        <v>55.765000000000001</v>
      </c>
      <c r="C1161">
        <v>56.332999999999998</v>
      </c>
      <c r="D1161">
        <v>56.933999999999997</v>
      </c>
      <c r="E1161">
        <v>55.783999999999999</v>
      </c>
      <c r="F1161">
        <v>58.488999999999997</v>
      </c>
      <c r="G1161">
        <v>57.399000000000001</v>
      </c>
      <c r="H1161">
        <v>57.814</v>
      </c>
      <c r="I1161" s="302">
        <v>40.066000000000003</v>
      </c>
      <c r="J1161" s="302">
        <v>39.973999999999997</v>
      </c>
      <c r="K1161" s="302">
        <v>39.767000000000003</v>
      </c>
      <c r="L1161" s="302">
        <v>42.598999999999997</v>
      </c>
      <c r="M1161" s="302">
        <v>40.054000000000002</v>
      </c>
      <c r="N1161" s="302">
        <v>40.161999999999999</v>
      </c>
      <c r="O1161" s="302">
        <v>40.133000000000003</v>
      </c>
      <c r="P1161" s="302">
        <v>39.408000000000001</v>
      </c>
      <c r="Q1161" s="302">
        <v>39.622</v>
      </c>
      <c r="R1161" s="302">
        <v>40.015999999999998</v>
      </c>
    </row>
    <row r="1162" spans="1:18">
      <c r="A1162">
        <v>1160</v>
      </c>
      <c r="B1162">
        <v>56.097000000000001</v>
      </c>
      <c r="C1162">
        <v>56.438000000000002</v>
      </c>
      <c r="D1162">
        <v>56.994</v>
      </c>
      <c r="E1162">
        <v>56.561</v>
      </c>
      <c r="F1162">
        <v>58.222999999999999</v>
      </c>
      <c r="G1162">
        <v>58.04</v>
      </c>
      <c r="H1162">
        <v>57.381999999999998</v>
      </c>
      <c r="I1162" s="302">
        <v>40.042999999999999</v>
      </c>
      <c r="J1162" s="302">
        <v>40.286999999999999</v>
      </c>
      <c r="K1162" s="302">
        <v>39.749000000000002</v>
      </c>
      <c r="L1162" s="302">
        <v>41.585999999999999</v>
      </c>
      <c r="M1162" s="302">
        <v>39.895000000000003</v>
      </c>
      <c r="N1162" s="302">
        <v>40.054000000000002</v>
      </c>
      <c r="O1162" s="302">
        <v>40.061</v>
      </c>
      <c r="P1162" s="302">
        <v>39.631</v>
      </c>
      <c r="Q1162" s="302">
        <v>39.527000000000001</v>
      </c>
      <c r="R1162" s="302">
        <v>40.128</v>
      </c>
    </row>
    <row r="1163" spans="1:18">
      <c r="A1163">
        <v>1161</v>
      </c>
      <c r="B1163">
        <v>55.819000000000003</v>
      </c>
      <c r="C1163">
        <v>56.875999999999998</v>
      </c>
      <c r="D1163">
        <v>57.423999999999999</v>
      </c>
      <c r="E1163">
        <v>56.613</v>
      </c>
      <c r="F1163">
        <v>57.945999999999998</v>
      </c>
      <c r="G1163">
        <v>56.384</v>
      </c>
      <c r="H1163">
        <v>57.011000000000003</v>
      </c>
      <c r="I1163" s="302">
        <v>39.783999999999999</v>
      </c>
      <c r="J1163" s="302">
        <v>40.231999999999999</v>
      </c>
      <c r="K1163" s="302">
        <v>39.713000000000001</v>
      </c>
      <c r="L1163" s="302">
        <v>42.628</v>
      </c>
      <c r="M1163" s="302">
        <v>40.220999999999997</v>
      </c>
      <c r="N1163" s="302">
        <v>40.688000000000002</v>
      </c>
      <c r="O1163" s="302">
        <v>40.058999999999997</v>
      </c>
      <c r="P1163" s="302">
        <v>39.676000000000002</v>
      </c>
      <c r="Q1163" s="302">
        <v>39.594999999999999</v>
      </c>
      <c r="R1163" s="302">
        <v>40.313000000000002</v>
      </c>
    </row>
    <row r="1164" spans="1:18">
      <c r="A1164">
        <v>1162</v>
      </c>
      <c r="B1164">
        <v>57.72</v>
      </c>
      <c r="C1164">
        <v>56.377000000000002</v>
      </c>
      <c r="D1164">
        <v>57.302999999999997</v>
      </c>
      <c r="E1164">
        <v>56.777000000000001</v>
      </c>
      <c r="F1164">
        <v>58.276000000000003</v>
      </c>
      <c r="G1164">
        <v>57.473999999999997</v>
      </c>
      <c r="H1164">
        <v>57.85</v>
      </c>
      <c r="I1164" s="302">
        <v>39.762999999999998</v>
      </c>
      <c r="J1164" s="302">
        <v>40.451999999999998</v>
      </c>
      <c r="K1164" s="302">
        <v>40.194000000000003</v>
      </c>
      <c r="L1164" s="302">
        <v>41.670999999999999</v>
      </c>
      <c r="M1164" s="302">
        <v>39.911000000000001</v>
      </c>
      <c r="N1164" s="302">
        <v>40.26</v>
      </c>
      <c r="O1164" s="302">
        <v>40.332000000000001</v>
      </c>
      <c r="P1164" s="302">
        <v>39.639000000000003</v>
      </c>
      <c r="Q1164" s="302">
        <v>39.682000000000002</v>
      </c>
      <c r="R1164" s="302">
        <v>40.796999999999997</v>
      </c>
    </row>
    <row r="1165" spans="1:18">
      <c r="A1165">
        <v>1163</v>
      </c>
      <c r="B1165">
        <v>56.014000000000003</v>
      </c>
      <c r="C1165">
        <v>56.258000000000003</v>
      </c>
      <c r="D1165">
        <v>57.031999999999996</v>
      </c>
      <c r="E1165">
        <v>56.728000000000002</v>
      </c>
      <c r="F1165">
        <v>57.103999999999999</v>
      </c>
      <c r="G1165">
        <v>57.73</v>
      </c>
      <c r="H1165">
        <v>57.395000000000003</v>
      </c>
      <c r="I1165" s="302">
        <v>39.762</v>
      </c>
      <c r="J1165" s="302">
        <v>41.453000000000003</v>
      </c>
      <c r="K1165" s="302">
        <v>39.874000000000002</v>
      </c>
      <c r="L1165" s="302">
        <v>41.463999999999999</v>
      </c>
      <c r="M1165" s="302">
        <v>40.030999999999999</v>
      </c>
      <c r="N1165" s="302">
        <v>40.212000000000003</v>
      </c>
      <c r="O1165" s="302">
        <v>40.347000000000001</v>
      </c>
      <c r="P1165" s="302">
        <v>39.420999999999999</v>
      </c>
      <c r="Q1165" s="302">
        <v>39.591000000000001</v>
      </c>
      <c r="R1165" s="302">
        <v>40.008000000000003</v>
      </c>
    </row>
    <row r="1166" spans="1:18">
      <c r="A1166">
        <v>1164</v>
      </c>
      <c r="B1166">
        <v>55.707999999999998</v>
      </c>
      <c r="C1166">
        <v>56.167999999999999</v>
      </c>
      <c r="D1166">
        <v>56.786000000000001</v>
      </c>
      <c r="E1166">
        <v>56.534999999999997</v>
      </c>
      <c r="F1166">
        <v>57.168999999999997</v>
      </c>
      <c r="G1166">
        <v>57.722999999999999</v>
      </c>
      <c r="H1166">
        <v>57.831000000000003</v>
      </c>
      <c r="I1166" s="302">
        <v>39.904000000000003</v>
      </c>
      <c r="J1166" s="302">
        <v>40.545000000000002</v>
      </c>
      <c r="K1166" s="302">
        <v>39.771000000000001</v>
      </c>
      <c r="L1166" s="302">
        <v>41.37</v>
      </c>
      <c r="M1166" s="302">
        <v>39.899000000000001</v>
      </c>
      <c r="N1166" s="302">
        <v>40.314999999999998</v>
      </c>
      <c r="O1166" s="302">
        <v>40.539000000000001</v>
      </c>
      <c r="P1166" s="302">
        <v>39.404000000000003</v>
      </c>
      <c r="Q1166" s="302">
        <v>39.630000000000003</v>
      </c>
      <c r="R1166" s="302">
        <v>40.128999999999998</v>
      </c>
    </row>
    <row r="1167" spans="1:18">
      <c r="A1167">
        <v>1165</v>
      </c>
      <c r="B1167">
        <v>55.552</v>
      </c>
      <c r="C1167">
        <v>55.896999999999998</v>
      </c>
      <c r="D1167">
        <v>57.317</v>
      </c>
      <c r="E1167">
        <v>56.921999999999997</v>
      </c>
      <c r="F1167">
        <v>59.52</v>
      </c>
      <c r="G1167">
        <v>57.411999999999999</v>
      </c>
      <c r="H1167">
        <v>56.914999999999999</v>
      </c>
      <c r="I1167" s="302">
        <v>39.854999999999997</v>
      </c>
      <c r="J1167" s="302">
        <v>40.228000000000002</v>
      </c>
      <c r="K1167" s="302">
        <v>39.713999999999999</v>
      </c>
      <c r="L1167" s="302">
        <v>41.741999999999997</v>
      </c>
      <c r="M1167" s="302">
        <v>39.899000000000001</v>
      </c>
      <c r="N1167" s="302">
        <v>40.390999999999998</v>
      </c>
      <c r="O1167" s="302">
        <v>40.381999999999998</v>
      </c>
      <c r="P1167" s="302">
        <v>39.418999999999997</v>
      </c>
      <c r="Q1167" s="302">
        <v>39.521000000000001</v>
      </c>
      <c r="R1167" s="302">
        <v>40.012999999999998</v>
      </c>
    </row>
    <row r="1168" spans="1:18">
      <c r="A1168">
        <v>1166</v>
      </c>
      <c r="B1168">
        <v>55.348999999999997</v>
      </c>
      <c r="C1168">
        <v>55.795000000000002</v>
      </c>
      <c r="D1168">
        <v>57.642000000000003</v>
      </c>
      <c r="E1168">
        <v>56.670999999999999</v>
      </c>
      <c r="F1168">
        <v>56.518999999999998</v>
      </c>
      <c r="G1168">
        <v>56.697000000000003</v>
      </c>
      <c r="H1168">
        <v>56.914999999999999</v>
      </c>
      <c r="I1168" s="302">
        <v>39.680999999999997</v>
      </c>
      <c r="J1168" s="302">
        <v>40.313000000000002</v>
      </c>
      <c r="K1168" s="302">
        <v>39.732999999999997</v>
      </c>
      <c r="L1168" s="302">
        <v>41.579000000000001</v>
      </c>
      <c r="M1168" s="302">
        <v>40.084000000000003</v>
      </c>
      <c r="N1168" s="302">
        <v>40.503</v>
      </c>
      <c r="O1168" s="302">
        <v>40.482999999999997</v>
      </c>
      <c r="P1168" s="302">
        <v>39.457000000000001</v>
      </c>
      <c r="Q1168" s="302">
        <v>39.433999999999997</v>
      </c>
      <c r="R1168" s="302">
        <v>40.136000000000003</v>
      </c>
    </row>
    <row r="1169" spans="1:18">
      <c r="A1169">
        <v>1167</v>
      </c>
      <c r="B1169">
        <v>56.835999999999999</v>
      </c>
      <c r="C1169">
        <v>56.029000000000003</v>
      </c>
      <c r="D1169">
        <v>57.360999999999997</v>
      </c>
      <c r="E1169">
        <v>56.889000000000003</v>
      </c>
      <c r="F1169">
        <v>57.439</v>
      </c>
      <c r="G1169">
        <v>56.756</v>
      </c>
      <c r="H1169">
        <v>57.445</v>
      </c>
      <c r="I1169" s="302">
        <v>39.476999999999997</v>
      </c>
      <c r="J1169" s="302">
        <v>40.161999999999999</v>
      </c>
      <c r="K1169" s="302">
        <v>39.954999999999998</v>
      </c>
      <c r="L1169" s="302">
        <v>42.078000000000003</v>
      </c>
      <c r="M1169" s="302">
        <v>39.988</v>
      </c>
      <c r="N1169" s="302">
        <v>40.412999999999997</v>
      </c>
      <c r="O1169" s="302">
        <v>40.414999999999999</v>
      </c>
      <c r="P1169" s="302">
        <v>39.479999999999997</v>
      </c>
      <c r="Q1169" s="302">
        <v>39.594999999999999</v>
      </c>
      <c r="R1169" s="302">
        <v>40.180999999999997</v>
      </c>
    </row>
    <row r="1170" spans="1:18">
      <c r="A1170">
        <v>1168</v>
      </c>
      <c r="B1170">
        <v>56.311</v>
      </c>
      <c r="C1170">
        <v>56.23</v>
      </c>
      <c r="D1170">
        <v>57.384999999999998</v>
      </c>
      <c r="E1170">
        <v>57.179000000000002</v>
      </c>
      <c r="F1170">
        <v>57.183</v>
      </c>
      <c r="G1170">
        <v>56.762</v>
      </c>
      <c r="H1170">
        <v>57.475000000000001</v>
      </c>
      <c r="I1170" s="302">
        <v>40.043999999999997</v>
      </c>
      <c r="J1170" s="302">
        <v>40.546999999999997</v>
      </c>
      <c r="K1170" s="302">
        <v>39.932000000000002</v>
      </c>
      <c r="L1170" s="302">
        <v>41.679000000000002</v>
      </c>
      <c r="M1170" s="302">
        <v>39.932000000000002</v>
      </c>
      <c r="N1170" s="302">
        <v>40.383000000000003</v>
      </c>
      <c r="O1170" s="302">
        <v>40.066000000000003</v>
      </c>
      <c r="P1170" s="302">
        <v>39.509</v>
      </c>
      <c r="Q1170" s="302">
        <v>39.521000000000001</v>
      </c>
      <c r="R1170" s="302">
        <v>40.003</v>
      </c>
    </row>
    <row r="1171" spans="1:18">
      <c r="A1171">
        <v>1169</v>
      </c>
      <c r="B1171">
        <v>56.332000000000001</v>
      </c>
      <c r="C1171">
        <v>55.756999999999998</v>
      </c>
      <c r="D1171">
        <v>57.665999999999997</v>
      </c>
      <c r="E1171">
        <v>113.24299999999999</v>
      </c>
      <c r="F1171">
        <v>57.332999999999998</v>
      </c>
      <c r="G1171">
        <v>56.76</v>
      </c>
      <c r="H1171">
        <v>57.481999999999999</v>
      </c>
      <c r="I1171" s="302">
        <v>40.024999999999999</v>
      </c>
      <c r="J1171" s="302">
        <v>40.613</v>
      </c>
      <c r="K1171" s="302">
        <v>39.863999999999997</v>
      </c>
      <c r="L1171" s="302">
        <v>41.457999999999998</v>
      </c>
      <c r="M1171" s="302">
        <v>39.893000000000001</v>
      </c>
      <c r="N1171" s="302">
        <v>40.088000000000001</v>
      </c>
      <c r="O1171" s="302">
        <v>40.084000000000003</v>
      </c>
      <c r="P1171" s="302">
        <v>39.386000000000003</v>
      </c>
      <c r="Q1171" s="302">
        <v>39.719000000000001</v>
      </c>
      <c r="R1171" s="302">
        <v>40.348999999999997</v>
      </c>
    </row>
    <row r="1172" spans="1:18">
      <c r="A1172">
        <v>1170</v>
      </c>
      <c r="B1172">
        <v>55.725000000000001</v>
      </c>
      <c r="C1172">
        <v>55.820999999999998</v>
      </c>
      <c r="D1172">
        <v>58.383000000000003</v>
      </c>
      <c r="E1172">
        <v>56.277000000000001</v>
      </c>
      <c r="F1172">
        <v>57.121000000000002</v>
      </c>
      <c r="G1172">
        <v>57.356000000000002</v>
      </c>
      <c r="H1172">
        <v>57.131999999999998</v>
      </c>
      <c r="I1172" s="302">
        <v>40.430999999999997</v>
      </c>
      <c r="J1172" s="302">
        <v>40.17</v>
      </c>
      <c r="K1172" s="302">
        <v>39.787999999999997</v>
      </c>
      <c r="L1172" s="302">
        <v>41.140999999999998</v>
      </c>
      <c r="M1172" s="302">
        <v>39.957999999999998</v>
      </c>
      <c r="N1172" s="302">
        <v>40.107999999999997</v>
      </c>
      <c r="O1172" s="302">
        <v>39.947000000000003</v>
      </c>
      <c r="P1172" s="302">
        <v>39.604999999999997</v>
      </c>
      <c r="Q1172" s="302">
        <v>39.692</v>
      </c>
      <c r="R1172" s="302">
        <v>40.314999999999998</v>
      </c>
    </row>
    <row r="1173" spans="1:18">
      <c r="A1173">
        <v>1171</v>
      </c>
      <c r="B1173">
        <v>55.828000000000003</v>
      </c>
      <c r="C1173">
        <v>55.895000000000003</v>
      </c>
      <c r="D1173">
        <v>57.610999999999997</v>
      </c>
      <c r="E1173">
        <v>56.811999999999998</v>
      </c>
      <c r="F1173">
        <v>57.290999999999997</v>
      </c>
      <c r="G1173">
        <v>57.697000000000003</v>
      </c>
      <c r="H1173">
        <v>57.435000000000002</v>
      </c>
      <c r="I1173" s="302">
        <v>40.576999999999998</v>
      </c>
      <c r="J1173" s="302">
        <v>40.546999999999997</v>
      </c>
      <c r="K1173" s="302">
        <v>39.823999999999998</v>
      </c>
      <c r="L1173" s="302">
        <v>40.874000000000002</v>
      </c>
      <c r="M1173" s="302">
        <v>39.927</v>
      </c>
      <c r="N1173" s="302">
        <v>40.079000000000001</v>
      </c>
      <c r="O1173" s="302">
        <v>40.015000000000001</v>
      </c>
      <c r="P1173" s="302">
        <v>39.511000000000003</v>
      </c>
      <c r="Q1173" s="302">
        <v>39.540999999999997</v>
      </c>
      <c r="R1173" s="302">
        <v>40.218000000000004</v>
      </c>
    </row>
    <row r="1174" spans="1:18">
      <c r="A1174">
        <v>1172</v>
      </c>
      <c r="B1174">
        <v>56.284999999999997</v>
      </c>
      <c r="C1174">
        <v>57.341000000000001</v>
      </c>
      <c r="D1174">
        <v>57.591999999999999</v>
      </c>
      <c r="E1174">
        <v>56.966999999999999</v>
      </c>
      <c r="F1174">
        <v>57.110999999999997</v>
      </c>
      <c r="G1174">
        <v>57.695999999999998</v>
      </c>
      <c r="H1174">
        <v>57.889000000000003</v>
      </c>
      <c r="I1174" s="302">
        <v>40.101999999999997</v>
      </c>
      <c r="J1174" s="302">
        <v>40.417000000000002</v>
      </c>
      <c r="K1174" s="302">
        <v>39.697000000000003</v>
      </c>
      <c r="L1174" s="302">
        <v>42.198</v>
      </c>
      <c r="M1174" s="302">
        <v>39.853000000000002</v>
      </c>
      <c r="N1174" s="302">
        <v>40.17</v>
      </c>
      <c r="O1174" s="302">
        <v>40.308999999999997</v>
      </c>
      <c r="P1174" s="302">
        <v>39.825000000000003</v>
      </c>
      <c r="Q1174" s="302">
        <v>39.420999999999999</v>
      </c>
      <c r="R1174" s="302">
        <v>40.554000000000002</v>
      </c>
    </row>
    <row r="1175" spans="1:18">
      <c r="A1175">
        <v>1173</v>
      </c>
      <c r="B1175">
        <v>55.856000000000002</v>
      </c>
      <c r="C1175">
        <v>56.341000000000001</v>
      </c>
      <c r="D1175">
        <v>58.244999999999997</v>
      </c>
      <c r="E1175">
        <v>56.795999999999999</v>
      </c>
      <c r="F1175">
        <v>57.798999999999999</v>
      </c>
      <c r="G1175">
        <v>57.256</v>
      </c>
      <c r="H1175">
        <v>56.823</v>
      </c>
      <c r="I1175" s="302">
        <v>39.758000000000003</v>
      </c>
      <c r="J1175" s="302">
        <v>40.625</v>
      </c>
      <c r="K1175" s="302">
        <v>39.674999999999997</v>
      </c>
      <c r="L1175" s="302">
        <v>42.927999999999997</v>
      </c>
      <c r="M1175" s="302">
        <v>39.991</v>
      </c>
      <c r="N1175" s="302">
        <v>40.168999999999997</v>
      </c>
      <c r="O1175" s="302">
        <v>40.140999999999998</v>
      </c>
      <c r="P1175" s="302">
        <v>39.591000000000001</v>
      </c>
      <c r="Q1175" s="302">
        <v>39.801000000000002</v>
      </c>
      <c r="R1175" s="302">
        <v>40.158999999999999</v>
      </c>
    </row>
    <row r="1176" spans="1:18">
      <c r="A1176">
        <v>1174</v>
      </c>
      <c r="B1176">
        <v>55.587000000000003</v>
      </c>
      <c r="C1176">
        <v>56.067</v>
      </c>
      <c r="D1176">
        <v>58.121000000000002</v>
      </c>
      <c r="E1176">
        <v>54.036000000000001</v>
      </c>
      <c r="F1176">
        <v>57.283999999999999</v>
      </c>
      <c r="G1176">
        <v>57.433999999999997</v>
      </c>
      <c r="H1176">
        <v>56.851999999999997</v>
      </c>
      <c r="I1176" s="302">
        <v>39.877000000000002</v>
      </c>
      <c r="J1176" s="302">
        <v>40.305999999999997</v>
      </c>
      <c r="K1176" s="302">
        <v>39.908000000000001</v>
      </c>
      <c r="L1176" s="302">
        <v>42.915999999999997</v>
      </c>
      <c r="M1176" s="302">
        <v>39.901000000000003</v>
      </c>
      <c r="N1176" s="302">
        <v>40.317</v>
      </c>
      <c r="O1176" s="302">
        <v>40.36</v>
      </c>
      <c r="P1176" s="302">
        <v>39.621000000000002</v>
      </c>
      <c r="Q1176" s="302">
        <v>39.682000000000002</v>
      </c>
      <c r="R1176" s="302">
        <v>40.030999999999999</v>
      </c>
    </row>
    <row r="1177" spans="1:18">
      <c r="A1177">
        <v>1175</v>
      </c>
      <c r="B1177">
        <v>55.816000000000003</v>
      </c>
      <c r="C1177">
        <v>55.747</v>
      </c>
      <c r="D1177">
        <v>57.63</v>
      </c>
      <c r="E1177">
        <v>56.372</v>
      </c>
      <c r="F1177">
        <v>57.402000000000001</v>
      </c>
      <c r="G1177">
        <v>57.832999999999998</v>
      </c>
      <c r="H1177">
        <v>56.908000000000001</v>
      </c>
      <c r="I1177" s="302">
        <v>39.551000000000002</v>
      </c>
      <c r="J1177" s="302">
        <v>40.491</v>
      </c>
      <c r="K1177" s="302">
        <v>39.576999999999998</v>
      </c>
      <c r="L1177" s="302">
        <v>41.890999999999998</v>
      </c>
      <c r="M1177" s="302">
        <v>39.988</v>
      </c>
      <c r="N1177" s="302">
        <v>40.17</v>
      </c>
      <c r="O1177" s="302">
        <v>40.313000000000002</v>
      </c>
      <c r="P1177" s="302">
        <v>39.765999999999998</v>
      </c>
      <c r="Q1177" s="302">
        <v>39.651000000000003</v>
      </c>
      <c r="R1177" s="302">
        <v>40.36</v>
      </c>
    </row>
    <row r="1178" spans="1:18">
      <c r="A1178">
        <v>1176</v>
      </c>
      <c r="B1178">
        <v>55.709000000000003</v>
      </c>
      <c r="C1178">
        <v>56.033000000000001</v>
      </c>
      <c r="D1178">
        <v>57.664000000000001</v>
      </c>
      <c r="E1178">
        <v>56.877000000000002</v>
      </c>
      <c r="F1178">
        <v>57.03</v>
      </c>
      <c r="G1178">
        <v>58.417000000000002</v>
      </c>
      <c r="H1178">
        <v>57.279000000000003</v>
      </c>
      <c r="I1178" s="302">
        <v>39.728999999999999</v>
      </c>
      <c r="J1178" s="302">
        <v>40.524000000000001</v>
      </c>
      <c r="K1178" s="302">
        <v>39.738</v>
      </c>
      <c r="L1178" s="302">
        <v>42.738</v>
      </c>
      <c r="M1178" s="302">
        <v>40.475999999999999</v>
      </c>
      <c r="N1178" s="302">
        <v>40.226999999999997</v>
      </c>
      <c r="O1178" s="302">
        <v>143.352</v>
      </c>
      <c r="P1178" s="302">
        <v>39.511000000000003</v>
      </c>
      <c r="Q1178" s="302">
        <v>39.585999999999999</v>
      </c>
      <c r="R1178" s="302">
        <v>40.637999999999998</v>
      </c>
    </row>
    <row r="1179" spans="1:18">
      <c r="A1179">
        <v>1177</v>
      </c>
      <c r="B1179">
        <v>55.927</v>
      </c>
      <c r="C1179">
        <v>56.168999999999997</v>
      </c>
      <c r="D1179">
        <v>58.000999999999998</v>
      </c>
      <c r="E1179">
        <v>56.67</v>
      </c>
      <c r="F1179">
        <v>57.811</v>
      </c>
      <c r="G1179">
        <v>57.588000000000001</v>
      </c>
      <c r="H1179">
        <v>57.325000000000003</v>
      </c>
      <c r="I1179" s="302">
        <v>39.725000000000001</v>
      </c>
      <c r="J1179" s="302">
        <v>40.265000000000001</v>
      </c>
      <c r="K1179" s="302">
        <v>39.712000000000003</v>
      </c>
      <c r="L1179" s="302">
        <v>43.470999999999997</v>
      </c>
      <c r="M1179" s="302">
        <v>40.045999999999999</v>
      </c>
      <c r="N1179" s="302">
        <v>40.19</v>
      </c>
      <c r="O1179" s="302">
        <v>42.737000000000002</v>
      </c>
      <c r="P1179" s="302">
        <v>39.561999999999998</v>
      </c>
      <c r="Q1179" s="302">
        <v>39.606000000000002</v>
      </c>
      <c r="R1179" s="302">
        <v>41.319000000000003</v>
      </c>
    </row>
    <row r="1180" spans="1:18">
      <c r="A1180">
        <v>1178</v>
      </c>
      <c r="B1180">
        <v>56.514000000000003</v>
      </c>
      <c r="C1180">
        <v>56.616999999999997</v>
      </c>
      <c r="D1180">
        <v>56.929000000000002</v>
      </c>
      <c r="E1180">
        <v>57.048999999999999</v>
      </c>
      <c r="F1180">
        <v>57.389000000000003</v>
      </c>
      <c r="G1180">
        <v>57.994</v>
      </c>
      <c r="H1180">
        <v>57.737000000000002</v>
      </c>
      <c r="I1180" s="302">
        <v>39.783000000000001</v>
      </c>
      <c r="J1180" s="302">
        <v>40.094000000000001</v>
      </c>
      <c r="K1180" s="302">
        <v>39.582000000000001</v>
      </c>
      <c r="L1180" s="302">
        <v>42.305</v>
      </c>
      <c r="M1180" s="302">
        <v>39.884</v>
      </c>
      <c r="N1180" s="302">
        <v>40.351999999999997</v>
      </c>
      <c r="O1180" s="302">
        <v>42.802</v>
      </c>
      <c r="P1180" s="302">
        <v>39.921999999999997</v>
      </c>
      <c r="Q1180" s="302">
        <v>39.570999999999998</v>
      </c>
      <c r="R1180" s="302">
        <v>40.216000000000001</v>
      </c>
    </row>
    <row r="1181" spans="1:18">
      <c r="A1181">
        <v>1179</v>
      </c>
      <c r="B1181">
        <v>57.642000000000003</v>
      </c>
      <c r="C1181">
        <v>56.021000000000001</v>
      </c>
      <c r="D1181">
        <v>56.332000000000001</v>
      </c>
      <c r="E1181">
        <v>56.698</v>
      </c>
      <c r="F1181">
        <v>57.332000000000001</v>
      </c>
      <c r="G1181">
        <v>57.204999999999998</v>
      </c>
      <c r="H1181">
        <v>57.134</v>
      </c>
      <c r="I1181" s="302">
        <v>39.725000000000001</v>
      </c>
      <c r="J1181" s="302">
        <v>40.454000000000001</v>
      </c>
      <c r="K1181" s="302">
        <v>39.552</v>
      </c>
      <c r="L1181" s="302">
        <v>42.436999999999998</v>
      </c>
      <c r="M1181" s="302">
        <v>39.896000000000001</v>
      </c>
      <c r="N1181" s="302">
        <v>40.194000000000003</v>
      </c>
      <c r="O1181" s="302">
        <v>43.548999999999999</v>
      </c>
      <c r="P1181" s="302">
        <v>39.76</v>
      </c>
      <c r="Q1181" s="302">
        <v>39.472999999999999</v>
      </c>
      <c r="R1181" s="302">
        <v>40.058</v>
      </c>
    </row>
    <row r="1182" spans="1:18">
      <c r="A1182">
        <v>1180</v>
      </c>
      <c r="B1182">
        <v>55.908000000000001</v>
      </c>
      <c r="C1182">
        <v>56.743000000000002</v>
      </c>
      <c r="D1182">
        <v>56.484000000000002</v>
      </c>
      <c r="E1182">
        <v>56.576000000000001</v>
      </c>
      <c r="F1182">
        <v>57.093000000000004</v>
      </c>
      <c r="G1182">
        <v>57.607999999999997</v>
      </c>
      <c r="H1182">
        <v>57.567</v>
      </c>
      <c r="I1182" s="302">
        <v>39.728000000000002</v>
      </c>
      <c r="J1182" s="302">
        <v>40.817999999999998</v>
      </c>
      <c r="K1182" s="302">
        <v>39.719000000000001</v>
      </c>
      <c r="L1182" s="302">
        <v>43.360999999999997</v>
      </c>
      <c r="M1182" s="302">
        <v>40.109000000000002</v>
      </c>
      <c r="N1182" s="302">
        <v>40.082999999999998</v>
      </c>
      <c r="O1182" s="302">
        <v>44.286000000000001</v>
      </c>
      <c r="P1182" s="302">
        <v>39.441000000000003</v>
      </c>
      <c r="Q1182" s="302">
        <v>39.509</v>
      </c>
      <c r="R1182" s="302">
        <v>40.35</v>
      </c>
    </row>
    <row r="1183" spans="1:18">
      <c r="A1183">
        <v>1181</v>
      </c>
      <c r="B1183">
        <v>56.881999999999998</v>
      </c>
      <c r="C1183">
        <v>56.79</v>
      </c>
      <c r="D1183">
        <v>56.411000000000001</v>
      </c>
      <c r="E1183">
        <v>56.573999999999998</v>
      </c>
      <c r="F1183">
        <v>57.713000000000001</v>
      </c>
      <c r="G1183">
        <v>57.381</v>
      </c>
      <c r="H1183">
        <v>57.798999999999999</v>
      </c>
      <c r="I1183" s="302">
        <v>39.555</v>
      </c>
      <c r="J1183" s="302">
        <v>40.491999999999997</v>
      </c>
      <c r="K1183" s="302">
        <v>39.783999999999999</v>
      </c>
      <c r="L1183" s="302">
        <v>42.41</v>
      </c>
      <c r="M1183" s="302">
        <v>39.866999999999997</v>
      </c>
      <c r="N1183" s="302">
        <v>40.204000000000001</v>
      </c>
      <c r="O1183" s="302">
        <v>41.485999999999997</v>
      </c>
      <c r="P1183" s="302">
        <v>39.534999999999997</v>
      </c>
      <c r="Q1183" s="302">
        <v>39.491999999999997</v>
      </c>
      <c r="R1183" s="302">
        <v>40.253999999999998</v>
      </c>
    </row>
    <row r="1184" spans="1:18">
      <c r="A1184">
        <v>1182</v>
      </c>
      <c r="B1184">
        <v>57.070999999999998</v>
      </c>
      <c r="C1184">
        <v>57.783000000000001</v>
      </c>
      <c r="D1184">
        <v>56.774000000000001</v>
      </c>
      <c r="E1184">
        <v>56.496000000000002</v>
      </c>
      <c r="F1184">
        <v>57.66</v>
      </c>
      <c r="G1184">
        <v>57.771999999999998</v>
      </c>
      <c r="H1184">
        <v>57.168999999999997</v>
      </c>
      <c r="I1184" s="302">
        <v>39.698999999999998</v>
      </c>
      <c r="J1184" s="302">
        <v>40.923000000000002</v>
      </c>
      <c r="K1184" s="302">
        <v>39.920999999999999</v>
      </c>
      <c r="L1184" s="302">
        <v>42.764000000000003</v>
      </c>
      <c r="M1184" s="302">
        <v>39.954000000000001</v>
      </c>
      <c r="N1184" s="302">
        <v>40.567999999999998</v>
      </c>
      <c r="O1184" s="302">
        <v>40.712000000000003</v>
      </c>
      <c r="P1184" s="302">
        <v>39.61</v>
      </c>
      <c r="Q1184" s="302">
        <v>39.593000000000004</v>
      </c>
      <c r="R1184" s="302">
        <v>40.063000000000002</v>
      </c>
    </row>
    <row r="1185" spans="1:18">
      <c r="A1185">
        <v>1183</v>
      </c>
      <c r="B1185">
        <v>57.137999999999998</v>
      </c>
      <c r="C1185">
        <v>57.061</v>
      </c>
      <c r="D1185">
        <v>56.85</v>
      </c>
      <c r="E1185">
        <v>56.896000000000001</v>
      </c>
      <c r="F1185">
        <v>56.93</v>
      </c>
      <c r="G1185">
        <v>56.954999999999998</v>
      </c>
      <c r="H1185">
        <v>57.755000000000003</v>
      </c>
      <c r="I1185" s="302">
        <v>39.799999999999997</v>
      </c>
      <c r="J1185" s="302">
        <v>141.02099999999999</v>
      </c>
      <c r="K1185" s="302">
        <v>39.777999999999999</v>
      </c>
      <c r="L1185" s="302">
        <v>43.118000000000002</v>
      </c>
      <c r="M1185" s="302">
        <v>39.975999999999999</v>
      </c>
      <c r="N1185" s="302">
        <v>40.171999999999997</v>
      </c>
      <c r="O1185" s="302">
        <v>40.683999999999997</v>
      </c>
      <c r="P1185" s="302">
        <v>39.424999999999997</v>
      </c>
      <c r="Q1185" s="302">
        <v>39.439</v>
      </c>
      <c r="R1185" s="302">
        <v>40.237000000000002</v>
      </c>
    </row>
    <row r="1186" spans="1:18">
      <c r="A1186">
        <v>1184</v>
      </c>
      <c r="B1186">
        <v>57.246000000000002</v>
      </c>
      <c r="C1186">
        <v>56.115000000000002</v>
      </c>
      <c r="D1186">
        <v>56.152000000000001</v>
      </c>
      <c r="E1186">
        <v>56.731000000000002</v>
      </c>
      <c r="F1186">
        <v>57.097000000000001</v>
      </c>
      <c r="G1186">
        <v>58.911000000000001</v>
      </c>
      <c r="H1186">
        <v>56.817</v>
      </c>
      <c r="I1186" s="302">
        <v>39.622</v>
      </c>
      <c r="J1186" s="302">
        <v>41.137</v>
      </c>
      <c r="K1186" s="302">
        <v>39.905999999999999</v>
      </c>
      <c r="L1186" s="302">
        <v>41.929000000000002</v>
      </c>
      <c r="M1186" s="302">
        <v>40.585000000000001</v>
      </c>
      <c r="N1186" s="302">
        <v>40.087000000000003</v>
      </c>
      <c r="O1186" s="302">
        <v>41.127000000000002</v>
      </c>
      <c r="P1186" s="302">
        <v>40.045000000000002</v>
      </c>
      <c r="Q1186" s="302">
        <v>39.753999999999998</v>
      </c>
      <c r="R1186" s="302">
        <v>40.161000000000001</v>
      </c>
    </row>
    <row r="1187" spans="1:18">
      <c r="A1187">
        <v>1185</v>
      </c>
      <c r="B1187">
        <v>55.375</v>
      </c>
      <c r="C1187">
        <v>58</v>
      </c>
      <c r="D1187">
        <v>57.862000000000002</v>
      </c>
      <c r="E1187">
        <v>56.404000000000003</v>
      </c>
      <c r="F1187">
        <v>56.597000000000001</v>
      </c>
      <c r="G1187">
        <v>58.485999999999997</v>
      </c>
      <c r="H1187">
        <v>58.298999999999999</v>
      </c>
      <c r="I1187" s="302">
        <v>39.713000000000001</v>
      </c>
      <c r="J1187" s="302">
        <v>40.619</v>
      </c>
      <c r="K1187" s="302">
        <v>39.749000000000002</v>
      </c>
      <c r="L1187" s="302">
        <v>42.963999999999999</v>
      </c>
      <c r="M1187" s="302">
        <v>39.89</v>
      </c>
      <c r="N1187" s="302">
        <v>40.524999999999999</v>
      </c>
      <c r="O1187" s="302">
        <v>40.371000000000002</v>
      </c>
      <c r="P1187" s="302">
        <v>39.600999999999999</v>
      </c>
      <c r="Q1187" s="302">
        <v>39.676000000000002</v>
      </c>
      <c r="R1187" s="302">
        <v>40.518999999999998</v>
      </c>
    </row>
    <row r="1188" spans="1:18">
      <c r="A1188">
        <v>1186</v>
      </c>
      <c r="B1188">
        <v>56.412999999999997</v>
      </c>
      <c r="C1188">
        <v>56.954999999999998</v>
      </c>
      <c r="D1188">
        <v>56.753</v>
      </c>
      <c r="E1188">
        <v>56.557000000000002</v>
      </c>
      <c r="F1188">
        <v>56.847000000000001</v>
      </c>
      <c r="G1188">
        <v>57.872</v>
      </c>
      <c r="H1188">
        <v>58.213000000000001</v>
      </c>
      <c r="I1188" s="302">
        <v>39.750999999999998</v>
      </c>
      <c r="J1188" s="302">
        <v>42.139000000000003</v>
      </c>
      <c r="K1188" s="302">
        <v>39.712000000000003</v>
      </c>
      <c r="L1188" s="302">
        <v>42.225000000000001</v>
      </c>
      <c r="M1188" s="302">
        <v>40.843000000000004</v>
      </c>
      <c r="N1188" s="302">
        <v>150.63200000000001</v>
      </c>
      <c r="O1188" s="302">
        <v>40.579000000000001</v>
      </c>
      <c r="P1188" s="302">
        <v>39.676000000000002</v>
      </c>
      <c r="Q1188" s="302">
        <v>39.475999999999999</v>
      </c>
      <c r="R1188" s="302">
        <v>40.408000000000001</v>
      </c>
    </row>
    <row r="1189" spans="1:18">
      <c r="A1189">
        <v>1187</v>
      </c>
      <c r="B1189">
        <v>56.737000000000002</v>
      </c>
      <c r="C1189">
        <v>56.508000000000003</v>
      </c>
      <c r="D1189">
        <v>56.768999999999998</v>
      </c>
      <c r="E1189">
        <v>57.390999999999998</v>
      </c>
      <c r="F1189">
        <v>56.942999999999998</v>
      </c>
      <c r="G1189">
        <v>57.353999999999999</v>
      </c>
      <c r="H1189">
        <v>57.841000000000001</v>
      </c>
      <c r="I1189" s="302">
        <v>39.832000000000001</v>
      </c>
      <c r="J1189" s="302">
        <v>40.677999999999997</v>
      </c>
      <c r="K1189" s="302">
        <v>39.866</v>
      </c>
      <c r="L1189" s="302">
        <v>42.835999999999999</v>
      </c>
      <c r="M1189" s="302">
        <v>142.65799999999999</v>
      </c>
      <c r="N1189" s="302">
        <v>41.088000000000001</v>
      </c>
      <c r="O1189" s="302">
        <v>40.954000000000001</v>
      </c>
      <c r="P1189" s="302">
        <v>39.585999999999999</v>
      </c>
      <c r="Q1189" s="302">
        <v>39.683999999999997</v>
      </c>
      <c r="R1189" s="302">
        <v>40.22</v>
      </c>
    </row>
    <row r="1190" spans="1:18">
      <c r="A1190">
        <v>1188</v>
      </c>
      <c r="B1190">
        <v>56.536999999999999</v>
      </c>
      <c r="C1190">
        <v>56.704999999999998</v>
      </c>
      <c r="D1190">
        <v>56.491</v>
      </c>
      <c r="E1190">
        <v>57.445</v>
      </c>
      <c r="F1190">
        <v>57.207000000000001</v>
      </c>
      <c r="G1190">
        <v>58.194000000000003</v>
      </c>
      <c r="H1190">
        <v>57.38</v>
      </c>
      <c r="I1190" s="302">
        <v>39.863999999999997</v>
      </c>
      <c r="J1190" s="302">
        <v>41.081000000000003</v>
      </c>
      <c r="K1190" s="302">
        <v>40.058999999999997</v>
      </c>
      <c r="L1190" s="302">
        <v>43.057000000000002</v>
      </c>
      <c r="M1190" s="302">
        <v>40.427</v>
      </c>
      <c r="N1190" s="302">
        <v>39.731000000000002</v>
      </c>
      <c r="O1190" s="302">
        <v>41.338999999999999</v>
      </c>
      <c r="P1190" s="302">
        <v>39.44</v>
      </c>
      <c r="Q1190" s="302">
        <v>40.118000000000002</v>
      </c>
      <c r="R1190" s="302">
        <v>40.350999999999999</v>
      </c>
    </row>
    <row r="1191" spans="1:18">
      <c r="A1191">
        <v>1189</v>
      </c>
      <c r="B1191">
        <v>56.182000000000002</v>
      </c>
      <c r="C1191">
        <v>56.783000000000001</v>
      </c>
      <c r="D1191">
        <v>56.014000000000003</v>
      </c>
      <c r="E1191">
        <v>113.791</v>
      </c>
      <c r="F1191">
        <v>57.234000000000002</v>
      </c>
      <c r="G1191">
        <v>57.741</v>
      </c>
      <c r="H1191">
        <v>58.162999999999997</v>
      </c>
      <c r="I1191" s="302">
        <v>39.749000000000002</v>
      </c>
      <c r="J1191" s="302">
        <v>40.457999999999998</v>
      </c>
      <c r="K1191" s="302">
        <v>39.738999999999997</v>
      </c>
      <c r="L1191" s="302">
        <v>42.076999999999998</v>
      </c>
      <c r="M1191" s="302">
        <v>40.585999999999999</v>
      </c>
      <c r="N1191" s="302">
        <v>39.828000000000003</v>
      </c>
      <c r="O1191" s="302">
        <v>40.362000000000002</v>
      </c>
      <c r="P1191" s="302">
        <v>39.646000000000001</v>
      </c>
      <c r="Q1191" s="302">
        <v>40.707999999999998</v>
      </c>
      <c r="R1191" s="302">
        <v>40.234999999999999</v>
      </c>
    </row>
    <row r="1192" spans="1:18">
      <c r="A1192">
        <v>1190</v>
      </c>
      <c r="B1192">
        <v>55.664000000000001</v>
      </c>
      <c r="C1192">
        <v>56.444000000000003</v>
      </c>
      <c r="D1192">
        <v>56.506999999999998</v>
      </c>
      <c r="E1192">
        <v>57.103000000000002</v>
      </c>
      <c r="F1192">
        <v>58.83</v>
      </c>
      <c r="G1192">
        <v>57.62</v>
      </c>
      <c r="H1192">
        <v>58.05</v>
      </c>
      <c r="I1192" s="302">
        <v>39.847999999999999</v>
      </c>
      <c r="J1192" s="302">
        <v>40.356999999999999</v>
      </c>
      <c r="K1192" s="302">
        <v>39.752000000000002</v>
      </c>
      <c r="L1192" s="302">
        <v>42.192999999999998</v>
      </c>
      <c r="M1192" s="302">
        <v>40.216000000000001</v>
      </c>
      <c r="N1192" s="302">
        <v>39.956000000000003</v>
      </c>
      <c r="O1192" s="302">
        <v>40.429000000000002</v>
      </c>
      <c r="P1192" s="302">
        <v>39.655999999999999</v>
      </c>
      <c r="Q1192" s="302">
        <v>140.744</v>
      </c>
      <c r="R1192" s="302">
        <v>40.191000000000003</v>
      </c>
    </row>
    <row r="1193" spans="1:18">
      <c r="A1193">
        <v>1191</v>
      </c>
      <c r="B1193">
        <v>56.185000000000002</v>
      </c>
      <c r="C1193">
        <v>57.237000000000002</v>
      </c>
      <c r="D1193">
        <v>56.180999999999997</v>
      </c>
      <c r="E1193">
        <v>57.247999999999998</v>
      </c>
      <c r="F1193">
        <v>57.999000000000002</v>
      </c>
      <c r="G1193">
        <v>58.475999999999999</v>
      </c>
      <c r="H1193">
        <v>57.771000000000001</v>
      </c>
      <c r="I1193" s="302">
        <v>39.750999999999998</v>
      </c>
      <c r="J1193" s="302">
        <v>39.975000000000001</v>
      </c>
      <c r="K1193" s="302">
        <v>39.706000000000003</v>
      </c>
      <c r="L1193" s="302">
        <v>42.395000000000003</v>
      </c>
      <c r="M1193" s="302">
        <v>40.271999999999998</v>
      </c>
      <c r="N1193" s="302">
        <v>39.503</v>
      </c>
      <c r="O1193" s="302">
        <v>40.603000000000002</v>
      </c>
      <c r="P1193" s="302">
        <v>39.642000000000003</v>
      </c>
      <c r="Q1193" s="302">
        <v>40.128999999999998</v>
      </c>
      <c r="R1193" s="302">
        <v>40.164000000000001</v>
      </c>
    </row>
    <row r="1194" spans="1:18">
      <c r="A1194">
        <v>1192</v>
      </c>
      <c r="B1194">
        <v>55.524000000000001</v>
      </c>
      <c r="C1194">
        <v>56.012</v>
      </c>
      <c r="D1194">
        <v>56.125999999999998</v>
      </c>
      <c r="E1194">
        <v>57.101999999999997</v>
      </c>
      <c r="F1194">
        <v>57.445999999999998</v>
      </c>
      <c r="G1194">
        <v>58.234999999999999</v>
      </c>
      <c r="H1194">
        <v>57.92</v>
      </c>
      <c r="I1194" s="302">
        <v>39.96</v>
      </c>
      <c r="J1194" s="302">
        <v>40.085000000000001</v>
      </c>
      <c r="K1194" s="302">
        <v>39.734000000000002</v>
      </c>
      <c r="L1194" s="302">
        <v>42.609000000000002</v>
      </c>
      <c r="M1194" s="302">
        <v>40.04</v>
      </c>
      <c r="N1194" s="302">
        <v>39.567999999999998</v>
      </c>
      <c r="O1194" s="302">
        <v>40.494999999999997</v>
      </c>
      <c r="P1194" s="302">
        <v>39.942999999999998</v>
      </c>
      <c r="Q1194" s="302">
        <v>41.207000000000001</v>
      </c>
      <c r="R1194" s="302">
        <v>40.121000000000002</v>
      </c>
    </row>
    <row r="1195" spans="1:18">
      <c r="A1195">
        <v>1193</v>
      </c>
      <c r="B1195">
        <v>56.662999999999997</v>
      </c>
      <c r="C1195">
        <v>56.606000000000002</v>
      </c>
      <c r="D1195">
        <v>56.283999999999999</v>
      </c>
      <c r="E1195">
        <v>57.209000000000003</v>
      </c>
      <c r="F1195">
        <v>58.212000000000003</v>
      </c>
      <c r="G1195">
        <v>58.689</v>
      </c>
      <c r="H1195">
        <v>57.677</v>
      </c>
      <c r="I1195" s="302">
        <v>39.625999999999998</v>
      </c>
      <c r="J1195" s="302">
        <v>40.142000000000003</v>
      </c>
      <c r="K1195" s="302">
        <v>39.689</v>
      </c>
      <c r="L1195" s="302">
        <v>42.81</v>
      </c>
      <c r="M1195" s="302">
        <v>40.232999999999997</v>
      </c>
      <c r="N1195" s="302">
        <v>39.573999999999998</v>
      </c>
      <c r="O1195" s="302">
        <v>40.463999999999999</v>
      </c>
      <c r="P1195" s="302">
        <v>39.588999999999999</v>
      </c>
      <c r="Q1195" s="302">
        <v>40.334000000000003</v>
      </c>
      <c r="R1195" s="302">
        <v>40.323</v>
      </c>
    </row>
    <row r="1196" spans="1:18">
      <c r="A1196">
        <v>1194</v>
      </c>
      <c r="B1196">
        <v>56.121000000000002</v>
      </c>
      <c r="C1196">
        <v>56.545999999999999</v>
      </c>
      <c r="D1196">
        <v>56.906999999999996</v>
      </c>
      <c r="E1196">
        <v>56.633000000000003</v>
      </c>
      <c r="F1196">
        <v>57.140999999999998</v>
      </c>
      <c r="G1196">
        <v>58.481000000000002</v>
      </c>
      <c r="H1196">
        <v>57.930999999999997</v>
      </c>
      <c r="I1196" s="302">
        <v>39.636000000000003</v>
      </c>
      <c r="J1196" s="302">
        <v>40.390999999999998</v>
      </c>
      <c r="K1196" s="302">
        <v>39.886000000000003</v>
      </c>
      <c r="L1196" s="302">
        <v>42.152000000000001</v>
      </c>
      <c r="M1196" s="302">
        <v>40.218000000000004</v>
      </c>
      <c r="N1196" s="302">
        <v>39.734000000000002</v>
      </c>
      <c r="O1196" s="302">
        <v>40.976999999999997</v>
      </c>
      <c r="P1196" s="302">
        <v>39.603999999999999</v>
      </c>
      <c r="Q1196" s="302">
        <v>40.091999999999999</v>
      </c>
      <c r="R1196" s="302">
        <v>40.210999999999999</v>
      </c>
    </row>
    <row r="1197" spans="1:18">
      <c r="A1197">
        <v>1195</v>
      </c>
      <c r="B1197">
        <v>56.094000000000001</v>
      </c>
      <c r="C1197">
        <v>56.631999999999998</v>
      </c>
      <c r="D1197">
        <v>56.521000000000001</v>
      </c>
      <c r="E1197">
        <v>56.415999999999997</v>
      </c>
      <c r="F1197">
        <v>57.392000000000003</v>
      </c>
      <c r="G1197">
        <v>57.987000000000002</v>
      </c>
      <c r="H1197">
        <v>58.273000000000003</v>
      </c>
      <c r="I1197" s="302">
        <v>39.808999999999997</v>
      </c>
      <c r="J1197" s="302">
        <v>40.399000000000001</v>
      </c>
      <c r="K1197" s="302">
        <v>141.495</v>
      </c>
      <c r="L1197" s="302">
        <v>43.104999999999997</v>
      </c>
      <c r="M1197" s="302">
        <v>40.781999999999996</v>
      </c>
      <c r="N1197" s="302">
        <v>39.793999999999997</v>
      </c>
      <c r="O1197" s="302">
        <v>40.914999999999999</v>
      </c>
      <c r="P1197" s="302">
        <v>39.880000000000003</v>
      </c>
      <c r="Q1197" s="302">
        <v>40.386000000000003</v>
      </c>
      <c r="R1197" s="302">
        <v>40.6</v>
      </c>
    </row>
    <row r="1198" spans="1:18">
      <c r="A1198">
        <v>1196</v>
      </c>
      <c r="B1198">
        <v>55.633000000000003</v>
      </c>
      <c r="C1198">
        <v>56.715000000000003</v>
      </c>
      <c r="D1198">
        <v>55.9</v>
      </c>
      <c r="E1198">
        <v>57.128</v>
      </c>
      <c r="F1198">
        <v>57.44</v>
      </c>
      <c r="G1198">
        <v>57.959000000000003</v>
      </c>
      <c r="H1198">
        <v>58.680999999999997</v>
      </c>
      <c r="I1198" s="302">
        <v>39.619</v>
      </c>
      <c r="J1198" s="302">
        <v>40.563000000000002</v>
      </c>
      <c r="K1198" s="302">
        <v>40.667999999999999</v>
      </c>
      <c r="L1198" s="302">
        <v>43.328000000000003</v>
      </c>
      <c r="M1198" s="302">
        <v>40.115000000000002</v>
      </c>
      <c r="N1198" s="302">
        <v>39.792000000000002</v>
      </c>
      <c r="O1198" s="302">
        <v>40.337000000000003</v>
      </c>
      <c r="P1198" s="302">
        <v>142.05699999999999</v>
      </c>
      <c r="Q1198" s="302">
        <v>40.194000000000003</v>
      </c>
      <c r="R1198" s="302">
        <v>40.162999999999997</v>
      </c>
    </row>
    <row r="1199" spans="1:18">
      <c r="A1199">
        <v>1197</v>
      </c>
      <c r="B1199">
        <v>56.539000000000001</v>
      </c>
      <c r="C1199">
        <v>56.53</v>
      </c>
      <c r="D1199">
        <v>56.408999999999999</v>
      </c>
      <c r="E1199">
        <v>57.003999999999998</v>
      </c>
      <c r="F1199">
        <v>56.151000000000003</v>
      </c>
      <c r="G1199">
        <v>58.018000000000001</v>
      </c>
      <c r="H1199">
        <v>56.546999999999997</v>
      </c>
      <c r="I1199" s="302">
        <v>39.848999999999997</v>
      </c>
      <c r="J1199" s="302">
        <v>40.232999999999997</v>
      </c>
      <c r="K1199" s="302">
        <v>40.362000000000002</v>
      </c>
      <c r="L1199" s="302">
        <v>42.195</v>
      </c>
      <c r="M1199" s="302">
        <v>40.057000000000002</v>
      </c>
      <c r="N1199" s="302">
        <v>39.811</v>
      </c>
      <c r="O1199" s="302">
        <v>40.616</v>
      </c>
      <c r="P1199" s="302">
        <v>40.408000000000001</v>
      </c>
      <c r="Q1199" s="302">
        <v>40.131999999999998</v>
      </c>
      <c r="R1199" s="302">
        <v>40.152000000000001</v>
      </c>
    </row>
    <row r="1200" spans="1:18">
      <c r="A1200">
        <v>1198</v>
      </c>
      <c r="B1200">
        <v>56.177</v>
      </c>
      <c r="C1200">
        <v>56.561</v>
      </c>
      <c r="D1200">
        <v>56.927999999999997</v>
      </c>
      <c r="E1200">
        <v>57.084000000000003</v>
      </c>
      <c r="F1200">
        <v>56.487000000000002</v>
      </c>
      <c r="G1200">
        <v>58.241999999999997</v>
      </c>
      <c r="H1200">
        <v>57.539000000000001</v>
      </c>
      <c r="I1200" s="302">
        <v>39.863999999999997</v>
      </c>
      <c r="J1200" s="302">
        <v>40.063000000000002</v>
      </c>
      <c r="K1200" s="302">
        <v>40.713999999999999</v>
      </c>
      <c r="L1200" s="302">
        <v>43.29</v>
      </c>
      <c r="M1200" s="302">
        <v>39.951999999999998</v>
      </c>
      <c r="N1200" s="302">
        <v>39.548000000000002</v>
      </c>
      <c r="O1200" s="302">
        <v>40.549999999999997</v>
      </c>
      <c r="P1200" s="302">
        <v>40.732999999999997</v>
      </c>
      <c r="Q1200" s="302">
        <v>40.350999999999999</v>
      </c>
      <c r="R1200" s="302">
        <v>40.023000000000003</v>
      </c>
    </row>
    <row r="1201" spans="1:18">
      <c r="A1201">
        <v>1199</v>
      </c>
      <c r="B1201">
        <v>55.529000000000003</v>
      </c>
      <c r="C1201">
        <v>57.12</v>
      </c>
      <c r="D1201">
        <v>57.103000000000002</v>
      </c>
      <c r="E1201">
        <v>56.999000000000002</v>
      </c>
      <c r="F1201">
        <v>56.393999999999998</v>
      </c>
      <c r="G1201">
        <v>59.472000000000001</v>
      </c>
      <c r="H1201">
        <v>58.798000000000002</v>
      </c>
      <c r="I1201" s="302">
        <v>39.658000000000001</v>
      </c>
      <c r="J1201" s="302">
        <v>40.237000000000002</v>
      </c>
      <c r="K1201" s="302">
        <v>39.886000000000003</v>
      </c>
      <c r="L1201" s="302">
        <v>42.296999999999997</v>
      </c>
      <c r="M1201" s="302">
        <v>39.902999999999999</v>
      </c>
      <c r="N1201" s="302">
        <v>39.716999999999999</v>
      </c>
      <c r="O1201" s="302">
        <v>40.360999999999997</v>
      </c>
      <c r="P1201" s="302">
        <v>40.314999999999998</v>
      </c>
      <c r="Q1201" s="302">
        <v>40.049999999999997</v>
      </c>
      <c r="R1201" s="302">
        <v>40.128</v>
      </c>
    </row>
    <row r="1202" spans="1:18">
      <c r="A1202">
        <v>1200</v>
      </c>
      <c r="B1202">
        <v>55.869</v>
      </c>
      <c r="C1202">
        <v>56.695999999999998</v>
      </c>
      <c r="D1202">
        <v>56.115000000000002</v>
      </c>
      <c r="E1202">
        <v>57.457999999999998</v>
      </c>
      <c r="F1202">
        <v>57.332000000000001</v>
      </c>
      <c r="G1202">
        <v>57.936999999999998</v>
      </c>
      <c r="H1202">
        <v>57.167999999999999</v>
      </c>
      <c r="I1202" s="302">
        <v>39.64</v>
      </c>
      <c r="J1202" s="302">
        <v>40.026000000000003</v>
      </c>
      <c r="K1202" s="302">
        <v>40.073999999999998</v>
      </c>
      <c r="L1202" s="302">
        <v>42.701000000000001</v>
      </c>
      <c r="M1202" s="302">
        <v>40.401000000000003</v>
      </c>
      <c r="N1202" s="302">
        <v>39.737000000000002</v>
      </c>
      <c r="O1202" s="302">
        <v>40.328000000000003</v>
      </c>
      <c r="P1202" s="302">
        <v>40.152000000000001</v>
      </c>
      <c r="Q1202" s="302">
        <v>39.94</v>
      </c>
      <c r="R1202" s="302">
        <v>40.164000000000001</v>
      </c>
    </row>
    <row r="1203" spans="1:18">
      <c r="A1203">
        <v>1201</v>
      </c>
      <c r="B1203">
        <v>56.247999999999998</v>
      </c>
      <c r="C1203">
        <v>56.122</v>
      </c>
      <c r="D1203">
        <v>56.039000000000001</v>
      </c>
      <c r="E1203">
        <v>57.076000000000001</v>
      </c>
      <c r="F1203">
        <v>58.378999999999998</v>
      </c>
      <c r="G1203">
        <v>57.93</v>
      </c>
      <c r="H1203">
        <v>57.771999999999998</v>
      </c>
      <c r="I1203" s="302">
        <v>39.618000000000002</v>
      </c>
      <c r="J1203" s="302">
        <v>40.082999999999998</v>
      </c>
      <c r="K1203" s="302">
        <v>39.698999999999998</v>
      </c>
      <c r="L1203" s="302">
        <v>43.109000000000002</v>
      </c>
      <c r="M1203" s="302">
        <v>40.130000000000003</v>
      </c>
      <c r="N1203" s="302">
        <v>39.51</v>
      </c>
      <c r="O1203" s="302">
        <v>40.472000000000001</v>
      </c>
      <c r="P1203" s="302">
        <v>40.011000000000003</v>
      </c>
      <c r="Q1203" s="302">
        <v>39.826000000000001</v>
      </c>
      <c r="R1203" s="302">
        <v>40.174999999999997</v>
      </c>
    </row>
    <row r="1204" spans="1:18">
      <c r="A1204">
        <v>1202</v>
      </c>
      <c r="B1204">
        <v>56.286999999999999</v>
      </c>
      <c r="C1204">
        <v>56.728000000000002</v>
      </c>
      <c r="D1204">
        <v>56.225999999999999</v>
      </c>
      <c r="E1204">
        <v>57.255000000000003</v>
      </c>
      <c r="F1204">
        <v>57.042999999999999</v>
      </c>
      <c r="G1204">
        <v>58.183</v>
      </c>
      <c r="H1204">
        <v>57.195999999999998</v>
      </c>
      <c r="I1204" s="302">
        <v>41.540999999999997</v>
      </c>
      <c r="J1204" s="302">
        <v>40.152999999999999</v>
      </c>
      <c r="K1204" s="302">
        <v>40.081000000000003</v>
      </c>
      <c r="L1204" s="302">
        <v>42.774000000000001</v>
      </c>
      <c r="M1204" s="302">
        <v>40.155000000000001</v>
      </c>
      <c r="N1204" s="302">
        <v>39.715000000000003</v>
      </c>
      <c r="O1204" s="302">
        <v>40.44</v>
      </c>
      <c r="P1204" s="302">
        <v>39.762</v>
      </c>
      <c r="Q1204" s="302">
        <v>39.832000000000001</v>
      </c>
      <c r="R1204" s="302">
        <v>39.973999999999997</v>
      </c>
    </row>
    <row r="1205" spans="1:18">
      <c r="A1205">
        <v>1203</v>
      </c>
      <c r="B1205">
        <v>56.027999999999999</v>
      </c>
      <c r="C1205">
        <v>57.02</v>
      </c>
      <c r="D1205">
        <v>56.369</v>
      </c>
      <c r="E1205">
        <v>57.548999999999999</v>
      </c>
      <c r="F1205">
        <v>56.475999999999999</v>
      </c>
      <c r="G1205">
        <v>58.640999999999998</v>
      </c>
      <c r="H1205">
        <v>58.100999999999999</v>
      </c>
      <c r="I1205" s="302">
        <v>141.54900000000001</v>
      </c>
      <c r="J1205" s="302">
        <v>40.125999999999998</v>
      </c>
      <c r="K1205" s="302">
        <v>39.789000000000001</v>
      </c>
      <c r="L1205" s="302">
        <v>43.658000000000001</v>
      </c>
      <c r="M1205" s="302">
        <v>40.113</v>
      </c>
      <c r="N1205" s="302">
        <v>39.576999999999998</v>
      </c>
      <c r="O1205" s="302">
        <v>40.591000000000001</v>
      </c>
      <c r="P1205" s="302">
        <v>39.709000000000003</v>
      </c>
      <c r="Q1205" s="302">
        <v>39.837000000000003</v>
      </c>
      <c r="R1205" s="302">
        <v>40.119</v>
      </c>
    </row>
    <row r="1206" spans="1:18">
      <c r="A1206">
        <v>1204</v>
      </c>
      <c r="B1206">
        <v>55.600999999999999</v>
      </c>
      <c r="C1206">
        <v>56.942999999999998</v>
      </c>
      <c r="D1206">
        <v>55.8</v>
      </c>
      <c r="E1206">
        <v>56.866999999999997</v>
      </c>
      <c r="F1206">
        <v>57.305999999999997</v>
      </c>
      <c r="G1206">
        <v>58.545999999999999</v>
      </c>
      <c r="H1206">
        <v>60.075000000000003</v>
      </c>
      <c r="I1206" s="302">
        <v>40.024000000000001</v>
      </c>
      <c r="J1206" s="302">
        <v>40.182000000000002</v>
      </c>
      <c r="K1206" s="302">
        <v>39.563000000000002</v>
      </c>
      <c r="L1206" s="302">
        <v>42.973999999999997</v>
      </c>
      <c r="M1206" s="302">
        <v>39.738</v>
      </c>
      <c r="N1206" s="302">
        <v>39.762999999999998</v>
      </c>
      <c r="O1206" s="302">
        <v>40.768999999999998</v>
      </c>
      <c r="P1206" s="302">
        <v>39.618000000000002</v>
      </c>
      <c r="Q1206" s="302">
        <v>40.036000000000001</v>
      </c>
      <c r="R1206" s="302">
        <v>39.993000000000002</v>
      </c>
    </row>
    <row r="1207" spans="1:18">
      <c r="A1207">
        <v>1205</v>
      </c>
      <c r="B1207">
        <v>55.741</v>
      </c>
      <c r="C1207">
        <v>57.040999999999997</v>
      </c>
      <c r="D1207">
        <v>56.223999999999997</v>
      </c>
      <c r="E1207">
        <v>57.527999999999999</v>
      </c>
      <c r="F1207">
        <v>56.749000000000002</v>
      </c>
      <c r="G1207">
        <v>58.456000000000003</v>
      </c>
      <c r="H1207">
        <v>57.828000000000003</v>
      </c>
      <c r="I1207" s="302">
        <v>40.314</v>
      </c>
      <c r="J1207" s="302">
        <v>40.002000000000002</v>
      </c>
      <c r="K1207" s="302">
        <v>39.698999999999998</v>
      </c>
      <c r="L1207" s="302">
        <v>42.014000000000003</v>
      </c>
      <c r="M1207" s="302">
        <v>39.792999999999999</v>
      </c>
      <c r="N1207" s="302">
        <v>40.375</v>
      </c>
      <c r="O1207" s="302">
        <v>40.695999999999998</v>
      </c>
      <c r="P1207" s="302">
        <v>39.777000000000001</v>
      </c>
      <c r="Q1207" s="302">
        <v>39.933</v>
      </c>
      <c r="R1207" s="302">
        <v>40.116999999999997</v>
      </c>
    </row>
    <row r="1208" spans="1:18">
      <c r="A1208">
        <v>1206</v>
      </c>
      <c r="B1208">
        <v>55.923999999999999</v>
      </c>
      <c r="C1208">
        <v>56.725000000000001</v>
      </c>
      <c r="D1208">
        <v>55.433999999999997</v>
      </c>
      <c r="E1208">
        <v>57.558999999999997</v>
      </c>
      <c r="F1208">
        <v>56.460999999999999</v>
      </c>
      <c r="G1208">
        <v>60.847999999999999</v>
      </c>
      <c r="H1208">
        <v>58.219000000000001</v>
      </c>
      <c r="I1208" s="302">
        <v>39.854999999999997</v>
      </c>
      <c r="J1208" s="302">
        <v>40.034999999999997</v>
      </c>
      <c r="K1208" s="302">
        <v>39.512</v>
      </c>
      <c r="L1208" s="302">
        <v>42.588999999999999</v>
      </c>
      <c r="M1208" s="302">
        <v>39.761000000000003</v>
      </c>
      <c r="N1208" s="302">
        <v>39.726999999999997</v>
      </c>
      <c r="O1208" s="302">
        <v>40.654000000000003</v>
      </c>
      <c r="P1208" s="302">
        <v>39.81</v>
      </c>
      <c r="Q1208" s="302">
        <v>39.875999999999998</v>
      </c>
      <c r="R1208" s="302">
        <v>39.841000000000001</v>
      </c>
    </row>
    <row r="1209" spans="1:18">
      <c r="A1209">
        <v>1207</v>
      </c>
      <c r="B1209">
        <v>56.228000000000002</v>
      </c>
      <c r="C1209">
        <v>56.98</v>
      </c>
      <c r="D1209">
        <v>56.798999999999999</v>
      </c>
      <c r="E1209">
        <v>57.786999999999999</v>
      </c>
      <c r="F1209">
        <v>56.851999999999997</v>
      </c>
      <c r="G1209">
        <v>58.542000000000002</v>
      </c>
      <c r="H1209">
        <v>57.77</v>
      </c>
      <c r="I1209" s="302">
        <v>39.771999999999998</v>
      </c>
      <c r="J1209" s="302">
        <v>39.985999999999997</v>
      </c>
      <c r="K1209" s="302">
        <v>39.634</v>
      </c>
      <c r="L1209" s="302">
        <v>41.603999999999999</v>
      </c>
      <c r="M1209" s="302">
        <v>39.825000000000003</v>
      </c>
      <c r="N1209" s="302">
        <v>39.561999999999998</v>
      </c>
      <c r="O1209" s="302">
        <v>40.421999999999997</v>
      </c>
      <c r="P1209" s="302">
        <v>39.658000000000001</v>
      </c>
      <c r="Q1209" s="302">
        <v>40.003999999999998</v>
      </c>
      <c r="R1209" s="302">
        <v>40.066000000000003</v>
      </c>
    </row>
    <row r="1210" spans="1:18">
      <c r="A1210">
        <v>1208</v>
      </c>
      <c r="B1210">
        <v>57.177</v>
      </c>
      <c r="C1210">
        <v>57.319000000000003</v>
      </c>
      <c r="D1210">
        <v>57.225000000000001</v>
      </c>
      <c r="E1210">
        <v>57.164999999999999</v>
      </c>
      <c r="F1210">
        <v>56.531999999999996</v>
      </c>
      <c r="G1210">
        <v>58.139000000000003</v>
      </c>
      <c r="H1210">
        <v>57.786000000000001</v>
      </c>
      <c r="I1210" s="302">
        <v>39.768999999999998</v>
      </c>
      <c r="J1210" s="302">
        <v>39.893000000000001</v>
      </c>
      <c r="K1210" s="302">
        <v>39.499000000000002</v>
      </c>
      <c r="L1210" s="302">
        <v>42.418999999999997</v>
      </c>
      <c r="M1210" s="302">
        <v>39.72</v>
      </c>
      <c r="N1210" s="302">
        <v>39.634</v>
      </c>
      <c r="O1210" s="302">
        <v>40.354999999999997</v>
      </c>
      <c r="P1210" s="302">
        <v>39.603000000000002</v>
      </c>
      <c r="Q1210" s="302">
        <v>39.988999999999997</v>
      </c>
      <c r="R1210" s="302">
        <v>40.018999999999998</v>
      </c>
    </row>
    <row r="1211" spans="1:18">
      <c r="A1211">
        <v>1209</v>
      </c>
      <c r="B1211">
        <v>56.287999999999997</v>
      </c>
      <c r="C1211">
        <v>57.262</v>
      </c>
      <c r="D1211">
        <v>56.186999999999998</v>
      </c>
      <c r="E1211">
        <v>56.829000000000001</v>
      </c>
      <c r="F1211">
        <v>57.41</v>
      </c>
      <c r="G1211">
        <v>58.415999999999997</v>
      </c>
      <c r="H1211">
        <v>56.776000000000003</v>
      </c>
      <c r="I1211" s="302">
        <v>39.753999999999998</v>
      </c>
      <c r="J1211" s="302">
        <v>40.033999999999999</v>
      </c>
      <c r="K1211" s="302">
        <v>39.478000000000002</v>
      </c>
      <c r="L1211" s="302">
        <v>42.042000000000002</v>
      </c>
      <c r="M1211" s="302">
        <v>40.159999999999997</v>
      </c>
      <c r="N1211" s="302">
        <v>39.536999999999999</v>
      </c>
      <c r="O1211" s="302">
        <v>40.295999999999999</v>
      </c>
      <c r="P1211" s="302">
        <v>39.659999999999997</v>
      </c>
      <c r="Q1211" s="302">
        <v>39.997999999999998</v>
      </c>
      <c r="R1211" s="302">
        <v>40.414999999999999</v>
      </c>
    </row>
    <row r="1212" spans="1:18">
      <c r="A1212">
        <v>1210</v>
      </c>
      <c r="B1212">
        <v>56.204999999999998</v>
      </c>
      <c r="C1212">
        <v>57.533000000000001</v>
      </c>
      <c r="D1212">
        <v>55.825000000000003</v>
      </c>
      <c r="E1212">
        <v>57.454000000000001</v>
      </c>
      <c r="F1212">
        <v>57.009</v>
      </c>
      <c r="G1212">
        <v>58.037999999999997</v>
      </c>
      <c r="H1212">
        <v>57.649000000000001</v>
      </c>
      <c r="I1212" s="302">
        <v>39.692</v>
      </c>
      <c r="J1212" s="302">
        <v>40.939</v>
      </c>
      <c r="K1212" s="302">
        <v>39.484999999999999</v>
      </c>
      <c r="L1212" s="302">
        <v>42.692</v>
      </c>
      <c r="M1212" s="302">
        <v>40.179000000000002</v>
      </c>
      <c r="N1212" s="302">
        <v>39.877000000000002</v>
      </c>
      <c r="O1212" s="302">
        <v>40.375999999999998</v>
      </c>
      <c r="P1212" s="302">
        <v>39.798999999999999</v>
      </c>
      <c r="Q1212" s="302">
        <v>40.19</v>
      </c>
      <c r="R1212" s="302">
        <v>140.97800000000001</v>
      </c>
    </row>
    <row r="1213" spans="1:18">
      <c r="A1213">
        <v>1211</v>
      </c>
      <c r="B1213">
        <v>56.448999999999998</v>
      </c>
      <c r="C1213">
        <v>57.756999999999998</v>
      </c>
      <c r="D1213">
        <v>56.033999999999999</v>
      </c>
      <c r="E1213">
        <v>56.976999999999997</v>
      </c>
      <c r="F1213">
        <v>56.500999999999998</v>
      </c>
      <c r="G1213">
        <v>57.127000000000002</v>
      </c>
      <c r="H1213">
        <v>57.384999999999998</v>
      </c>
      <c r="I1213" s="302">
        <v>39.816000000000003</v>
      </c>
      <c r="J1213" s="302">
        <v>41.396000000000001</v>
      </c>
      <c r="K1213" s="302">
        <v>39.536000000000001</v>
      </c>
      <c r="L1213" s="302">
        <v>43.664999999999999</v>
      </c>
      <c r="M1213" s="302">
        <v>40.076999999999998</v>
      </c>
      <c r="N1213" s="302">
        <v>39.621000000000002</v>
      </c>
      <c r="O1213" s="302">
        <v>40.372</v>
      </c>
      <c r="P1213" s="302">
        <v>39.701999999999998</v>
      </c>
      <c r="Q1213" s="302">
        <v>40.042000000000002</v>
      </c>
      <c r="R1213" s="302">
        <v>40.473999999999997</v>
      </c>
    </row>
    <row r="1214" spans="1:18">
      <c r="A1214">
        <v>1212</v>
      </c>
      <c r="B1214">
        <v>56.029000000000003</v>
      </c>
      <c r="C1214">
        <v>57.29</v>
      </c>
      <c r="D1214">
        <v>55.738</v>
      </c>
      <c r="E1214">
        <v>57.439</v>
      </c>
      <c r="F1214">
        <v>56.844000000000001</v>
      </c>
      <c r="G1214">
        <v>58.136000000000003</v>
      </c>
      <c r="H1214">
        <v>57.588000000000001</v>
      </c>
      <c r="I1214" s="302">
        <v>39.914999999999999</v>
      </c>
      <c r="J1214" s="302">
        <v>40.170999999999999</v>
      </c>
      <c r="K1214" s="302">
        <v>39.518999999999998</v>
      </c>
      <c r="L1214" s="302">
        <v>43.392000000000003</v>
      </c>
      <c r="M1214" s="302">
        <v>39.728999999999999</v>
      </c>
      <c r="N1214" s="302">
        <v>39.67</v>
      </c>
      <c r="O1214" s="302">
        <v>40.265000000000001</v>
      </c>
      <c r="P1214" s="302">
        <v>39.616</v>
      </c>
      <c r="Q1214" s="302">
        <v>39.85</v>
      </c>
      <c r="R1214" s="302">
        <v>40.366</v>
      </c>
    </row>
    <row r="1215" spans="1:18">
      <c r="A1215">
        <v>1213</v>
      </c>
      <c r="B1215">
        <v>56.664000000000001</v>
      </c>
      <c r="C1215">
        <v>57.048000000000002</v>
      </c>
      <c r="D1215">
        <v>55.95</v>
      </c>
      <c r="E1215">
        <v>57.054000000000002</v>
      </c>
      <c r="F1215">
        <v>60.116</v>
      </c>
      <c r="G1215">
        <v>58.707999999999998</v>
      </c>
      <c r="H1215">
        <v>57.615000000000002</v>
      </c>
      <c r="I1215" s="302">
        <v>39.572000000000003</v>
      </c>
      <c r="J1215" s="302">
        <v>39.939</v>
      </c>
      <c r="K1215" s="302">
        <v>39.643000000000001</v>
      </c>
      <c r="L1215" s="302">
        <v>44.021000000000001</v>
      </c>
      <c r="M1215" s="302">
        <v>39.944000000000003</v>
      </c>
      <c r="N1215" s="302">
        <v>39.502000000000002</v>
      </c>
      <c r="O1215" s="302">
        <v>40.353999999999999</v>
      </c>
      <c r="P1215" s="302">
        <v>39.704999999999998</v>
      </c>
      <c r="Q1215" s="302">
        <v>40.045000000000002</v>
      </c>
      <c r="R1215" s="302">
        <v>40.231999999999999</v>
      </c>
    </row>
    <row r="1216" spans="1:18">
      <c r="A1216">
        <v>1214</v>
      </c>
      <c r="B1216">
        <v>56.954999999999998</v>
      </c>
      <c r="C1216">
        <v>56.911000000000001</v>
      </c>
      <c r="D1216">
        <v>55.942</v>
      </c>
      <c r="E1216">
        <v>57.42</v>
      </c>
      <c r="F1216">
        <v>56.692999999999998</v>
      </c>
      <c r="G1216">
        <v>57.732999999999997</v>
      </c>
      <c r="H1216">
        <v>57.814</v>
      </c>
      <c r="I1216" s="302">
        <v>39.604999999999997</v>
      </c>
      <c r="J1216" s="302">
        <v>39.981999999999999</v>
      </c>
      <c r="K1216" s="302">
        <v>39.317999999999998</v>
      </c>
      <c r="L1216" s="302">
        <v>44.08</v>
      </c>
      <c r="M1216" s="302">
        <v>39.72</v>
      </c>
      <c r="N1216" s="302">
        <v>39.542000000000002</v>
      </c>
      <c r="O1216" s="302">
        <v>40.319000000000003</v>
      </c>
      <c r="P1216" s="302">
        <v>39.786000000000001</v>
      </c>
      <c r="Q1216" s="302">
        <v>40.197000000000003</v>
      </c>
      <c r="R1216" s="302">
        <v>40.052</v>
      </c>
    </row>
    <row r="1217" spans="1:18">
      <c r="A1217">
        <v>1215</v>
      </c>
      <c r="B1217">
        <v>57.231000000000002</v>
      </c>
      <c r="C1217">
        <v>57.332000000000001</v>
      </c>
      <c r="D1217">
        <v>55.591000000000001</v>
      </c>
      <c r="E1217">
        <v>57.152999999999999</v>
      </c>
      <c r="F1217">
        <v>60.026000000000003</v>
      </c>
      <c r="G1217">
        <v>58.155999999999999</v>
      </c>
      <c r="H1217">
        <v>57.89</v>
      </c>
      <c r="I1217" s="302">
        <v>39.512999999999998</v>
      </c>
      <c r="J1217" s="302">
        <v>40.103000000000002</v>
      </c>
      <c r="K1217" s="302">
        <v>39.51</v>
      </c>
      <c r="L1217" s="302">
        <v>145.94499999999999</v>
      </c>
      <c r="M1217" s="302">
        <v>39.817999999999998</v>
      </c>
      <c r="N1217" s="302">
        <v>39.622999999999998</v>
      </c>
      <c r="O1217" s="302">
        <v>40.311</v>
      </c>
      <c r="P1217" s="302">
        <v>39.698999999999998</v>
      </c>
      <c r="Q1217" s="302">
        <v>40.100999999999999</v>
      </c>
      <c r="R1217" s="302">
        <v>39.889000000000003</v>
      </c>
    </row>
    <row r="1218" spans="1:18">
      <c r="A1218">
        <v>1216</v>
      </c>
      <c r="B1218">
        <v>57.399000000000001</v>
      </c>
      <c r="C1218">
        <v>58.085000000000001</v>
      </c>
      <c r="D1218">
        <v>56.045000000000002</v>
      </c>
      <c r="E1218">
        <v>56.773000000000003</v>
      </c>
      <c r="F1218">
        <v>57.37</v>
      </c>
      <c r="G1218">
        <v>58.396000000000001</v>
      </c>
      <c r="H1218">
        <v>58.557000000000002</v>
      </c>
      <c r="I1218" s="302">
        <v>40.015000000000001</v>
      </c>
      <c r="J1218" s="302">
        <v>39.945999999999998</v>
      </c>
      <c r="K1218" s="302">
        <v>39.51</v>
      </c>
      <c r="L1218" s="302">
        <v>42.341999999999999</v>
      </c>
      <c r="M1218" s="302">
        <v>39.92</v>
      </c>
      <c r="N1218" s="302">
        <v>39.604999999999997</v>
      </c>
      <c r="O1218" s="302">
        <v>40.152999999999999</v>
      </c>
      <c r="P1218" s="302">
        <v>40.408000000000001</v>
      </c>
      <c r="Q1218" s="302">
        <v>40.03</v>
      </c>
      <c r="R1218" s="302">
        <v>39.984999999999999</v>
      </c>
    </row>
    <row r="1219" spans="1:18">
      <c r="A1219">
        <v>1217</v>
      </c>
      <c r="B1219">
        <v>57.069000000000003</v>
      </c>
      <c r="C1219">
        <v>57.57</v>
      </c>
      <c r="D1219">
        <v>55.511000000000003</v>
      </c>
      <c r="E1219">
        <v>56.598999999999997</v>
      </c>
      <c r="F1219">
        <v>56.875</v>
      </c>
      <c r="G1219">
        <v>57.877000000000002</v>
      </c>
      <c r="H1219">
        <v>56.753999999999998</v>
      </c>
      <c r="I1219" s="302">
        <v>39.838000000000001</v>
      </c>
      <c r="J1219" s="302">
        <v>39.981999999999999</v>
      </c>
      <c r="K1219" s="302">
        <v>39.941000000000003</v>
      </c>
      <c r="L1219" s="302">
        <v>42.171999999999997</v>
      </c>
      <c r="M1219" s="302">
        <v>40.042000000000002</v>
      </c>
      <c r="N1219" s="302">
        <v>39.69</v>
      </c>
      <c r="O1219" s="302">
        <v>40.424999999999997</v>
      </c>
      <c r="P1219" s="302">
        <v>39.695</v>
      </c>
      <c r="Q1219" s="302">
        <v>40.113</v>
      </c>
      <c r="R1219" s="302">
        <v>40.347000000000001</v>
      </c>
    </row>
    <row r="1220" spans="1:18">
      <c r="A1220">
        <v>1218</v>
      </c>
      <c r="B1220">
        <v>56.969000000000001</v>
      </c>
      <c r="C1220">
        <v>57.293999999999997</v>
      </c>
      <c r="D1220">
        <v>55.813000000000002</v>
      </c>
      <c r="E1220">
        <v>56.414999999999999</v>
      </c>
      <c r="F1220">
        <v>56.448999999999998</v>
      </c>
      <c r="G1220">
        <v>58.125999999999998</v>
      </c>
      <c r="H1220">
        <v>57.674999999999997</v>
      </c>
      <c r="I1220" s="302">
        <v>39.712000000000003</v>
      </c>
      <c r="J1220" s="302">
        <v>39.9</v>
      </c>
      <c r="K1220" s="302">
        <v>39.475999999999999</v>
      </c>
      <c r="L1220" s="302">
        <v>41.915999999999997</v>
      </c>
      <c r="M1220" s="302">
        <v>39.866</v>
      </c>
      <c r="N1220" s="302">
        <v>39.494999999999997</v>
      </c>
      <c r="O1220" s="302">
        <v>40.624000000000002</v>
      </c>
      <c r="P1220" s="302">
        <v>39.601999999999997</v>
      </c>
      <c r="Q1220" s="302">
        <v>40.052</v>
      </c>
      <c r="R1220" s="302">
        <v>39.756</v>
      </c>
    </row>
    <row r="1221" spans="1:18">
      <c r="A1221">
        <v>1219</v>
      </c>
      <c r="B1221">
        <v>57.18</v>
      </c>
      <c r="C1221">
        <v>57.482999999999997</v>
      </c>
      <c r="D1221">
        <v>55.676000000000002</v>
      </c>
      <c r="E1221">
        <v>56.271999999999998</v>
      </c>
      <c r="F1221">
        <v>56.555</v>
      </c>
      <c r="G1221">
        <v>58.713999999999999</v>
      </c>
      <c r="H1221">
        <v>57.686999999999998</v>
      </c>
      <c r="I1221" s="302">
        <v>39.643000000000001</v>
      </c>
      <c r="J1221" s="302">
        <v>40.125</v>
      </c>
      <c r="K1221" s="302">
        <v>39.469000000000001</v>
      </c>
      <c r="L1221" s="302">
        <v>41.831000000000003</v>
      </c>
      <c r="M1221" s="302">
        <v>39.790999999999997</v>
      </c>
      <c r="N1221" s="302">
        <v>39.575000000000003</v>
      </c>
      <c r="O1221" s="302">
        <v>40.887</v>
      </c>
      <c r="P1221" s="302">
        <v>40.383000000000003</v>
      </c>
      <c r="Q1221" s="302">
        <v>40.073</v>
      </c>
      <c r="R1221" s="302">
        <v>40.125999999999998</v>
      </c>
    </row>
    <row r="1222" spans="1:18">
      <c r="A1222">
        <v>1220</v>
      </c>
      <c r="B1222">
        <v>57.311</v>
      </c>
      <c r="C1222">
        <v>58</v>
      </c>
      <c r="D1222">
        <v>55.716000000000001</v>
      </c>
      <c r="E1222">
        <v>56.985999999999997</v>
      </c>
      <c r="F1222">
        <v>57.146999999999998</v>
      </c>
      <c r="G1222">
        <v>57.911000000000001</v>
      </c>
      <c r="H1222">
        <v>58.475000000000001</v>
      </c>
      <c r="I1222" s="302">
        <v>39.887</v>
      </c>
      <c r="J1222" s="302">
        <v>40.171999999999997</v>
      </c>
      <c r="K1222" s="302">
        <v>39.412999999999997</v>
      </c>
      <c r="L1222" s="302">
        <v>42.064999999999998</v>
      </c>
      <c r="M1222" s="302">
        <v>39.805</v>
      </c>
      <c r="N1222" s="302">
        <v>40.716000000000001</v>
      </c>
      <c r="O1222" s="302">
        <v>40.603000000000002</v>
      </c>
      <c r="P1222" s="302">
        <v>39.691000000000003</v>
      </c>
      <c r="Q1222" s="302">
        <v>40.22</v>
      </c>
      <c r="R1222" s="302">
        <v>39.896999999999998</v>
      </c>
    </row>
    <row r="1223" spans="1:18">
      <c r="A1223">
        <v>1221</v>
      </c>
      <c r="B1223">
        <v>57.555999999999997</v>
      </c>
      <c r="C1223">
        <v>57.784999999999997</v>
      </c>
      <c r="D1223">
        <v>55.941000000000003</v>
      </c>
      <c r="E1223">
        <v>56.637</v>
      </c>
      <c r="F1223">
        <v>58.07</v>
      </c>
      <c r="G1223">
        <v>57.923000000000002</v>
      </c>
      <c r="H1223">
        <v>57.531999999999996</v>
      </c>
      <c r="I1223" s="302">
        <v>39.64</v>
      </c>
      <c r="J1223" s="302">
        <v>140.364</v>
      </c>
      <c r="K1223" s="302">
        <v>39.536000000000001</v>
      </c>
      <c r="L1223" s="302">
        <v>41.999000000000002</v>
      </c>
      <c r="M1223" s="302">
        <v>39.640999999999998</v>
      </c>
      <c r="N1223" s="302">
        <v>39.722999999999999</v>
      </c>
      <c r="O1223" s="302">
        <v>40.421999999999997</v>
      </c>
      <c r="P1223" s="302">
        <v>39.777999999999999</v>
      </c>
      <c r="Q1223" s="302">
        <v>40.08</v>
      </c>
      <c r="R1223" s="302">
        <v>39.735999999999997</v>
      </c>
    </row>
    <row r="1224" spans="1:18">
      <c r="A1224">
        <v>1222</v>
      </c>
      <c r="B1224">
        <v>56.554000000000002</v>
      </c>
      <c r="C1224">
        <v>58.015000000000001</v>
      </c>
      <c r="D1224">
        <v>55.453000000000003</v>
      </c>
      <c r="E1224">
        <v>56.552999999999997</v>
      </c>
      <c r="F1224">
        <v>57.44</v>
      </c>
      <c r="G1224">
        <v>58.813000000000002</v>
      </c>
      <c r="H1224">
        <v>57.026000000000003</v>
      </c>
      <c r="I1224" s="302">
        <v>39.648000000000003</v>
      </c>
      <c r="J1224" s="302">
        <v>42.152000000000001</v>
      </c>
      <c r="K1224" s="302">
        <v>39.429000000000002</v>
      </c>
      <c r="L1224" s="302">
        <v>41.645000000000003</v>
      </c>
      <c r="M1224" s="302">
        <v>39.877000000000002</v>
      </c>
      <c r="N1224" s="302">
        <v>40.156999999999996</v>
      </c>
      <c r="O1224" s="302">
        <v>40.17</v>
      </c>
      <c r="P1224" s="302">
        <v>39.6</v>
      </c>
      <c r="Q1224" s="302">
        <v>39.924999999999997</v>
      </c>
      <c r="R1224" s="302">
        <v>40.256999999999998</v>
      </c>
    </row>
    <row r="1225" spans="1:18">
      <c r="A1225">
        <v>1223</v>
      </c>
      <c r="B1225">
        <v>57.338000000000001</v>
      </c>
      <c r="C1225">
        <v>58.109000000000002</v>
      </c>
      <c r="D1225">
        <v>56.311999999999998</v>
      </c>
      <c r="E1225">
        <v>57.14</v>
      </c>
      <c r="F1225">
        <v>56.343000000000004</v>
      </c>
      <c r="G1225">
        <v>58.441000000000003</v>
      </c>
      <c r="H1225">
        <v>58.091000000000001</v>
      </c>
      <c r="I1225" s="302">
        <v>40.137</v>
      </c>
      <c r="J1225" s="302">
        <v>41.183999999999997</v>
      </c>
      <c r="K1225" s="302">
        <v>39.404000000000003</v>
      </c>
      <c r="L1225" s="302">
        <v>42.030999999999999</v>
      </c>
      <c r="M1225" s="302">
        <v>40.1</v>
      </c>
      <c r="N1225" s="302">
        <v>41.091999999999999</v>
      </c>
      <c r="O1225" s="302">
        <v>40.293999999999997</v>
      </c>
      <c r="P1225" s="302">
        <v>39.634999999999998</v>
      </c>
      <c r="Q1225" s="302">
        <v>40.206000000000003</v>
      </c>
      <c r="R1225" s="302">
        <v>39.911999999999999</v>
      </c>
    </row>
    <row r="1226" spans="1:18">
      <c r="A1226">
        <v>1224</v>
      </c>
      <c r="B1226">
        <v>57.478000000000002</v>
      </c>
      <c r="C1226">
        <v>57.835000000000001</v>
      </c>
      <c r="D1226">
        <v>56.66</v>
      </c>
      <c r="E1226">
        <v>56.771000000000001</v>
      </c>
      <c r="F1226">
        <v>57.628999999999998</v>
      </c>
      <c r="G1226">
        <v>58.942999999999998</v>
      </c>
      <c r="H1226">
        <v>58.045000000000002</v>
      </c>
      <c r="I1226" s="302">
        <v>40.332999999999998</v>
      </c>
      <c r="J1226" s="302">
        <v>40.332999999999998</v>
      </c>
      <c r="K1226" s="302">
        <v>39.51</v>
      </c>
      <c r="L1226" s="302">
        <v>41.954999999999998</v>
      </c>
      <c r="M1226" s="302">
        <v>40.161999999999999</v>
      </c>
      <c r="N1226" s="302">
        <v>40.335000000000001</v>
      </c>
      <c r="O1226" s="302">
        <v>40.506</v>
      </c>
      <c r="P1226" s="302">
        <v>39.499000000000002</v>
      </c>
      <c r="Q1226" s="302">
        <v>141.27600000000001</v>
      </c>
      <c r="R1226" s="302">
        <v>40.06</v>
      </c>
    </row>
    <row r="1227" spans="1:18">
      <c r="A1227">
        <v>1225</v>
      </c>
      <c r="B1227">
        <v>56.637</v>
      </c>
      <c r="C1227">
        <v>57.222999999999999</v>
      </c>
      <c r="D1227">
        <v>56.209000000000003</v>
      </c>
      <c r="E1227">
        <v>56.838999999999999</v>
      </c>
      <c r="F1227">
        <v>57.064999999999998</v>
      </c>
      <c r="G1227">
        <v>58.34</v>
      </c>
      <c r="H1227">
        <v>59.22</v>
      </c>
      <c r="I1227" s="302">
        <v>39.899000000000001</v>
      </c>
      <c r="J1227" s="302">
        <v>40.246000000000002</v>
      </c>
      <c r="K1227" s="302">
        <v>39.497</v>
      </c>
      <c r="L1227" s="302">
        <v>42.131</v>
      </c>
      <c r="M1227" s="302">
        <v>39.906999999999996</v>
      </c>
      <c r="N1227" s="302">
        <v>39.643000000000001</v>
      </c>
      <c r="O1227" s="302">
        <v>40.606999999999999</v>
      </c>
      <c r="P1227" s="302">
        <v>39.588999999999999</v>
      </c>
      <c r="Q1227" s="302">
        <v>40.712000000000003</v>
      </c>
      <c r="R1227" s="302">
        <v>39.844000000000001</v>
      </c>
    </row>
    <row r="1228" spans="1:18">
      <c r="A1228">
        <v>1226</v>
      </c>
      <c r="B1228">
        <v>56.741999999999997</v>
      </c>
      <c r="C1228">
        <v>57.387999999999998</v>
      </c>
      <c r="D1228">
        <v>55.518999999999998</v>
      </c>
      <c r="E1228">
        <v>56.83</v>
      </c>
      <c r="F1228">
        <v>56.606000000000002</v>
      </c>
      <c r="G1228">
        <v>57.817</v>
      </c>
      <c r="H1228">
        <v>57.837000000000003</v>
      </c>
      <c r="I1228" s="302">
        <v>39.755000000000003</v>
      </c>
      <c r="J1228" s="302">
        <v>40.243000000000002</v>
      </c>
      <c r="K1228" s="302">
        <v>39.536999999999999</v>
      </c>
      <c r="L1228" s="302">
        <v>41.9</v>
      </c>
      <c r="M1228" s="302">
        <v>40.075000000000003</v>
      </c>
      <c r="N1228" s="302">
        <v>40.423999999999999</v>
      </c>
      <c r="O1228" s="302">
        <v>40.457000000000001</v>
      </c>
      <c r="P1228" s="302">
        <v>39.792999999999999</v>
      </c>
      <c r="Q1228" s="302">
        <v>40.591000000000001</v>
      </c>
      <c r="R1228" s="302">
        <v>39.552999999999997</v>
      </c>
    </row>
    <row r="1229" spans="1:18">
      <c r="A1229">
        <v>1227</v>
      </c>
      <c r="B1229">
        <v>58.411999999999999</v>
      </c>
      <c r="C1229">
        <v>57.463999999999999</v>
      </c>
      <c r="D1229">
        <v>56.137999999999998</v>
      </c>
      <c r="E1229">
        <v>56.866</v>
      </c>
      <c r="F1229">
        <v>57.427</v>
      </c>
      <c r="G1229">
        <v>57.981000000000002</v>
      </c>
      <c r="H1229">
        <v>58.040999999999997</v>
      </c>
      <c r="I1229" s="302">
        <v>40.017000000000003</v>
      </c>
      <c r="J1229" s="302">
        <v>40.069000000000003</v>
      </c>
      <c r="K1229" s="302">
        <v>39.402999999999999</v>
      </c>
      <c r="L1229" s="302">
        <v>41.625999999999998</v>
      </c>
      <c r="M1229" s="302">
        <v>39.79</v>
      </c>
      <c r="N1229" s="302">
        <v>39.521999999999998</v>
      </c>
      <c r="O1229" s="302">
        <v>40.609000000000002</v>
      </c>
      <c r="P1229" s="302">
        <v>39.555</v>
      </c>
      <c r="Q1229" s="302">
        <v>39.914000000000001</v>
      </c>
      <c r="R1229" s="302">
        <v>40.075000000000003</v>
      </c>
    </row>
    <row r="1230" spans="1:18">
      <c r="A1230">
        <v>1228</v>
      </c>
      <c r="B1230">
        <v>56.726999999999997</v>
      </c>
      <c r="C1230">
        <v>57.667999999999999</v>
      </c>
      <c r="D1230">
        <v>55.933999999999997</v>
      </c>
      <c r="E1230">
        <v>57.939</v>
      </c>
      <c r="F1230">
        <v>57.293999999999997</v>
      </c>
      <c r="G1230">
        <v>57.622</v>
      </c>
      <c r="H1230">
        <v>57.569000000000003</v>
      </c>
      <c r="I1230" s="302">
        <v>39.738999999999997</v>
      </c>
      <c r="J1230" s="302">
        <v>39.859000000000002</v>
      </c>
      <c r="K1230" s="302">
        <v>39.423000000000002</v>
      </c>
      <c r="L1230" s="302">
        <v>41.75</v>
      </c>
      <c r="M1230" s="302">
        <v>39.731999999999999</v>
      </c>
      <c r="N1230" s="302">
        <v>39.436</v>
      </c>
      <c r="O1230" s="302">
        <v>40.573999999999998</v>
      </c>
      <c r="P1230" s="302">
        <v>39.658000000000001</v>
      </c>
      <c r="Q1230" s="302">
        <v>40.624000000000002</v>
      </c>
      <c r="R1230" s="302">
        <v>39.816000000000003</v>
      </c>
    </row>
    <row r="1231" spans="1:18">
      <c r="A1231">
        <v>1229</v>
      </c>
      <c r="B1231">
        <v>55.874000000000002</v>
      </c>
      <c r="C1231">
        <v>57.536999999999999</v>
      </c>
      <c r="D1231">
        <v>56.709000000000003</v>
      </c>
      <c r="E1231">
        <v>57.414999999999999</v>
      </c>
      <c r="F1231">
        <v>57.353000000000002</v>
      </c>
      <c r="G1231">
        <v>58.024000000000001</v>
      </c>
      <c r="H1231">
        <v>57.875999999999998</v>
      </c>
      <c r="I1231" s="302">
        <v>39.948</v>
      </c>
      <c r="J1231" s="302">
        <v>40.000999999999998</v>
      </c>
      <c r="K1231" s="302">
        <v>39.366</v>
      </c>
      <c r="L1231" s="302">
        <v>42.154000000000003</v>
      </c>
      <c r="M1231" s="302">
        <v>40.143000000000001</v>
      </c>
      <c r="N1231" s="302">
        <v>39.594999999999999</v>
      </c>
      <c r="O1231" s="302">
        <v>41.033000000000001</v>
      </c>
      <c r="P1231" s="302">
        <v>39.598999999999997</v>
      </c>
      <c r="Q1231" s="302">
        <v>39.795999999999999</v>
      </c>
      <c r="R1231" s="302">
        <v>40.058999999999997</v>
      </c>
    </row>
    <row r="1232" spans="1:18">
      <c r="A1232">
        <v>1230</v>
      </c>
      <c r="B1232">
        <v>57.145000000000003</v>
      </c>
      <c r="C1232">
        <v>57.399000000000001</v>
      </c>
      <c r="D1232">
        <v>55.783999999999999</v>
      </c>
      <c r="E1232">
        <v>57.030999999999999</v>
      </c>
      <c r="F1232">
        <v>58.13</v>
      </c>
      <c r="G1232">
        <v>57.8</v>
      </c>
      <c r="H1232">
        <v>57.305999999999997</v>
      </c>
      <c r="I1232" s="302">
        <v>39.863999999999997</v>
      </c>
      <c r="J1232" s="302">
        <v>39.862000000000002</v>
      </c>
      <c r="K1232" s="302">
        <v>40.192</v>
      </c>
      <c r="L1232" s="302">
        <v>41.777999999999999</v>
      </c>
      <c r="M1232" s="302">
        <v>39.725000000000001</v>
      </c>
      <c r="N1232" s="302">
        <v>39.585000000000001</v>
      </c>
      <c r="O1232" s="302">
        <v>40.222999999999999</v>
      </c>
      <c r="P1232" s="302">
        <v>39.399000000000001</v>
      </c>
      <c r="Q1232" s="302">
        <v>39.756999999999998</v>
      </c>
      <c r="R1232" s="302">
        <v>39.924999999999997</v>
      </c>
    </row>
    <row r="1233" spans="1:18">
      <c r="A1233">
        <v>1231</v>
      </c>
      <c r="B1233">
        <v>60.715000000000003</v>
      </c>
      <c r="C1233">
        <v>57.582999999999998</v>
      </c>
      <c r="D1233">
        <v>56.017000000000003</v>
      </c>
      <c r="E1233">
        <v>56.72</v>
      </c>
      <c r="F1233">
        <v>57.93</v>
      </c>
      <c r="G1233">
        <v>58.19</v>
      </c>
      <c r="H1233">
        <v>57.902000000000001</v>
      </c>
      <c r="I1233" s="302">
        <v>39.979999999999997</v>
      </c>
      <c r="J1233" s="302">
        <v>40.042000000000002</v>
      </c>
      <c r="K1233" s="302">
        <v>39.433</v>
      </c>
      <c r="L1233" s="302">
        <v>41.386000000000003</v>
      </c>
      <c r="M1233" s="302">
        <v>39.786000000000001</v>
      </c>
      <c r="N1233" s="302">
        <v>39.713000000000001</v>
      </c>
      <c r="O1233" s="302">
        <v>41.162999999999997</v>
      </c>
      <c r="P1233" s="302">
        <v>40.405999999999999</v>
      </c>
      <c r="Q1233" s="302">
        <v>39.905000000000001</v>
      </c>
      <c r="R1233" s="302">
        <v>39.68</v>
      </c>
    </row>
    <row r="1234" spans="1:18">
      <c r="A1234">
        <v>1232</v>
      </c>
      <c r="B1234">
        <v>56.418999999999997</v>
      </c>
      <c r="C1234">
        <v>57.158000000000001</v>
      </c>
      <c r="D1234">
        <v>59.064999999999998</v>
      </c>
      <c r="E1234">
        <v>57.081000000000003</v>
      </c>
      <c r="F1234">
        <v>57.878</v>
      </c>
      <c r="G1234">
        <v>58.584000000000003</v>
      </c>
      <c r="H1234">
        <v>57.213999999999999</v>
      </c>
      <c r="I1234" s="302">
        <v>40.259</v>
      </c>
      <c r="J1234" s="302">
        <v>39.752000000000002</v>
      </c>
      <c r="K1234" s="302">
        <v>39.628999999999998</v>
      </c>
      <c r="L1234" s="302">
        <v>41.432000000000002</v>
      </c>
      <c r="M1234" s="302">
        <v>40.079000000000001</v>
      </c>
      <c r="N1234" s="302">
        <v>39.850999999999999</v>
      </c>
      <c r="O1234" s="302">
        <v>40.442</v>
      </c>
      <c r="P1234" s="302">
        <v>40.057000000000002</v>
      </c>
      <c r="Q1234" s="302">
        <v>40.002000000000002</v>
      </c>
      <c r="R1234" s="302">
        <v>39.838000000000001</v>
      </c>
    </row>
    <row r="1235" spans="1:18">
      <c r="A1235">
        <v>1233</v>
      </c>
      <c r="B1235">
        <v>56.103999999999999</v>
      </c>
      <c r="C1235">
        <v>57.338000000000001</v>
      </c>
      <c r="D1235">
        <v>55.478000000000002</v>
      </c>
      <c r="E1235">
        <v>57.825000000000003</v>
      </c>
      <c r="F1235">
        <v>57.274000000000001</v>
      </c>
      <c r="G1235">
        <v>57.808999999999997</v>
      </c>
      <c r="H1235">
        <v>58.048000000000002</v>
      </c>
      <c r="I1235" s="302">
        <v>142.09899999999999</v>
      </c>
      <c r="J1235" s="302">
        <v>40.104999999999997</v>
      </c>
      <c r="K1235" s="302">
        <v>41.738999999999997</v>
      </c>
      <c r="L1235" s="302">
        <v>42.054000000000002</v>
      </c>
      <c r="M1235" s="302">
        <v>40.552</v>
      </c>
      <c r="N1235" s="302">
        <v>141.04400000000001</v>
      </c>
      <c r="O1235" s="302">
        <v>40.485999999999997</v>
      </c>
      <c r="P1235" s="302">
        <v>40.140999999999998</v>
      </c>
      <c r="Q1235" s="302">
        <v>39.694000000000003</v>
      </c>
      <c r="R1235" s="302">
        <v>39.840000000000003</v>
      </c>
    </row>
    <row r="1236" spans="1:18">
      <c r="A1236">
        <v>1234</v>
      </c>
      <c r="B1236">
        <v>56.021999999999998</v>
      </c>
      <c r="C1236">
        <v>57.064</v>
      </c>
      <c r="D1236">
        <v>55.514000000000003</v>
      </c>
      <c r="E1236">
        <v>58.008000000000003</v>
      </c>
      <c r="F1236">
        <v>57.34</v>
      </c>
      <c r="G1236">
        <v>58.164999999999999</v>
      </c>
      <c r="H1236">
        <v>57.811</v>
      </c>
      <c r="I1236" s="302">
        <v>42.084000000000003</v>
      </c>
      <c r="J1236" s="302">
        <v>40.043999999999997</v>
      </c>
      <c r="K1236" s="302">
        <v>39.671999999999997</v>
      </c>
      <c r="L1236" s="302">
        <v>41.350999999999999</v>
      </c>
      <c r="M1236" s="302">
        <v>143.48599999999999</v>
      </c>
      <c r="N1236" s="302">
        <v>40.85</v>
      </c>
      <c r="O1236" s="302">
        <v>40.42</v>
      </c>
      <c r="P1236" s="302">
        <v>142.161</v>
      </c>
      <c r="Q1236" s="302">
        <v>39.661999999999999</v>
      </c>
      <c r="R1236" s="302">
        <v>39.841000000000001</v>
      </c>
    </row>
    <row r="1237" spans="1:18">
      <c r="A1237">
        <v>1235</v>
      </c>
      <c r="B1237">
        <v>56.808999999999997</v>
      </c>
      <c r="C1237">
        <v>57.948</v>
      </c>
      <c r="D1237">
        <v>55.761000000000003</v>
      </c>
      <c r="E1237">
        <v>57.136000000000003</v>
      </c>
      <c r="F1237">
        <v>57.155000000000001</v>
      </c>
      <c r="G1237">
        <v>57.86</v>
      </c>
      <c r="H1237">
        <v>60.521000000000001</v>
      </c>
      <c r="I1237" s="302">
        <v>40.22</v>
      </c>
      <c r="J1237" s="302">
        <v>39.851999999999997</v>
      </c>
      <c r="K1237" s="302">
        <v>39.6</v>
      </c>
      <c r="L1237" s="302">
        <v>41.987000000000002</v>
      </c>
      <c r="M1237" s="302">
        <v>40.347999999999999</v>
      </c>
      <c r="N1237" s="302">
        <v>40.292000000000002</v>
      </c>
      <c r="O1237" s="302">
        <v>40.249000000000002</v>
      </c>
      <c r="P1237" s="302">
        <v>40.488999999999997</v>
      </c>
      <c r="Q1237" s="302">
        <v>39.966000000000001</v>
      </c>
      <c r="R1237" s="302">
        <v>39.798000000000002</v>
      </c>
    </row>
    <row r="1238" spans="1:18">
      <c r="A1238">
        <v>1236</v>
      </c>
      <c r="B1238">
        <v>56.259</v>
      </c>
      <c r="C1238">
        <v>57.850999999999999</v>
      </c>
      <c r="D1238">
        <v>55.137</v>
      </c>
      <c r="E1238">
        <v>57.402999999999999</v>
      </c>
      <c r="F1238">
        <v>57.07</v>
      </c>
      <c r="G1238">
        <v>58.12</v>
      </c>
      <c r="H1238">
        <v>57.908000000000001</v>
      </c>
      <c r="I1238" s="302">
        <v>40.009</v>
      </c>
      <c r="J1238" s="302">
        <v>39.786999999999999</v>
      </c>
      <c r="K1238" s="302">
        <v>39.863</v>
      </c>
      <c r="L1238" s="302">
        <v>41.719000000000001</v>
      </c>
      <c r="M1238" s="302">
        <v>40.289000000000001</v>
      </c>
      <c r="N1238" s="302">
        <v>40.832000000000001</v>
      </c>
      <c r="O1238" s="302">
        <v>40.578000000000003</v>
      </c>
      <c r="P1238" s="302">
        <v>39.866</v>
      </c>
      <c r="Q1238" s="302">
        <v>39.959000000000003</v>
      </c>
      <c r="R1238" s="302">
        <v>39.972999999999999</v>
      </c>
    </row>
    <row r="1239" spans="1:18">
      <c r="A1239">
        <v>1237</v>
      </c>
      <c r="B1239">
        <v>56.2</v>
      </c>
      <c r="C1239">
        <v>57.634999999999998</v>
      </c>
      <c r="D1239">
        <v>56.145000000000003</v>
      </c>
      <c r="E1239">
        <v>57.08</v>
      </c>
      <c r="F1239">
        <v>58.965000000000003</v>
      </c>
      <c r="G1239">
        <v>57.954999999999998</v>
      </c>
      <c r="H1239">
        <v>57.750999999999998</v>
      </c>
      <c r="I1239" s="302">
        <v>40.423999999999999</v>
      </c>
      <c r="J1239" s="302">
        <v>39.808</v>
      </c>
      <c r="K1239" s="302">
        <v>39.545999999999999</v>
      </c>
      <c r="L1239" s="302">
        <v>41.564</v>
      </c>
      <c r="M1239" s="302">
        <v>40.075000000000003</v>
      </c>
      <c r="N1239" s="302">
        <v>40.213999999999999</v>
      </c>
      <c r="O1239" s="302">
        <v>41.801000000000002</v>
      </c>
      <c r="P1239" s="302">
        <v>39.74</v>
      </c>
      <c r="Q1239" s="302">
        <v>40.091000000000001</v>
      </c>
      <c r="R1239" s="302">
        <v>39.912999999999997</v>
      </c>
    </row>
    <row r="1240" spans="1:18">
      <c r="A1240">
        <v>1238</v>
      </c>
      <c r="B1240">
        <v>55.984000000000002</v>
      </c>
      <c r="C1240">
        <v>57.029000000000003</v>
      </c>
      <c r="D1240">
        <v>55.661000000000001</v>
      </c>
      <c r="E1240">
        <v>57.235999999999997</v>
      </c>
      <c r="F1240">
        <v>56.816000000000003</v>
      </c>
      <c r="G1240">
        <v>57.773000000000003</v>
      </c>
      <c r="H1240">
        <v>57.984999999999999</v>
      </c>
      <c r="I1240" s="302">
        <v>40.057000000000002</v>
      </c>
      <c r="J1240" s="302">
        <v>39.808</v>
      </c>
      <c r="K1240" s="302">
        <v>39.444000000000003</v>
      </c>
      <c r="L1240" s="302">
        <v>41.454999999999998</v>
      </c>
      <c r="M1240" s="302">
        <v>40.151000000000003</v>
      </c>
      <c r="N1240" s="302">
        <v>39.968000000000004</v>
      </c>
      <c r="O1240" s="302">
        <v>40.140999999999998</v>
      </c>
      <c r="P1240" s="302">
        <v>40.11</v>
      </c>
      <c r="Q1240" s="302">
        <v>40.084000000000003</v>
      </c>
      <c r="R1240" s="302">
        <v>39.682000000000002</v>
      </c>
    </row>
    <row r="1241" spans="1:18">
      <c r="A1241">
        <v>1239</v>
      </c>
      <c r="B1241">
        <v>56.807000000000002</v>
      </c>
      <c r="C1241">
        <v>58.27</v>
      </c>
      <c r="D1241">
        <v>55.774999999999999</v>
      </c>
      <c r="E1241">
        <v>57.194000000000003</v>
      </c>
      <c r="F1241">
        <v>57.433</v>
      </c>
      <c r="G1241">
        <v>57.792000000000002</v>
      </c>
      <c r="H1241">
        <v>57.731999999999999</v>
      </c>
      <c r="I1241" s="302">
        <v>39.862000000000002</v>
      </c>
      <c r="J1241" s="302">
        <v>39.85</v>
      </c>
      <c r="K1241" s="302">
        <v>39.585000000000001</v>
      </c>
      <c r="L1241" s="302">
        <v>41.902000000000001</v>
      </c>
      <c r="M1241" s="302">
        <v>40.665999999999997</v>
      </c>
      <c r="N1241" s="302">
        <v>40.247999999999998</v>
      </c>
      <c r="O1241" s="302">
        <v>40.177</v>
      </c>
      <c r="P1241" s="302">
        <v>39.884</v>
      </c>
      <c r="Q1241" s="302">
        <v>39.993000000000002</v>
      </c>
      <c r="R1241" s="302">
        <v>39.866999999999997</v>
      </c>
    </row>
    <row r="1242" spans="1:18">
      <c r="A1242">
        <v>1240</v>
      </c>
      <c r="B1242">
        <v>57.043999999999997</v>
      </c>
      <c r="C1242">
        <v>56.585999999999999</v>
      </c>
      <c r="D1242">
        <v>55.439</v>
      </c>
      <c r="E1242">
        <v>56.744</v>
      </c>
      <c r="F1242">
        <v>57.332000000000001</v>
      </c>
      <c r="G1242">
        <v>58.195</v>
      </c>
      <c r="H1242">
        <v>58.026000000000003</v>
      </c>
      <c r="I1242" s="302">
        <v>39.860999999999997</v>
      </c>
      <c r="J1242" s="302">
        <v>39.947000000000003</v>
      </c>
      <c r="K1242" s="302">
        <v>39.491</v>
      </c>
      <c r="L1242" s="302">
        <v>41.725999999999999</v>
      </c>
      <c r="M1242" s="302">
        <v>39.994</v>
      </c>
      <c r="N1242" s="302">
        <v>40.145000000000003</v>
      </c>
      <c r="O1242" s="302">
        <v>40.302999999999997</v>
      </c>
      <c r="P1242" s="302">
        <v>39.969000000000001</v>
      </c>
      <c r="Q1242" s="302">
        <v>39.801000000000002</v>
      </c>
      <c r="R1242" s="302">
        <v>39.954999999999998</v>
      </c>
    </row>
    <row r="1243" spans="1:18">
      <c r="A1243">
        <v>1241</v>
      </c>
      <c r="B1243">
        <v>55.896999999999998</v>
      </c>
      <c r="C1243">
        <v>56.557000000000002</v>
      </c>
      <c r="D1243">
        <v>55.52</v>
      </c>
      <c r="E1243">
        <v>57.503</v>
      </c>
      <c r="F1243">
        <v>56.192</v>
      </c>
      <c r="G1243">
        <v>60.598999999999997</v>
      </c>
      <c r="H1243">
        <v>57.271000000000001</v>
      </c>
      <c r="I1243" s="302">
        <v>39.774999999999999</v>
      </c>
      <c r="J1243" s="302">
        <v>39.932000000000002</v>
      </c>
      <c r="K1243" s="302">
        <v>39.774999999999999</v>
      </c>
      <c r="L1243" s="302">
        <v>41.55</v>
      </c>
      <c r="M1243" s="302">
        <v>39.877000000000002</v>
      </c>
      <c r="N1243" s="302">
        <v>39.979999999999997</v>
      </c>
      <c r="O1243" s="302">
        <v>41.198</v>
      </c>
      <c r="P1243" s="302">
        <v>39.994</v>
      </c>
      <c r="Q1243" s="302">
        <v>39.807000000000002</v>
      </c>
      <c r="R1243" s="302">
        <v>40.031999999999996</v>
      </c>
    </row>
    <row r="1244" spans="1:18">
      <c r="A1244">
        <v>1242</v>
      </c>
      <c r="B1244">
        <v>55.917000000000002</v>
      </c>
      <c r="C1244">
        <v>56.488999999999997</v>
      </c>
      <c r="D1244">
        <v>55.554000000000002</v>
      </c>
      <c r="E1244">
        <v>56.619</v>
      </c>
      <c r="F1244">
        <v>56.764000000000003</v>
      </c>
      <c r="G1244">
        <v>57.493000000000002</v>
      </c>
      <c r="H1244">
        <v>57.124000000000002</v>
      </c>
      <c r="I1244" s="302">
        <v>39.734000000000002</v>
      </c>
      <c r="J1244" s="302">
        <v>39.887999999999998</v>
      </c>
      <c r="K1244" s="302">
        <v>39.491</v>
      </c>
      <c r="L1244" s="302">
        <v>42.755000000000003</v>
      </c>
      <c r="M1244" s="302">
        <v>39.902000000000001</v>
      </c>
      <c r="N1244" s="302">
        <v>39.939</v>
      </c>
      <c r="O1244" s="302">
        <v>39.945</v>
      </c>
      <c r="P1244" s="302">
        <v>39.686999999999998</v>
      </c>
      <c r="Q1244" s="302">
        <v>39.749000000000002</v>
      </c>
      <c r="R1244" s="302">
        <v>39.936</v>
      </c>
    </row>
    <row r="1245" spans="1:18">
      <c r="A1245">
        <v>1243</v>
      </c>
      <c r="B1245">
        <v>56.210999999999999</v>
      </c>
      <c r="C1245">
        <v>56.515000000000001</v>
      </c>
      <c r="D1245">
        <v>55.704000000000001</v>
      </c>
      <c r="E1245">
        <v>56.719000000000001</v>
      </c>
      <c r="F1245">
        <v>56.747</v>
      </c>
      <c r="G1245">
        <v>58.343000000000004</v>
      </c>
      <c r="H1245">
        <v>57.392000000000003</v>
      </c>
      <c r="I1245" s="302">
        <v>39.804000000000002</v>
      </c>
      <c r="J1245" s="302">
        <v>40.167000000000002</v>
      </c>
      <c r="K1245" s="302">
        <v>39.533999999999999</v>
      </c>
      <c r="L1245" s="302">
        <v>41.68</v>
      </c>
      <c r="M1245" s="302">
        <v>40.362000000000002</v>
      </c>
      <c r="N1245" s="302">
        <v>40.588000000000001</v>
      </c>
      <c r="O1245" s="302">
        <v>40.225999999999999</v>
      </c>
      <c r="P1245" s="302">
        <v>39.96</v>
      </c>
      <c r="Q1245" s="302">
        <v>39.823999999999998</v>
      </c>
      <c r="R1245" s="302">
        <v>39.790999999999997</v>
      </c>
    </row>
    <row r="1246" spans="1:18">
      <c r="A1246">
        <v>1244</v>
      </c>
      <c r="B1246">
        <v>56.402000000000001</v>
      </c>
      <c r="C1246">
        <v>56.317999999999998</v>
      </c>
      <c r="D1246">
        <v>55.655999999999999</v>
      </c>
      <c r="E1246">
        <v>57.875</v>
      </c>
      <c r="F1246">
        <v>57.290999999999997</v>
      </c>
      <c r="G1246">
        <v>58.387</v>
      </c>
      <c r="H1246">
        <v>57.588000000000001</v>
      </c>
      <c r="I1246" s="302">
        <v>39.633000000000003</v>
      </c>
      <c r="J1246" s="302">
        <v>40.026000000000003</v>
      </c>
      <c r="K1246" s="302">
        <v>39.588999999999999</v>
      </c>
      <c r="L1246" s="302">
        <v>41.837000000000003</v>
      </c>
      <c r="M1246" s="302">
        <v>40.052999999999997</v>
      </c>
      <c r="N1246" s="302">
        <v>39.930999999999997</v>
      </c>
      <c r="O1246" s="302">
        <v>40.191000000000003</v>
      </c>
      <c r="P1246" s="302">
        <v>39.857999999999997</v>
      </c>
      <c r="Q1246" s="302">
        <v>39.792999999999999</v>
      </c>
      <c r="R1246" s="302">
        <v>39.633000000000003</v>
      </c>
    </row>
    <row r="1247" spans="1:18">
      <c r="A1247">
        <v>1245</v>
      </c>
      <c r="B1247">
        <v>55.728999999999999</v>
      </c>
      <c r="C1247">
        <v>56.261000000000003</v>
      </c>
      <c r="D1247">
        <v>55.247999999999998</v>
      </c>
      <c r="E1247">
        <v>57.384999999999998</v>
      </c>
      <c r="F1247">
        <v>57.54</v>
      </c>
      <c r="G1247">
        <v>57.348999999999997</v>
      </c>
      <c r="H1247">
        <v>57.844000000000001</v>
      </c>
      <c r="I1247" s="302">
        <v>40.058999999999997</v>
      </c>
      <c r="J1247" s="302">
        <v>39.890999999999998</v>
      </c>
      <c r="K1247" s="302">
        <v>40.286000000000001</v>
      </c>
      <c r="L1247" s="302">
        <v>42.097999999999999</v>
      </c>
      <c r="M1247" s="302">
        <v>39.869</v>
      </c>
      <c r="N1247" s="302">
        <v>39.973999999999997</v>
      </c>
      <c r="O1247" s="302">
        <v>40.223999999999997</v>
      </c>
      <c r="P1247" s="302">
        <v>39.816000000000003</v>
      </c>
      <c r="Q1247" s="302">
        <v>39.664999999999999</v>
      </c>
      <c r="R1247" s="302">
        <v>39.859000000000002</v>
      </c>
    </row>
    <row r="1248" spans="1:18">
      <c r="A1248">
        <v>1246</v>
      </c>
      <c r="B1248">
        <v>56.46</v>
      </c>
      <c r="C1248">
        <v>56.896999999999998</v>
      </c>
      <c r="D1248">
        <v>55.463999999999999</v>
      </c>
      <c r="E1248">
        <v>57.914000000000001</v>
      </c>
      <c r="F1248">
        <v>57.387</v>
      </c>
      <c r="G1248">
        <v>57.84</v>
      </c>
      <c r="H1248">
        <v>61.212000000000003</v>
      </c>
      <c r="I1248" s="302">
        <v>39.808</v>
      </c>
      <c r="J1248" s="302">
        <v>40.113</v>
      </c>
      <c r="K1248" s="302">
        <v>39.649000000000001</v>
      </c>
      <c r="L1248" s="302">
        <v>41.259</v>
      </c>
      <c r="M1248" s="302">
        <v>40.098999999999997</v>
      </c>
      <c r="N1248" s="302">
        <v>40.045000000000002</v>
      </c>
      <c r="O1248" s="302">
        <v>40.878999999999998</v>
      </c>
      <c r="P1248" s="302">
        <v>39.645000000000003</v>
      </c>
      <c r="Q1248" s="302">
        <v>39.887999999999998</v>
      </c>
      <c r="R1248" s="302">
        <v>39.718000000000004</v>
      </c>
    </row>
    <row r="1249" spans="1:18">
      <c r="A1249">
        <v>1247</v>
      </c>
      <c r="B1249">
        <v>57.337000000000003</v>
      </c>
      <c r="C1249">
        <v>56.48</v>
      </c>
      <c r="D1249">
        <v>56.290999999999997</v>
      </c>
      <c r="E1249">
        <v>56.442999999999998</v>
      </c>
      <c r="F1249">
        <v>57.18</v>
      </c>
      <c r="G1249">
        <v>58.329000000000001</v>
      </c>
      <c r="H1249">
        <v>57.646000000000001</v>
      </c>
      <c r="I1249" s="302">
        <v>40.893999999999998</v>
      </c>
      <c r="J1249" s="302">
        <v>40.253</v>
      </c>
      <c r="K1249" s="302">
        <v>39.478000000000002</v>
      </c>
      <c r="L1249" s="302">
        <v>41.470999999999997</v>
      </c>
      <c r="M1249" s="302">
        <v>39.950000000000003</v>
      </c>
      <c r="N1249" s="302">
        <v>40.097000000000001</v>
      </c>
      <c r="O1249" s="302">
        <v>143.38300000000001</v>
      </c>
      <c r="P1249" s="302">
        <v>40.03</v>
      </c>
      <c r="Q1249" s="302">
        <v>40.168999999999997</v>
      </c>
      <c r="R1249" s="302">
        <v>39.942</v>
      </c>
    </row>
    <row r="1250" spans="1:18">
      <c r="A1250">
        <v>1248</v>
      </c>
      <c r="B1250">
        <v>55.941000000000003</v>
      </c>
      <c r="C1250">
        <v>57.036999999999999</v>
      </c>
      <c r="D1250">
        <v>55.92</v>
      </c>
      <c r="E1250">
        <v>56.774999999999999</v>
      </c>
      <c r="F1250">
        <v>57.290999999999997</v>
      </c>
      <c r="G1250">
        <v>57.238999999999997</v>
      </c>
      <c r="H1250">
        <v>57.401000000000003</v>
      </c>
      <c r="I1250" s="302">
        <v>39.912999999999997</v>
      </c>
      <c r="J1250" s="302">
        <v>40.253</v>
      </c>
      <c r="K1250" s="302">
        <v>39.926000000000002</v>
      </c>
      <c r="L1250" s="302">
        <v>41.555</v>
      </c>
      <c r="M1250" s="302">
        <v>40.412999999999997</v>
      </c>
      <c r="N1250" s="302">
        <v>40.018000000000001</v>
      </c>
      <c r="O1250" s="302">
        <v>41.524000000000001</v>
      </c>
      <c r="P1250" s="302">
        <v>39.817999999999998</v>
      </c>
      <c r="Q1250" s="302">
        <v>39.679000000000002</v>
      </c>
      <c r="R1250" s="302">
        <v>39.853000000000002</v>
      </c>
    </row>
    <row r="1251" spans="1:18">
      <c r="A1251">
        <v>1249</v>
      </c>
      <c r="B1251">
        <v>56.506</v>
      </c>
      <c r="C1251">
        <v>56.814999999999998</v>
      </c>
      <c r="D1251">
        <v>55.945999999999998</v>
      </c>
      <c r="E1251">
        <v>56.468000000000004</v>
      </c>
      <c r="F1251">
        <v>57.962000000000003</v>
      </c>
      <c r="G1251">
        <v>56.792999999999999</v>
      </c>
      <c r="H1251">
        <v>57.558</v>
      </c>
      <c r="I1251" s="302">
        <v>39.771999999999998</v>
      </c>
      <c r="J1251" s="302">
        <v>40.055999999999997</v>
      </c>
      <c r="K1251" s="302">
        <v>39.779000000000003</v>
      </c>
      <c r="L1251" s="302">
        <v>41.779000000000003</v>
      </c>
      <c r="M1251" s="302">
        <v>40.031999999999996</v>
      </c>
      <c r="N1251" s="302">
        <v>40.177</v>
      </c>
      <c r="O1251" s="302">
        <v>41.305</v>
      </c>
      <c r="P1251" s="302">
        <v>39.801000000000002</v>
      </c>
      <c r="Q1251" s="302">
        <v>39.869</v>
      </c>
      <c r="R1251" s="302">
        <v>39.734000000000002</v>
      </c>
    </row>
    <row r="1252" spans="1:18">
      <c r="A1252">
        <v>1250</v>
      </c>
      <c r="B1252">
        <v>56.569000000000003</v>
      </c>
      <c r="C1252">
        <v>56.648000000000003</v>
      </c>
      <c r="D1252">
        <v>55.765999999999998</v>
      </c>
      <c r="E1252">
        <v>56.832000000000001</v>
      </c>
      <c r="F1252">
        <v>56.709000000000003</v>
      </c>
      <c r="G1252">
        <v>57.097000000000001</v>
      </c>
      <c r="H1252">
        <v>56.381999999999998</v>
      </c>
      <c r="I1252" s="302">
        <v>39.598999999999997</v>
      </c>
      <c r="J1252" s="302">
        <v>40.031999999999996</v>
      </c>
      <c r="K1252" s="302">
        <v>39.688000000000002</v>
      </c>
      <c r="L1252" s="302">
        <v>42.097000000000001</v>
      </c>
      <c r="M1252" s="302">
        <v>40.034999999999997</v>
      </c>
      <c r="N1252" s="302">
        <v>39.835000000000001</v>
      </c>
      <c r="O1252" s="302">
        <v>41.576999999999998</v>
      </c>
      <c r="P1252" s="302">
        <v>39.816000000000003</v>
      </c>
      <c r="Q1252" s="302">
        <v>39.936999999999998</v>
      </c>
      <c r="R1252" s="302">
        <v>39.781999999999996</v>
      </c>
    </row>
    <row r="1253" spans="1:18">
      <c r="A1253">
        <v>1251</v>
      </c>
      <c r="B1253">
        <v>56.253999999999998</v>
      </c>
      <c r="C1253">
        <v>55.893000000000001</v>
      </c>
      <c r="D1253">
        <v>55.508000000000003</v>
      </c>
      <c r="E1253">
        <v>56.588999999999999</v>
      </c>
      <c r="F1253">
        <v>57.39</v>
      </c>
      <c r="G1253">
        <v>57.674999999999997</v>
      </c>
      <c r="H1253">
        <v>58.069000000000003</v>
      </c>
      <c r="I1253" s="302">
        <v>39.673999999999999</v>
      </c>
      <c r="J1253" s="302">
        <v>39.832999999999998</v>
      </c>
      <c r="K1253" s="302">
        <v>39.415999999999997</v>
      </c>
      <c r="L1253" s="302">
        <v>41.402999999999999</v>
      </c>
      <c r="M1253" s="302">
        <v>40.055</v>
      </c>
      <c r="N1253" s="302">
        <v>40.429000000000002</v>
      </c>
      <c r="O1253" s="302">
        <v>41.582999999999998</v>
      </c>
      <c r="P1253" s="302">
        <v>39.856999999999999</v>
      </c>
      <c r="Q1253" s="302">
        <v>39.939</v>
      </c>
      <c r="R1253" s="302">
        <v>39.744999999999997</v>
      </c>
    </row>
    <row r="1254" spans="1:18">
      <c r="A1254">
        <v>1252</v>
      </c>
      <c r="B1254">
        <v>56.789000000000001</v>
      </c>
      <c r="C1254">
        <v>56.271999999999998</v>
      </c>
      <c r="D1254">
        <v>55.640999999999998</v>
      </c>
      <c r="E1254">
        <v>56.433</v>
      </c>
      <c r="F1254">
        <v>58.749000000000002</v>
      </c>
      <c r="G1254">
        <v>56.993000000000002</v>
      </c>
      <c r="H1254">
        <v>57.716999999999999</v>
      </c>
      <c r="I1254" s="302">
        <v>39.701000000000001</v>
      </c>
      <c r="J1254" s="302">
        <v>39.750999999999998</v>
      </c>
      <c r="K1254" s="302">
        <v>39.737000000000002</v>
      </c>
      <c r="L1254" s="302">
        <v>41.71</v>
      </c>
      <c r="M1254" s="302">
        <v>39.954000000000001</v>
      </c>
      <c r="N1254" s="302">
        <v>40.225999999999999</v>
      </c>
      <c r="O1254" s="302">
        <v>40.494999999999997</v>
      </c>
      <c r="P1254" s="302">
        <v>40.020000000000003</v>
      </c>
      <c r="Q1254" s="302">
        <v>39.674999999999997</v>
      </c>
      <c r="R1254" s="302">
        <v>39.932000000000002</v>
      </c>
    </row>
    <row r="1255" spans="1:18">
      <c r="A1255">
        <v>1253</v>
      </c>
      <c r="B1255">
        <v>58.174999999999997</v>
      </c>
      <c r="C1255">
        <v>56.633000000000003</v>
      </c>
      <c r="D1255">
        <v>56.106999999999999</v>
      </c>
      <c r="E1255">
        <v>56.194000000000003</v>
      </c>
      <c r="F1255">
        <v>57.058</v>
      </c>
      <c r="G1255">
        <v>56.921999999999997</v>
      </c>
      <c r="H1255">
        <v>57.917000000000002</v>
      </c>
      <c r="I1255" s="302">
        <v>39.880000000000003</v>
      </c>
      <c r="J1255" s="302">
        <v>40.046999999999997</v>
      </c>
      <c r="K1255" s="302">
        <v>39.598999999999997</v>
      </c>
      <c r="L1255" s="302">
        <v>41.591999999999999</v>
      </c>
      <c r="M1255" s="302">
        <v>40.034999999999997</v>
      </c>
      <c r="N1255" s="302">
        <v>40.122999999999998</v>
      </c>
      <c r="O1255" s="302">
        <v>40.506999999999998</v>
      </c>
      <c r="P1255" s="302">
        <v>39.92</v>
      </c>
      <c r="Q1255" s="302">
        <v>39.72</v>
      </c>
      <c r="R1255" s="302">
        <v>40.1</v>
      </c>
    </row>
    <row r="1256" spans="1:18">
      <c r="A1256">
        <v>1254</v>
      </c>
      <c r="B1256">
        <v>56.667000000000002</v>
      </c>
      <c r="C1256">
        <v>57.268999999999998</v>
      </c>
      <c r="D1256">
        <v>55.825000000000003</v>
      </c>
      <c r="E1256">
        <v>56.883000000000003</v>
      </c>
      <c r="F1256">
        <v>57.350999999999999</v>
      </c>
      <c r="G1256">
        <v>57.219000000000001</v>
      </c>
      <c r="H1256">
        <v>56.972000000000001</v>
      </c>
      <c r="I1256" s="302">
        <v>39.840000000000003</v>
      </c>
      <c r="J1256" s="302">
        <v>39.912999999999997</v>
      </c>
      <c r="K1256" s="302">
        <v>39.515000000000001</v>
      </c>
      <c r="L1256" s="302">
        <v>41.386000000000003</v>
      </c>
      <c r="M1256" s="302">
        <v>39.945999999999998</v>
      </c>
      <c r="N1256" s="302">
        <v>40.000999999999998</v>
      </c>
      <c r="O1256" s="302">
        <v>40.478000000000002</v>
      </c>
      <c r="P1256" s="302">
        <v>39.877000000000002</v>
      </c>
      <c r="Q1256" s="302">
        <v>39.773000000000003</v>
      </c>
      <c r="R1256" s="302">
        <v>142.68799999999999</v>
      </c>
    </row>
    <row r="1257" spans="1:18">
      <c r="A1257">
        <v>1255</v>
      </c>
      <c r="B1257">
        <v>56.918999999999997</v>
      </c>
      <c r="C1257">
        <v>56.71</v>
      </c>
      <c r="D1257">
        <v>56.142000000000003</v>
      </c>
      <c r="E1257">
        <v>57.232999999999997</v>
      </c>
      <c r="F1257">
        <v>57.22</v>
      </c>
      <c r="G1257">
        <v>57.493000000000002</v>
      </c>
      <c r="H1257">
        <v>56.73</v>
      </c>
      <c r="I1257" s="302">
        <v>39.773000000000003</v>
      </c>
      <c r="J1257" s="302">
        <v>39.917999999999999</v>
      </c>
      <c r="K1257" s="302">
        <v>39.497</v>
      </c>
      <c r="L1257" s="302">
        <v>41.609000000000002</v>
      </c>
      <c r="M1257" s="302">
        <v>39.939</v>
      </c>
      <c r="N1257" s="302">
        <v>39.896000000000001</v>
      </c>
      <c r="O1257" s="302">
        <v>40.994</v>
      </c>
      <c r="P1257" s="302">
        <v>40.122999999999998</v>
      </c>
      <c r="Q1257" s="302">
        <v>39.581000000000003</v>
      </c>
      <c r="R1257" s="302">
        <v>41.19</v>
      </c>
    </row>
    <row r="1258" spans="1:18">
      <c r="A1258">
        <v>1256</v>
      </c>
      <c r="B1258">
        <v>56.107999999999997</v>
      </c>
      <c r="C1258">
        <v>56.917000000000002</v>
      </c>
      <c r="D1258">
        <v>55.963999999999999</v>
      </c>
      <c r="E1258">
        <v>56.944000000000003</v>
      </c>
      <c r="F1258">
        <v>57.076000000000001</v>
      </c>
      <c r="G1258">
        <v>57.131</v>
      </c>
      <c r="H1258">
        <v>57.052999999999997</v>
      </c>
      <c r="I1258" s="302">
        <v>40.11</v>
      </c>
      <c r="J1258" s="302">
        <v>39.829000000000001</v>
      </c>
      <c r="K1258" s="302">
        <v>39.628</v>
      </c>
      <c r="L1258" s="302">
        <v>41.588000000000001</v>
      </c>
      <c r="M1258" s="302">
        <v>40.136000000000003</v>
      </c>
      <c r="N1258" s="302">
        <v>39.921999999999997</v>
      </c>
      <c r="O1258" s="302">
        <v>40.549999999999997</v>
      </c>
      <c r="P1258" s="302">
        <v>39.649000000000001</v>
      </c>
      <c r="Q1258" s="302">
        <v>40.021999999999998</v>
      </c>
      <c r="R1258" s="302">
        <v>40.618000000000002</v>
      </c>
    </row>
    <row r="1259" spans="1:18">
      <c r="A1259">
        <v>1257</v>
      </c>
      <c r="B1259">
        <v>56.598999999999997</v>
      </c>
      <c r="C1259">
        <v>56.896000000000001</v>
      </c>
      <c r="D1259">
        <v>55.829000000000001</v>
      </c>
      <c r="E1259">
        <v>57.459000000000003</v>
      </c>
      <c r="F1259">
        <v>57.237000000000002</v>
      </c>
      <c r="G1259">
        <v>56.582000000000001</v>
      </c>
      <c r="H1259">
        <v>57.363999999999997</v>
      </c>
      <c r="I1259" s="302">
        <v>40.002000000000002</v>
      </c>
      <c r="J1259" s="302">
        <v>40.052999999999997</v>
      </c>
      <c r="K1259" s="302">
        <v>39.720999999999997</v>
      </c>
      <c r="L1259" s="302">
        <v>41.5</v>
      </c>
      <c r="M1259" s="302">
        <v>39.883000000000003</v>
      </c>
      <c r="N1259" s="302">
        <v>40.040999999999997</v>
      </c>
      <c r="O1259" s="302">
        <v>40.567</v>
      </c>
      <c r="P1259" s="302">
        <v>39.909999999999997</v>
      </c>
      <c r="Q1259" s="302">
        <v>39.999000000000002</v>
      </c>
      <c r="R1259" s="302">
        <v>41.183999999999997</v>
      </c>
    </row>
    <row r="1260" spans="1:18">
      <c r="A1260">
        <v>1258</v>
      </c>
      <c r="B1260">
        <v>56.267000000000003</v>
      </c>
      <c r="C1260">
        <v>56.220999999999997</v>
      </c>
      <c r="D1260">
        <v>55.579000000000001</v>
      </c>
      <c r="E1260">
        <v>57.509</v>
      </c>
      <c r="F1260">
        <v>58.872999999999998</v>
      </c>
      <c r="G1260">
        <v>57.113</v>
      </c>
      <c r="H1260">
        <v>56.848999999999997</v>
      </c>
      <c r="I1260" s="302">
        <v>39.688000000000002</v>
      </c>
      <c r="J1260" s="302">
        <v>39.832999999999998</v>
      </c>
      <c r="K1260" s="302">
        <v>39.520000000000003</v>
      </c>
      <c r="L1260" s="302">
        <v>41.478000000000002</v>
      </c>
      <c r="M1260" s="302">
        <v>40.002000000000002</v>
      </c>
      <c r="N1260" s="302">
        <v>40.07</v>
      </c>
      <c r="O1260" s="302">
        <v>40.892000000000003</v>
      </c>
      <c r="P1260" s="302">
        <v>39.978000000000002</v>
      </c>
      <c r="Q1260" s="302">
        <v>39.645000000000003</v>
      </c>
      <c r="R1260" s="302">
        <v>40.338999999999999</v>
      </c>
    </row>
    <row r="1261" spans="1:18">
      <c r="A1261">
        <v>1259</v>
      </c>
      <c r="B1261">
        <v>56.372</v>
      </c>
      <c r="C1261">
        <v>56.389000000000003</v>
      </c>
      <c r="D1261">
        <v>56.052</v>
      </c>
      <c r="E1261">
        <v>58.223999999999997</v>
      </c>
      <c r="F1261">
        <v>58.545999999999999</v>
      </c>
      <c r="G1261">
        <v>56.628</v>
      </c>
      <c r="H1261">
        <v>56.713000000000001</v>
      </c>
      <c r="I1261" s="302">
        <v>39.901000000000003</v>
      </c>
      <c r="J1261" s="302">
        <v>41.247999999999998</v>
      </c>
      <c r="K1261" s="302">
        <v>40.030999999999999</v>
      </c>
      <c r="L1261" s="302">
        <v>42.566000000000003</v>
      </c>
      <c r="M1261" s="302">
        <v>40.450000000000003</v>
      </c>
      <c r="N1261" s="302">
        <v>39.753999999999998</v>
      </c>
      <c r="O1261" s="302">
        <v>40.49</v>
      </c>
      <c r="P1261" s="302">
        <v>40.034999999999997</v>
      </c>
      <c r="Q1261" s="302">
        <v>39.689</v>
      </c>
      <c r="R1261" s="302">
        <v>40.207999999999998</v>
      </c>
    </row>
    <row r="1262" spans="1:18">
      <c r="A1262">
        <v>1260</v>
      </c>
      <c r="B1262">
        <v>56.345999999999997</v>
      </c>
      <c r="C1262">
        <v>56.350999999999999</v>
      </c>
      <c r="D1262">
        <v>55.587000000000003</v>
      </c>
      <c r="E1262">
        <v>56.978999999999999</v>
      </c>
      <c r="F1262">
        <v>58.006</v>
      </c>
      <c r="G1262">
        <v>56.718000000000004</v>
      </c>
      <c r="H1262">
        <v>57.398000000000003</v>
      </c>
      <c r="I1262" s="302">
        <v>39.747</v>
      </c>
      <c r="J1262" s="302">
        <v>42.569000000000003</v>
      </c>
      <c r="K1262" s="302">
        <v>39.625</v>
      </c>
      <c r="L1262" s="302">
        <v>41.304000000000002</v>
      </c>
      <c r="M1262" s="302">
        <v>40.180999999999997</v>
      </c>
      <c r="N1262" s="302">
        <v>39.856999999999999</v>
      </c>
      <c r="O1262" s="302">
        <v>40.561</v>
      </c>
      <c r="P1262" s="302">
        <v>40.109000000000002</v>
      </c>
      <c r="Q1262" s="302">
        <v>39.773000000000003</v>
      </c>
      <c r="R1262" s="302">
        <v>40.356999999999999</v>
      </c>
    </row>
    <row r="1263" spans="1:18">
      <c r="A1263">
        <v>1261</v>
      </c>
      <c r="B1263">
        <v>56.923000000000002</v>
      </c>
      <c r="C1263">
        <v>56.223999999999997</v>
      </c>
      <c r="D1263">
        <v>57.281999999999996</v>
      </c>
      <c r="E1263">
        <v>56.984000000000002</v>
      </c>
      <c r="F1263">
        <v>57.884999999999998</v>
      </c>
      <c r="G1263">
        <v>56.76</v>
      </c>
      <c r="H1263">
        <v>57.664999999999999</v>
      </c>
      <c r="I1263" s="302">
        <v>39.671999999999997</v>
      </c>
      <c r="J1263" s="302">
        <v>40.369999999999997</v>
      </c>
      <c r="K1263" s="302">
        <v>39.695999999999998</v>
      </c>
      <c r="L1263" s="302">
        <v>41.311</v>
      </c>
      <c r="M1263" s="302">
        <v>39.872999999999998</v>
      </c>
      <c r="N1263" s="302">
        <v>39.756</v>
      </c>
      <c r="O1263" s="302">
        <v>40.566000000000003</v>
      </c>
      <c r="P1263" s="302">
        <v>39.744</v>
      </c>
      <c r="Q1263" s="302">
        <v>39.945999999999998</v>
      </c>
      <c r="R1263" s="302">
        <v>40.814</v>
      </c>
    </row>
    <row r="1264" spans="1:18">
      <c r="A1264">
        <v>1262</v>
      </c>
      <c r="B1264">
        <v>55.753999999999998</v>
      </c>
      <c r="C1264">
        <v>56.753</v>
      </c>
      <c r="D1264">
        <v>56.948999999999998</v>
      </c>
      <c r="E1264">
        <v>56.651000000000003</v>
      </c>
      <c r="F1264">
        <v>57.841000000000001</v>
      </c>
      <c r="G1264">
        <v>57.198</v>
      </c>
      <c r="H1264">
        <v>57.601999999999997</v>
      </c>
      <c r="I1264" s="302">
        <v>40.033000000000001</v>
      </c>
      <c r="J1264" s="302">
        <v>39.920999999999999</v>
      </c>
      <c r="K1264" s="302">
        <v>39.637</v>
      </c>
      <c r="L1264" s="302">
        <v>41.606000000000002</v>
      </c>
      <c r="M1264" s="302">
        <v>39.847999999999999</v>
      </c>
      <c r="N1264" s="302">
        <v>39.668999999999997</v>
      </c>
      <c r="O1264" s="302">
        <v>40.575000000000003</v>
      </c>
      <c r="P1264" s="302">
        <v>39.67</v>
      </c>
      <c r="Q1264" s="302">
        <v>39.753</v>
      </c>
      <c r="R1264" s="302">
        <v>39.984000000000002</v>
      </c>
    </row>
    <row r="1265" spans="1:18">
      <c r="A1265">
        <v>1263</v>
      </c>
      <c r="B1265">
        <v>56.279000000000003</v>
      </c>
      <c r="C1265">
        <v>56.594000000000001</v>
      </c>
      <c r="D1265">
        <v>56.784999999999997</v>
      </c>
      <c r="E1265">
        <v>57.031999999999996</v>
      </c>
      <c r="F1265">
        <v>57.603999999999999</v>
      </c>
      <c r="G1265">
        <v>56.838000000000001</v>
      </c>
      <c r="H1265">
        <v>57.48</v>
      </c>
      <c r="I1265" s="302">
        <v>39.648000000000003</v>
      </c>
      <c r="J1265" s="302">
        <v>39.982999999999997</v>
      </c>
      <c r="K1265" s="302">
        <v>39.747</v>
      </c>
      <c r="L1265" s="302">
        <v>41.514000000000003</v>
      </c>
      <c r="M1265" s="302">
        <v>40.162999999999997</v>
      </c>
      <c r="N1265" s="302">
        <v>40.006</v>
      </c>
      <c r="O1265" s="302">
        <v>40.343000000000004</v>
      </c>
      <c r="P1265" s="302">
        <v>39.630000000000003</v>
      </c>
      <c r="Q1265" s="302">
        <v>39.969000000000001</v>
      </c>
      <c r="R1265" s="302">
        <v>40.143000000000001</v>
      </c>
    </row>
    <row r="1266" spans="1:18">
      <c r="A1266">
        <v>1264</v>
      </c>
      <c r="B1266">
        <v>57.555</v>
      </c>
      <c r="C1266">
        <v>56.607999999999997</v>
      </c>
      <c r="D1266">
        <v>56.828000000000003</v>
      </c>
      <c r="E1266">
        <v>56.732999999999997</v>
      </c>
      <c r="F1266">
        <v>57.307000000000002</v>
      </c>
      <c r="G1266">
        <v>56.655999999999999</v>
      </c>
      <c r="H1266">
        <v>56.813000000000002</v>
      </c>
      <c r="I1266" s="302">
        <v>40.116999999999997</v>
      </c>
      <c r="J1266" s="302">
        <v>39.857999999999997</v>
      </c>
      <c r="K1266" s="302">
        <v>39.557000000000002</v>
      </c>
      <c r="L1266" s="302">
        <v>41.033999999999999</v>
      </c>
      <c r="M1266" s="302">
        <v>39.984000000000002</v>
      </c>
      <c r="N1266" s="302">
        <v>39.880000000000003</v>
      </c>
      <c r="O1266" s="302">
        <v>40.878</v>
      </c>
      <c r="P1266" s="302">
        <v>39.673000000000002</v>
      </c>
      <c r="Q1266" s="302">
        <v>39.924999999999997</v>
      </c>
      <c r="R1266" s="302">
        <v>40.220999999999997</v>
      </c>
    </row>
    <row r="1267" spans="1:18">
      <c r="A1267">
        <v>1265</v>
      </c>
      <c r="B1267">
        <v>57.353999999999999</v>
      </c>
      <c r="C1267">
        <v>56.298999999999999</v>
      </c>
      <c r="D1267">
        <v>57.265999999999998</v>
      </c>
      <c r="E1267">
        <v>57.554000000000002</v>
      </c>
      <c r="F1267">
        <v>57.634999999999998</v>
      </c>
      <c r="G1267">
        <v>57.031999999999996</v>
      </c>
      <c r="H1267">
        <v>56.521999999999998</v>
      </c>
      <c r="I1267" s="302">
        <v>143.27000000000001</v>
      </c>
      <c r="J1267" s="302">
        <v>39.975999999999999</v>
      </c>
      <c r="K1267" s="302">
        <v>39.893000000000001</v>
      </c>
      <c r="L1267" s="302">
        <v>41.383000000000003</v>
      </c>
      <c r="M1267" s="302">
        <v>39.780999999999999</v>
      </c>
      <c r="N1267" s="302">
        <v>40.036000000000001</v>
      </c>
      <c r="O1267" s="302">
        <v>40.402000000000001</v>
      </c>
      <c r="P1267" s="302">
        <v>39.863</v>
      </c>
      <c r="Q1267" s="302">
        <v>39.698999999999998</v>
      </c>
      <c r="R1267" s="302">
        <v>40.171999999999997</v>
      </c>
    </row>
    <row r="1268" spans="1:18">
      <c r="A1268">
        <v>1266</v>
      </c>
      <c r="B1268">
        <v>57.04</v>
      </c>
      <c r="C1268">
        <v>56.579000000000001</v>
      </c>
      <c r="D1268">
        <v>57.902999999999999</v>
      </c>
      <c r="E1268">
        <v>57.118000000000002</v>
      </c>
      <c r="F1268">
        <v>57.688000000000002</v>
      </c>
      <c r="G1268">
        <v>56.628</v>
      </c>
      <c r="H1268">
        <v>57.061999999999998</v>
      </c>
      <c r="I1268" s="302">
        <v>40.305999999999997</v>
      </c>
      <c r="J1268" s="302">
        <v>40.182000000000002</v>
      </c>
      <c r="K1268" s="302">
        <v>141.423</v>
      </c>
      <c r="L1268" s="302">
        <v>41.503999999999998</v>
      </c>
      <c r="M1268" s="302">
        <v>40.069000000000003</v>
      </c>
      <c r="N1268" s="302">
        <v>40.183</v>
      </c>
      <c r="O1268" s="302">
        <v>40.439</v>
      </c>
      <c r="P1268" s="302">
        <v>39.576999999999998</v>
      </c>
      <c r="Q1268" s="302">
        <v>39.741999999999997</v>
      </c>
      <c r="R1268" s="302">
        <v>39.94</v>
      </c>
    </row>
    <row r="1269" spans="1:18">
      <c r="A1269">
        <v>1267</v>
      </c>
      <c r="B1269">
        <v>56.689</v>
      </c>
      <c r="C1269">
        <v>56.521000000000001</v>
      </c>
      <c r="D1269">
        <v>57.884999999999998</v>
      </c>
      <c r="E1269">
        <v>56.454000000000001</v>
      </c>
      <c r="F1269">
        <v>57.177999999999997</v>
      </c>
      <c r="G1269">
        <v>56.054000000000002</v>
      </c>
      <c r="H1269">
        <v>56.878</v>
      </c>
      <c r="I1269" s="302">
        <v>39.93</v>
      </c>
      <c r="J1269" s="302">
        <v>40.036000000000001</v>
      </c>
      <c r="K1269" s="302">
        <v>40.719000000000001</v>
      </c>
      <c r="L1269" s="302">
        <v>41.478999999999999</v>
      </c>
      <c r="M1269" s="302">
        <v>39.741999999999997</v>
      </c>
      <c r="N1269" s="302">
        <v>40.058999999999997</v>
      </c>
      <c r="O1269" s="302">
        <v>40.192999999999998</v>
      </c>
      <c r="P1269" s="302">
        <v>39.86</v>
      </c>
      <c r="Q1269" s="302">
        <v>39.738999999999997</v>
      </c>
      <c r="R1269" s="302">
        <v>40.274999999999999</v>
      </c>
    </row>
    <row r="1270" spans="1:18">
      <c r="A1270">
        <v>1268</v>
      </c>
      <c r="B1270">
        <v>56.613</v>
      </c>
      <c r="C1270">
        <v>56.271000000000001</v>
      </c>
      <c r="D1270">
        <v>57.206000000000003</v>
      </c>
      <c r="E1270">
        <v>56.110999999999997</v>
      </c>
      <c r="F1270">
        <v>57.024000000000001</v>
      </c>
      <c r="G1270">
        <v>56.697000000000003</v>
      </c>
      <c r="H1270">
        <v>57.206000000000003</v>
      </c>
      <c r="I1270" s="302">
        <v>40.276000000000003</v>
      </c>
      <c r="J1270" s="302">
        <v>40.039000000000001</v>
      </c>
      <c r="K1270" s="302">
        <v>40.424999999999997</v>
      </c>
      <c r="L1270" s="302">
        <v>41.212000000000003</v>
      </c>
      <c r="M1270" s="302">
        <v>39.953000000000003</v>
      </c>
      <c r="N1270" s="302">
        <v>40.137</v>
      </c>
      <c r="O1270" s="302">
        <v>40.427</v>
      </c>
      <c r="P1270" s="302">
        <v>39.57</v>
      </c>
      <c r="Q1270" s="302">
        <v>39.633000000000003</v>
      </c>
      <c r="R1270" s="302">
        <v>40.235999999999997</v>
      </c>
    </row>
    <row r="1271" spans="1:18">
      <c r="A1271">
        <v>1269</v>
      </c>
      <c r="B1271">
        <v>56.722999999999999</v>
      </c>
      <c r="C1271">
        <v>56.274000000000001</v>
      </c>
      <c r="D1271">
        <v>57.106000000000002</v>
      </c>
      <c r="E1271">
        <v>56.963000000000001</v>
      </c>
      <c r="F1271">
        <v>56.287999999999997</v>
      </c>
      <c r="G1271">
        <v>56.091000000000001</v>
      </c>
      <c r="H1271">
        <v>57.021000000000001</v>
      </c>
      <c r="I1271" s="302">
        <v>39.646999999999998</v>
      </c>
      <c r="J1271" s="302">
        <v>39.927999999999997</v>
      </c>
      <c r="K1271" s="302">
        <v>40.241</v>
      </c>
      <c r="L1271" s="302">
        <v>41.508000000000003</v>
      </c>
      <c r="M1271" s="302">
        <v>40.049999999999997</v>
      </c>
      <c r="N1271" s="302">
        <v>40.090000000000003</v>
      </c>
      <c r="O1271" s="302">
        <v>40.4</v>
      </c>
      <c r="P1271" s="302">
        <v>39.664000000000001</v>
      </c>
      <c r="Q1271" s="302">
        <v>39.887</v>
      </c>
      <c r="R1271" s="302">
        <v>40.158999999999999</v>
      </c>
    </row>
    <row r="1272" spans="1:18">
      <c r="A1272">
        <v>1270</v>
      </c>
      <c r="B1272">
        <v>56.219000000000001</v>
      </c>
      <c r="C1272">
        <v>56.825000000000003</v>
      </c>
      <c r="D1272">
        <v>57.523000000000003</v>
      </c>
      <c r="E1272">
        <v>56.372</v>
      </c>
      <c r="F1272">
        <v>56.984000000000002</v>
      </c>
      <c r="G1272">
        <v>56.402000000000001</v>
      </c>
      <c r="H1272">
        <v>56.505000000000003</v>
      </c>
      <c r="I1272" s="302">
        <v>39.698</v>
      </c>
      <c r="J1272" s="302">
        <v>40.020000000000003</v>
      </c>
      <c r="K1272" s="302">
        <v>39.988</v>
      </c>
      <c r="L1272" s="302">
        <v>41.261000000000003</v>
      </c>
      <c r="M1272" s="302">
        <v>39.857999999999997</v>
      </c>
      <c r="N1272" s="302">
        <v>39.917000000000002</v>
      </c>
      <c r="O1272" s="302">
        <v>40.536000000000001</v>
      </c>
      <c r="P1272" s="302">
        <v>39.664999999999999</v>
      </c>
      <c r="Q1272" s="302">
        <v>39.515000000000001</v>
      </c>
      <c r="R1272" s="302">
        <v>39.994999999999997</v>
      </c>
    </row>
    <row r="1273" spans="1:18">
      <c r="A1273">
        <v>1271</v>
      </c>
      <c r="B1273">
        <v>56.646000000000001</v>
      </c>
      <c r="C1273">
        <v>57.728999999999999</v>
      </c>
      <c r="D1273">
        <v>57.331000000000003</v>
      </c>
      <c r="E1273">
        <v>56.518999999999998</v>
      </c>
      <c r="F1273">
        <v>56.624000000000002</v>
      </c>
      <c r="G1273">
        <v>56.408999999999999</v>
      </c>
      <c r="H1273">
        <v>56.707000000000001</v>
      </c>
      <c r="I1273" s="302">
        <v>39.68</v>
      </c>
      <c r="J1273" s="302">
        <v>39.814</v>
      </c>
      <c r="K1273" s="302">
        <v>39.939</v>
      </c>
      <c r="L1273" s="302">
        <v>41.338000000000001</v>
      </c>
      <c r="M1273" s="302">
        <v>40.08</v>
      </c>
      <c r="N1273" s="302">
        <v>40.097000000000001</v>
      </c>
      <c r="O1273" s="302">
        <v>40.472999999999999</v>
      </c>
      <c r="P1273" s="302">
        <v>39.622999999999998</v>
      </c>
      <c r="Q1273" s="302">
        <v>39.951999999999998</v>
      </c>
      <c r="R1273" s="302">
        <v>40.118000000000002</v>
      </c>
    </row>
    <row r="1274" spans="1:18">
      <c r="A1274">
        <v>1272</v>
      </c>
      <c r="B1274">
        <v>56.966999999999999</v>
      </c>
      <c r="C1274">
        <v>56.234000000000002</v>
      </c>
      <c r="D1274">
        <v>56.886000000000003</v>
      </c>
      <c r="E1274">
        <v>56.488999999999997</v>
      </c>
      <c r="F1274">
        <v>56.670999999999999</v>
      </c>
      <c r="G1274">
        <v>57.005000000000003</v>
      </c>
      <c r="H1274">
        <v>56.19</v>
      </c>
      <c r="I1274" s="302">
        <v>39.637</v>
      </c>
      <c r="J1274" s="302">
        <v>39.840000000000003</v>
      </c>
      <c r="K1274" s="302">
        <v>40.012</v>
      </c>
      <c r="L1274" s="302">
        <v>43.698</v>
      </c>
      <c r="M1274" s="302">
        <v>39.887</v>
      </c>
      <c r="N1274" s="302">
        <v>40.142000000000003</v>
      </c>
      <c r="O1274" s="302">
        <v>40.51</v>
      </c>
      <c r="P1274" s="302">
        <v>39.667999999999999</v>
      </c>
      <c r="Q1274" s="302">
        <v>39.918999999999997</v>
      </c>
      <c r="R1274" s="302">
        <v>40.036999999999999</v>
      </c>
    </row>
    <row r="1275" spans="1:18">
      <c r="A1275">
        <v>1273</v>
      </c>
      <c r="B1275">
        <v>56.625</v>
      </c>
      <c r="C1275">
        <v>56.499000000000002</v>
      </c>
      <c r="D1275">
        <v>56.548999999999999</v>
      </c>
      <c r="E1275">
        <v>56.442999999999998</v>
      </c>
      <c r="F1275">
        <v>57.204000000000001</v>
      </c>
      <c r="G1275">
        <v>56.716000000000001</v>
      </c>
      <c r="H1275">
        <v>56.521999999999998</v>
      </c>
      <c r="I1275" s="302">
        <v>39.561999999999998</v>
      </c>
      <c r="J1275" s="302">
        <v>39.984999999999999</v>
      </c>
      <c r="K1275" s="302">
        <v>39.936999999999998</v>
      </c>
      <c r="L1275" s="302">
        <v>41.3</v>
      </c>
      <c r="M1275" s="302">
        <v>39.914999999999999</v>
      </c>
      <c r="N1275" s="302">
        <v>40.195999999999998</v>
      </c>
      <c r="O1275" s="302">
        <v>40.601999999999997</v>
      </c>
      <c r="P1275" s="302">
        <v>39.65</v>
      </c>
      <c r="Q1275" s="302">
        <v>39.561</v>
      </c>
      <c r="R1275" s="302">
        <v>40.131</v>
      </c>
    </row>
    <row r="1276" spans="1:18">
      <c r="A1276">
        <v>1274</v>
      </c>
      <c r="B1276">
        <v>56.234000000000002</v>
      </c>
      <c r="C1276">
        <v>56.719000000000001</v>
      </c>
      <c r="D1276">
        <v>57.026000000000003</v>
      </c>
      <c r="E1276">
        <v>56.149000000000001</v>
      </c>
      <c r="F1276">
        <v>58.518000000000001</v>
      </c>
      <c r="G1276">
        <v>56.503</v>
      </c>
      <c r="H1276">
        <v>59.09</v>
      </c>
      <c r="I1276" s="302">
        <v>39.814</v>
      </c>
      <c r="J1276" s="302">
        <v>40.082999999999998</v>
      </c>
      <c r="K1276" s="302">
        <v>40.081000000000003</v>
      </c>
      <c r="L1276" s="302">
        <v>42.011000000000003</v>
      </c>
      <c r="M1276" s="302">
        <v>40.158000000000001</v>
      </c>
      <c r="N1276" s="302">
        <v>40.137999999999998</v>
      </c>
      <c r="O1276" s="302">
        <v>40.362000000000002</v>
      </c>
      <c r="P1276" s="302">
        <v>39.698999999999998</v>
      </c>
      <c r="Q1276" s="302">
        <v>39.686</v>
      </c>
      <c r="R1276" s="302">
        <v>40.219000000000001</v>
      </c>
    </row>
    <row r="1277" spans="1:18">
      <c r="A1277">
        <v>1275</v>
      </c>
      <c r="B1277">
        <v>56.113999999999997</v>
      </c>
      <c r="C1277">
        <v>56.206000000000003</v>
      </c>
      <c r="D1277">
        <v>57.137999999999998</v>
      </c>
      <c r="E1277">
        <v>56.719000000000001</v>
      </c>
      <c r="F1277">
        <v>57.542000000000002</v>
      </c>
      <c r="G1277">
        <v>56.389000000000003</v>
      </c>
      <c r="H1277">
        <v>57.649000000000001</v>
      </c>
      <c r="I1277" s="302">
        <v>39.496000000000002</v>
      </c>
      <c r="J1277" s="302">
        <v>39.927999999999997</v>
      </c>
      <c r="K1277" s="302">
        <v>39.857999999999997</v>
      </c>
      <c r="L1277" s="302">
        <v>41.845999999999997</v>
      </c>
      <c r="M1277" s="302">
        <v>40.072000000000003</v>
      </c>
      <c r="N1277" s="302">
        <v>39.965000000000003</v>
      </c>
      <c r="O1277" s="302">
        <v>40.456000000000003</v>
      </c>
      <c r="P1277" s="302">
        <v>39.607999999999997</v>
      </c>
      <c r="Q1277" s="302">
        <v>39.625999999999998</v>
      </c>
      <c r="R1277" s="302">
        <v>40.043999999999997</v>
      </c>
    </row>
    <row r="1278" spans="1:18">
      <c r="A1278">
        <v>1276</v>
      </c>
      <c r="B1278">
        <v>56.768000000000001</v>
      </c>
      <c r="C1278">
        <v>56.036000000000001</v>
      </c>
      <c r="D1278">
        <v>57.508000000000003</v>
      </c>
      <c r="E1278">
        <v>56.674999999999997</v>
      </c>
      <c r="F1278">
        <v>57.411999999999999</v>
      </c>
      <c r="G1278">
        <v>57.073999999999998</v>
      </c>
      <c r="H1278">
        <v>57.034999999999997</v>
      </c>
      <c r="I1278" s="302">
        <v>39.777000000000001</v>
      </c>
      <c r="J1278" s="302">
        <v>40.156999999999996</v>
      </c>
      <c r="K1278" s="302">
        <v>40.250999999999998</v>
      </c>
      <c r="L1278" s="302">
        <v>41.456000000000003</v>
      </c>
      <c r="M1278" s="302">
        <v>39.947000000000003</v>
      </c>
      <c r="N1278" s="302">
        <v>39.991999999999997</v>
      </c>
      <c r="O1278" s="302">
        <v>40.286000000000001</v>
      </c>
      <c r="P1278" s="302">
        <v>39.512</v>
      </c>
      <c r="Q1278" s="302">
        <v>40.002000000000002</v>
      </c>
      <c r="R1278" s="302">
        <v>40.027000000000001</v>
      </c>
    </row>
    <row r="1279" spans="1:18">
      <c r="A1279">
        <v>1277</v>
      </c>
      <c r="B1279">
        <v>56.433</v>
      </c>
      <c r="C1279">
        <v>56.57</v>
      </c>
      <c r="D1279">
        <v>57.185000000000002</v>
      </c>
      <c r="E1279">
        <v>56.441000000000003</v>
      </c>
      <c r="F1279">
        <v>57.064</v>
      </c>
      <c r="G1279">
        <v>56.247</v>
      </c>
      <c r="H1279">
        <v>56.622</v>
      </c>
      <c r="I1279" s="302">
        <v>39.68</v>
      </c>
      <c r="J1279" s="302">
        <v>39.970999999999997</v>
      </c>
      <c r="K1279" s="302">
        <v>40.265999999999998</v>
      </c>
      <c r="L1279" s="302">
        <v>41.49</v>
      </c>
      <c r="M1279" s="302">
        <v>39.765999999999998</v>
      </c>
      <c r="N1279" s="302">
        <v>39.981000000000002</v>
      </c>
      <c r="O1279" s="302">
        <v>40.584000000000003</v>
      </c>
      <c r="P1279" s="302">
        <v>39.774000000000001</v>
      </c>
      <c r="Q1279" s="302">
        <v>40.152000000000001</v>
      </c>
      <c r="R1279" s="302">
        <v>39.936999999999998</v>
      </c>
    </row>
    <row r="1280" spans="1:18">
      <c r="A1280">
        <v>1278</v>
      </c>
      <c r="B1280">
        <v>55.87</v>
      </c>
      <c r="C1280">
        <v>55.765000000000001</v>
      </c>
      <c r="D1280">
        <v>57.177</v>
      </c>
      <c r="E1280">
        <v>55.655999999999999</v>
      </c>
      <c r="F1280">
        <v>57.750999999999998</v>
      </c>
      <c r="G1280">
        <v>55.74</v>
      </c>
      <c r="H1280">
        <v>56.048000000000002</v>
      </c>
      <c r="I1280" s="302">
        <v>39.720999999999997</v>
      </c>
      <c r="J1280" s="302">
        <v>39.978000000000002</v>
      </c>
      <c r="K1280" s="302">
        <v>39.951000000000001</v>
      </c>
      <c r="L1280" s="302">
        <v>42.106000000000002</v>
      </c>
      <c r="M1280" s="302">
        <v>39.866999999999997</v>
      </c>
      <c r="N1280" s="302">
        <v>40.027000000000001</v>
      </c>
      <c r="O1280" s="302">
        <v>40.35</v>
      </c>
      <c r="P1280" s="302">
        <v>40.488999999999997</v>
      </c>
      <c r="Q1280" s="302">
        <v>40.036000000000001</v>
      </c>
      <c r="R1280" s="302">
        <v>40.796999999999997</v>
      </c>
    </row>
    <row r="1281" spans="1:18">
      <c r="A1281">
        <v>1279</v>
      </c>
      <c r="B1281">
        <v>56.308</v>
      </c>
      <c r="C1281">
        <v>56.256</v>
      </c>
      <c r="D1281">
        <v>56.502000000000002</v>
      </c>
      <c r="E1281">
        <v>55.892000000000003</v>
      </c>
      <c r="F1281">
        <v>58.136000000000003</v>
      </c>
      <c r="G1281">
        <v>56.268999999999998</v>
      </c>
      <c r="H1281">
        <v>56.469000000000001</v>
      </c>
      <c r="I1281" s="302">
        <v>39.597999999999999</v>
      </c>
      <c r="J1281" s="302">
        <v>40.069000000000003</v>
      </c>
      <c r="K1281" s="302">
        <v>40.051000000000002</v>
      </c>
      <c r="L1281" s="302">
        <v>142.465</v>
      </c>
      <c r="M1281" s="302">
        <v>39.954999999999998</v>
      </c>
      <c r="N1281" s="302">
        <v>40.113999999999997</v>
      </c>
      <c r="O1281" s="302">
        <v>40.469000000000001</v>
      </c>
      <c r="P1281" s="302">
        <v>39.819000000000003</v>
      </c>
      <c r="Q1281" s="302">
        <v>39.764000000000003</v>
      </c>
      <c r="R1281" s="302">
        <v>40.192</v>
      </c>
    </row>
    <row r="1282" spans="1:18">
      <c r="A1282">
        <v>1280</v>
      </c>
      <c r="B1282">
        <v>56.036000000000001</v>
      </c>
      <c r="C1282">
        <v>55.926000000000002</v>
      </c>
      <c r="D1282">
        <v>57.1</v>
      </c>
      <c r="E1282">
        <v>56.335999999999999</v>
      </c>
      <c r="F1282">
        <v>57.52</v>
      </c>
      <c r="G1282">
        <v>56.098999999999997</v>
      </c>
      <c r="H1282">
        <v>56.521999999999998</v>
      </c>
      <c r="I1282" s="302">
        <v>40.191000000000003</v>
      </c>
      <c r="J1282" s="302">
        <v>40.146999999999998</v>
      </c>
      <c r="K1282" s="302">
        <v>39.975999999999999</v>
      </c>
      <c r="L1282" s="302">
        <v>40.228000000000002</v>
      </c>
      <c r="M1282" s="302">
        <v>39.963000000000001</v>
      </c>
      <c r="N1282" s="302">
        <v>40.127000000000002</v>
      </c>
      <c r="O1282" s="302">
        <v>42.082000000000001</v>
      </c>
      <c r="P1282" s="302">
        <v>39.606999999999999</v>
      </c>
      <c r="Q1282" s="302">
        <v>39.750999999999998</v>
      </c>
      <c r="R1282" s="302">
        <v>40.137</v>
      </c>
    </row>
    <row r="1283" spans="1:18">
      <c r="A1283">
        <v>1281</v>
      </c>
      <c r="B1283">
        <v>56.372</v>
      </c>
      <c r="C1283">
        <v>56.444000000000003</v>
      </c>
      <c r="D1283">
        <v>57.231999999999999</v>
      </c>
      <c r="E1283">
        <v>56.383000000000003</v>
      </c>
      <c r="F1283">
        <v>57.326000000000001</v>
      </c>
      <c r="G1283">
        <v>56.107999999999997</v>
      </c>
      <c r="H1283">
        <v>56.139000000000003</v>
      </c>
      <c r="I1283" s="302">
        <v>39.933999999999997</v>
      </c>
      <c r="J1283" s="302">
        <v>40.220999999999997</v>
      </c>
      <c r="K1283" s="302">
        <v>39.909999999999997</v>
      </c>
      <c r="L1283" s="302">
        <v>41.83</v>
      </c>
      <c r="M1283" s="302">
        <v>40.073</v>
      </c>
      <c r="N1283" s="302">
        <v>40.045999999999999</v>
      </c>
      <c r="O1283" s="302">
        <v>40.256999999999998</v>
      </c>
      <c r="P1283" s="302">
        <v>39.999000000000002</v>
      </c>
      <c r="Q1283" s="302">
        <v>39.694000000000003</v>
      </c>
      <c r="R1283" s="302">
        <v>40.118000000000002</v>
      </c>
    </row>
    <row r="1284" spans="1:18">
      <c r="A1284">
        <v>1282</v>
      </c>
      <c r="B1284">
        <v>56.362000000000002</v>
      </c>
      <c r="C1284">
        <v>56.460999999999999</v>
      </c>
      <c r="D1284">
        <v>57.743000000000002</v>
      </c>
      <c r="E1284">
        <v>56.500999999999998</v>
      </c>
      <c r="F1284">
        <v>56.874000000000002</v>
      </c>
      <c r="G1284">
        <v>55.917000000000002</v>
      </c>
      <c r="H1284">
        <v>56.561</v>
      </c>
      <c r="I1284" s="302">
        <v>39.545999999999999</v>
      </c>
      <c r="J1284" s="302">
        <v>40.49</v>
      </c>
      <c r="K1284" s="302">
        <v>39.82</v>
      </c>
      <c r="L1284" s="302">
        <v>41.067999999999998</v>
      </c>
      <c r="M1284" s="302">
        <v>40.148000000000003</v>
      </c>
      <c r="N1284" s="302">
        <v>40.052</v>
      </c>
      <c r="O1284" s="302">
        <v>40.353999999999999</v>
      </c>
      <c r="P1284" s="302">
        <v>39.643999999999998</v>
      </c>
      <c r="Q1284" s="302">
        <v>39.841000000000001</v>
      </c>
      <c r="R1284" s="302">
        <v>40.149000000000001</v>
      </c>
    </row>
    <row r="1285" spans="1:18">
      <c r="A1285">
        <v>1283</v>
      </c>
      <c r="B1285">
        <v>55.667000000000002</v>
      </c>
      <c r="C1285">
        <v>56.372999999999998</v>
      </c>
      <c r="D1285">
        <v>57.802</v>
      </c>
      <c r="E1285">
        <v>56.468000000000004</v>
      </c>
      <c r="F1285">
        <v>56.927</v>
      </c>
      <c r="G1285">
        <v>55.62</v>
      </c>
      <c r="H1285">
        <v>56.756999999999998</v>
      </c>
      <c r="I1285" s="302">
        <v>39.543999999999997</v>
      </c>
      <c r="J1285" s="302">
        <v>40.125999999999998</v>
      </c>
      <c r="K1285" s="302">
        <v>39.936999999999998</v>
      </c>
      <c r="L1285" s="302">
        <v>40.222999999999999</v>
      </c>
      <c r="M1285" s="302">
        <v>39.901000000000003</v>
      </c>
      <c r="N1285" s="302">
        <v>40.296999999999997</v>
      </c>
      <c r="O1285" s="302">
        <v>40.863</v>
      </c>
      <c r="P1285" s="302">
        <v>39.4</v>
      </c>
      <c r="Q1285" s="302">
        <v>39.774999999999999</v>
      </c>
      <c r="R1285" s="302">
        <v>40.284999999999997</v>
      </c>
    </row>
    <row r="1286" spans="1:18">
      <c r="A1286">
        <v>1284</v>
      </c>
      <c r="B1286">
        <v>56.034999999999997</v>
      </c>
      <c r="C1286">
        <v>56.277000000000001</v>
      </c>
      <c r="D1286">
        <v>57.87</v>
      </c>
      <c r="E1286">
        <v>56.915999999999997</v>
      </c>
      <c r="F1286">
        <v>57.070999999999998</v>
      </c>
      <c r="G1286">
        <v>55.787999999999997</v>
      </c>
      <c r="H1286">
        <v>56.061999999999998</v>
      </c>
      <c r="I1286" s="302">
        <v>39.695999999999998</v>
      </c>
      <c r="J1286" s="302">
        <v>40.116</v>
      </c>
      <c r="K1286" s="302">
        <v>39.962000000000003</v>
      </c>
      <c r="L1286" s="302">
        <v>39.918999999999997</v>
      </c>
      <c r="M1286" s="302">
        <v>39.960999999999999</v>
      </c>
      <c r="N1286" s="302">
        <v>141.28299999999999</v>
      </c>
      <c r="O1286" s="302">
        <v>41.313000000000002</v>
      </c>
      <c r="P1286" s="302">
        <v>39.655999999999999</v>
      </c>
      <c r="Q1286" s="302">
        <v>39.585999999999999</v>
      </c>
      <c r="R1286" s="302">
        <v>40.106999999999999</v>
      </c>
    </row>
    <row r="1287" spans="1:18">
      <c r="A1287">
        <v>1285</v>
      </c>
      <c r="B1287">
        <v>56.058999999999997</v>
      </c>
      <c r="C1287">
        <v>56.305</v>
      </c>
      <c r="D1287">
        <v>57.439</v>
      </c>
      <c r="E1287">
        <v>56.975000000000001</v>
      </c>
      <c r="F1287">
        <v>56.73</v>
      </c>
      <c r="G1287">
        <v>55.503999999999998</v>
      </c>
      <c r="H1287">
        <v>56.313000000000002</v>
      </c>
      <c r="I1287" s="302">
        <v>39.677</v>
      </c>
      <c r="J1287" s="302">
        <v>40.451000000000001</v>
      </c>
      <c r="K1287" s="302">
        <v>40.082999999999998</v>
      </c>
      <c r="L1287" s="302">
        <v>40.075000000000003</v>
      </c>
      <c r="M1287" s="302">
        <v>40.066000000000003</v>
      </c>
      <c r="N1287" s="302">
        <v>40.524000000000001</v>
      </c>
      <c r="O1287" s="302">
        <v>40.338999999999999</v>
      </c>
      <c r="P1287" s="302">
        <v>39.807000000000002</v>
      </c>
      <c r="Q1287" s="302">
        <v>39.756999999999998</v>
      </c>
      <c r="R1287" s="302">
        <v>40.140999999999998</v>
      </c>
    </row>
    <row r="1288" spans="1:18">
      <c r="A1288">
        <v>1286</v>
      </c>
      <c r="B1288">
        <v>55.771000000000001</v>
      </c>
      <c r="C1288">
        <v>56.106999999999999</v>
      </c>
      <c r="D1288">
        <v>58.036000000000001</v>
      </c>
      <c r="E1288">
        <v>56.468000000000004</v>
      </c>
      <c r="F1288">
        <v>56.2</v>
      </c>
      <c r="G1288">
        <v>55.018000000000001</v>
      </c>
      <c r="H1288">
        <v>56.457999999999998</v>
      </c>
      <c r="I1288" s="302">
        <v>39.488999999999997</v>
      </c>
      <c r="J1288" s="302">
        <v>41.774000000000001</v>
      </c>
      <c r="K1288" s="302">
        <v>40.000999999999998</v>
      </c>
      <c r="L1288" s="302">
        <v>40.131</v>
      </c>
      <c r="M1288" s="302">
        <v>39.68</v>
      </c>
      <c r="N1288" s="302">
        <v>40.148000000000003</v>
      </c>
      <c r="O1288" s="302">
        <v>40.207999999999998</v>
      </c>
      <c r="P1288" s="302">
        <v>39.618000000000002</v>
      </c>
      <c r="Q1288" s="302">
        <v>39.643999999999998</v>
      </c>
      <c r="R1288" s="302">
        <v>40.161000000000001</v>
      </c>
    </row>
    <row r="1289" spans="1:18">
      <c r="A1289">
        <v>1287</v>
      </c>
      <c r="B1289">
        <v>56.726999999999997</v>
      </c>
      <c r="C1289">
        <v>56.65</v>
      </c>
      <c r="D1289">
        <v>56.378999999999998</v>
      </c>
      <c r="E1289">
        <v>55.722000000000001</v>
      </c>
      <c r="F1289">
        <v>56.091000000000001</v>
      </c>
      <c r="G1289">
        <v>54.645000000000003</v>
      </c>
      <c r="H1289">
        <v>56.917000000000002</v>
      </c>
      <c r="I1289" s="302">
        <v>39.588000000000001</v>
      </c>
      <c r="J1289" s="302">
        <v>40.067999999999998</v>
      </c>
      <c r="K1289" s="302">
        <v>39.938000000000002</v>
      </c>
      <c r="L1289" s="302">
        <v>39.837000000000003</v>
      </c>
      <c r="M1289" s="302">
        <v>39.844000000000001</v>
      </c>
      <c r="N1289" s="302">
        <v>39.914999999999999</v>
      </c>
      <c r="O1289" s="302">
        <v>40.377000000000002</v>
      </c>
      <c r="P1289" s="302">
        <v>39.558</v>
      </c>
      <c r="Q1289" s="302">
        <v>39.679000000000002</v>
      </c>
      <c r="R1289" s="302">
        <v>40.200000000000003</v>
      </c>
    </row>
    <row r="1290" spans="1:18">
      <c r="A1290">
        <v>1288</v>
      </c>
      <c r="B1290">
        <v>56.448999999999998</v>
      </c>
      <c r="C1290">
        <v>56.116</v>
      </c>
      <c r="D1290">
        <v>57.100999999999999</v>
      </c>
      <c r="E1290">
        <v>55.292999999999999</v>
      </c>
      <c r="F1290">
        <v>56.7</v>
      </c>
      <c r="G1290">
        <v>55.000999999999998</v>
      </c>
      <c r="H1290">
        <v>55.942999999999998</v>
      </c>
      <c r="I1290" s="302">
        <v>39.584000000000003</v>
      </c>
      <c r="J1290" s="302">
        <v>39.704000000000001</v>
      </c>
      <c r="K1290" s="302">
        <v>39.89</v>
      </c>
      <c r="L1290" s="302">
        <v>40.302999999999997</v>
      </c>
      <c r="M1290" s="302">
        <v>40.084000000000003</v>
      </c>
      <c r="N1290" s="302">
        <v>40.012</v>
      </c>
      <c r="O1290" s="302">
        <v>40.49</v>
      </c>
      <c r="P1290" s="302">
        <v>39.798999999999999</v>
      </c>
      <c r="Q1290" s="302">
        <v>39.771000000000001</v>
      </c>
      <c r="R1290" s="302">
        <v>40.317999999999998</v>
      </c>
    </row>
    <row r="1291" spans="1:18">
      <c r="A1291">
        <v>1289</v>
      </c>
      <c r="B1291">
        <v>57.536000000000001</v>
      </c>
      <c r="C1291">
        <v>56.192</v>
      </c>
      <c r="D1291">
        <v>56.637</v>
      </c>
      <c r="E1291">
        <v>55.533999999999999</v>
      </c>
      <c r="F1291">
        <v>56.201999999999998</v>
      </c>
      <c r="G1291">
        <v>54.656999999999996</v>
      </c>
      <c r="H1291">
        <v>56.271000000000001</v>
      </c>
      <c r="I1291" s="302">
        <v>39.703000000000003</v>
      </c>
      <c r="J1291" s="302">
        <v>40.82</v>
      </c>
      <c r="K1291" s="302">
        <v>39.988</v>
      </c>
      <c r="L1291" s="302">
        <v>40.491</v>
      </c>
      <c r="M1291" s="302">
        <v>39.921999999999997</v>
      </c>
      <c r="N1291" s="302">
        <v>39.896999999999998</v>
      </c>
      <c r="O1291" s="302">
        <v>40.564999999999998</v>
      </c>
      <c r="P1291" s="302">
        <v>39.570999999999998</v>
      </c>
      <c r="Q1291" s="302">
        <v>39.558999999999997</v>
      </c>
      <c r="R1291" s="302">
        <v>40.441000000000003</v>
      </c>
    </row>
    <row r="1292" spans="1:18">
      <c r="A1292">
        <v>1290</v>
      </c>
      <c r="B1292">
        <v>56.322000000000003</v>
      </c>
      <c r="C1292">
        <v>57.329000000000001</v>
      </c>
      <c r="D1292">
        <v>59.014000000000003</v>
      </c>
      <c r="E1292">
        <v>56.511000000000003</v>
      </c>
      <c r="F1292">
        <v>56.134</v>
      </c>
      <c r="G1292">
        <v>56.951000000000001</v>
      </c>
      <c r="H1292">
        <v>55.926000000000002</v>
      </c>
      <c r="I1292" s="302">
        <v>39.459000000000003</v>
      </c>
      <c r="J1292" s="302">
        <v>39.832999999999998</v>
      </c>
      <c r="K1292" s="302">
        <v>39.917000000000002</v>
      </c>
      <c r="L1292" s="302">
        <v>39.697000000000003</v>
      </c>
      <c r="M1292" s="302">
        <v>39.930999999999997</v>
      </c>
      <c r="N1292" s="302">
        <v>39.841999999999999</v>
      </c>
      <c r="O1292" s="302">
        <v>40.823999999999998</v>
      </c>
      <c r="P1292" s="302">
        <v>39.704000000000001</v>
      </c>
      <c r="Q1292" s="302">
        <v>39.631</v>
      </c>
      <c r="R1292" s="302">
        <v>40.69</v>
      </c>
    </row>
    <row r="1293" spans="1:18">
      <c r="A1293">
        <v>1291</v>
      </c>
      <c r="B1293">
        <v>56.594999999999999</v>
      </c>
      <c r="C1293">
        <v>56.484999999999999</v>
      </c>
      <c r="D1293">
        <v>57.015999999999998</v>
      </c>
      <c r="E1293">
        <v>55.305999999999997</v>
      </c>
      <c r="F1293">
        <v>55.981000000000002</v>
      </c>
      <c r="G1293">
        <v>55.192999999999998</v>
      </c>
      <c r="H1293">
        <v>55.918999999999997</v>
      </c>
      <c r="I1293" s="302">
        <v>39.351999999999997</v>
      </c>
      <c r="J1293" s="302">
        <v>39.661000000000001</v>
      </c>
      <c r="K1293" s="302">
        <v>40.171999999999997</v>
      </c>
      <c r="L1293" s="302">
        <v>39.637999999999998</v>
      </c>
      <c r="M1293" s="302">
        <v>40.22</v>
      </c>
      <c r="N1293" s="302">
        <v>39.838000000000001</v>
      </c>
      <c r="O1293" s="302">
        <v>40.521999999999998</v>
      </c>
      <c r="P1293" s="302">
        <v>39.625999999999998</v>
      </c>
      <c r="Q1293" s="302">
        <v>39.789000000000001</v>
      </c>
      <c r="R1293" s="302">
        <v>40.305</v>
      </c>
    </row>
    <row r="1294" spans="1:18">
      <c r="A1294">
        <v>1292</v>
      </c>
      <c r="B1294">
        <v>56.552999999999997</v>
      </c>
      <c r="C1294">
        <v>55.561999999999998</v>
      </c>
      <c r="D1294">
        <v>56.945</v>
      </c>
      <c r="E1294">
        <v>55.725000000000001</v>
      </c>
      <c r="F1294">
        <v>55.814999999999998</v>
      </c>
      <c r="G1294">
        <v>55.249000000000002</v>
      </c>
      <c r="H1294">
        <v>55.064</v>
      </c>
      <c r="I1294" s="302">
        <v>39.401000000000003</v>
      </c>
      <c r="J1294" s="302">
        <v>39.996000000000002</v>
      </c>
      <c r="K1294" s="302">
        <v>39.866</v>
      </c>
      <c r="L1294" s="302">
        <v>39.825000000000003</v>
      </c>
      <c r="M1294" s="302">
        <v>39.725999999999999</v>
      </c>
      <c r="N1294" s="302">
        <v>39.598999999999997</v>
      </c>
      <c r="O1294" s="302">
        <v>40.563000000000002</v>
      </c>
      <c r="P1294" s="302">
        <v>39.790999999999997</v>
      </c>
      <c r="Q1294" s="302">
        <v>39.621000000000002</v>
      </c>
      <c r="R1294" s="302">
        <v>40.463999999999999</v>
      </c>
    </row>
    <row r="1295" spans="1:18">
      <c r="A1295">
        <v>1293</v>
      </c>
      <c r="B1295">
        <v>56.133000000000003</v>
      </c>
      <c r="C1295">
        <v>55.920999999999999</v>
      </c>
      <c r="D1295">
        <v>56.37</v>
      </c>
      <c r="E1295">
        <v>57.360999999999997</v>
      </c>
      <c r="F1295">
        <v>55.753999999999998</v>
      </c>
      <c r="G1295">
        <v>53.850999999999999</v>
      </c>
      <c r="H1295">
        <v>55.643000000000001</v>
      </c>
      <c r="I1295" s="302">
        <v>39.658000000000001</v>
      </c>
      <c r="J1295" s="302">
        <v>40.098999999999997</v>
      </c>
      <c r="K1295" s="302">
        <v>39.985999999999997</v>
      </c>
      <c r="L1295" s="302">
        <v>39.683</v>
      </c>
      <c r="M1295" s="302">
        <v>40.017000000000003</v>
      </c>
      <c r="N1295" s="302">
        <v>39.640999999999998</v>
      </c>
      <c r="O1295" s="302">
        <v>40.365000000000002</v>
      </c>
      <c r="P1295" s="302">
        <v>39.576999999999998</v>
      </c>
      <c r="Q1295" s="302">
        <v>39.905000000000001</v>
      </c>
      <c r="R1295" s="302">
        <v>40.286999999999999</v>
      </c>
    </row>
    <row r="1296" spans="1:18">
      <c r="A1296">
        <v>1294</v>
      </c>
      <c r="B1296">
        <v>57.462000000000003</v>
      </c>
      <c r="C1296">
        <v>56.466000000000001</v>
      </c>
      <c r="D1296">
        <v>56.28</v>
      </c>
      <c r="E1296">
        <v>54.795999999999999</v>
      </c>
      <c r="F1296">
        <v>55.585000000000001</v>
      </c>
      <c r="G1296">
        <v>53.970999999999997</v>
      </c>
      <c r="H1296">
        <v>56.774999999999999</v>
      </c>
      <c r="I1296" s="302">
        <v>39.914000000000001</v>
      </c>
      <c r="J1296" s="302">
        <v>39.816000000000003</v>
      </c>
      <c r="K1296" s="302">
        <v>39.753</v>
      </c>
      <c r="L1296" s="302">
        <v>39.880000000000003</v>
      </c>
      <c r="M1296" s="302">
        <v>40.057000000000002</v>
      </c>
      <c r="N1296" s="302">
        <v>39.637</v>
      </c>
      <c r="O1296" s="302">
        <v>40.307000000000002</v>
      </c>
      <c r="P1296" s="302">
        <v>39.887</v>
      </c>
      <c r="Q1296" s="302">
        <v>39.729999999999997</v>
      </c>
      <c r="R1296" s="302">
        <v>40.518000000000001</v>
      </c>
    </row>
    <row r="1297" spans="1:18">
      <c r="A1297">
        <v>1295</v>
      </c>
      <c r="B1297">
        <v>56.988999999999997</v>
      </c>
      <c r="C1297">
        <v>57.079000000000001</v>
      </c>
      <c r="D1297">
        <v>56.618000000000002</v>
      </c>
      <c r="E1297">
        <v>54.277000000000001</v>
      </c>
      <c r="F1297">
        <v>55.110999999999997</v>
      </c>
      <c r="G1297">
        <v>52.881</v>
      </c>
      <c r="H1297">
        <v>55.213000000000001</v>
      </c>
      <c r="I1297" s="302">
        <v>39.831000000000003</v>
      </c>
      <c r="J1297" s="302">
        <v>40.003999999999998</v>
      </c>
      <c r="K1297" s="302">
        <v>40.021000000000001</v>
      </c>
      <c r="L1297" s="302">
        <v>39.970999999999997</v>
      </c>
      <c r="M1297" s="302">
        <v>40.018999999999998</v>
      </c>
      <c r="N1297" s="302">
        <v>39.496000000000002</v>
      </c>
      <c r="O1297" s="302">
        <v>40.372</v>
      </c>
      <c r="P1297" s="302">
        <v>39.722000000000001</v>
      </c>
      <c r="Q1297" s="302">
        <v>39.79</v>
      </c>
      <c r="R1297" s="302">
        <v>40.292000000000002</v>
      </c>
    </row>
    <row r="1298" spans="1:18">
      <c r="A1298">
        <v>1296</v>
      </c>
      <c r="B1298">
        <v>56.575000000000003</v>
      </c>
      <c r="C1298">
        <v>56.713999999999999</v>
      </c>
      <c r="D1298">
        <v>57.329000000000001</v>
      </c>
      <c r="E1298">
        <v>55.023000000000003</v>
      </c>
      <c r="F1298">
        <v>54.994</v>
      </c>
      <c r="G1298">
        <v>52.194000000000003</v>
      </c>
      <c r="H1298">
        <v>56.067999999999998</v>
      </c>
      <c r="I1298" s="302">
        <v>39.671999999999997</v>
      </c>
      <c r="J1298" s="302">
        <v>40.146999999999998</v>
      </c>
      <c r="K1298" s="302">
        <v>40.000999999999998</v>
      </c>
      <c r="L1298" s="302">
        <v>39.78</v>
      </c>
      <c r="M1298" s="302">
        <v>40.162999999999997</v>
      </c>
      <c r="N1298" s="302">
        <v>39.454999999999998</v>
      </c>
      <c r="O1298" s="302">
        <v>40.305999999999997</v>
      </c>
      <c r="P1298" s="302">
        <v>39.756</v>
      </c>
      <c r="Q1298" s="302">
        <v>39.539000000000001</v>
      </c>
      <c r="R1298" s="302">
        <v>40.097999999999999</v>
      </c>
    </row>
    <row r="1299" spans="1:18">
      <c r="A1299">
        <v>1297</v>
      </c>
      <c r="B1299">
        <v>56.076999999999998</v>
      </c>
      <c r="C1299">
        <v>56.515000000000001</v>
      </c>
      <c r="D1299">
        <v>57.341999999999999</v>
      </c>
      <c r="E1299">
        <v>54.350999999999999</v>
      </c>
      <c r="F1299">
        <v>56.405999999999999</v>
      </c>
      <c r="G1299">
        <v>52.14</v>
      </c>
      <c r="H1299">
        <v>58.805</v>
      </c>
      <c r="I1299" s="302">
        <v>39.468000000000004</v>
      </c>
      <c r="J1299" s="302">
        <v>40.756</v>
      </c>
      <c r="K1299" s="302">
        <v>40.131</v>
      </c>
      <c r="L1299" s="302">
        <v>39.738999999999997</v>
      </c>
      <c r="M1299" s="302">
        <v>39.866999999999997</v>
      </c>
      <c r="N1299" s="302">
        <v>39.64</v>
      </c>
      <c r="O1299" s="302">
        <v>40.582000000000001</v>
      </c>
      <c r="P1299" s="302">
        <v>39.515999999999998</v>
      </c>
      <c r="Q1299" s="302">
        <v>39.67</v>
      </c>
      <c r="R1299" s="302">
        <v>40.386000000000003</v>
      </c>
    </row>
    <row r="1300" spans="1:18">
      <c r="A1300">
        <v>1298</v>
      </c>
      <c r="B1300">
        <v>55.466999999999999</v>
      </c>
      <c r="C1300">
        <v>56.158000000000001</v>
      </c>
      <c r="D1300">
        <v>56.984000000000002</v>
      </c>
      <c r="E1300">
        <v>54.012999999999998</v>
      </c>
      <c r="F1300">
        <v>55.978999999999999</v>
      </c>
      <c r="G1300">
        <v>52.292000000000002</v>
      </c>
      <c r="H1300">
        <v>58.6</v>
      </c>
      <c r="I1300" s="302">
        <v>39.74</v>
      </c>
      <c r="J1300" s="302">
        <v>40.020000000000003</v>
      </c>
      <c r="K1300" s="302">
        <v>39.881999999999998</v>
      </c>
      <c r="L1300" s="302">
        <v>39.78</v>
      </c>
      <c r="M1300" s="302">
        <v>40.247</v>
      </c>
      <c r="N1300" s="302">
        <v>39.515999999999998</v>
      </c>
      <c r="O1300" s="302">
        <v>40.582000000000001</v>
      </c>
      <c r="P1300" s="302">
        <v>39.83</v>
      </c>
      <c r="Q1300" s="302">
        <v>40.796999999999997</v>
      </c>
      <c r="R1300" s="302">
        <v>40.82</v>
      </c>
    </row>
    <row r="1301" spans="1:18">
      <c r="A1301">
        <v>1299</v>
      </c>
      <c r="B1301">
        <v>56.6</v>
      </c>
      <c r="C1301">
        <v>56.673000000000002</v>
      </c>
      <c r="D1301">
        <v>56.901000000000003</v>
      </c>
      <c r="E1301">
        <v>54.548000000000002</v>
      </c>
      <c r="F1301">
        <v>55.856000000000002</v>
      </c>
      <c r="G1301">
        <v>52.497999999999998</v>
      </c>
      <c r="H1301">
        <v>58.314</v>
      </c>
      <c r="I1301" s="302">
        <v>39.850999999999999</v>
      </c>
      <c r="J1301" s="302">
        <v>39.761000000000003</v>
      </c>
      <c r="K1301" s="302">
        <v>40.159999999999997</v>
      </c>
      <c r="L1301" s="302">
        <v>39.896000000000001</v>
      </c>
      <c r="M1301" s="302">
        <v>39.994999999999997</v>
      </c>
      <c r="N1301" s="302">
        <v>39.933</v>
      </c>
      <c r="O1301" s="302">
        <v>40.503999999999998</v>
      </c>
      <c r="P1301" s="302">
        <v>40.454000000000001</v>
      </c>
      <c r="Q1301" s="302">
        <v>39.787999999999997</v>
      </c>
      <c r="R1301" s="302">
        <v>41.661000000000001</v>
      </c>
    </row>
    <row r="1302" spans="1:18">
      <c r="A1302">
        <v>1300</v>
      </c>
      <c r="B1302">
        <v>56.002000000000002</v>
      </c>
      <c r="C1302">
        <v>57.645000000000003</v>
      </c>
      <c r="D1302">
        <v>56.561</v>
      </c>
      <c r="E1302">
        <v>54.314999999999998</v>
      </c>
      <c r="F1302">
        <v>55.280999999999999</v>
      </c>
      <c r="G1302">
        <v>53.177</v>
      </c>
      <c r="H1302">
        <v>57.021999999999998</v>
      </c>
      <c r="I1302" s="302">
        <v>40.131</v>
      </c>
      <c r="J1302" s="302">
        <v>40.012</v>
      </c>
      <c r="K1302" s="302">
        <v>40.517000000000003</v>
      </c>
      <c r="L1302" s="302">
        <v>39.725000000000001</v>
      </c>
      <c r="M1302" s="302">
        <v>39.914000000000001</v>
      </c>
      <c r="N1302" s="302">
        <v>39.716000000000001</v>
      </c>
      <c r="O1302" s="302">
        <v>40.671999999999997</v>
      </c>
      <c r="P1302" s="302">
        <v>39.700000000000003</v>
      </c>
      <c r="Q1302" s="302">
        <v>39.747</v>
      </c>
      <c r="R1302" s="302">
        <v>40.555999999999997</v>
      </c>
    </row>
    <row r="1303" spans="1:18">
      <c r="A1303">
        <v>1301</v>
      </c>
      <c r="B1303">
        <v>55.457999999999998</v>
      </c>
      <c r="C1303">
        <v>58.000999999999998</v>
      </c>
      <c r="D1303">
        <v>56.31</v>
      </c>
      <c r="E1303">
        <v>53.482999999999997</v>
      </c>
      <c r="F1303">
        <v>54.869</v>
      </c>
      <c r="G1303">
        <v>51.226999999999997</v>
      </c>
      <c r="H1303">
        <v>56.460999999999999</v>
      </c>
      <c r="I1303" s="302">
        <v>39.749000000000002</v>
      </c>
      <c r="J1303" s="302">
        <v>40.424999999999997</v>
      </c>
      <c r="K1303" s="302">
        <v>40.015999999999998</v>
      </c>
      <c r="L1303" s="302">
        <v>40.087000000000003</v>
      </c>
      <c r="M1303" s="302">
        <v>40.015999999999998</v>
      </c>
      <c r="N1303" s="302">
        <v>39.713999999999999</v>
      </c>
      <c r="O1303" s="302">
        <v>40.963000000000001</v>
      </c>
      <c r="P1303" s="302">
        <v>40.136000000000003</v>
      </c>
      <c r="Q1303" s="302">
        <v>39.661000000000001</v>
      </c>
      <c r="R1303" s="302">
        <v>40.343000000000004</v>
      </c>
    </row>
    <row r="1304" spans="1:18">
      <c r="A1304">
        <v>1302</v>
      </c>
      <c r="B1304">
        <v>55.25</v>
      </c>
      <c r="C1304">
        <v>57.478999999999999</v>
      </c>
      <c r="D1304">
        <v>55.917000000000002</v>
      </c>
      <c r="E1304">
        <v>52.767000000000003</v>
      </c>
      <c r="F1304">
        <v>54.981999999999999</v>
      </c>
      <c r="G1304">
        <v>50.863999999999997</v>
      </c>
      <c r="H1304">
        <v>55.578000000000003</v>
      </c>
      <c r="I1304" s="302">
        <v>39.587000000000003</v>
      </c>
      <c r="J1304" s="302">
        <v>41.061</v>
      </c>
      <c r="K1304" s="302">
        <v>39.82</v>
      </c>
      <c r="L1304" s="302">
        <v>39.744</v>
      </c>
      <c r="M1304" s="302">
        <v>39.838999999999999</v>
      </c>
      <c r="N1304" s="302">
        <v>39.826999999999998</v>
      </c>
      <c r="O1304" s="302">
        <v>40.372</v>
      </c>
      <c r="P1304" s="302">
        <v>39.918999999999997</v>
      </c>
      <c r="Q1304" s="302">
        <v>39.838000000000001</v>
      </c>
      <c r="R1304" s="302">
        <v>40.313000000000002</v>
      </c>
    </row>
    <row r="1305" spans="1:18">
      <c r="A1305">
        <v>1303</v>
      </c>
      <c r="B1305">
        <v>55.747</v>
      </c>
      <c r="C1305">
        <v>57.38</v>
      </c>
      <c r="D1305">
        <v>56.27</v>
      </c>
      <c r="E1305">
        <v>53.131999999999998</v>
      </c>
      <c r="F1305">
        <v>53.921999999999997</v>
      </c>
      <c r="G1305">
        <v>50.930999999999997</v>
      </c>
      <c r="H1305">
        <v>55.317</v>
      </c>
      <c r="I1305" s="302">
        <v>39.716999999999999</v>
      </c>
      <c r="J1305" s="302">
        <v>39.942999999999998</v>
      </c>
      <c r="K1305" s="302">
        <v>39.814999999999998</v>
      </c>
      <c r="L1305" s="302">
        <v>39.712000000000003</v>
      </c>
      <c r="M1305" s="302">
        <v>40.167999999999999</v>
      </c>
      <c r="N1305" s="302">
        <v>40.005000000000003</v>
      </c>
      <c r="O1305" s="302">
        <v>40.683999999999997</v>
      </c>
      <c r="P1305" s="302">
        <v>39.56</v>
      </c>
      <c r="Q1305" s="302">
        <v>39.896999999999998</v>
      </c>
      <c r="R1305" s="302">
        <v>40.854999999999997</v>
      </c>
    </row>
    <row r="1306" spans="1:18">
      <c r="A1306">
        <v>1304</v>
      </c>
      <c r="B1306">
        <v>56.103000000000002</v>
      </c>
      <c r="C1306">
        <v>56.914000000000001</v>
      </c>
      <c r="D1306">
        <v>56.622999999999998</v>
      </c>
      <c r="E1306">
        <v>52.896000000000001</v>
      </c>
      <c r="F1306">
        <v>55.558</v>
      </c>
      <c r="G1306">
        <v>50.17</v>
      </c>
      <c r="H1306">
        <v>54.936</v>
      </c>
      <c r="I1306" s="302">
        <v>39.558999999999997</v>
      </c>
      <c r="J1306" s="302">
        <v>40.08</v>
      </c>
      <c r="K1306" s="302">
        <v>40.033999999999999</v>
      </c>
      <c r="L1306" s="302">
        <v>40.003</v>
      </c>
      <c r="M1306" s="302">
        <v>40.863</v>
      </c>
      <c r="N1306" s="302">
        <v>40.058999999999997</v>
      </c>
      <c r="O1306" s="302">
        <v>142.49199999999999</v>
      </c>
      <c r="P1306" s="302">
        <v>39.880000000000003</v>
      </c>
      <c r="Q1306" s="302">
        <v>39.795999999999999</v>
      </c>
      <c r="R1306" s="302">
        <v>40.156999999999996</v>
      </c>
    </row>
    <row r="1307" spans="1:18">
      <c r="A1307">
        <v>1305</v>
      </c>
      <c r="B1307">
        <v>61.4</v>
      </c>
      <c r="C1307">
        <v>56.844000000000001</v>
      </c>
      <c r="D1307">
        <v>56.587000000000003</v>
      </c>
      <c r="E1307">
        <v>52.905999999999999</v>
      </c>
      <c r="F1307">
        <v>53.661000000000001</v>
      </c>
      <c r="G1307">
        <v>50.07</v>
      </c>
      <c r="H1307">
        <v>54.091000000000001</v>
      </c>
      <c r="I1307" s="302">
        <v>39.520000000000003</v>
      </c>
      <c r="J1307" s="302">
        <v>39.841999999999999</v>
      </c>
      <c r="K1307" s="302">
        <v>39.854999999999997</v>
      </c>
      <c r="L1307" s="302">
        <v>40.106000000000002</v>
      </c>
      <c r="M1307" s="302">
        <v>39.71</v>
      </c>
      <c r="N1307" s="302">
        <v>39.792999999999999</v>
      </c>
      <c r="O1307" s="302">
        <v>41.999000000000002</v>
      </c>
      <c r="P1307" s="302">
        <v>39.719000000000001</v>
      </c>
      <c r="Q1307" s="302">
        <v>39.665999999999997</v>
      </c>
      <c r="R1307" s="302">
        <v>40.122999999999998</v>
      </c>
    </row>
    <row r="1308" spans="1:18">
      <c r="A1308">
        <v>1306</v>
      </c>
      <c r="B1308">
        <v>55.383000000000003</v>
      </c>
      <c r="C1308">
        <v>56.970999999999997</v>
      </c>
      <c r="D1308">
        <v>56.613999999999997</v>
      </c>
      <c r="E1308">
        <v>52.417999999999999</v>
      </c>
      <c r="F1308">
        <v>53.421999999999997</v>
      </c>
      <c r="G1308">
        <v>51.723999999999997</v>
      </c>
      <c r="H1308">
        <v>54.628999999999998</v>
      </c>
      <c r="I1308" s="302">
        <v>39.664000000000001</v>
      </c>
      <c r="J1308" s="302">
        <v>40.061999999999998</v>
      </c>
      <c r="K1308" s="302">
        <v>39.847000000000001</v>
      </c>
      <c r="L1308" s="302">
        <v>40.003999999999998</v>
      </c>
      <c r="M1308" s="302">
        <v>40.079000000000001</v>
      </c>
      <c r="N1308" s="302">
        <v>40.036000000000001</v>
      </c>
      <c r="O1308" s="302">
        <v>41.456000000000003</v>
      </c>
      <c r="P1308" s="302">
        <v>39.838999999999999</v>
      </c>
      <c r="Q1308" s="302">
        <v>39.866999999999997</v>
      </c>
      <c r="R1308" s="302">
        <v>41.054000000000002</v>
      </c>
    </row>
    <row r="1309" spans="1:18">
      <c r="A1309">
        <v>1307</v>
      </c>
      <c r="B1309">
        <v>57.389000000000003</v>
      </c>
      <c r="C1309">
        <v>56.51</v>
      </c>
      <c r="D1309">
        <v>56.722999999999999</v>
      </c>
      <c r="E1309">
        <v>52.372</v>
      </c>
      <c r="F1309">
        <v>53.036000000000001</v>
      </c>
      <c r="G1309">
        <v>51.582000000000001</v>
      </c>
      <c r="H1309">
        <v>53.372999999999998</v>
      </c>
      <c r="I1309" s="302">
        <v>39.597999999999999</v>
      </c>
      <c r="J1309" s="302">
        <v>40.19</v>
      </c>
      <c r="K1309" s="302">
        <v>39.767000000000003</v>
      </c>
      <c r="L1309" s="302">
        <v>40.121000000000002</v>
      </c>
      <c r="M1309" s="302">
        <v>39.729999999999997</v>
      </c>
      <c r="N1309" s="302">
        <v>40.293999999999997</v>
      </c>
      <c r="O1309" s="302">
        <v>41.46</v>
      </c>
      <c r="P1309" s="302">
        <v>39.783000000000001</v>
      </c>
      <c r="Q1309" s="302">
        <v>39.875999999999998</v>
      </c>
      <c r="R1309" s="302">
        <v>40.06</v>
      </c>
    </row>
    <row r="1310" spans="1:18">
      <c r="A1310">
        <v>1308</v>
      </c>
      <c r="B1310">
        <v>55.226999999999997</v>
      </c>
      <c r="C1310">
        <v>57.395000000000003</v>
      </c>
      <c r="D1310">
        <v>60.563000000000002</v>
      </c>
      <c r="E1310">
        <v>52.075000000000003</v>
      </c>
      <c r="F1310">
        <v>54.768000000000001</v>
      </c>
      <c r="G1310">
        <v>52.408000000000001</v>
      </c>
      <c r="H1310">
        <v>53.999000000000002</v>
      </c>
      <c r="I1310" s="302">
        <v>39.853000000000002</v>
      </c>
      <c r="J1310" s="302">
        <v>40.085000000000001</v>
      </c>
      <c r="K1310" s="302">
        <v>39.755000000000003</v>
      </c>
      <c r="L1310" s="302">
        <v>40.073</v>
      </c>
      <c r="M1310" s="302">
        <v>40.277999999999999</v>
      </c>
      <c r="N1310" s="302">
        <v>47.445</v>
      </c>
      <c r="O1310" s="302">
        <v>41.402999999999999</v>
      </c>
      <c r="P1310" s="302">
        <v>39.636000000000003</v>
      </c>
      <c r="Q1310" s="302">
        <v>39.881</v>
      </c>
      <c r="R1310" s="302">
        <v>39.965000000000003</v>
      </c>
    </row>
    <row r="1311" spans="1:18">
      <c r="A1311">
        <v>1309</v>
      </c>
      <c r="B1311">
        <v>56.506999999999998</v>
      </c>
      <c r="C1311">
        <v>58.543999999999997</v>
      </c>
      <c r="D1311">
        <v>56.216999999999999</v>
      </c>
      <c r="E1311">
        <v>51.921999999999997</v>
      </c>
      <c r="F1311">
        <v>52.621000000000002</v>
      </c>
      <c r="G1311">
        <v>50.804000000000002</v>
      </c>
      <c r="H1311">
        <v>53.521999999999998</v>
      </c>
      <c r="I1311" s="302">
        <v>39.847999999999999</v>
      </c>
      <c r="J1311" s="302">
        <v>39.999000000000002</v>
      </c>
      <c r="K1311" s="302">
        <v>40.006999999999998</v>
      </c>
      <c r="L1311" s="302">
        <v>39.988999999999997</v>
      </c>
      <c r="M1311" s="302">
        <v>41.478000000000002</v>
      </c>
      <c r="N1311" s="302">
        <v>40.026000000000003</v>
      </c>
      <c r="O1311" s="302">
        <v>40.845999999999997</v>
      </c>
      <c r="P1311" s="302">
        <v>39.729999999999997</v>
      </c>
      <c r="Q1311" s="302">
        <v>39.606999999999999</v>
      </c>
      <c r="R1311" s="302">
        <v>40.156999999999996</v>
      </c>
    </row>
    <row r="1312" spans="1:18">
      <c r="A1312">
        <v>1310</v>
      </c>
      <c r="B1312">
        <v>55.146000000000001</v>
      </c>
      <c r="C1312">
        <v>55.746000000000002</v>
      </c>
      <c r="D1312">
        <v>60.509</v>
      </c>
      <c r="E1312">
        <v>52.082999999999998</v>
      </c>
      <c r="F1312">
        <v>51.941000000000003</v>
      </c>
      <c r="G1312">
        <v>49.432000000000002</v>
      </c>
      <c r="H1312">
        <v>58.755000000000003</v>
      </c>
      <c r="I1312" s="302">
        <v>39.457000000000001</v>
      </c>
      <c r="J1312" s="302">
        <v>40.130000000000003</v>
      </c>
      <c r="K1312" s="302">
        <v>39.728000000000002</v>
      </c>
      <c r="L1312" s="302">
        <v>40.235999999999997</v>
      </c>
      <c r="M1312" s="302">
        <v>40.238</v>
      </c>
      <c r="N1312" s="302">
        <v>40.067</v>
      </c>
      <c r="O1312" s="302">
        <v>40.848999999999997</v>
      </c>
      <c r="P1312" s="302">
        <v>39.765000000000001</v>
      </c>
      <c r="Q1312" s="302">
        <v>39.786999999999999</v>
      </c>
      <c r="R1312" s="302">
        <v>40.622</v>
      </c>
    </row>
    <row r="1313" spans="1:18">
      <c r="A1313">
        <v>1311</v>
      </c>
      <c r="B1313">
        <v>55.569000000000003</v>
      </c>
      <c r="C1313">
        <v>56.134999999999998</v>
      </c>
      <c r="D1313">
        <v>55.674999999999997</v>
      </c>
      <c r="E1313">
        <v>51.744</v>
      </c>
      <c r="F1313">
        <v>53.276000000000003</v>
      </c>
      <c r="G1313">
        <v>47.72</v>
      </c>
      <c r="H1313">
        <v>52.15</v>
      </c>
      <c r="I1313" s="302">
        <v>39.749000000000002</v>
      </c>
      <c r="J1313" s="302">
        <v>40.238</v>
      </c>
      <c r="K1313" s="302">
        <v>39.805999999999997</v>
      </c>
      <c r="L1313" s="302">
        <v>39.826999999999998</v>
      </c>
      <c r="M1313" s="302">
        <v>39.841000000000001</v>
      </c>
      <c r="N1313" s="302">
        <v>40.667000000000002</v>
      </c>
      <c r="O1313" s="302">
        <v>40.720999999999997</v>
      </c>
      <c r="P1313" s="302">
        <v>39.659999999999997</v>
      </c>
      <c r="Q1313" s="302">
        <v>39.485999999999997</v>
      </c>
      <c r="R1313" s="302">
        <v>40.43</v>
      </c>
    </row>
    <row r="1314" spans="1:18">
      <c r="A1314">
        <v>1312</v>
      </c>
      <c r="B1314">
        <v>55.445999999999998</v>
      </c>
      <c r="C1314">
        <v>55.948</v>
      </c>
      <c r="D1314">
        <v>55.46</v>
      </c>
      <c r="E1314">
        <v>51.42</v>
      </c>
      <c r="F1314">
        <v>52.832999999999998</v>
      </c>
      <c r="G1314">
        <v>47.051000000000002</v>
      </c>
      <c r="H1314">
        <v>53.53</v>
      </c>
      <c r="I1314" s="302">
        <v>39.569000000000003</v>
      </c>
      <c r="J1314" s="302">
        <v>40.159999999999997</v>
      </c>
      <c r="K1314" s="302">
        <v>39.963000000000001</v>
      </c>
      <c r="L1314" s="302">
        <v>39.793999999999997</v>
      </c>
      <c r="M1314" s="302">
        <v>39.741</v>
      </c>
      <c r="N1314" s="302">
        <v>141.05699999999999</v>
      </c>
      <c r="O1314" s="302">
        <v>40.606999999999999</v>
      </c>
      <c r="P1314" s="302">
        <v>39.869</v>
      </c>
      <c r="Q1314" s="302">
        <v>39.805</v>
      </c>
      <c r="R1314" s="302">
        <v>40.064</v>
      </c>
    </row>
    <row r="1315" spans="1:18">
      <c r="A1315">
        <v>1313</v>
      </c>
      <c r="B1315">
        <v>55.128</v>
      </c>
      <c r="C1315">
        <v>56.65</v>
      </c>
      <c r="D1315">
        <v>55.228000000000002</v>
      </c>
      <c r="E1315">
        <v>50.878999999999998</v>
      </c>
      <c r="F1315">
        <v>51.232999999999997</v>
      </c>
      <c r="G1315">
        <v>49.558999999999997</v>
      </c>
      <c r="H1315">
        <v>51.94</v>
      </c>
      <c r="I1315" s="302">
        <v>39.56</v>
      </c>
      <c r="J1315" s="302">
        <v>40.44</v>
      </c>
      <c r="K1315" s="302">
        <v>39.874000000000002</v>
      </c>
      <c r="L1315" s="302">
        <v>39.999000000000002</v>
      </c>
      <c r="M1315" s="302">
        <v>40.189</v>
      </c>
      <c r="N1315" s="302">
        <v>41.012</v>
      </c>
      <c r="O1315" s="302">
        <v>40.494</v>
      </c>
      <c r="P1315" s="302">
        <v>39.594000000000001</v>
      </c>
      <c r="Q1315" s="302">
        <v>39.825000000000003</v>
      </c>
      <c r="R1315" s="302">
        <v>40.295999999999999</v>
      </c>
    </row>
    <row r="1316" spans="1:18">
      <c r="A1316">
        <v>1314</v>
      </c>
      <c r="B1316">
        <v>55.115000000000002</v>
      </c>
      <c r="C1316">
        <v>55.776000000000003</v>
      </c>
      <c r="D1316">
        <v>55.212000000000003</v>
      </c>
      <c r="E1316">
        <v>50.753999999999998</v>
      </c>
      <c r="F1316">
        <v>53.485999999999997</v>
      </c>
      <c r="G1316">
        <v>47.417000000000002</v>
      </c>
      <c r="H1316">
        <v>51.738</v>
      </c>
      <c r="I1316" s="302">
        <v>39.704999999999998</v>
      </c>
      <c r="J1316" s="302">
        <v>40.256</v>
      </c>
      <c r="K1316" s="302">
        <v>40.146999999999998</v>
      </c>
      <c r="L1316" s="302">
        <v>39.822000000000003</v>
      </c>
      <c r="M1316" s="302">
        <v>142.60400000000001</v>
      </c>
      <c r="N1316" s="302">
        <v>40.509</v>
      </c>
      <c r="O1316" s="302">
        <v>40.616999999999997</v>
      </c>
      <c r="P1316" s="302">
        <v>39.831000000000003</v>
      </c>
      <c r="Q1316" s="302">
        <v>39.598999999999997</v>
      </c>
      <c r="R1316" s="302">
        <v>40.344999999999999</v>
      </c>
    </row>
    <row r="1317" spans="1:18">
      <c r="A1317">
        <v>1315</v>
      </c>
      <c r="B1317">
        <v>55.06</v>
      </c>
      <c r="C1317">
        <v>55.984999999999999</v>
      </c>
      <c r="D1317">
        <v>54.468000000000004</v>
      </c>
      <c r="E1317">
        <v>51.148000000000003</v>
      </c>
      <c r="F1317">
        <v>51.585000000000001</v>
      </c>
      <c r="G1317">
        <v>47.854999999999997</v>
      </c>
      <c r="H1317">
        <v>51.524999999999999</v>
      </c>
      <c r="I1317" s="302">
        <v>39.707000000000001</v>
      </c>
      <c r="J1317" s="302">
        <v>41.548999999999999</v>
      </c>
      <c r="K1317" s="302">
        <v>40.046999999999997</v>
      </c>
      <c r="L1317" s="302">
        <v>40.140999999999998</v>
      </c>
      <c r="M1317" s="302">
        <v>40.478000000000002</v>
      </c>
      <c r="N1317" s="302">
        <v>40.161000000000001</v>
      </c>
      <c r="O1317" s="302">
        <v>40.801000000000002</v>
      </c>
      <c r="P1317" s="302">
        <v>39.46</v>
      </c>
      <c r="Q1317" s="302">
        <v>39.811</v>
      </c>
      <c r="R1317" s="302">
        <v>40.720999999999997</v>
      </c>
    </row>
    <row r="1318" spans="1:18">
      <c r="A1318">
        <v>1316</v>
      </c>
      <c r="B1318">
        <v>56.253999999999998</v>
      </c>
      <c r="C1318">
        <v>56.186</v>
      </c>
      <c r="D1318">
        <v>54.335000000000001</v>
      </c>
      <c r="E1318">
        <v>50.387999999999998</v>
      </c>
      <c r="F1318">
        <v>52.298999999999999</v>
      </c>
      <c r="G1318">
        <v>47.569000000000003</v>
      </c>
      <c r="H1318">
        <v>51.378</v>
      </c>
      <c r="I1318" s="302">
        <v>39.588000000000001</v>
      </c>
      <c r="J1318" s="302">
        <v>139.41900000000001</v>
      </c>
      <c r="K1318" s="302">
        <v>39.832999999999998</v>
      </c>
      <c r="L1318" s="302">
        <v>40.174999999999997</v>
      </c>
      <c r="M1318" s="302">
        <v>40.357999999999997</v>
      </c>
      <c r="N1318" s="302">
        <v>40.320999999999998</v>
      </c>
      <c r="O1318" s="302">
        <v>40.475000000000001</v>
      </c>
      <c r="P1318" s="302">
        <v>39.612000000000002</v>
      </c>
      <c r="Q1318" s="302">
        <v>39.828000000000003</v>
      </c>
      <c r="R1318" s="302">
        <v>140.446</v>
      </c>
    </row>
    <row r="1319" spans="1:18">
      <c r="A1319">
        <v>1317</v>
      </c>
      <c r="B1319">
        <v>57.232999999999997</v>
      </c>
      <c r="C1319">
        <v>55.401000000000003</v>
      </c>
      <c r="D1319">
        <v>54.558</v>
      </c>
      <c r="E1319">
        <v>50.441000000000003</v>
      </c>
      <c r="F1319">
        <v>50.531999999999996</v>
      </c>
      <c r="G1319">
        <v>46.384</v>
      </c>
      <c r="H1319">
        <v>49.752000000000002</v>
      </c>
      <c r="I1319" s="302">
        <v>39.442999999999998</v>
      </c>
      <c r="J1319" s="302">
        <v>41.177999999999997</v>
      </c>
      <c r="K1319" s="302">
        <v>39.783999999999999</v>
      </c>
      <c r="L1319" s="302">
        <v>40.140999999999998</v>
      </c>
      <c r="M1319" s="302">
        <v>40.168999999999997</v>
      </c>
      <c r="N1319" s="302">
        <v>40.292999999999999</v>
      </c>
      <c r="O1319" s="302">
        <v>40.417999999999999</v>
      </c>
      <c r="P1319" s="302">
        <v>39.860999999999997</v>
      </c>
      <c r="Q1319" s="302">
        <v>39.850999999999999</v>
      </c>
      <c r="R1319" s="302">
        <v>40.015999999999998</v>
      </c>
    </row>
    <row r="1320" spans="1:18">
      <c r="A1320">
        <v>1318</v>
      </c>
      <c r="B1320">
        <v>54.7</v>
      </c>
      <c r="C1320">
        <v>55.698999999999998</v>
      </c>
      <c r="D1320">
        <v>53.991999999999997</v>
      </c>
      <c r="E1320">
        <v>49.776000000000003</v>
      </c>
      <c r="F1320">
        <v>50.171999999999997</v>
      </c>
      <c r="G1320">
        <v>45.781999999999996</v>
      </c>
      <c r="H1320">
        <v>48.185000000000002</v>
      </c>
      <c r="I1320" s="302">
        <v>39.447000000000003</v>
      </c>
      <c r="J1320" s="302">
        <v>40.804000000000002</v>
      </c>
      <c r="K1320" s="302">
        <v>39.755000000000003</v>
      </c>
      <c r="L1320" s="302">
        <v>40.152999999999999</v>
      </c>
      <c r="M1320" s="302">
        <v>40.182000000000002</v>
      </c>
      <c r="N1320" s="302">
        <v>39.881</v>
      </c>
      <c r="O1320" s="302">
        <v>40.533000000000001</v>
      </c>
      <c r="P1320" s="302">
        <v>39.600999999999999</v>
      </c>
      <c r="Q1320" s="302">
        <v>39.747</v>
      </c>
      <c r="R1320" s="302">
        <v>39.889000000000003</v>
      </c>
    </row>
    <row r="1321" spans="1:18">
      <c r="A1321">
        <v>1319</v>
      </c>
      <c r="B1321">
        <v>55.033000000000001</v>
      </c>
      <c r="C1321">
        <v>54.584000000000003</v>
      </c>
      <c r="D1321">
        <v>53.83</v>
      </c>
      <c r="E1321">
        <v>49.465000000000003</v>
      </c>
      <c r="F1321">
        <v>49.456000000000003</v>
      </c>
      <c r="G1321">
        <v>44.305999999999997</v>
      </c>
      <c r="H1321">
        <v>46.015999999999998</v>
      </c>
      <c r="I1321" s="302">
        <v>40.173999999999999</v>
      </c>
      <c r="J1321" s="302">
        <v>40.771000000000001</v>
      </c>
      <c r="K1321" s="302">
        <v>39.704000000000001</v>
      </c>
      <c r="L1321" s="302">
        <v>40.081000000000003</v>
      </c>
      <c r="M1321" s="302">
        <v>40.488999999999997</v>
      </c>
      <c r="N1321" s="302">
        <v>40.087000000000003</v>
      </c>
      <c r="O1321" s="302">
        <v>40.909999999999997</v>
      </c>
      <c r="P1321" s="302">
        <v>39.825000000000003</v>
      </c>
      <c r="Q1321" s="302">
        <v>39.853000000000002</v>
      </c>
      <c r="R1321" s="302">
        <v>39.670999999999999</v>
      </c>
    </row>
    <row r="1322" spans="1:18">
      <c r="A1322">
        <v>1320</v>
      </c>
      <c r="B1322">
        <v>54.661000000000001</v>
      </c>
      <c r="C1322">
        <v>55.619</v>
      </c>
      <c r="D1322">
        <v>53.829000000000001</v>
      </c>
      <c r="E1322">
        <v>49.131</v>
      </c>
      <c r="F1322">
        <v>51.003999999999998</v>
      </c>
      <c r="G1322">
        <v>43.308999999999997</v>
      </c>
      <c r="H1322">
        <v>45.484999999999999</v>
      </c>
      <c r="I1322" s="302">
        <v>39.642000000000003</v>
      </c>
      <c r="J1322" s="302">
        <v>40.572000000000003</v>
      </c>
      <c r="K1322" s="302">
        <v>39.853000000000002</v>
      </c>
      <c r="L1322" s="302">
        <v>40.073</v>
      </c>
      <c r="M1322" s="302">
        <v>40.207999999999998</v>
      </c>
      <c r="N1322" s="302">
        <v>40.470999999999997</v>
      </c>
      <c r="O1322" s="302">
        <v>40.582999999999998</v>
      </c>
      <c r="P1322" s="302">
        <v>39.537999999999997</v>
      </c>
      <c r="Q1322" s="302">
        <v>39.841999999999999</v>
      </c>
      <c r="R1322" s="302">
        <v>39.9</v>
      </c>
    </row>
    <row r="1323" spans="1:18">
      <c r="A1323">
        <v>1321</v>
      </c>
      <c r="B1323">
        <v>54.308</v>
      </c>
      <c r="C1323">
        <v>53.844000000000001</v>
      </c>
      <c r="D1323">
        <v>53.793999999999997</v>
      </c>
      <c r="E1323">
        <v>49.14</v>
      </c>
      <c r="F1323">
        <v>48.893999999999998</v>
      </c>
      <c r="G1323">
        <v>42.969000000000001</v>
      </c>
      <c r="H1323">
        <v>50.579000000000001</v>
      </c>
      <c r="I1323" s="302">
        <v>39.712000000000003</v>
      </c>
      <c r="J1323" s="302">
        <v>40.606000000000002</v>
      </c>
      <c r="K1323" s="302">
        <v>39.94</v>
      </c>
      <c r="L1323" s="302">
        <v>39.872999999999998</v>
      </c>
      <c r="M1323" s="302">
        <v>40.329000000000001</v>
      </c>
      <c r="N1323" s="302">
        <v>39.857999999999997</v>
      </c>
      <c r="O1323" s="302">
        <v>40.375</v>
      </c>
      <c r="P1323" s="302">
        <v>39.56</v>
      </c>
      <c r="Q1323" s="302">
        <v>140.607</v>
      </c>
      <c r="R1323" s="302">
        <v>39.667000000000002</v>
      </c>
    </row>
    <row r="1324" spans="1:18">
      <c r="A1324">
        <v>1322</v>
      </c>
      <c r="B1324">
        <v>54.534999999999997</v>
      </c>
      <c r="C1324">
        <v>54.737000000000002</v>
      </c>
      <c r="D1324">
        <v>53.484999999999999</v>
      </c>
      <c r="E1324">
        <v>49.058999999999997</v>
      </c>
      <c r="F1324">
        <v>50.314999999999998</v>
      </c>
      <c r="G1324">
        <v>42.677</v>
      </c>
      <c r="H1324">
        <v>47.774999999999999</v>
      </c>
      <c r="I1324" s="302">
        <v>39.548000000000002</v>
      </c>
      <c r="J1324" s="302">
        <v>40.927</v>
      </c>
      <c r="K1324" s="302">
        <v>39.908999999999999</v>
      </c>
      <c r="L1324" s="302">
        <v>42.798999999999999</v>
      </c>
      <c r="M1324" s="302">
        <v>40.17</v>
      </c>
      <c r="N1324" s="302">
        <v>39.862000000000002</v>
      </c>
      <c r="O1324" s="302">
        <v>40.39</v>
      </c>
      <c r="P1324" s="302">
        <v>39.621000000000002</v>
      </c>
      <c r="Q1324" s="302">
        <v>40.353999999999999</v>
      </c>
      <c r="R1324" s="302">
        <v>39.503</v>
      </c>
    </row>
    <row r="1325" spans="1:18">
      <c r="A1325">
        <v>1323</v>
      </c>
      <c r="B1325">
        <v>54.451000000000001</v>
      </c>
      <c r="C1325">
        <v>53.896000000000001</v>
      </c>
      <c r="D1325">
        <v>53.215000000000003</v>
      </c>
      <c r="E1325">
        <v>48.459000000000003</v>
      </c>
      <c r="F1325">
        <v>48.755000000000003</v>
      </c>
      <c r="G1325">
        <v>43.600999999999999</v>
      </c>
      <c r="H1325">
        <v>45.911999999999999</v>
      </c>
      <c r="I1325" s="302">
        <v>39.551000000000002</v>
      </c>
      <c r="J1325" s="302">
        <v>40.494</v>
      </c>
      <c r="K1325" s="302">
        <v>39.686999999999998</v>
      </c>
      <c r="L1325" s="302">
        <v>40.396999999999998</v>
      </c>
      <c r="M1325" s="302">
        <v>39.954999999999998</v>
      </c>
      <c r="N1325" s="302">
        <v>40.026000000000003</v>
      </c>
      <c r="O1325" s="302">
        <v>40.4</v>
      </c>
      <c r="P1325" s="302">
        <v>40.051000000000002</v>
      </c>
      <c r="Q1325" s="302">
        <v>39.94</v>
      </c>
      <c r="R1325" s="302">
        <v>39.697000000000003</v>
      </c>
    </row>
    <row r="1326" spans="1:18">
      <c r="A1326">
        <v>1324</v>
      </c>
      <c r="B1326">
        <v>53.048999999999999</v>
      </c>
      <c r="C1326">
        <v>52.701999999999998</v>
      </c>
      <c r="D1326">
        <v>52.692999999999998</v>
      </c>
      <c r="E1326">
        <v>48.521999999999998</v>
      </c>
      <c r="F1326">
        <v>48.755000000000003</v>
      </c>
      <c r="G1326">
        <v>42.822000000000003</v>
      </c>
      <c r="H1326">
        <v>47.389000000000003</v>
      </c>
      <c r="I1326" s="302">
        <v>39.53</v>
      </c>
      <c r="J1326" s="302">
        <v>40.585999999999999</v>
      </c>
      <c r="K1326" s="302">
        <v>40.393999999999998</v>
      </c>
      <c r="L1326" s="302">
        <v>40.204000000000001</v>
      </c>
      <c r="M1326" s="302">
        <v>40.658999999999999</v>
      </c>
      <c r="N1326" s="302">
        <v>39.850999999999999</v>
      </c>
      <c r="O1326" s="302">
        <v>40.472999999999999</v>
      </c>
      <c r="P1326" s="302">
        <v>39.795000000000002</v>
      </c>
      <c r="Q1326" s="302">
        <v>39.896999999999998</v>
      </c>
      <c r="R1326" s="302">
        <v>39.567</v>
      </c>
    </row>
    <row r="1327" spans="1:18">
      <c r="A1327">
        <v>1325</v>
      </c>
      <c r="B1327">
        <v>53.189</v>
      </c>
      <c r="C1327">
        <v>53.003</v>
      </c>
      <c r="D1327">
        <v>52.969000000000001</v>
      </c>
      <c r="E1327">
        <v>47.286000000000001</v>
      </c>
      <c r="F1327">
        <v>48.822000000000003</v>
      </c>
      <c r="G1327">
        <v>42.064</v>
      </c>
      <c r="H1327">
        <v>46.838999999999999</v>
      </c>
      <c r="I1327" s="302">
        <v>39.564</v>
      </c>
      <c r="J1327" s="302">
        <v>41.283999999999999</v>
      </c>
      <c r="K1327" s="302">
        <v>143.29</v>
      </c>
      <c r="L1327" s="302">
        <v>40.304000000000002</v>
      </c>
      <c r="M1327" s="302">
        <v>39.970999999999997</v>
      </c>
      <c r="N1327" s="302">
        <v>39.988</v>
      </c>
      <c r="O1327" s="302">
        <v>40.54</v>
      </c>
      <c r="P1327" s="302">
        <v>39.734999999999999</v>
      </c>
      <c r="Q1327" s="302">
        <v>39.92</v>
      </c>
      <c r="R1327" s="302">
        <v>39.56</v>
      </c>
    </row>
    <row r="1328" spans="1:18">
      <c r="A1328">
        <v>1326</v>
      </c>
      <c r="B1328">
        <v>51.768000000000001</v>
      </c>
      <c r="C1328">
        <v>52.621000000000002</v>
      </c>
      <c r="D1328">
        <v>52.58</v>
      </c>
      <c r="E1328">
        <v>47.88</v>
      </c>
      <c r="F1328">
        <v>72.239999999999995</v>
      </c>
      <c r="G1328">
        <v>42.264000000000003</v>
      </c>
      <c r="H1328">
        <v>46.104999999999997</v>
      </c>
      <c r="I1328" s="302">
        <v>39.649000000000001</v>
      </c>
      <c r="J1328" s="302">
        <v>40.677</v>
      </c>
      <c r="K1328" s="302">
        <v>40.542999999999999</v>
      </c>
      <c r="L1328" s="302">
        <v>39.985999999999997</v>
      </c>
      <c r="M1328" s="302">
        <v>39.953000000000003</v>
      </c>
      <c r="N1328" s="302">
        <v>40.012</v>
      </c>
      <c r="O1328" s="302">
        <v>40.430999999999997</v>
      </c>
      <c r="P1328" s="302">
        <v>39.844000000000001</v>
      </c>
      <c r="Q1328" s="302">
        <v>39.722999999999999</v>
      </c>
      <c r="R1328" s="302">
        <v>39.768000000000001</v>
      </c>
    </row>
    <row r="1329" spans="1:18">
      <c r="A1329">
        <v>1327</v>
      </c>
      <c r="B1329">
        <v>51.624000000000002</v>
      </c>
      <c r="C1329">
        <v>52.271000000000001</v>
      </c>
      <c r="D1329">
        <v>52.234000000000002</v>
      </c>
      <c r="E1329">
        <v>46.46</v>
      </c>
      <c r="F1329">
        <v>47.658000000000001</v>
      </c>
      <c r="G1329">
        <v>44.904000000000003</v>
      </c>
      <c r="H1329">
        <v>44.923999999999999</v>
      </c>
      <c r="I1329" s="302">
        <v>39.81</v>
      </c>
      <c r="J1329" s="302">
        <v>41.046999999999997</v>
      </c>
      <c r="K1329" s="302">
        <v>40.204000000000001</v>
      </c>
      <c r="L1329" s="302">
        <v>40.017000000000003</v>
      </c>
      <c r="M1329" s="302">
        <v>39.918999999999997</v>
      </c>
      <c r="N1329" s="302">
        <v>40.332000000000001</v>
      </c>
      <c r="O1329" s="302">
        <v>40.390999999999998</v>
      </c>
      <c r="P1329" s="302">
        <v>143.10499999999999</v>
      </c>
      <c r="Q1329" s="302">
        <v>39.886000000000003</v>
      </c>
      <c r="R1329" s="302">
        <v>39.801000000000002</v>
      </c>
    </row>
    <row r="1330" spans="1:18">
      <c r="A1330">
        <v>1328</v>
      </c>
      <c r="B1330">
        <v>51.805999999999997</v>
      </c>
      <c r="C1330">
        <v>52.561</v>
      </c>
      <c r="D1330">
        <v>52.872</v>
      </c>
      <c r="E1330">
        <v>46.143000000000001</v>
      </c>
      <c r="F1330">
        <v>46.695</v>
      </c>
      <c r="G1330">
        <v>41.820999999999998</v>
      </c>
      <c r="H1330">
        <v>44.619</v>
      </c>
      <c r="I1330" s="302">
        <v>39.981000000000002</v>
      </c>
      <c r="J1330" s="302">
        <v>40.49</v>
      </c>
      <c r="K1330" s="302">
        <v>40.128999999999998</v>
      </c>
      <c r="L1330" s="302">
        <v>40.051000000000002</v>
      </c>
      <c r="M1330" s="302">
        <v>39.887</v>
      </c>
      <c r="N1330" s="302">
        <v>40.012</v>
      </c>
      <c r="O1330" s="302">
        <v>40.56</v>
      </c>
      <c r="P1330" s="302">
        <v>40.603999999999999</v>
      </c>
      <c r="Q1330" s="302">
        <v>39.767000000000003</v>
      </c>
      <c r="R1330" s="302">
        <v>39.588999999999999</v>
      </c>
    </row>
    <row r="1331" spans="1:18">
      <c r="A1331">
        <v>1329</v>
      </c>
      <c r="B1331">
        <v>52.23</v>
      </c>
      <c r="C1331">
        <v>53.225999999999999</v>
      </c>
      <c r="D1331">
        <v>52.668999999999997</v>
      </c>
      <c r="E1331">
        <v>46.021999999999998</v>
      </c>
      <c r="F1331">
        <v>48.12</v>
      </c>
      <c r="G1331">
        <v>42.505000000000003</v>
      </c>
      <c r="H1331">
        <v>43.390999999999998</v>
      </c>
      <c r="I1331" s="302">
        <v>39.755000000000003</v>
      </c>
      <c r="J1331" s="302">
        <v>40.418999999999997</v>
      </c>
      <c r="K1331" s="302">
        <v>40.005000000000003</v>
      </c>
      <c r="L1331" s="302">
        <v>40.021000000000001</v>
      </c>
      <c r="M1331" s="302">
        <v>39.978000000000002</v>
      </c>
      <c r="N1331" s="302">
        <v>40.067</v>
      </c>
      <c r="O1331" s="302">
        <v>40.822000000000003</v>
      </c>
      <c r="P1331" s="302">
        <v>40.088999999999999</v>
      </c>
      <c r="Q1331" s="302">
        <v>39.555</v>
      </c>
      <c r="R1331" s="302">
        <v>39.814999999999998</v>
      </c>
    </row>
    <row r="1332" spans="1:18">
      <c r="A1332">
        <v>1330</v>
      </c>
      <c r="B1332">
        <v>51.33</v>
      </c>
      <c r="C1332">
        <v>51.576000000000001</v>
      </c>
      <c r="D1332">
        <v>52.46</v>
      </c>
      <c r="E1332">
        <v>44.783000000000001</v>
      </c>
      <c r="F1332">
        <v>45.616</v>
      </c>
      <c r="G1332">
        <v>41.012</v>
      </c>
      <c r="H1332">
        <v>45.036000000000001</v>
      </c>
      <c r="I1332" s="302">
        <v>39.877000000000002</v>
      </c>
      <c r="J1332" s="302">
        <v>40.433999999999997</v>
      </c>
      <c r="K1332" s="302">
        <v>39.704999999999998</v>
      </c>
      <c r="L1332" s="302">
        <v>40.064999999999998</v>
      </c>
      <c r="M1332" s="302">
        <v>40.061999999999998</v>
      </c>
      <c r="N1332" s="302">
        <v>39.994999999999997</v>
      </c>
      <c r="O1332" s="302">
        <v>41.064</v>
      </c>
      <c r="P1332" s="302">
        <v>39.835999999999999</v>
      </c>
      <c r="Q1332" s="302">
        <v>39.633000000000003</v>
      </c>
      <c r="R1332" s="302">
        <v>39.597999999999999</v>
      </c>
    </row>
    <row r="1333" spans="1:18">
      <c r="A1333">
        <v>1331</v>
      </c>
      <c r="B1333">
        <v>50.927</v>
      </c>
      <c r="C1333">
        <v>51.725000000000001</v>
      </c>
      <c r="D1333">
        <v>52.646000000000001</v>
      </c>
      <c r="E1333">
        <v>45.636000000000003</v>
      </c>
      <c r="F1333">
        <v>44.616</v>
      </c>
      <c r="G1333">
        <v>41.43</v>
      </c>
      <c r="H1333">
        <v>44.781999999999996</v>
      </c>
      <c r="I1333" s="302">
        <v>39.905000000000001</v>
      </c>
      <c r="J1333" s="302">
        <v>40.247</v>
      </c>
      <c r="K1333" s="302">
        <v>39.752000000000002</v>
      </c>
      <c r="L1333" s="302">
        <v>39.994</v>
      </c>
      <c r="M1333" s="302">
        <v>40.411999999999999</v>
      </c>
      <c r="N1333" s="302">
        <v>39.984999999999999</v>
      </c>
      <c r="O1333" s="302">
        <v>40.442</v>
      </c>
      <c r="P1333" s="302">
        <v>39.625999999999998</v>
      </c>
      <c r="Q1333" s="302">
        <v>39.719000000000001</v>
      </c>
      <c r="R1333" s="302">
        <v>39.686999999999998</v>
      </c>
    </row>
    <row r="1334" spans="1:18">
      <c r="A1334">
        <v>1332</v>
      </c>
      <c r="B1334">
        <v>50.302</v>
      </c>
      <c r="C1334">
        <v>52.142000000000003</v>
      </c>
      <c r="D1334">
        <v>52.009</v>
      </c>
      <c r="E1334">
        <v>45.033999999999999</v>
      </c>
      <c r="F1334">
        <v>44.716000000000001</v>
      </c>
      <c r="G1334">
        <v>41.356999999999999</v>
      </c>
      <c r="H1334">
        <v>44.036000000000001</v>
      </c>
      <c r="I1334" s="302">
        <v>141.09399999999999</v>
      </c>
      <c r="J1334" s="302">
        <v>40.232999999999997</v>
      </c>
      <c r="K1334" s="302">
        <v>39.552</v>
      </c>
      <c r="L1334" s="302">
        <v>307.44</v>
      </c>
      <c r="M1334" s="302">
        <v>39.835999999999999</v>
      </c>
      <c r="N1334" s="302">
        <v>39.984999999999999</v>
      </c>
      <c r="O1334" s="302">
        <v>40.417000000000002</v>
      </c>
      <c r="P1334" s="302">
        <v>39.674999999999997</v>
      </c>
      <c r="Q1334" s="302">
        <v>39.661000000000001</v>
      </c>
      <c r="R1334" s="302">
        <v>39.868000000000002</v>
      </c>
    </row>
    <row r="1335" spans="1:18">
      <c r="A1335">
        <v>1333</v>
      </c>
      <c r="B1335">
        <v>50.465000000000003</v>
      </c>
      <c r="C1335">
        <v>51.26</v>
      </c>
      <c r="D1335">
        <v>52.963999999999999</v>
      </c>
      <c r="E1335">
        <v>46.087000000000003</v>
      </c>
      <c r="F1335">
        <v>44.661000000000001</v>
      </c>
      <c r="G1335">
        <v>40.862000000000002</v>
      </c>
      <c r="H1335">
        <v>43.003999999999998</v>
      </c>
      <c r="I1335" s="302">
        <v>40.121000000000002</v>
      </c>
      <c r="J1335" s="302">
        <v>40.366999999999997</v>
      </c>
      <c r="K1335" s="302">
        <v>39.753</v>
      </c>
      <c r="L1335" s="302">
        <v>41.667999999999999</v>
      </c>
      <c r="M1335" s="302">
        <v>40.066000000000003</v>
      </c>
      <c r="N1335" s="302">
        <v>40.134999999999998</v>
      </c>
      <c r="O1335" s="302">
        <v>40.932000000000002</v>
      </c>
      <c r="P1335" s="302">
        <v>39.329000000000001</v>
      </c>
      <c r="Q1335" s="302">
        <v>39.610999999999997</v>
      </c>
      <c r="R1335" s="302">
        <v>39.615000000000002</v>
      </c>
    </row>
    <row r="1336" spans="1:18">
      <c r="A1336">
        <v>1334</v>
      </c>
      <c r="B1336">
        <v>50.860999999999997</v>
      </c>
      <c r="C1336">
        <v>52.552999999999997</v>
      </c>
      <c r="D1336">
        <v>52.936</v>
      </c>
      <c r="E1336">
        <v>46.23</v>
      </c>
      <c r="F1336">
        <v>43.668999999999997</v>
      </c>
      <c r="G1336">
        <v>40.988999999999997</v>
      </c>
      <c r="H1336">
        <v>42.325000000000003</v>
      </c>
      <c r="I1336" s="302">
        <v>40.167999999999999</v>
      </c>
      <c r="J1336" s="302">
        <v>40.22</v>
      </c>
      <c r="K1336" s="302">
        <v>39.506999999999998</v>
      </c>
      <c r="L1336" s="302">
        <v>43.497</v>
      </c>
      <c r="M1336" s="302">
        <v>40.066000000000003</v>
      </c>
      <c r="N1336" s="302">
        <v>40.076999999999998</v>
      </c>
      <c r="O1336" s="302">
        <v>40.613</v>
      </c>
      <c r="P1336" s="302">
        <v>39.488</v>
      </c>
      <c r="Q1336" s="302">
        <v>39.738999999999997</v>
      </c>
      <c r="R1336" s="302">
        <v>39.908000000000001</v>
      </c>
    </row>
    <row r="1337" spans="1:18">
      <c r="A1337">
        <v>1335</v>
      </c>
      <c r="B1337">
        <v>50.107999999999997</v>
      </c>
      <c r="C1337">
        <v>50.734000000000002</v>
      </c>
      <c r="D1337">
        <v>51.317999999999998</v>
      </c>
      <c r="E1337">
        <v>44.473999999999997</v>
      </c>
      <c r="F1337">
        <v>44.000999999999998</v>
      </c>
      <c r="G1337">
        <v>40.755000000000003</v>
      </c>
      <c r="H1337">
        <v>44.158999999999999</v>
      </c>
      <c r="I1337" s="302">
        <v>39.651000000000003</v>
      </c>
      <c r="J1337" s="302">
        <v>40.435000000000002</v>
      </c>
      <c r="K1337" s="302">
        <v>39.595999999999997</v>
      </c>
      <c r="L1337" s="302">
        <v>41.2</v>
      </c>
      <c r="M1337" s="302">
        <v>40.222000000000001</v>
      </c>
      <c r="N1337" s="302">
        <v>40.023000000000003</v>
      </c>
      <c r="O1337" s="302">
        <v>40.570999999999998</v>
      </c>
      <c r="P1337" s="302">
        <v>39.506999999999998</v>
      </c>
      <c r="Q1337" s="302">
        <v>39.704999999999998</v>
      </c>
      <c r="R1337" s="302">
        <v>39.786999999999999</v>
      </c>
    </row>
    <row r="1338" spans="1:18">
      <c r="A1338">
        <v>1336</v>
      </c>
      <c r="B1338">
        <v>49.384</v>
      </c>
      <c r="C1338">
        <v>53.954000000000001</v>
      </c>
      <c r="D1338">
        <v>51.476999999999997</v>
      </c>
      <c r="E1338">
        <v>43.948</v>
      </c>
      <c r="F1338">
        <v>44.47</v>
      </c>
      <c r="G1338">
        <v>41.982999999999997</v>
      </c>
      <c r="H1338">
        <v>42.948</v>
      </c>
      <c r="I1338" s="302">
        <v>39.365000000000002</v>
      </c>
      <c r="J1338" s="302">
        <v>40.22</v>
      </c>
      <c r="K1338" s="302">
        <v>39.625</v>
      </c>
      <c r="L1338" s="302">
        <v>137.65199999999999</v>
      </c>
      <c r="M1338" s="302">
        <v>40.195999999999998</v>
      </c>
      <c r="N1338" s="302">
        <v>39.920999999999999</v>
      </c>
      <c r="O1338" s="302">
        <v>40.512999999999998</v>
      </c>
      <c r="P1338" s="302">
        <v>39.384999999999998</v>
      </c>
      <c r="Q1338" s="302">
        <v>39.610999999999997</v>
      </c>
      <c r="R1338" s="302">
        <v>40.284999999999997</v>
      </c>
    </row>
    <row r="1339" spans="1:18">
      <c r="A1339">
        <v>1337</v>
      </c>
      <c r="B1339">
        <v>49.232999999999997</v>
      </c>
      <c r="C1339">
        <v>50.521999999999998</v>
      </c>
      <c r="D1339">
        <v>51.673000000000002</v>
      </c>
      <c r="E1339">
        <v>43.866</v>
      </c>
      <c r="F1339">
        <v>44.125</v>
      </c>
      <c r="G1339">
        <v>42.899000000000001</v>
      </c>
      <c r="H1339">
        <v>42.249000000000002</v>
      </c>
      <c r="I1339" s="302">
        <v>39.241</v>
      </c>
      <c r="J1339" s="302">
        <v>40.243000000000002</v>
      </c>
      <c r="K1339" s="302">
        <v>39.665999999999997</v>
      </c>
      <c r="L1339" s="302">
        <v>41.701000000000001</v>
      </c>
      <c r="M1339" s="302">
        <v>40.290999999999997</v>
      </c>
      <c r="N1339" s="302">
        <v>39.997999999999998</v>
      </c>
      <c r="O1339" s="302">
        <v>40.744</v>
      </c>
      <c r="P1339" s="302">
        <v>39.462000000000003</v>
      </c>
      <c r="Q1339" s="302">
        <v>39.506</v>
      </c>
      <c r="R1339" s="302">
        <v>39.777999999999999</v>
      </c>
    </row>
    <row r="1340" spans="1:18">
      <c r="A1340">
        <v>1338</v>
      </c>
      <c r="B1340">
        <v>49.151000000000003</v>
      </c>
      <c r="C1340">
        <v>50.070999999999998</v>
      </c>
      <c r="D1340">
        <v>51.298000000000002</v>
      </c>
      <c r="E1340">
        <v>43.100999999999999</v>
      </c>
      <c r="F1340">
        <v>42.43</v>
      </c>
      <c r="G1340">
        <v>40.680999999999997</v>
      </c>
      <c r="H1340">
        <v>42.110999999999997</v>
      </c>
      <c r="I1340" s="302">
        <v>39.36</v>
      </c>
      <c r="J1340" s="302">
        <v>40.228999999999999</v>
      </c>
      <c r="K1340" s="302">
        <v>39.454999999999998</v>
      </c>
      <c r="L1340" s="302">
        <v>41.908000000000001</v>
      </c>
      <c r="M1340" s="302">
        <v>40.183</v>
      </c>
      <c r="N1340" s="302">
        <v>39.947000000000003</v>
      </c>
      <c r="O1340" s="302">
        <v>40.665999999999997</v>
      </c>
      <c r="P1340" s="302">
        <v>39.253999999999998</v>
      </c>
      <c r="Q1340" s="302">
        <v>39.750999999999998</v>
      </c>
      <c r="R1340" s="302">
        <v>39.783000000000001</v>
      </c>
    </row>
    <row r="1341" spans="1:18">
      <c r="A1341">
        <v>1339</v>
      </c>
      <c r="B1341">
        <v>51.488999999999997</v>
      </c>
      <c r="C1341">
        <v>49.561999999999998</v>
      </c>
      <c r="D1341">
        <v>50.936</v>
      </c>
      <c r="E1341">
        <v>42.851999999999997</v>
      </c>
      <c r="F1341">
        <v>42.725999999999999</v>
      </c>
      <c r="G1341">
        <v>40.415999999999997</v>
      </c>
      <c r="H1341">
        <v>41.551000000000002</v>
      </c>
      <c r="I1341" s="302">
        <v>39.488</v>
      </c>
      <c r="J1341" s="302">
        <v>40.573</v>
      </c>
      <c r="K1341" s="302">
        <v>39.472999999999999</v>
      </c>
      <c r="L1341" s="302">
        <v>40.963000000000001</v>
      </c>
      <c r="M1341" s="302">
        <v>40.198999999999998</v>
      </c>
      <c r="N1341" s="302">
        <v>40.533999999999999</v>
      </c>
      <c r="O1341" s="302">
        <v>40.716999999999999</v>
      </c>
      <c r="P1341" s="302">
        <v>39.125999999999998</v>
      </c>
      <c r="Q1341" s="302">
        <v>39.668999999999997</v>
      </c>
      <c r="R1341" s="302">
        <v>40.256999999999998</v>
      </c>
    </row>
    <row r="1342" spans="1:18">
      <c r="A1342">
        <v>1340</v>
      </c>
      <c r="B1342">
        <v>49.36</v>
      </c>
      <c r="C1342">
        <v>50.860999999999997</v>
      </c>
      <c r="D1342">
        <v>50.393999999999998</v>
      </c>
      <c r="E1342">
        <v>43.058</v>
      </c>
      <c r="F1342">
        <v>44.085999999999999</v>
      </c>
      <c r="G1342">
        <v>41.02</v>
      </c>
      <c r="H1342">
        <v>41.956000000000003</v>
      </c>
      <c r="I1342" s="302">
        <v>39.345999999999997</v>
      </c>
      <c r="J1342" s="302">
        <v>40.491</v>
      </c>
      <c r="K1342" s="302">
        <v>39.433999999999997</v>
      </c>
      <c r="L1342" s="302">
        <v>40.564</v>
      </c>
      <c r="M1342" s="302">
        <v>40.070999999999998</v>
      </c>
      <c r="N1342" s="302">
        <v>141.43700000000001</v>
      </c>
      <c r="O1342" s="302">
        <v>40.728000000000002</v>
      </c>
      <c r="P1342" s="302">
        <v>39.350999999999999</v>
      </c>
      <c r="Q1342" s="302">
        <v>39.578000000000003</v>
      </c>
      <c r="R1342" s="302">
        <v>39.963000000000001</v>
      </c>
    </row>
    <row r="1343" spans="1:18">
      <c r="A1343">
        <v>1341</v>
      </c>
      <c r="B1343">
        <v>49.454000000000001</v>
      </c>
      <c r="C1343">
        <v>49.65</v>
      </c>
      <c r="D1343">
        <v>50.576000000000001</v>
      </c>
      <c r="E1343">
        <v>43.613999999999997</v>
      </c>
      <c r="F1343">
        <v>42.01</v>
      </c>
      <c r="G1343">
        <v>40.807000000000002</v>
      </c>
      <c r="H1343">
        <v>43.271000000000001</v>
      </c>
      <c r="I1343" s="302">
        <v>39.549999999999997</v>
      </c>
      <c r="J1343" s="302">
        <v>40.606999999999999</v>
      </c>
      <c r="K1343" s="302">
        <v>39.445</v>
      </c>
      <c r="L1343" s="302">
        <v>40.453000000000003</v>
      </c>
      <c r="M1343" s="302">
        <v>40.119999999999997</v>
      </c>
      <c r="N1343" s="302">
        <v>40.536000000000001</v>
      </c>
      <c r="O1343" s="302">
        <v>40.609000000000002</v>
      </c>
      <c r="P1343" s="302">
        <v>39.225999999999999</v>
      </c>
      <c r="Q1343" s="302">
        <v>39.631</v>
      </c>
      <c r="R1343" s="302">
        <v>39.874000000000002</v>
      </c>
    </row>
    <row r="1344" spans="1:18">
      <c r="A1344">
        <v>1342</v>
      </c>
      <c r="B1344">
        <v>48.177</v>
      </c>
      <c r="C1344">
        <v>49.521999999999998</v>
      </c>
      <c r="D1344">
        <v>55.747999999999998</v>
      </c>
      <c r="E1344">
        <v>42.15</v>
      </c>
      <c r="F1344">
        <v>41.618000000000002</v>
      </c>
      <c r="G1344">
        <v>41.360999999999997</v>
      </c>
      <c r="H1344">
        <v>41.536999999999999</v>
      </c>
      <c r="I1344" s="302">
        <v>39.439</v>
      </c>
      <c r="J1344" s="302">
        <v>40.729999999999997</v>
      </c>
      <c r="K1344" s="302">
        <v>39.505000000000003</v>
      </c>
      <c r="L1344" s="302">
        <v>40.466000000000001</v>
      </c>
      <c r="M1344" s="302">
        <v>40.290999999999997</v>
      </c>
      <c r="N1344" s="302">
        <v>39.988999999999997</v>
      </c>
      <c r="O1344" s="302">
        <v>40.679000000000002</v>
      </c>
      <c r="P1344" s="302">
        <v>39.561</v>
      </c>
      <c r="Q1344" s="302">
        <v>39.835999999999999</v>
      </c>
      <c r="R1344" s="302">
        <v>39.962000000000003</v>
      </c>
    </row>
    <row r="1345" spans="1:18">
      <c r="A1345">
        <v>1343</v>
      </c>
      <c r="B1345">
        <v>47.682000000000002</v>
      </c>
      <c r="C1345">
        <v>52.29</v>
      </c>
      <c r="D1345">
        <v>49.392000000000003</v>
      </c>
      <c r="E1345">
        <v>41.488999999999997</v>
      </c>
      <c r="F1345">
        <v>41.259</v>
      </c>
      <c r="G1345">
        <v>40.902999999999999</v>
      </c>
      <c r="H1345">
        <v>41.594000000000001</v>
      </c>
      <c r="I1345" s="302">
        <v>39.112000000000002</v>
      </c>
      <c r="J1345" s="302">
        <v>41.182000000000002</v>
      </c>
      <c r="K1345" s="302">
        <v>39.508000000000003</v>
      </c>
      <c r="L1345" s="302">
        <v>40.451000000000001</v>
      </c>
      <c r="M1345" s="302">
        <v>40.476999999999997</v>
      </c>
      <c r="N1345" s="302">
        <v>40.015999999999998</v>
      </c>
      <c r="O1345" s="302">
        <v>40.555999999999997</v>
      </c>
      <c r="P1345" s="302">
        <v>39.323999999999998</v>
      </c>
      <c r="Q1345" s="302">
        <v>39.872999999999998</v>
      </c>
      <c r="R1345" s="302">
        <v>39.843000000000004</v>
      </c>
    </row>
    <row r="1346" spans="1:18">
      <c r="A1346">
        <v>1344</v>
      </c>
      <c r="B1346">
        <v>48.707000000000001</v>
      </c>
      <c r="C1346">
        <v>48.445</v>
      </c>
      <c r="D1346">
        <v>48.935000000000002</v>
      </c>
      <c r="E1346">
        <v>40.692</v>
      </c>
      <c r="F1346">
        <v>41.548000000000002</v>
      </c>
      <c r="G1346">
        <v>42.125999999999998</v>
      </c>
      <c r="H1346">
        <v>41.258000000000003</v>
      </c>
      <c r="I1346" s="302">
        <v>39.445</v>
      </c>
      <c r="J1346" s="302">
        <v>41.338999999999999</v>
      </c>
      <c r="K1346" s="302">
        <v>39.322000000000003</v>
      </c>
      <c r="L1346" s="302">
        <v>40.447000000000003</v>
      </c>
      <c r="M1346" s="302">
        <v>40.036999999999999</v>
      </c>
      <c r="N1346" s="302">
        <v>39.625</v>
      </c>
      <c r="O1346" s="302">
        <v>42.171999999999997</v>
      </c>
      <c r="P1346" s="302">
        <v>39.189</v>
      </c>
      <c r="Q1346" s="302">
        <v>39.762999999999998</v>
      </c>
      <c r="R1346" s="302">
        <v>40.301000000000002</v>
      </c>
    </row>
    <row r="1347" spans="1:18">
      <c r="A1347">
        <v>1345</v>
      </c>
      <c r="B1347">
        <v>46.798999999999999</v>
      </c>
      <c r="C1347">
        <v>50.628</v>
      </c>
      <c r="D1347">
        <v>49.776000000000003</v>
      </c>
      <c r="E1347">
        <v>41.542000000000002</v>
      </c>
      <c r="F1347">
        <v>41.563000000000002</v>
      </c>
      <c r="G1347">
        <v>40.597000000000001</v>
      </c>
      <c r="H1347">
        <v>40.649000000000001</v>
      </c>
      <c r="I1347" s="302">
        <v>39.427999999999997</v>
      </c>
      <c r="J1347" s="302">
        <v>40.570999999999998</v>
      </c>
      <c r="K1347" s="302">
        <v>39.432000000000002</v>
      </c>
      <c r="L1347" s="302">
        <v>40.253</v>
      </c>
      <c r="M1347" s="302">
        <v>40.256</v>
      </c>
      <c r="N1347" s="302">
        <v>39.880000000000003</v>
      </c>
      <c r="O1347" s="302">
        <v>40.938000000000002</v>
      </c>
      <c r="P1347" s="302">
        <v>39.345999999999997</v>
      </c>
      <c r="Q1347" s="302">
        <v>39.82</v>
      </c>
      <c r="R1347" s="302">
        <v>40.200000000000003</v>
      </c>
    </row>
    <row r="1348" spans="1:18">
      <c r="A1348">
        <v>1346</v>
      </c>
      <c r="B1348">
        <v>46.625</v>
      </c>
      <c r="C1348">
        <v>51.051000000000002</v>
      </c>
      <c r="D1348">
        <v>48.843000000000004</v>
      </c>
      <c r="E1348">
        <v>40.819000000000003</v>
      </c>
      <c r="F1348">
        <v>41.784999999999997</v>
      </c>
      <c r="G1348">
        <v>42.173999999999999</v>
      </c>
      <c r="H1348">
        <v>43.523000000000003</v>
      </c>
      <c r="I1348" s="302">
        <v>39.508000000000003</v>
      </c>
      <c r="J1348" s="302">
        <v>40.731000000000002</v>
      </c>
      <c r="K1348" s="302">
        <v>39.558999999999997</v>
      </c>
      <c r="L1348" s="302">
        <v>41.014000000000003</v>
      </c>
      <c r="M1348" s="302">
        <v>40.4</v>
      </c>
      <c r="N1348" s="302">
        <v>39.767000000000003</v>
      </c>
      <c r="O1348" s="302">
        <v>40.832000000000001</v>
      </c>
      <c r="P1348" s="302">
        <v>39.276000000000003</v>
      </c>
      <c r="Q1348" s="302">
        <v>39.866</v>
      </c>
      <c r="R1348" s="302">
        <v>39.93</v>
      </c>
    </row>
    <row r="1349" spans="1:18">
      <c r="A1349">
        <v>1347</v>
      </c>
      <c r="B1349">
        <v>45.485999999999997</v>
      </c>
      <c r="C1349">
        <v>48.253999999999998</v>
      </c>
      <c r="D1349">
        <v>48.713999999999999</v>
      </c>
      <c r="E1349">
        <v>40.643000000000001</v>
      </c>
      <c r="F1349">
        <v>41.32</v>
      </c>
      <c r="G1349">
        <v>41.893000000000001</v>
      </c>
      <c r="H1349">
        <v>40.823</v>
      </c>
      <c r="I1349" s="302">
        <v>39.39</v>
      </c>
      <c r="J1349" s="302">
        <v>40.816000000000003</v>
      </c>
      <c r="K1349" s="302">
        <v>39.299999999999997</v>
      </c>
      <c r="L1349" s="302">
        <v>40.415999999999997</v>
      </c>
      <c r="M1349" s="302">
        <v>40.183</v>
      </c>
      <c r="N1349" s="302">
        <v>39.834000000000003</v>
      </c>
      <c r="O1349" s="302">
        <v>40.564</v>
      </c>
      <c r="P1349" s="302">
        <v>39.347999999999999</v>
      </c>
      <c r="Q1349" s="302">
        <v>39.939</v>
      </c>
      <c r="R1349" s="302">
        <v>40.177999999999997</v>
      </c>
    </row>
    <row r="1350" spans="1:18">
      <c r="A1350">
        <v>1348</v>
      </c>
      <c r="B1350">
        <v>45.465000000000003</v>
      </c>
      <c r="C1350">
        <v>47.883000000000003</v>
      </c>
      <c r="D1350">
        <v>48.646999999999998</v>
      </c>
      <c r="E1350">
        <v>40.375999999999998</v>
      </c>
      <c r="F1350">
        <v>40.822000000000003</v>
      </c>
      <c r="G1350">
        <v>40.213000000000001</v>
      </c>
      <c r="H1350">
        <v>40.734000000000002</v>
      </c>
      <c r="I1350" s="302">
        <v>39.628999999999998</v>
      </c>
      <c r="J1350" s="302">
        <v>40.936999999999998</v>
      </c>
      <c r="K1350" s="302">
        <v>39.210999999999999</v>
      </c>
      <c r="L1350" s="302">
        <v>40.526000000000003</v>
      </c>
      <c r="M1350" s="302">
        <v>40.159999999999997</v>
      </c>
      <c r="N1350" s="302">
        <v>39.545000000000002</v>
      </c>
      <c r="O1350" s="302">
        <v>41.408999999999999</v>
      </c>
      <c r="P1350" s="302">
        <v>39.171999999999997</v>
      </c>
      <c r="Q1350" s="302">
        <v>39.932000000000002</v>
      </c>
      <c r="R1350" s="302">
        <v>39.851999999999997</v>
      </c>
    </row>
    <row r="1351" spans="1:18">
      <c r="A1351">
        <v>1349</v>
      </c>
      <c r="B1351">
        <v>44.658000000000001</v>
      </c>
      <c r="C1351">
        <v>47.6</v>
      </c>
      <c r="D1351">
        <v>49.56</v>
      </c>
      <c r="E1351">
        <v>40.194000000000003</v>
      </c>
      <c r="F1351">
        <v>40.869999999999997</v>
      </c>
      <c r="G1351">
        <v>40.057000000000002</v>
      </c>
      <c r="H1351">
        <v>40.679000000000002</v>
      </c>
      <c r="I1351" s="302">
        <v>39.433999999999997</v>
      </c>
      <c r="J1351" s="302">
        <v>40.533000000000001</v>
      </c>
      <c r="K1351" s="302">
        <v>39.484999999999999</v>
      </c>
      <c r="L1351" s="302">
        <v>40.244999999999997</v>
      </c>
      <c r="M1351" s="302">
        <v>40.253</v>
      </c>
      <c r="N1351" s="302">
        <v>39.668999999999997</v>
      </c>
      <c r="O1351" s="302">
        <v>40.655000000000001</v>
      </c>
      <c r="P1351" s="302">
        <v>39.436999999999998</v>
      </c>
      <c r="Q1351" s="302">
        <v>39.770000000000003</v>
      </c>
      <c r="R1351" s="302">
        <v>40.192</v>
      </c>
    </row>
    <row r="1352" spans="1:18">
      <c r="A1352">
        <v>1350</v>
      </c>
      <c r="B1352">
        <v>43.534999999999997</v>
      </c>
      <c r="C1352">
        <v>47.07</v>
      </c>
      <c r="D1352">
        <v>48.741999999999997</v>
      </c>
      <c r="E1352">
        <v>40.674999999999997</v>
      </c>
      <c r="F1352">
        <v>40.661999999999999</v>
      </c>
      <c r="G1352">
        <v>41.819000000000003</v>
      </c>
      <c r="H1352">
        <v>41.268999999999998</v>
      </c>
      <c r="I1352" s="302">
        <v>39.472000000000001</v>
      </c>
      <c r="J1352" s="302">
        <v>40.972000000000001</v>
      </c>
      <c r="K1352" s="302">
        <v>39.293999999999997</v>
      </c>
      <c r="L1352" s="302">
        <v>39.959000000000003</v>
      </c>
      <c r="M1352" s="302">
        <v>40.036999999999999</v>
      </c>
      <c r="N1352" s="302">
        <v>39.819000000000003</v>
      </c>
      <c r="O1352" s="302">
        <v>41.134999999999998</v>
      </c>
      <c r="P1352" s="302">
        <v>39.591000000000001</v>
      </c>
      <c r="Q1352" s="302">
        <v>39.716000000000001</v>
      </c>
      <c r="R1352" s="302">
        <v>40.478000000000002</v>
      </c>
    </row>
    <row r="1353" spans="1:18">
      <c r="A1353">
        <v>1351</v>
      </c>
      <c r="B1353">
        <v>42.610999999999997</v>
      </c>
      <c r="C1353">
        <v>47.286000000000001</v>
      </c>
      <c r="D1353">
        <v>46.77</v>
      </c>
      <c r="E1353">
        <v>39.857999999999997</v>
      </c>
      <c r="F1353">
        <v>40.951999999999998</v>
      </c>
      <c r="G1353">
        <v>40.758000000000003</v>
      </c>
      <c r="H1353">
        <v>43.695</v>
      </c>
      <c r="I1353" s="302">
        <v>39.390999999999998</v>
      </c>
      <c r="J1353" s="302">
        <v>40.5</v>
      </c>
      <c r="K1353" s="302">
        <v>39.619999999999997</v>
      </c>
      <c r="L1353" s="302">
        <v>40.337000000000003</v>
      </c>
      <c r="M1353" s="302">
        <v>40.356000000000002</v>
      </c>
      <c r="N1353" s="302">
        <v>39.826000000000001</v>
      </c>
      <c r="O1353" s="302">
        <v>42.209000000000003</v>
      </c>
      <c r="P1353" s="302">
        <v>39.262</v>
      </c>
      <c r="Q1353" s="302">
        <v>40.009</v>
      </c>
      <c r="R1353" s="302">
        <v>142.66999999999999</v>
      </c>
    </row>
    <row r="1354" spans="1:18">
      <c r="A1354">
        <v>1352</v>
      </c>
      <c r="B1354">
        <v>42.506</v>
      </c>
      <c r="C1354">
        <v>45.917000000000002</v>
      </c>
      <c r="D1354">
        <v>46.750999999999998</v>
      </c>
      <c r="E1354">
        <v>40.021000000000001</v>
      </c>
      <c r="F1354">
        <v>40.622999999999998</v>
      </c>
      <c r="G1354">
        <v>40.726999999999997</v>
      </c>
      <c r="H1354">
        <v>40.786999999999999</v>
      </c>
      <c r="I1354" s="302">
        <v>39.304000000000002</v>
      </c>
      <c r="J1354" s="302">
        <v>41.234999999999999</v>
      </c>
      <c r="K1354" s="302">
        <v>39.503</v>
      </c>
      <c r="L1354" s="302">
        <v>40.683</v>
      </c>
      <c r="M1354" s="302">
        <v>41.231000000000002</v>
      </c>
      <c r="N1354" s="302">
        <v>39.648000000000003</v>
      </c>
      <c r="O1354" s="302">
        <v>41.662999999999997</v>
      </c>
      <c r="P1354" s="302">
        <v>39.237000000000002</v>
      </c>
      <c r="Q1354" s="302">
        <v>39.988999999999997</v>
      </c>
      <c r="R1354" s="302">
        <v>40.978999999999999</v>
      </c>
    </row>
    <row r="1355" spans="1:18">
      <c r="A1355">
        <v>1353</v>
      </c>
      <c r="B1355">
        <v>41.664000000000001</v>
      </c>
      <c r="C1355">
        <v>45.195</v>
      </c>
      <c r="D1355">
        <v>46.33</v>
      </c>
      <c r="E1355">
        <v>39.735999999999997</v>
      </c>
      <c r="F1355">
        <v>40.591999999999999</v>
      </c>
      <c r="G1355">
        <v>40.262999999999998</v>
      </c>
      <c r="H1355">
        <v>40.792999999999999</v>
      </c>
      <c r="I1355" s="302">
        <v>39.332000000000001</v>
      </c>
      <c r="J1355" s="302">
        <v>41.253</v>
      </c>
      <c r="K1355" s="302">
        <v>39.475999999999999</v>
      </c>
      <c r="L1355" s="302">
        <v>40.270000000000003</v>
      </c>
      <c r="M1355" s="302">
        <v>147.33799999999999</v>
      </c>
      <c r="N1355" s="302">
        <v>39.786999999999999</v>
      </c>
      <c r="O1355" s="302">
        <v>40.872</v>
      </c>
      <c r="P1355" s="302">
        <v>39.453000000000003</v>
      </c>
      <c r="Q1355" s="302">
        <v>39.976999999999997</v>
      </c>
      <c r="R1355" s="302">
        <v>40.564</v>
      </c>
    </row>
    <row r="1356" spans="1:18">
      <c r="A1356">
        <v>1354</v>
      </c>
      <c r="B1356">
        <v>47.457999999999998</v>
      </c>
      <c r="C1356">
        <v>47.223999999999997</v>
      </c>
      <c r="D1356">
        <v>45.984999999999999</v>
      </c>
      <c r="E1356">
        <v>39.941000000000003</v>
      </c>
      <c r="F1356">
        <v>40.343000000000004</v>
      </c>
      <c r="G1356">
        <v>39.981000000000002</v>
      </c>
      <c r="H1356">
        <v>40.503</v>
      </c>
      <c r="I1356" s="302">
        <v>39.423000000000002</v>
      </c>
      <c r="J1356" s="302">
        <v>40.597000000000001</v>
      </c>
      <c r="K1356" s="302">
        <v>39.426000000000002</v>
      </c>
      <c r="L1356" s="302">
        <v>40.323</v>
      </c>
      <c r="M1356" s="302">
        <v>41.557000000000002</v>
      </c>
      <c r="N1356" s="302">
        <v>39.823999999999998</v>
      </c>
      <c r="O1356" s="302">
        <v>40.911000000000001</v>
      </c>
      <c r="P1356" s="302">
        <v>39.414999999999999</v>
      </c>
      <c r="Q1356" s="302">
        <v>39.947000000000003</v>
      </c>
      <c r="R1356" s="302">
        <v>40.56</v>
      </c>
    </row>
    <row r="1357" spans="1:18">
      <c r="A1357">
        <v>1355</v>
      </c>
      <c r="B1357">
        <v>41.741999999999997</v>
      </c>
      <c r="C1357">
        <v>45.347999999999999</v>
      </c>
      <c r="D1357">
        <v>45.618000000000002</v>
      </c>
      <c r="E1357">
        <v>39.872</v>
      </c>
      <c r="F1357">
        <v>41.658999999999999</v>
      </c>
      <c r="G1357">
        <v>40.024000000000001</v>
      </c>
      <c r="H1357">
        <v>40.820999999999998</v>
      </c>
      <c r="I1357" s="302">
        <v>39.463999999999999</v>
      </c>
      <c r="J1357" s="302">
        <v>41.988999999999997</v>
      </c>
      <c r="K1357" s="302">
        <v>39.694000000000003</v>
      </c>
      <c r="L1357" s="302">
        <v>40.311999999999998</v>
      </c>
      <c r="M1357" s="302">
        <v>41.222000000000001</v>
      </c>
      <c r="N1357" s="302">
        <v>39.671999999999997</v>
      </c>
      <c r="O1357" s="302">
        <v>40.786999999999999</v>
      </c>
      <c r="P1357" s="302">
        <v>39.243000000000002</v>
      </c>
      <c r="Q1357" s="302">
        <v>40.042000000000002</v>
      </c>
      <c r="R1357" s="302">
        <v>40.186999999999998</v>
      </c>
    </row>
    <row r="1358" spans="1:18">
      <c r="A1358">
        <v>1356</v>
      </c>
      <c r="B1358">
        <v>41.603000000000002</v>
      </c>
      <c r="C1358">
        <v>46.375999999999998</v>
      </c>
      <c r="D1358">
        <v>46.906999999999996</v>
      </c>
      <c r="E1358">
        <v>39.808999999999997</v>
      </c>
      <c r="F1358">
        <v>41.593000000000004</v>
      </c>
      <c r="G1358">
        <v>40.231999999999999</v>
      </c>
      <c r="H1358">
        <v>41.017000000000003</v>
      </c>
      <c r="I1358" s="302">
        <v>39.274999999999999</v>
      </c>
      <c r="J1358" s="302">
        <v>41.497999999999998</v>
      </c>
      <c r="K1358" s="302">
        <v>39.619999999999997</v>
      </c>
      <c r="L1358" s="302">
        <v>40.621000000000002</v>
      </c>
      <c r="M1358" s="302">
        <v>41.014000000000003</v>
      </c>
      <c r="N1358" s="302">
        <v>39.686999999999998</v>
      </c>
      <c r="O1358" s="302">
        <v>40.802999999999997</v>
      </c>
      <c r="P1358" s="302">
        <v>39.420999999999999</v>
      </c>
      <c r="Q1358" s="302">
        <v>40.441000000000003</v>
      </c>
      <c r="R1358" s="302">
        <v>40.265999999999998</v>
      </c>
    </row>
    <row r="1359" spans="1:18">
      <c r="A1359">
        <v>1357</v>
      </c>
      <c r="B1359">
        <v>41.738999999999997</v>
      </c>
      <c r="C1359">
        <v>43.356000000000002</v>
      </c>
      <c r="D1359">
        <v>44.063000000000002</v>
      </c>
      <c r="E1359">
        <v>40.061999999999998</v>
      </c>
      <c r="F1359">
        <v>41.261000000000003</v>
      </c>
      <c r="G1359">
        <v>40.17</v>
      </c>
      <c r="H1359">
        <v>41.987000000000002</v>
      </c>
      <c r="I1359" s="302">
        <v>39.9</v>
      </c>
      <c r="J1359" s="302">
        <v>41.203000000000003</v>
      </c>
      <c r="K1359" s="302">
        <v>39.601999999999997</v>
      </c>
      <c r="L1359" s="302">
        <v>40.539000000000001</v>
      </c>
      <c r="M1359" s="302">
        <v>40.872</v>
      </c>
      <c r="N1359" s="302">
        <v>39.633000000000003</v>
      </c>
      <c r="O1359" s="302">
        <v>41.122999999999998</v>
      </c>
      <c r="P1359" s="302">
        <v>40.033000000000001</v>
      </c>
      <c r="Q1359" s="302">
        <v>140.94300000000001</v>
      </c>
      <c r="R1359" s="302">
        <v>40.19</v>
      </c>
    </row>
    <row r="1360" spans="1:18">
      <c r="A1360">
        <v>1358</v>
      </c>
      <c r="B1360">
        <v>40.869999999999997</v>
      </c>
      <c r="C1360">
        <v>42.953000000000003</v>
      </c>
      <c r="D1360">
        <v>43.674999999999997</v>
      </c>
      <c r="E1360">
        <v>39.947000000000003</v>
      </c>
      <c r="F1360">
        <v>40.238</v>
      </c>
      <c r="G1360">
        <v>40.029000000000003</v>
      </c>
      <c r="H1360">
        <v>40.630000000000003</v>
      </c>
      <c r="I1360" s="302">
        <v>39.69</v>
      </c>
      <c r="J1360" s="302">
        <v>41.037999999999997</v>
      </c>
      <c r="K1360" s="302">
        <v>39.521999999999998</v>
      </c>
      <c r="L1360" s="302">
        <v>40.792000000000002</v>
      </c>
      <c r="M1360" s="302">
        <v>40.57</v>
      </c>
      <c r="N1360" s="302">
        <v>39.720999999999997</v>
      </c>
      <c r="O1360" s="302">
        <v>42.625999999999998</v>
      </c>
      <c r="P1360" s="302">
        <v>39.607999999999997</v>
      </c>
      <c r="Q1360" s="302">
        <v>40.323</v>
      </c>
      <c r="R1360" s="302">
        <v>40.332999999999998</v>
      </c>
    </row>
    <row r="1361" spans="1:18">
      <c r="A1361">
        <v>1359</v>
      </c>
      <c r="B1361">
        <v>40.606999999999999</v>
      </c>
      <c r="C1361">
        <v>44.261000000000003</v>
      </c>
      <c r="D1361">
        <v>43.627000000000002</v>
      </c>
      <c r="E1361">
        <v>39.685000000000002</v>
      </c>
      <c r="F1361">
        <v>39.994999999999997</v>
      </c>
      <c r="G1361">
        <v>40.225000000000001</v>
      </c>
      <c r="H1361">
        <v>40.162999999999997</v>
      </c>
      <c r="I1361" s="302">
        <v>39.521000000000001</v>
      </c>
      <c r="J1361" s="302">
        <v>40.89</v>
      </c>
      <c r="K1361" s="302">
        <v>39.423999999999999</v>
      </c>
      <c r="L1361" s="302">
        <v>40.573</v>
      </c>
      <c r="M1361" s="302">
        <v>40.561</v>
      </c>
      <c r="N1361" s="302">
        <v>39.82</v>
      </c>
      <c r="O1361" s="302">
        <v>41.488</v>
      </c>
      <c r="P1361" s="302">
        <v>39.64</v>
      </c>
      <c r="Q1361" s="302">
        <v>40.229999999999997</v>
      </c>
      <c r="R1361" s="302">
        <v>40.286000000000001</v>
      </c>
    </row>
    <row r="1362" spans="1:18">
      <c r="A1362">
        <v>1360</v>
      </c>
      <c r="B1362">
        <v>41.183999999999997</v>
      </c>
      <c r="C1362">
        <v>45.109000000000002</v>
      </c>
      <c r="D1362">
        <v>43.414999999999999</v>
      </c>
      <c r="E1362">
        <v>39.793999999999997</v>
      </c>
      <c r="F1362">
        <v>39.616999999999997</v>
      </c>
      <c r="G1362">
        <v>39.936</v>
      </c>
      <c r="H1362">
        <v>42.424999999999997</v>
      </c>
      <c r="I1362" s="302">
        <v>39.399000000000001</v>
      </c>
      <c r="J1362" s="302">
        <v>40.601999999999997</v>
      </c>
      <c r="K1362" s="302">
        <v>39.531999999999996</v>
      </c>
      <c r="L1362" s="302">
        <v>40.996000000000002</v>
      </c>
      <c r="M1362" s="302">
        <v>40.661000000000001</v>
      </c>
      <c r="N1362" s="302">
        <v>39.786000000000001</v>
      </c>
      <c r="O1362" s="302">
        <v>312.91199999999998</v>
      </c>
      <c r="P1362" s="302">
        <v>39.402000000000001</v>
      </c>
      <c r="Q1362" s="302">
        <v>39.981000000000002</v>
      </c>
      <c r="R1362" s="302">
        <v>40.776000000000003</v>
      </c>
    </row>
    <row r="1363" spans="1:18">
      <c r="A1363">
        <v>1361</v>
      </c>
      <c r="B1363">
        <v>40.701999999999998</v>
      </c>
      <c r="C1363">
        <v>42.606000000000002</v>
      </c>
      <c r="D1363">
        <v>43.347999999999999</v>
      </c>
      <c r="E1363">
        <v>39.72</v>
      </c>
      <c r="F1363">
        <v>39.774000000000001</v>
      </c>
      <c r="G1363">
        <v>40.531999999999996</v>
      </c>
      <c r="H1363">
        <v>40.646000000000001</v>
      </c>
      <c r="I1363" s="302">
        <v>39.418999999999997</v>
      </c>
      <c r="J1363" s="302">
        <v>40.585999999999999</v>
      </c>
      <c r="K1363" s="302">
        <v>39.536999999999999</v>
      </c>
      <c r="L1363" s="302">
        <v>40.533000000000001</v>
      </c>
      <c r="M1363" s="302">
        <v>40.46</v>
      </c>
      <c r="N1363" s="302">
        <v>40.162999999999997</v>
      </c>
      <c r="O1363" s="302">
        <v>42.180999999999997</v>
      </c>
      <c r="P1363" s="302">
        <v>39.506</v>
      </c>
      <c r="Q1363" s="302">
        <v>39.954000000000001</v>
      </c>
      <c r="R1363" s="302">
        <v>39.933</v>
      </c>
    </row>
    <row r="1364" spans="1:18">
      <c r="A1364">
        <v>1362</v>
      </c>
      <c r="B1364">
        <v>40.710999999999999</v>
      </c>
      <c r="C1364">
        <v>41.883000000000003</v>
      </c>
      <c r="D1364">
        <v>43.191000000000003</v>
      </c>
      <c r="E1364">
        <v>39.996000000000002</v>
      </c>
      <c r="F1364">
        <v>40.072000000000003</v>
      </c>
      <c r="G1364">
        <v>40.39</v>
      </c>
      <c r="H1364">
        <v>47.719000000000001</v>
      </c>
      <c r="I1364" s="302">
        <v>39.411999999999999</v>
      </c>
      <c r="J1364" s="302">
        <v>40.590000000000003</v>
      </c>
      <c r="K1364" s="302">
        <v>39.448</v>
      </c>
      <c r="L1364" s="302">
        <v>41.691000000000003</v>
      </c>
      <c r="M1364" s="302">
        <v>40.426000000000002</v>
      </c>
      <c r="N1364" s="302">
        <v>39.616</v>
      </c>
      <c r="O1364" s="302">
        <v>41.792000000000002</v>
      </c>
      <c r="P1364" s="302">
        <v>39.488999999999997</v>
      </c>
      <c r="Q1364" s="302">
        <v>39.970999999999997</v>
      </c>
      <c r="R1364" s="302">
        <v>40.104999999999997</v>
      </c>
    </row>
    <row r="1365" spans="1:18">
      <c r="A1365">
        <v>1363</v>
      </c>
      <c r="B1365">
        <v>41.161999999999999</v>
      </c>
      <c r="C1365">
        <v>41.905999999999999</v>
      </c>
      <c r="D1365">
        <v>46.408999999999999</v>
      </c>
      <c r="E1365">
        <v>39.612000000000002</v>
      </c>
      <c r="F1365">
        <v>39.488999999999997</v>
      </c>
      <c r="G1365">
        <v>39.933999999999997</v>
      </c>
      <c r="H1365">
        <v>40.841999999999999</v>
      </c>
      <c r="I1365" s="302">
        <v>39.368000000000002</v>
      </c>
      <c r="J1365" s="302">
        <v>40.758000000000003</v>
      </c>
      <c r="K1365" s="302">
        <v>39.481999999999999</v>
      </c>
      <c r="L1365" s="302">
        <v>40.984999999999999</v>
      </c>
      <c r="M1365" s="302">
        <v>40.444000000000003</v>
      </c>
      <c r="N1365" s="302">
        <v>39.747999999999998</v>
      </c>
      <c r="O1365" s="302">
        <v>141.96199999999999</v>
      </c>
      <c r="P1365" s="302">
        <v>39.533999999999999</v>
      </c>
      <c r="Q1365" s="302">
        <v>39.689</v>
      </c>
      <c r="R1365" s="302">
        <v>40.073</v>
      </c>
    </row>
    <row r="1366" spans="1:18">
      <c r="A1366">
        <v>1364</v>
      </c>
      <c r="B1366">
        <v>40.133000000000003</v>
      </c>
      <c r="C1366">
        <v>42.866</v>
      </c>
      <c r="D1366">
        <v>42.540999999999997</v>
      </c>
      <c r="E1366">
        <v>39.932000000000002</v>
      </c>
      <c r="F1366">
        <v>39.802</v>
      </c>
      <c r="G1366">
        <v>40.850999999999999</v>
      </c>
      <c r="H1366">
        <v>41.305</v>
      </c>
      <c r="I1366" s="302">
        <v>39.340000000000003</v>
      </c>
      <c r="J1366" s="302">
        <v>40.776000000000003</v>
      </c>
      <c r="K1366" s="302">
        <v>39.68</v>
      </c>
      <c r="L1366" s="302">
        <v>40.305</v>
      </c>
      <c r="M1366" s="302">
        <v>40.442</v>
      </c>
      <c r="N1366" s="302">
        <v>39.909999999999997</v>
      </c>
      <c r="O1366" s="302">
        <v>41.908999999999999</v>
      </c>
      <c r="P1366" s="302">
        <v>39.402999999999999</v>
      </c>
      <c r="Q1366" s="302">
        <v>39.960999999999999</v>
      </c>
      <c r="R1366" s="302">
        <v>39.978999999999999</v>
      </c>
    </row>
    <row r="1367" spans="1:18">
      <c r="A1367">
        <v>1365</v>
      </c>
      <c r="B1367">
        <v>40.619999999999997</v>
      </c>
      <c r="C1367">
        <v>41.57</v>
      </c>
      <c r="D1367">
        <v>42.51</v>
      </c>
      <c r="E1367">
        <v>40.536999999999999</v>
      </c>
      <c r="F1367">
        <v>39.853000000000002</v>
      </c>
      <c r="G1367">
        <v>40.533999999999999</v>
      </c>
      <c r="H1367">
        <v>41.999000000000002</v>
      </c>
      <c r="I1367" s="302">
        <v>39.594000000000001</v>
      </c>
      <c r="J1367" s="302">
        <v>40.604999999999997</v>
      </c>
      <c r="K1367" s="302">
        <v>39.496000000000002</v>
      </c>
      <c r="L1367" s="302">
        <v>40.235999999999997</v>
      </c>
      <c r="M1367" s="302">
        <v>40.049999999999997</v>
      </c>
      <c r="N1367" s="302">
        <v>40.588000000000001</v>
      </c>
      <c r="O1367" s="302">
        <v>42.125</v>
      </c>
      <c r="P1367" s="302">
        <v>39.524000000000001</v>
      </c>
      <c r="Q1367" s="302">
        <v>39.881999999999998</v>
      </c>
      <c r="R1367" s="302">
        <v>40.277999999999999</v>
      </c>
    </row>
    <row r="1368" spans="1:18">
      <c r="A1368">
        <v>1366</v>
      </c>
      <c r="B1368">
        <v>40.637999999999998</v>
      </c>
      <c r="C1368">
        <v>41.875999999999998</v>
      </c>
      <c r="D1368">
        <v>45.445</v>
      </c>
      <c r="E1368">
        <v>40.189</v>
      </c>
      <c r="F1368">
        <v>40.164000000000001</v>
      </c>
      <c r="G1368">
        <v>40.398000000000003</v>
      </c>
      <c r="H1368">
        <v>41.499000000000002</v>
      </c>
      <c r="I1368" s="302">
        <v>39.540999999999997</v>
      </c>
      <c r="J1368" s="302">
        <v>40.619</v>
      </c>
      <c r="K1368" s="302">
        <v>39.515000000000001</v>
      </c>
      <c r="L1368" s="302">
        <v>40.4</v>
      </c>
      <c r="M1368" s="302">
        <v>40.354999999999997</v>
      </c>
      <c r="N1368" s="302">
        <v>39.744</v>
      </c>
      <c r="O1368" s="302">
        <v>41.357999999999997</v>
      </c>
      <c r="P1368" s="302">
        <v>39.527999999999999</v>
      </c>
      <c r="Q1368" s="302">
        <v>39.841999999999999</v>
      </c>
      <c r="R1368" s="302">
        <v>40.228000000000002</v>
      </c>
    </row>
    <row r="1369" spans="1:18">
      <c r="A1369">
        <v>1367</v>
      </c>
      <c r="B1369">
        <v>40.21</v>
      </c>
      <c r="C1369">
        <v>41.728999999999999</v>
      </c>
      <c r="D1369">
        <v>44.210999999999999</v>
      </c>
      <c r="E1369">
        <v>39.725999999999999</v>
      </c>
      <c r="F1369">
        <v>39.700000000000003</v>
      </c>
      <c r="G1369">
        <v>40.179000000000002</v>
      </c>
      <c r="H1369">
        <v>41.112000000000002</v>
      </c>
      <c r="I1369" s="302">
        <v>39.570999999999998</v>
      </c>
      <c r="J1369" s="302">
        <v>40.591999999999999</v>
      </c>
      <c r="K1369" s="302">
        <v>39.499000000000002</v>
      </c>
      <c r="L1369" s="302">
        <v>40.292000000000002</v>
      </c>
      <c r="M1369" s="302">
        <v>40.417999999999999</v>
      </c>
      <c r="N1369" s="302">
        <v>315.87200000000001</v>
      </c>
      <c r="O1369" s="302">
        <v>41.14</v>
      </c>
      <c r="P1369" s="302">
        <v>39.481000000000002</v>
      </c>
      <c r="Q1369" s="302">
        <v>39.701000000000001</v>
      </c>
      <c r="R1369" s="302">
        <v>307.45800000000003</v>
      </c>
    </row>
    <row r="1370" spans="1:18">
      <c r="A1370">
        <v>1368</v>
      </c>
      <c r="B1370">
        <v>40.048000000000002</v>
      </c>
      <c r="C1370">
        <v>41.756999999999998</v>
      </c>
      <c r="D1370">
        <v>42.052999999999997</v>
      </c>
      <c r="E1370">
        <v>39.743000000000002</v>
      </c>
      <c r="F1370">
        <v>39.843000000000004</v>
      </c>
      <c r="G1370">
        <v>39.877000000000002</v>
      </c>
      <c r="H1370">
        <v>41.222999999999999</v>
      </c>
      <c r="I1370" s="302">
        <v>39.53</v>
      </c>
      <c r="J1370" s="302">
        <v>40.555999999999997</v>
      </c>
      <c r="K1370" s="302">
        <v>39.389000000000003</v>
      </c>
      <c r="L1370" s="302">
        <v>40.363999999999997</v>
      </c>
      <c r="M1370" s="302">
        <v>305.76900000000001</v>
      </c>
      <c r="N1370" s="302">
        <v>41.087000000000003</v>
      </c>
      <c r="O1370" s="302">
        <v>41.301000000000002</v>
      </c>
      <c r="P1370" s="302">
        <v>39.453000000000003</v>
      </c>
      <c r="Q1370" s="302">
        <v>39.808</v>
      </c>
      <c r="R1370" s="302">
        <v>40.795000000000002</v>
      </c>
    </row>
    <row r="1371" spans="1:18">
      <c r="A1371">
        <v>1369</v>
      </c>
      <c r="B1371">
        <v>40.231000000000002</v>
      </c>
      <c r="C1371">
        <v>41.317</v>
      </c>
      <c r="D1371">
        <v>42.500999999999998</v>
      </c>
      <c r="E1371">
        <v>39.476999999999997</v>
      </c>
      <c r="F1371">
        <v>39.692999999999998</v>
      </c>
      <c r="G1371">
        <v>42.002000000000002</v>
      </c>
      <c r="H1371">
        <v>40.732999999999997</v>
      </c>
      <c r="I1371" s="302">
        <v>39.384999999999998</v>
      </c>
      <c r="J1371" s="302">
        <v>40.86</v>
      </c>
      <c r="K1371" s="302">
        <v>39.515999999999998</v>
      </c>
      <c r="L1371" s="302">
        <v>40.372999999999998</v>
      </c>
      <c r="M1371" s="302">
        <v>41.341000000000001</v>
      </c>
      <c r="N1371" s="302">
        <v>40.639000000000003</v>
      </c>
      <c r="O1371" s="302">
        <v>41.128999999999998</v>
      </c>
      <c r="P1371" s="302">
        <v>39.621000000000002</v>
      </c>
      <c r="Q1371" s="302">
        <v>39.807000000000002</v>
      </c>
      <c r="R1371" s="302">
        <v>40.826000000000001</v>
      </c>
    </row>
    <row r="1372" spans="1:18">
      <c r="A1372">
        <v>1370</v>
      </c>
      <c r="B1372">
        <v>40.109000000000002</v>
      </c>
      <c r="C1372">
        <v>41.305</v>
      </c>
      <c r="D1372">
        <v>41.055</v>
      </c>
      <c r="E1372">
        <v>40.006999999999998</v>
      </c>
      <c r="F1372">
        <v>39.753999999999998</v>
      </c>
      <c r="G1372">
        <v>40.523000000000003</v>
      </c>
      <c r="H1372">
        <v>40.673000000000002</v>
      </c>
      <c r="I1372" s="302">
        <v>39.329000000000001</v>
      </c>
      <c r="J1372" s="302">
        <v>366.33199999999999</v>
      </c>
      <c r="K1372" s="302">
        <v>40.124000000000002</v>
      </c>
      <c r="L1372" s="302">
        <v>40.386000000000003</v>
      </c>
      <c r="M1372" s="302">
        <v>42.006999999999998</v>
      </c>
      <c r="N1372" s="302">
        <v>40.137999999999998</v>
      </c>
      <c r="O1372" s="302">
        <v>40.792000000000002</v>
      </c>
      <c r="P1372" s="302">
        <v>39.482999999999997</v>
      </c>
      <c r="Q1372" s="302">
        <v>281.62599999999998</v>
      </c>
      <c r="R1372" s="302">
        <v>40.380000000000003</v>
      </c>
    </row>
    <row r="1373" spans="1:18">
      <c r="A1373">
        <v>1371</v>
      </c>
      <c r="B1373">
        <v>39.887</v>
      </c>
      <c r="C1373">
        <v>41.308999999999997</v>
      </c>
      <c r="D1373">
        <v>40.741</v>
      </c>
      <c r="E1373">
        <v>40.744</v>
      </c>
      <c r="F1373">
        <v>39.543999999999997</v>
      </c>
      <c r="G1373">
        <v>40.125</v>
      </c>
      <c r="H1373">
        <v>40.741</v>
      </c>
      <c r="I1373" s="302">
        <v>39.531999999999996</v>
      </c>
      <c r="J1373" s="302">
        <v>41.491999999999997</v>
      </c>
      <c r="K1373" s="302">
        <v>39.424999999999997</v>
      </c>
      <c r="L1373" s="302">
        <v>40.47</v>
      </c>
      <c r="M1373" s="302">
        <v>40.92</v>
      </c>
      <c r="N1373" s="302">
        <v>40.012999999999998</v>
      </c>
      <c r="O1373" s="302">
        <v>40.968000000000004</v>
      </c>
      <c r="P1373" s="302">
        <v>39.414999999999999</v>
      </c>
      <c r="Q1373" s="302">
        <v>40.841000000000001</v>
      </c>
      <c r="R1373" s="302">
        <v>40.685000000000002</v>
      </c>
    </row>
    <row r="1374" spans="1:18">
      <c r="A1374">
        <v>1372</v>
      </c>
      <c r="B1374">
        <v>39.89</v>
      </c>
      <c r="C1374">
        <v>43.274999999999999</v>
      </c>
      <c r="D1374">
        <v>41.045000000000002</v>
      </c>
      <c r="E1374">
        <v>39.694000000000003</v>
      </c>
      <c r="F1374">
        <v>39.948</v>
      </c>
      <c r="G1374">
        <v>39.93</v>
      </c>
      <c r="H1374">
        <v>40.636000000000003</v>
      </c>
      <c r="I1374" s="302">
        <v>39.334000000000003</v>
      </c>
      <c r="J1374" s="302">
        <v>142.273</v>
      </c>
      <c r="K1374" s="302">
        <v>39.49</v>
      </c>
      <c r="L1374" s="302">
        <v>40.203000000000003</v>
      </c>
      <c r="M1374" s="302">
        <v>40.61</v>
      </c>
      <c r="N1374" s="302">
        <v>39.908999999999999</v>
      </c>
      <c r="O1374" s="302">
        <v>41.000999999999998</v>
      </c>
      <c r="P1374" s="302">
        <v>39.423999999999999</v>
      </c>
      <c r="Q1374" s="302">
        <v>40.625</v>
      </c>
      <c r="R1374" s="302">
        <v>40.146000000000001</v>
      </c>
    </row>
    <row r="1375" spans="1:18">
      <c r="A1375">
        <v>1373</v>
      </c>
      <c r="B1375">
        <v>40.073</v>
      </c>
      <c r="C1375">
        <v>41.351999999999997</v>
      </c>
      <c r="D1375">
        <v>40.21</v>
      </c>
      <c r="E1375">
        <v>39.756</v>
      </c>
      <c r="F1375">
        <v>40.448999999999998</v>
      </c>
      <c r="G1375">
        <v>40.520000000000003</v>
      </c>
      <c r="H1375">
        <v>47.8</v>
      </c>
      <c r="I1375" s="302">
        <v>39.771999999999998</v>
      </c>
      <c r="J1375" s="302">
        <v>42.244999999999997</v>
      </c>
      <c r="K1375" s="302">
        <v>39.430999999999997</v>
      </c>
      <c r="L1375" s="302">
        <v>40.616</v>
      </c>
      <c r="M1375" s="302">
        <v>40.406999999999996</v>
      </c>
      <c r="N1375" s="302">
        <v>40.070999999999998</v>
      </c>
      <c r="O1375" s="302">
        <v>40.71</v>
      </c>
      <c r="P1375" s="302">
        <v>39.512999999999998</v>
      </c>
      <c r="Q1375" s="302">
        <v>40.658000000000001</v>
      </c>
      <c r="R1375" s="302">
        <v>40.313000000000002</v>
      </c>
    </row>
    <row r="1376" spans="1:18">
      <c r="A1376">
        <v>1374</v>
      </c>
      <c r="B1376">
        <v>39.889000000000003</v>
      </c>
      <c r="C1376">
        <v>40.856999999999999</v>
      </c>
      <c r="D1376">
        <v>40.191000000000003</v>
      </c>
      <c r="E1376">
        <v>39.456000000000003</v>
      </c>
      <c r="F1376">
        <v>39.783000000000001</v>
      </c>
      <c r="G1376">
        <v>48.49</v>
      </c>
      <c r="H1376">
        <v>40.207000000000001</v>
      </c>
      <c r="I1376" s="302">
        <v>40.130000000000003</v>
      </c>
      <c r="J1376" s="302">
        <v>40.97</v>
      </c>
      <c r="K1376" s="302">
        <v>39.337000000000003</v>
      </c>
      <c r="L1376" s="302">
        <v>40.624000000000002</v>
      </c>
      <c r="M1376" s="302">
        <v>42.061999999999998</v>
      </c>
      <c r="N1376" s="302">
        <v>43.41</v>
      </c>
      <c r="O1376" s="302">
        <v>40.841000000000001</v>
      </c>
      <c r="P1376" s="302">
        <v>40.130000000000003</v>
      </c>
      <c r="Q1376" s="302">
        <v>40.213999999999999</v>
      </c>
      <c r="R1376" s="302">
        <v>40.139000000000003</v>
      </c>
    </row>
    <row r="1377" spans="1:18">
      <c r="A1377">
        <v>1375</v>
      </c>
      <c r="B1377">
        <v>39.905999999999999</v>
      </c>
      <c r="C1377">
        <v>40.594999999999999</v>
      </c>
      <c r="D1377">
        <v>40.136000000000003</v>
      </c>
      <c r="E1377">
        <v>39.773000000000003</v>
      </c>
      <c r="F1377">
        <v>39.793999999999997</v>
      </c>
      <c r="G1377">
        <v>40.14</v>
      </c>
      <c r="H1377">
        <v>40.976999999999997</v>
      </c>
      <c r="I1377" s="302">
        <v>39.47</v>
      </c>
      <c r="J1377" s="302">
        <v>40.442</v>
      </c>
      <c r="K1377" s="302">
        <v>39.386000000000003</v>
      </c>
      <c r="L1377" s="302">
        <v>40.354999999999997</v>
      </c>
      <c r="M1377" s="302">
        <v>41.466000000000001</v>
      </c>
      <c r="N1377" s="302">
        <v>40.04</v>
      </c>
      <c r="O1377" s="302">
        <v>40.695</v>
      </c>
      <c r="P1377" s="302">
        <v>39.987000000000002</v>
      </c>
      <c r="Q1377" s="302">
        <v>40.1</v>
      </c>
      <c r="R1377" s="302">
        <v>39.966999999999999</v>
      </c>
    </row>
    <row r="1378" spans="1:18">
      <c r="A1378">
        <v>1376</v>
      </c>
      <c r="B1378">
        <v>39.473999999999997</v>
      </c>
      <c r="C1378">
        <v>40.320999999999998</v>
      </c>
      <c r="D1378">
        <v>40.128999999999998</v>
      </c>
      <c r="E1378">
        <v>39.521000000000001</v>
      </c>
      <c r="F1378">
        <v>39.664000000000001</v>
      </c>
      <c r="G1378">
        <v>39.844000000000001</v>
      </c>
      <c r="H1378">
        <v>41.95</v>
      </c>
      <c r="I1378" s="302">
        <v>39.381</v>
      </c>
      <c r="J1378" s="302">
        <v>40.445</v>
      </c>
      <c r="K1378" s="302">
        <v>39.822000000000003</v>
      </c>
      <c r="L1378" s="302">
        <v>40.630000000000003</v>
      </c>
      <c r="M1378" s="302">
        <v>40.573</v>
      </c>
      <c r="N1378" s="302">
        <v>39.902999999999999</v>
      </c>
      <c r="O1378" s="302">
        <v>40.738999999999997</v>
      </c>
      <c r="P1378" s="302">
        <v>39.399000000000001</v>
      </c>
      <c r="Q1378" s="302">
        <v>40.012</v>
      </c>
      <c r="R1378" s="302">
        <v>40.103000000000002</v>
      </c>
    </row>
    <row r="1379" spans="1:18">
      <c r="A1379">
        <v>1377</v>
      </c>
      <c r="B1379">
        <v>39.536999999999999</v>
      </c>
      <c r="C1379">
        <v>40.453000000000003</v>
      </c>
      <c r="D1379">
        <v>39.631999999999998</v>
      </c>
      <c r="E1379">
        <v>40.159999999999997</v>
      </c>
      <c r="F1379">
        <v>39.582000000000001</v>
      </c>
      <c r="G1379">
        <v>39.89</v>
      </c>
      <c r="H1379">
        <v>40.61</v>
      </c>
      <c r="I1379" s="302">
        <v>39.469000000000001</v>
      </c>
      <c r="J1379" s="302">
        <v>40.338000000000001</v>
      </c>
      <c r="K1379" s="302">
        <v>39.555999999999997</v>
      </c>
      <c r="L1379" s="302">
        <v>40.978999999999999</v>
      </c>
      <c r="M1379" s="302">
        <v>40.354999999999997</v>
      </c>
      <c r="N1379" s="302">
        <v>39.792999999999999</v>
      </c>
      <c r="O1379" s="302">
        <v>40.68</v>
      </c>
      <c r="P1379" s="302">
        <v>39.558999999999997</v>
      </c>
      <c r="Q1379" s="302">
        <v>39.823999999999998</v>
      </c>
      <c r="R1379" s="302">
        <v>40.103000000000002</v>
      </c>
    </row>
    <row r="1380" spans="1:18">
      <c r="A1380">
        <v>1378</v>
      </c>
      <c r="B1380">
        <v>39.473999999999997</v>
      </c>
      <c r="C1380">
        <v>40.56</v>
      </c>
      <c r="D1380">
        <v>41.68</v>
      </c>
      <c r="E1380">
        <v>39.453000000000003</v>
      </c>
      <c r="F1380">
        <v>39.616999999999997</v>
      </c>
      <c r="G1380">
        <v>40.029000000000003</v>
      </c>
      <c r="H1380">
        <v>40.299999999999997</v>
      </c>
      <c r="I1380" s="302">
        <v>39.296999999999997</v>
      </c>
      <c r="J1380" s="302">
        <v>40.177</v>
      </c>
      <c r="K1380" s="302">
        <v>39.633000000000003</v>
      </c>
      <c r="L1380" s="302">
        <v>40.674999999999997</v>
      </c>
      <c r="M1380" s="302">
        <v>40.725000000000001</v>
      </c>
      <c r="N1380" s="302">
        <v>39.845999999999997</v>
      </c>
      <c r="O1380" s="302">
        <v>40.841000000000001</v>
      </c>
      <c r="P1380" s="302">
        <v>39.383000000000003</v>
      </c>
      <c r="Q1380" s="302">
        <v>39.755000000000003</v>
      </c>
      <c r="R1380" s="302">
        <v>39.969000000000001</v>
      </c>
    </row>
    <row r="1381" spans="1:18">
      <c r="A1381">
        <v>1379</v>
      </c>
      <c r="B1381">
        <v>39.581000000000003</v>
      </c>
      <c r="C1381">
        <v>40.387999999999998</v>
      </c>
      <c r="D1381">
        <v>39.738</v>
      </c>
      <c r="E1381">
        <v>39.453000000000003</v>
      </c>
      <c r="F1381">
        <v>39.677999999999997</v>
      </c>
      <c r="G1381">
        <v>40.009</v>
      </c>
      <c r="H1381">
        <v>40.200000000000003</v>
      </c>
      <c r="I1381" s="302">
        <v>39.442</v>
      </c>
      <c r="J1381" s="302">
        <v>40.393000000000001</v>
      </c>
      <c r="K1381" s="302">
        <v>39.432000000000002</v>
      </c>
      <c r="L1381" s="302">
        <v>41.014000000000003</v>
      </c>
      <c r="M1381" s="302">
        <v>40.567999999999998</v>
      </c>
      <c r="N1381" s="302">
        <v>39.957000000000001</v>
      </c>
      <c r="O1381" s="302">
        <v>40.582000000000001</v>
      </c>
      <c r="P1381" s="302">
        <v>39.494999999999997</v>
      </c>
      <c r="Q1381" s="302">
        <v>40.343000000000004</v>
      </c>
      <c r="R1381" s="302">
        <v>39.749000000000002</v>
      </c>
    </row>
    <row r="1382" spans="1:18">
      <c r="A1382">
        <v>1380</v>
      </c>
      <c r="B1382">
        <v>39.853000000000002</v>
      </c>
      <c r="C1382">
        <v>40.347000000000001</v>
      </c>
      <c r="D1382">
        <v>41.173999999999999</v>
      </c>
      <c r="E1382">
        <v>42.249000000000002</v>
      </c>
      <c r="F1382">
        <v>39.642000000000003</v>
      </c>
      <c r="G1382">
        <v>40.020000000000003</v>
      </c>
      <c r="H1382">
        <v>39.999000000000002</v>
      </c>
      <c r="I1382" s="302">
        <v>39.326999999999998</v>
      </c>
      <c r="J1382" s="302">
        <v>39.912999999999997</v>
      </c>
      <c r="K1382" s="302">
        <v>39.463999999999999</v>
      </c>
      <c r="L1382" s="302">
        <v>40.417999999999999</v>
      </c>
      <c r="M1382" s="302">
        <v>40.137999999999998</v>
      </c>
      <c r="N1382" s="302">
        <v>39.962000000000003</v>
      </c>
      <c r="O1382" s="302">
        <v>40.89</v>
      </c>
      <c r="P1382" s="302">
        <v>39.283000000000001</v>
      </c>
      <c r="Q1382" s="302">
        <v>39.78</v>
      </c>
      <c r="R1382" s="302">
        <v>39.811</v>
      </c>
    </row>
    <row r="1383" spans="1:18">
      <c r="A1383">
        <v>1381</v>
      </c>
      <c r="B1383">
        <v>39.414000000000001</v>
      </c>
      <c r="C1383">
        <v>40.218000000000004</v>
      </c>
      <c r="D1383">
        <v>39.909999999999997</v>
      </c>
      <c r="E1383">
        <v>40.344999999999999</v>
      </c>
      <c r="F1383">
        <v>39.857999999999997</v>
      </c>
      <c r="G1383">
        <v>40.923999999999999</v>
      </c>
      <c r="H1383">
        <v>39.539000000000001</v>
      </c>
      <c r="I1383" s="302">
        <v>39.359000000000002</v>
      </c>
      <c r="J1383" s="302">
        <v>40.280999999999999</v>
      </c>
      <c r="K1383" s="302">
        <v>39.703000000000003</v>
      </c>
      <c r="L1383" s="302">
        <v>40.377000000000002</v>
      </c>
      <c r="M1383" s="302">
        <v>40.140999999999998</v>
      </c>
      <c r="N1383" s="302">
        <v>39.997</v>
      </c>
      <c r="O1383" s="302">
        <v>41.508000000000003</v>
      </c>
      <c r="P1383" s="302">
        <v>39.470999999999997</v>
      </c>
      <c r="Q1383" s="302">
        <v>39.994999999999997</v>
      </c>
      <c r="R1383" s="302">
        <v>40.03</v>
      </c>
    </row>
    <row r="1384" spans="1:18">
      <c r="A1384">
        <v>1382</v>
      </c>
      <c r="B1384">
        <v>39.280999999999999</v>
      </c>
      <c r="C1384">
        <v>39.805</v>
      </c>
      <c r="D1384">
        <v>39.409999999999997</v>
      </c>
      <c r="E1384">
        <v>39.68</v>
      </c>
      <c r="F1384">
        <v>40.686999999999998</v>
      </c>
      <c r="G1384">
        <v>43.816000000000003</v>
      </c>
      <c r="H1384">
        <v>40.234000000000002</v>
      </c>
      <c r="I1384" s="302">
        <v>39.341999999999999</v>
      </c>
      <c r="J1384" s="302">
        <v>40.008000000000003</v>
      </c>
      <c r="K1384" s="302">
        <v>39.649000000000001</v>
      </c>
      <c r="L1384" s="302">
        <v>40.46</v>
      </c>
      <c r="M1384" s="302">
        <v>40.015999999999998</v>
      </c>
      <c r="N1384" s="302">
        <v>40.018999999999998</v>
      </c>
      <c r="O1384" s="302">
        <v>40.514000000000003</v>
      </c>
      <c r="P1384" s="302">
        <v>39.491999999999997</v>
      </c>
      <c r="Q1384" s="302">
        <v>39.893000000000001</v>
      </c>
      <c r="R1384" s="302">
        <v>39.630000000000003</v>
      </c>
    </row>
    <row r="1385" spans="1:18">
      <c r="A1385">
        <v>1383</v>
      </c>
      <c r="B1385">
        <v>39.667000000000002</v>
      </c>
      <c r="C1385">
        <v>40.396999999999998</v>
      </c>
      <c r="D1385">
        <v>39.518999999999998</v>
      </c>
      <c r="E1385">
        <v>39.526000000000003</v>
      </c>
      <c r="F1385">
        <v>39.929000000000002</v>
      </c>
      <c r="G1385">
        <v>40.299999999999997</v>
      </c>
      <c r="H1385">
        <v>40.131999999999998</v>
      </c>
      <c r="I1385" s="302">
        <v>316.709</v>
      </c>
      <c r="J1385" s="302">
        <v>39.921999999999997</v>
      </c>
      <c r="K1385" s="302">
        <v>305.97000000000003</v>
      </c>
      <c r="L1385" s="302">
        <v>40.307000000000002</v>
      </c>
      <c r="M1385" s="302">
        <v>41.249000000000002</v>
      </c>
      <c r="N1385" s="302">
        <v>39.703000000000003</v>
      </c>
      <c r="O1385" s="302">
        <v>40.695</v>
      </c>
      <c r="P1385" s="302">
        <v>39.392000000000003</v>
      </c>
      <c r="Q1385" s="302">
        <v>39.939</v>
      </c>
      <c r="R1385" s="302">
        <v>40.052</v>
      </c>
    </row>
    <row r="1386" spans="1:18">
      <c r="A1386">
        <v>1384</v>
      </c>
      <c r="B1386">
        <v>38.963000000000001</v>
      </c>
      <c r="C1386">
        <v>40.401000000000003</v>
      </c>
      <c r="D1386">
        <v>39.219000000000001</v>
      </c>
      <c r="E1386">
        <v>39.557000000000002</v>
      </c>
      <c r="F1386">
        <v>39.725000000000001</v>
      </c>
      <c r="G1386">
        <v>40.146999999999998</v>
      </c>
      <c r="H1386">
        <v>40.44</v>
      </c>
      <c r="I1386" s="302">
        <v>40.676000000000002</v>
      </c>
      <c r="J1386" s="302">
        <v>40.058</v>
      </c>
      <c r="K1386" s="302">
        <v>40.389000000000003</v>
      </c>
      <c r="L1386" s="302">
        <v>40.564999999999998</v>
      </c>
      <c r="M1386" s="302">
        <v>40.090000000000003</v>
      </c>
      <c r="N1386" s="302">
        <v>40.146000000000001</v>
      </c>
      <c r="O1386" s="302">
        <v>40.633000000000003</v>
      </c>
      <c r="P1386" s="302">
        <v>316.267</v>
      </c>
      <c r="Q1386" s="302">
        <v>39.787999999999997</v>
      </c>
      <c r="R1386" s="302">
        <v>39.819000000000003</v>
      </c>
    </row>
    <row r="1387" spans="1:18">
      <c r="A1387">
        <v>1385</v>
      </c>
      <c r="B1387">
        <v>39.524999999999999</v>
      </c>
      <c r="C1387">
        <v>41.47</v>
      </c>
      <c r="D1387">
        <v>39.594999999999999</v>
      </c>
      <c r="E1387">
        <v>39.524999999999999</v>
      </c>
      <c r="F1387">
        <v>39.963000000000001</v>
      </c>
      <c r="G1387">
        <v>40.472999999999999</v>
      </c>
      <c r="H1387">
        <v>40.688000000000002</v>
      </c>
      <c r="I1387" s="302">
        <v>39.997999999999998</v>
      </c>
      <c r="J1387" s="302">
        <v>39.936999999999998</v>
      </c>
      <c r="K1387" s="302">
        <v>40.557000000000002</v>
      </c>
      <c r="L1387" s="302">
        <v>40.58</v>
      </c>
      <c r="M1387" s="302">
        <v>39.981999999999999</v>
      </c>
      <c r="N1387" s="302">
        <v>40.091999999999999</v>
      </c>
      <c r="O1387" s="302">
        <v>40.646000000000001</v>
      </c>
      <c r="P1387" s="302">
        <v>40.667999999999999</v>
      </c>
      <c r="Q1387" s="302">
        <v>39.811999999999998</v>
      </c>
      <c r="R1387" s="302">
        <v>40.076999999999998</v>
      </c>
    </row>
    <row r="1388" spans="1:18">
      <c r="A1388">
        <v>1386</v>
      </c>
      <c r="B1388">
        <v>43.526000000000003</v>
      </c>
      <c r="C1388">
        <v>39.936999999999998</v>
      </c>
      <c r="D1388">
        <v>39.317999999999998</v>
      </c>
      <c r="E1388">
        <v>39.648000000000003</v>
      </c>
      <c r="F1388">
        <v>39.826999999999998</v>
      </c>
      <c r="G1388">
        <v>39.947000000000003</v>
      </c>
      <c r="H1388">
        <v>40.549999999999997</v>
      </c>
      <c r="I1388" s="302">
        <v>40.174999999999997</v>
      </c>
      <c r="J1388" s="302">
        <v>40.067</v>
      </c>
      <c r="K1388" s="302">
        <v>40.003</v>
      </c>
      <c r="L1388" s="302">
        <v>40.479999999999997</v>
      </c>
      <c r="M1388" s="302">
        <v>40.054000000000002</v>
      </c>
      <c r="N1388" s="302">
        <v>39.816000000000003</v>
      </c>
      <c r="O1388" s="302">
        <v>40.487000000000002</v>
      </c>
      <c r="P1388" s="302">
        <v>40.722000000000001</v>
      </c>
      <c r="Q1388" s="302">
        <v>39.649000000000001</v>
      </c>
      <c r="R1388" s="302">
        <v>40.094000000000001</v>
      </c>
    </row>
    <row r="1389" spans="1:18">
      <c r="A1389">
        <v>1387</v>
      </c>
      <c r="B1389">
        <v>39.531999999999996</v>
      </c>
      <c r="C1389">
        <v>40.262</v>
      </c>
      <c r="D1389">
        <v>39.362000000000002</v>
      </c>
      <c r="E1389">
        <v>39.659999999999997</v>
      </c>
      <c r="F1389">
        <v>39.673000000000002</v>
      </c>
      <c r="G1389">
        <v>40.997</v>
      </c>
      <c r="H1389">
        <v>40.454999999999998</v>
      </c>
      <c r="I1389" s="302">
        <v>40.088000000000001</v>
      </c>
      <c r="J1389" s="302">
        <v>39.933</v>
      </c>
      <c r="K1389" s="302">
        <v>39.957000000000001</v>
      </c>
      <c r="L1389" s="302">
        <v>40.290999999999997</v>
      </c>
      <c r="M1389" s="302">
        <v>39.994</v>
      </c>
      <c r="N1389" s="302">
        <v>39.942</v>
      </c>
      <c r="O1389" s="302">
        <v>40.585000000000001</v>
      </c>
      <c r="P1389" s="302">
        <v>40.35</v>
      </c>
      <c r="Q1389" s="302">
        <v>39.843000000000004</v>
      </c>
      <c r="R1389" s="302">
        <v>40.155000000000001</v>
      </c>
    </row>
    <row r="1390" spans="1:18">
      <c r="A1390">
        <v>1388</v>
      </c>
      <c r="B1390">
        <v>39.418999999999997</v>
      </c>
      <c r="C1390">
        <v>40.567</v>
      </c>
      <c r="D1390">
        <v>43.173000000000002</v>
      </c>
      <c r="E1390">
        <v>40.53</v>
      </c>
      <c r="F1390">
        <v>39.488</v>
      </c>
      <c r="G1390">
        <v>40.020000000000003</v>
      </c>
      <c r="H1390">
        <v>44.707000000000001</v>
      </c>
      <c r="I1390" s="302">
        <v>39.877000000000002</v>
      </c>
      <c r="J1390" s="302">
        <v>39.944000000000003</v>
      </c>
      <c r="K1390" s="302">
        <v>39.890999999999998</v>
      </c>
      <c r="L1390" s="302">
        <v>40.524999999999999</v>
      </c>
      <c r="M1390" s="302">
        <v>39.951000000000001</v>
      </c>
      <c r="N1390" s="302">
        <v>39.600999999999999</v>
      </c>
      <c r="O1390" s="302">
        <v>40.561999999999998</v>
      </c>
      <c r="P1390" s="302">
        <v>40.066000000000003</v>
      </c>
      <c r="Q1390" s="302">
        <v>40.058</v>
      </c>
      <c r="R1390" s="302">
        <v>39.761000000000003</v>
      </c>
    </row>
    <row r="1391" spans="1:18">
      <c r="A1391">
        <v>1389</v>
      </c>
      <c r="B1391">
        <v>39.466000000000001</v>
      </c>
      <c r="C1391">
        <v>40.298000000000002</v>
      </c>
      <c r="D1391">
        <v>39.521000000000001</v>
      </c>
      <c r="E1391">
        <v>39.75</v>
      </c>
      <c r="F1391">
        <v>39.933</v>
      </c>
      <c r="G1391">
        <v>39.954999999999998</v>
      </c>
      <c r="H1391">
        <v>40.755000000000003</v>
      </c>
      <c r="I1391" s="302">
        <v>40.048000000000002</v>
      </c>
      <c r="J1391" s="302">
        <v>42.158000000000001</v>
      </c>
      <c r="K1391" s="302">
        <v>39.625</v>
      </c>
      <c r="L1391" s="302">
        <v>40.313000000000002</v>
      </c>
      <c r="M1391" s="302">
        <v>39.905999999999999</v>
      </c>
      <c r="N1391" s="302">
        <v>39.726999999999997</v>
      </c>
      <c r="O1391" s="302">
        <v>41.006999999999998</v>
      </c>
      <c r="P1391" s="302">
        <v>39.948999999999998</v>
      </c>
      <c r="Q1391" s="302">
        <v>40.453000000000003</v>
      </c>
      <c r="R1391" s="302">
        <v>39.944000000000003</v>
      </c>
    </row>
    <row r="1392" spans="1:18">
      <c r="A1392">
        <v>1390</v>
      </c>
      <c r="B1392">
        <v>39.340000000000003</v>
      </c>
      <c r="C1392">
        <v>40.228999999999999</v>
      </c>
      <c r="D1392">
        <v>39.366</v>
      </c>
      <c r="E1392">
        <v>39.729999999999997</v>
      </c>
      <c r="F1392">
        <v>39.432000000000002</v>
      </c>
      <c r="G1392">
        <v>40.28</v>
      </c>
      <c r="H1392">
        <v>40.216000000000001</v>
      </c>
      <c r="I1392" s="302">
        <v>39.909999999999997</v>
      </c>
      <c r="J1392" s="302">
        <v>40.76</v>
      </c>
      <c r="K1392" s="302">
        <v>39.942</v>
      </c>
      <c r="L1392" s="302">
        <v>40.436</v>
      </c>
      <c r="M1392" s="302">
        <v>39.792000000000002</v>
      </c>
      <c r="N1392" s="302">
        <v>39.789000000000001</v>
      </c>
      <c r="O1392" s="302">
        <v>40.503999999999998</v>
      </c>
      <c r="P1392" s="302">
        <v>39.942999999999998</v>
      </c>
      <c r="Q1392" s="302">
        <v>39.902000000000001</v>
      </c>
      <c r="R1392" s="302">
        <v>39.816000000000003</v>
      </c>
    </row>
    <row r="1393" spans="1:18">
      <c r="A1393">
        <v>1391</v>
      </c>
      <c r="B1393">
        <v>39.08</v>
      </c>
      <c r="C1393">
        <v>39.677999999999997</v>
      </c>
      <c r="D1393">
        <v>40.28</v>
      </c>
      <c r="E1393">
        <v>40.11</v>
      </c>
      <c r="F1393">
        <v>39.229999999999997</v>
      </c>
      <c r="G1393">
        <v>39.991999999999997</v>
      </c>
      <c r="H1393">
        <v>40.289000000000001</v>
      </c>
      <c r="I1393" s="302">
        <v>40.104999999999997</v>
      </c>
      <c r="J1393" s="302">
        <v>41.56</v>
      </c>
      <c r="K1393" s="302">
        <v>40.146999999999998</v>
      </c>
      <c r="L1393" s="302">
        <v>40.768000000000001</v>
      </c>
      <c r="M1393" s="302">
        <v>41.031999999999996</v>
      </c>
      <c r="N1393" s="302">
        <v>40.106999999999999</v>
      </c>
      <c r="O1393" s="302">
        <v>40.353000000000002</v>
      </c>
      <c r="P1393" s="302">
        <v>39.823999999999998</v>
      </c>
      <c r="Q1393" s="302">
        <v>39.936</v>
      </c>
      <c r="R1393" s="302">
        <v>39.831000000000003</v>
      </c>
    </row>
    <row r="1394" spans="1:18">
      <c r="A1394">
        <v>1392</v>
      </c>
      <c r="B1394">
        <v>39.165999999999997</v>
      </c>
      <c r="C1394">
        <v>39.933999999999997</v>
      </c>
      <c r="D1394">
        <v>39.765999999999998</v>
      </c>
      <c r="E1394">
        <v>39.396000000000001</v>
      </c>
      <c r="F1394">
        <v>39.159999999999997</v>
      </c>
      <c r="G1394">
        <v>39.820999999999998</v>
      </c>
      <c r="H1394">
        <v>39.920999999999999</v>
      </c>
      <c r="I1394" s="302">
        <v>39.929000000000002</v>
      </c>
      <c r="J1394" s="302">
        <v>40.149000000000001</v>
      </c>
      <c r="K1394" s="302">
        <v>39.893999999999998</v>
      </c>
      <c r="L1394" s="302">
        <v>40.845999999999997</v>
      </c>
      <c r="M1394" s="302">
        <v>41.21</v>
      </c>
      <c r="N1394" s="302">
        <v>39.923000000000002</v>
      </c>
      <c r="O1394" s="302">
        <v>40.359000000000002</v>
      </c>
      <c r="P1394" s="302">
        <v>40.24</v>
      </c>
      <c r="Q1394" s="302">
        <v>39.857999999999997</v>
      </c>
      <c r="R1394" s="302">
        <v>39.933</v>
      </c>
    </row>
    <row r="1395" spans="1:18">
      <c r="A1395">
        <v>1393</v>
      </c>
      <c r="B1395">
        <v>39.176000000000002</v>
      </c>
      <c r="C1395">
        <v>39.69</v>
      </c>
      <c r="D1395">
        <v>39.256</v>
      </c>
      <c r="E1395">
        <v>39.598999999999997</v>
      </c>
      <c r="F1395">
        <v>39.299999999999997</v>
      </c>
      <c r="G1395">
        <v>40.756</v>
      </c>
      <c r="H1395">
        <v>40.082999999999998</v>
      </c>
      <c r="I1395" s="302">
        <v>40.47</v>
      </c>
      <c r="J1395" s="302">
        <v>40.597999999999999</v>
      </c>
      <c r="K1395" s="302">
        <v>40.927999999999997</v>
      </c>
      <c r="L1395" s="302">
        <v>40.369999999999997</v>
      </c>
      <c r="M1395" s="302">
        <v>40.029000000000003</v>
      </c>
      <c r="N1395" s="302">
        <v>39.957999999999998</v>
      </c>
      <c r="O1395" s="302">
        <v>40.433999999999997</v>
      </c>
      <c r="P1395" s="302">
        <v>39.999000000000002</v>
      </c>
      <c r="Q1395" s="302">
        <v>39.898000000000003</v>
      </c>
      <c r="R1395" s="302">
        <v>39.953000000000003</v>
      </c>
    </row>
    <row r="1396" spans="1:18">
      <c r="A1396">
        <v>1394</v>
      </c>
      <c r="B1396">
        <v>39.420999999999999</v>
      </c>
      <c r="C1396">
        <v>39.533999999999999</v>
      </c>
      <c r="D1396">
        <v>39.307000000000002</v>
      </c>
      <c r="E1396">
        <v>39.585999999999999</v>
      </c>
      <c r="F1396">
        <v>39.49</v>
      </c>
      <c r="G1396">
        <v>40.249000000000002</v>
      </c>
      <c r="H1396">
        <v>40.5</v>
      </c>
      <c r="I1396" s="302">
        <v>40.015000000000001</v>
      </c>
      <c r="J1396" s="302">
        <v>39.893000000000001</v>
      </c>
      <c r="K1396" s="302">
        <v>39.72</v>
      </c>
      <c r="L1396" s="302">
        <v>41.84</v>
      </c>
      <c r="M1396" s="302">
        <v>39.831000000000003</v>
      </c>
      <c r="N1396" s="302">
        <v>39.86</v>
      </c>
      <c r="O1396" s="302">
        <v>40.61</v>
      </c>
      <c r="P1396" s="302">
        <v>41.933999999999997</v>
      </c>
      <c r="Q1396" s="302">
        <v>39.783000000000001</v>
      </c>
      <c r="R1396" s="302">
        <v>40.076000000000001</v>
      </c>
    </row>
    <row r="1397" spans="1:18">
      <c r="A1397">
        <v>1395</v>
      </c>
      <c r="B1397">
        <v>39.33</v>
      </c>
      <c r="C1397">
        <v>39.469000000000001</v>
      </c>
      <c r="D1397">
        <v>39.470999999999997</v>
      </c>
      <c r="E1397">
        <v>39.759</v>
      </c>
      <c r="F1397">
        <v>39.47</v>
      </c>
      <c r="G1397">
        <v>39.99</v>
      </c>
      <c r="H1397">
        <v>40.829000000000001</v>
      </c>
      <c r="I1397" s="302">
        <v>39.610999999999997</v>
      </c>
      <c r="J1397" s="302">
        <v>39.956000000000003</v>
      </c>
      <c r="K1397" s="302">
        <v>39.534999999999997</v>
      </c>
      <c r="L1397" s="302">
        <v>41.225999999999999</v>
      </c>
      <c r="M1397" s="302">
        <v>39.877000000000002</v>
      </c>
      <c r="N1397" s="302">
        <v>39.866</v>
      </c>
      <c r="O1397" s="302">
        <v>40.951999999999998</v>
      </c>
      <c r="P1397" s="302">
        <v>39.924999999999997</v>
      </c>
      <c r="Q1397" s="302">
        <v>39.872</v>
      </c>
      <c r="R1397" s="302">
        <v>40.296999999999997</v>
      </c>
    </row>
    <row r="1398" spans="1:18">
      <c r="A1398">
        <v>1396</v>
      </c>
      <c r="B1398">
        <v>39.259</v>
      </c>
      <c r="C1398">
        <v>39.768999999999998</v>
      </c>
      <c r="D1398">
        <v>39.414999999999999</v>
      </c>
      <c r="E1398">
        <v>39.552</v>
      </c>
      <c r="F1398">
        <v>39.347000000000001</v>
      </c>
      <c r="G1398">
        <v>42.140999999999998</v>
      </c>
      <c r="H1398">
        <v>43.246000000000002</v>
      </c>
      <c r="I1398" s="302">
        <v>39.564</v>
      </c>
      <c r="J1398" s="302">
        <v>39.906999999999996</v>
      </c>
      <c r="K1398" s="302">
        <v>39.619999999999997</v>
      </c>
      <c r="L1398" s="302">
        <v>41.308999999999997</v>
      </c>
      <c r="M1398" s="302">
        <v>39.756999999999998</v>
      </c>
      <c r="N1398" s="302">
        <v>39.798000000000002</v>
      </c>
      <c r="O1398" s="302">
        <v>40.549999999999997</v>
      </c>
      <c r="P1398" s="302">
        <v>39.841000000000001</v>
      </c>
      <c r="Q1398" s="302">
        <v>39.817999999999998</v>
      </c>
      <c r="R1398" s="302">
        <v>39.835000000000001</v>
      </c>
    </row>
    <row r="1399" spans="1:18">
      <c r="A1399">
        <v>1397</v>
      </c>
      <c r="B1399">
        <v>39.509</v>
      </c>
      <c r="C1399">
        <v>40.040999999999997</v>
      </c>
      <c r="D1399">
        <v>39.195</v>
      </c>
      <c r="E1399">
        <v>40.6</v>
      </c>
      <c r="F1399">
        <v>40.39</v>
      </c>
      <c r="G1399">
        <v>40.069000000000003</v>
      </c>
      <c r="H1399">
        <v>42.131999999999998</v>
      </c>
      <c r="I1399" s="302">
        <v>39.42</v>
      </c>
      <c r="J1399" s="302">
        <v>39.923000000000002</v>
      </c>
      <c r="K1399" s="302">
        <v>39.588000000000001</v>
      </c>
      <c r="L1399" s="302">
        <v>40.457999999999998</v>
      </c>
      <c r="M1399" s="302">
        <v>40.905999999999999</v>
      </c>
      <c r="N1399" s="302">
        <v>39.648000000000003</v>
      </c>
      <c r="O1399" s="302">
        <v>40.340000000000003</v>
      </c>
      <c r="P1399" s="302">
        <v>39.795000000000002</v>
      </c>
      <c r="Q1399" s="302">
        <v>40.188000000000002</v>
      </c>
      <c r="R1399" s="302">
        <v>39.741999999999997</v>
      </c>
    </row>
    <row r="1400" spans="1:18">
      <c r="A1400">
        <v>1398</v>
      </c>
      <c r="B1400">
        <v>39.198</v>
      </c>
      <c r="C1400">
        <v>39.457999999999998</v>
      </c>
      <c r="D1400">
        <v>38.991999999999997</v>
      </c>
      <c r="E1400">
        <v>39.820999999999998</v>
      </c>
      <c r="F1400">
        <v>39.359000000000002</v>
      </c>
      <c r="G1400">
        <v>39.878</v>
      </c>
      <c r="H1400">
        <v>41.951999999999998</v>
      </c>
      <c r="I1400" s="302">
        <v>39.363</v>
      </c>
      <c r="J1400" s="302">
        <v>40.25</v>
      </c>
      <c r="K1400" s="302">
        <v>39.798999999999999</v>
      </c>
      <c r="L1400" s="302">
        <v>40.655000000000001</v>
      </c>
      <c r="M1400" s="302">
        <v>40.381</v>
      </c>
      <c r="N1400" s="302">
        <v>39.771000000000001</v>
      </c>
      <c r="O1400" s="302">
        <v>41.741999999999997</v>
      </c>
      <c r="P1400" s="302">
        <v>39.481000000000002</v>
      </c>
      <c r="Q1400" s="302">
        <v>39.802</v>
      </c>
      <c r="R1400" s="302">
        <v>39.781999999999996</v>
      </c>
    </row>
    <row r="1401" spans="1:18">
      <c r="A1401">
        <v>1399</v>
      </c>
      <c r="B1401">
        <v>43.247999999999998</v>
      </c>
      <c r="C1401">
        <v>39.371000000000002</v>
      </c>
      <c r="D1401">
        <v>39.052</v>
      </c>
      <c r="E1401">
        <v>39.701999999999998</v>
      </c>
      <c r="F1401">
        <v>39.314999999999998</v>
      </c>
      <c r="G1401">
        <v>39.837000000000003</v>
      </c>
      <c r="H1401">
        <v>47.694000000000003</v>
      </c>
      <c r="I1401" s="302">
        <v>39.408000000000001</v>
      </c>
      <c r="J1401" s="302">
        <v>40.088999999999999</v>
      </c>
      <c r="K1401" s="302">
        <v>39.844999999999999</v>
      </c>
      <c r="L1401" s="302">
        <v>40.606999999999999</v>
      </c>
      <c r="M1401" s="302">
        <v>39.956000000000003</v>
      </c>
      <c r="N1401" s="302">
        <v>39.722999999999999</v>
      </c>
      <c r="O1401" s="302">
        <v>40.546999999999997</v>
      </c>
      <c r="P1401" s="302">
        <v>40.264000000000003</v>
      </c>
      <c r="Q1401" s="302">
        <v>39.817</v>
      </c>
      <c r="R1401" s="302">
        <v>39.838999999999999</v>
      </c>
    </row>
    <row r="1402" spans="1:18">
      <c r="A1402">
        <v>1400</v>
      </c>
      <c r="B1402">
        <v>39.463000000000001</v>
      </c>
      <c r="C1402">
        <v>39.747</v>
      </c>
      <c r="D1402">
        <v>39.003</v>
      </c>
      <c r="E1402">
        <v>39.840000000000003</v>
      </c>
      <c r="F1402">
        <v>39.11</v>
      </c>
      <c r="G1402">
        <v>39.917999999999999</v>
      </c>
      <c r="H1402">
        <v>41.978000000000002</v>
      </c>
      <c r="I1402" s="302">
        <v>39.331000000000003</v>
      </c>
      <c r="J1402" s="302">
        <v>40.131</v>
      </c>
      <c r="K1402" s="302">
        <v>39.593000000000004</v>
      </c>
      <c r="L1402" s="302">
        <v>40.634</v>
      </c>
      <c r="M1402" s="302">
        <v>40.54</v>
      </c>
      <c r="N1402" s="302">
        <v>39.710999999999999</v>
      </c>
      <c r="O1402" s="302">
        <v>40.448999999999998</v>
      </c>
      <c r="P1402" s="302">
        <v>141.59800000000001</v>
      </c>
      <c r="Q1402" s="302">
        <v>39.853999999999999</v>
      </c>
      <c r="R1402" s="302">
        <v>39.798000000000002</v>
      </c>
    </row>
    <row r="1403" spans="1:18">
      <c r="A1403">
        <v>1401</v>
      </c>
      <c r="B1403">
        <v>39.368000000000002</v>
      </c>
      <c r="C1403">
        <v>39.78</v>
      </c>
      <c r="D1403">
        <v>39.058999999999997</v>
      </c>
      <c r="E1403">
        <v>39.46</v>
      </c>
      <c r="F1403">
        <v>39.600999999999999</v>
      </c>
      <c r="G1403">
        <v>40.476999999999997</v>
      </c>
      <c r="H1403">
        <v>41.613999999999997</v>
      </c>
      <c r="I1403" s="302">
        <v>39.527000000000001</v>
      </c>
      <c r="J1403" s="302">
        <v>39.83</v>
      </c>
      <c r="K1403" s="302">
        <v>39.658000000000001</v>
      </c>
      <c r="L1403" s="302">
        <v>40.771000000000001</v>
      </c>
      <c r="M1403" s="302">
        <v>39.874000000000002</v>
      </c>
      <c r="N1403" s="302">
        <v>40.31</v>
      </c>
      <c r="O1403" s="302">
        <v>40.347000000000001</v>
      </c>
      <c r="P1403" s="302">
        <v>41.137</v>
      </c>
      <c r="Q1403" s="302">
        <v>39.807000000000002</v>
      </c>
      <c r="R1403" s="302">
        <v>39.997999999999998</v>
      </c>
    </row>
    <row r="1404" spans="1:18">
      <c r="A1404">
        <v>1402</v>
      </c>
      <c r="B1404">
        <v>40.027000000000001</v>
      </c>
      <c r="C1404">
        <v>39.719000000000001</v>
      </c>
      <c r="D1404">
        <v>39.243000000000002</v>
      </c>
      <c r="E1404">
        <v>39.74</v>
      </c>
      <c r="F1404">
        <v>40.448</v>
      </c>
      <c r="G1404">
        <v>39.671999999999997</v>
      </c>
      <c r="H1404">
        <v>41.143000000000001</v>
      </c>
      <c r="I1404" s="302">
        <v>39.597999999999999</v>
      </c>
      <c r="J1404" s="302">
        <v>40.006999999999998</v>
      </c>
      <c r="K1404" s="302">
        <v>39.453000000000003</v>
      </c>
      <c r="L1404" s="302">
        <v>150.28899999999999</v>
      </c>
      <c r="M1404" s="302">
        <v>40.182000000000002</v>
      </c>
      <c r="N1404" s="302">
        <v>39.991</v>
      </c>
      <c r="O1404" s="302">
        <v>40.607999999999997</v>
      </c>
      <c r="P1404" s="302">
        <v>40.558999999999997</v>
      </c>
      <c r="Q1404" s="302">
        <v>39.783999999999999</v>
      </c>
      <c r="R1404" s="302">
        <v>39.716999999999999</v>
      </c>
    </row>
    <row r="1405" spans="1:18">
      <c r="A1405">
        <v>1403</v>
      </c>
      <c r="B1405">
        <v>39.18</v>
      </c>
      <c r="C1405">
        <v>39.561</v>
      </c>
      <c r="D1405">
        <v>39.180999999999997</v>
      </c>
      <c r="E1405">
        <v>40.81</v>
      </c>
      <c r="F1405">
        <v>49.314999999999998</v>
      </c>
      <c r="G1405">
        <v>40.31</v>
      </c>
      <c r="H1405">
        <v>40.659999999999997</v>
      </c>
      <c r="I1405" s="302">
        <v>39.548999999999999</v>
      </c>
      <c r="J1405" s="302">
        <v>39.924999999999997</v>
      </c>
      <c r="K1405" s="302">
        <v>39.648000000000003</v>
      </c>
      <c r="L1405" s="302">
        <v>45.317</v>
      </c>
      <c r="M1405" s="302">
        <v>39.911999999999999</v>
      </c>
      <c r="N1405" s="302">
        <v>39.966000000000001</v>
      </c>
      <c r="O1405" s="302">
        <v>41.781999999999996</v>
      </c>
      <c r="P1405" s="302">
        <v>40.561999999999998</v>
      </c>
      <c r="Q1405" s="302">
        <v>39.813000000000002</v>
      </c>
      <c r="R1405" s="302">
        <v>39.722000000000001</v>
      </c>
    </row>
    <row r="1406" spans="1:18">
      <c r="A1406">
        <v>1404</v>
      </c>
      <c r="B1406">
        <v>39.281999999999996</v>
      </c>
      <c r="C1406">
        <v>39.607999999999997</v>
      </c>
      <c r="D1406">
        <v>39.252000000000002</v>
      </c>
      <c r="E1406">
        <v>39.524999999999999</v>
      </c>
      <c r="F1406">
        <v>39.982999999999997</v>
      </c>
      <c r="G1406">
        <v>39.56</v>
      </c>
      <c r="H1406">
        <v>40.22</v>
      </c>
      <c r="I1406" s="302">
        <v>39.393000000000001</v>
      </c>
      <c r="J1406" s="302">
        <v>39.738999999999997</v>
      </c>
      <c r="K1406" s="302">
        <v>39.402000000000001</v>
      </c>
      <c r="L1406" s="302">
        <v>42.698</v>
      </c>
      <c r="M1406" s="302">
        <v>40.174999999999997</v>
      </c>
      <c r="N1406" s="302">
        <v>40.082999999999998</v>
      </c>
      <c r="O1406" s="302">
        <v>41.031999999999996</v>
      </c>
      <c r="P1406" s="302">
        <v>40.228999999999999</v>
      </c>
      <c r="Q1406" s="302">
        <v>39.881999999999998</v>
      </c>
      <c r="R1406" s="302">
        <v>40.037999999999997</v>
      </c>
    </row>
    <row r="1407" spans="1:18">
      <c r="A1407">
        <v>1405</v>
      </c>
      <c r="B1407">
        <v>39.484999999999999</v>
      </c>
      <c r="C1407">
        <v>39.475999999999999</v>
      </c>
      <c r="D1407">
        <v>39.438000000000002</v>
      </c>
      <c r="E1407">
        <v>39.487000000000002</v>
      </c>
      <c r="F1407">
        <v>40.451999999999998</v>
      </c>
      <c r="G1407">
        <v>40.47</v>
      </c>
      <c r="H1407">
        <v>39.69</v>
      </c>
      <c r="I1407" s="302">
        <v>39.4</v>
      </c>
      <c r="J1407" s="302">
        <v>40.192999999999998</v>
      </c>
      <c r="K1407" s="302">
        <v>39.628999999999998</v>
      </c>
      <c r="L1407" s="302">
        <v>44.095999999999997</v>
      </c>
      <c r="M1407" s="302">
        <v>39.988</v>
      </c>
      <c r="N1407" s="302">
        <v>39.911999999999999</v>
      </c>
      <c r="O1407" s="302">
        <v>40.341999999999999</v>
      </c>
      <c r="P1407" s="302">
        <v>40.112000000000002</v>
      </c>
      <c r="Q1407" s="302">
        <v>39.747</v>
      </c>
      <c r="R1407" s="302">
        <v>39.914999999999999</v>
      </c>
    </row>
    <row r="1408" spans="1:18">
      <c r="A1408">
        <v>1406</v>
      </c>
      <c r="B1408">
        <v>39.409999999999997</v>
      </c>
      <c r="C1408">
        <v>39.420999999999999</v>
      </c>
      <c r="D1408">
        <v>39.396000000000001</v>
      </c>
      <c r="E1408">
        <v>39.534999999999997</v>
      </c>
      <c r="F1408">
        <v>39.548999999999999</v>
      </c>
      <c r="G1408">
        <v>43.094999999999999</v>
      </c>
      <c r="H1408">
        <v>39.76</v>
      </c>
      <c r="I1408" s="302">
        <v>39.595999999999997</v>
      </c>
      <c r="J1408" s="302">
        <v>39.787999999999997</v>
      </c>
      <c r="K1408" s="302">
        <v>39.47</v>
      </c>
      <c r="L1408" s="302">
        <v>42.621000000000002</v>
      </c>
      <c r="M1408" s="302">
        <v>39.978999999999999</v>
      </c>
      <c r="N1408" s="302">
        <v>40.128</v>
      </c>
      <c r="O1408" s="302">
        <v>40.587000000000003</v>
      </c>
      <c r="P1408" s="302">
        <v>40.526000000000003</v>
      </c>
      <c r="Q1408" s="302">
        <v>39.793999999999997</v>
      </c>
      <c r="R1408" s="302">
        <v>40.290999999999997</v>
      </c>
    </row>
    <row r="1409" spans="1:18">
      <c r="A1409">
        <v>1407</v>
      </c>
      <c r="B1409">
        <v>40.880000000000003</v>
      </c>
      <c r="C1409">
        <v>39.616999999999997</v>
      </c>
      <c r="D1409">
        <v>39.235999999999997</v>
      </c>
      <c r="E1409">
        <v>39.853000000000002</v>
      </c>
      <c r="F1409">
        <v>39.597000000000001</v>
      </c>
      <c r="G1409">
        <v>42.170999999999999</v>
      </c>
      <c r="H1409">
        <v>40.5</v>
      </c>
      <c r="I1409" s="302">
        <v>40.323</v>
      </c>
      <c r="J1409" s="302">
        <v>39.792000000000002</v>
      </c>
      <c r="K1409" s="302">
        <v>39.835000000000001</v>
      </c>
      <c r="L1409" s="302">
        <v>43.566000000000003</v>
      </c>
      <c r="M1409" s="302">
        <v>40.057000000000002</v>
      </c>
      <c r="N1409" s="302">
        <v>39.969000000000001</v>
      </c>
      <c r="O1409" s="302">
        <v>40.484999999999999</v>
      </c>
      <c r="P1409" s="302">
        <v>39.972999999999999</v>
      </c>
      <c r="Q1409" s="302">
        <v>39.729999999999997</v>
      </c>
      <c r="R1409" s="302">
        <v>39.975000000000001</v>
      </c>
    </row>
    <row r="1410" spans="1:18">
      <c r="A1410">
        <v>1408</v>
      </c>
      <c r="B1410">
        <v>39.380000000000003</v>
      </c>
      <c r="C1410">
        <v>39.554000000000002</v>
      </c>
      <c r="D1410">
        <v>39.228999999999999</v>
      </c>
      <c r="E1410">
        <v>39.930999999999997</v>
      </c>
      <c r="F1410">
        <v>39.786000000000001</v>
      </c>
      <c r="G1410">
        <v>41.350999999999999</v>
      </c>
      <c r="H1410">
        <v>40</v>
      </c>
      <c r="I1410" s="302">
        <v>40.091000000000001</v>
      </c>
      <c r="J1410" s="302">
        <v>40.130000000000003</v>
      </c>
      <c r="K1410" s="302">
        <v>39.701999999999998</v>
      </c>
      <c r="L1410" s="302">
        <v>44.250999999999998</v>
      </c>
      <c r="M1410" s="302">
        <v>40.07</v>
      </c>
      <c r="N1410" s="302">
        <v>39.938000000000002</v>
      </c>
      <c r="O1410" s="302">
        <v>40.387999999999998</v>
      </c>
      <c r="P1410" s="302">
        <v>40.008000000000003</v>
      </c>
      <c r="Q1410" s="302">
        <v>39.734999999999999</v>
      </c>
      <c r="R1410" s="302">
        <v>39.734999999999999</v>
      </c>
    </row>
    <row r="1411" spans="1:18">
      <c r="A1411">
        <v>1409</v>
      </c>
      <c r="B1411">
        <v>39.39</v>
      </c>
      <c r="C1411">
        <v>39.39</v>
      </c>
      <c r="D1411">
        <v>40.557000000000002</v>
      </c>
      <c r="E1411">
        <v>39.606999999999999</v>
      </c>
      <c r="F1411">
        <v>39.506999999999998</v>
      </c>
      <c r="G1411">
        <v>41.843000000000004</v>
      </c>
      <c r="H1411">
        <v>43.097999999999999</v>
      </c>
      <c r="I1411" s="302">
        <v>39.481000000000002</v>
      </c>
      <c r="J1411" s="302">
        <v>40.063000000000002</v>
      </c>
      <c r="K1411" s="302">
        <v>40.411000000000001</v>
      </c>
      <c r="L1411" s="302">
        <v>43.529000000000003</v>
      </c>
      <c r="M1411" s="302">
        <v>39.978999999999999</v>
      </c>
      <c r="N1411" s="302">
        <v>39.97</v>
      </c>
      <c r="O1411" s="302">
        <v>40.496000000000002</v>
      </c>
      <c r="P1411" s="302">
        <v>40.01</v>
      </c>
      <c r="Q1411" s="302">
        <v>39.646999999999998</v>
      </c>
      <c r="R1411" s="302">
        <v>39.755000000000003</v>
      </c>
    </row>
    <row r="1412" spans="1:18">
      <c r="A1412">
        <v>1410</v>
      </c>
      <c r="B1412">
        <v>39.042999999999999</v>
      </c>
      <c r="C1412">
        <v>39.664999999999999</v>
      </c>
      <c r="D1412">
        <v>39.521999999999998</v>
      </c>
      <c r="E1412">
        <v>39.454000000000001</v>
      </c>
      <c r="F1412">
        <v>39.49</v>
      </c>
      <c r="G1412">
        <v>41.031999999999996</v>
      </c>
      <c r="H1412">
        <v>39.994999999999997</v>
      </c>
      <c r="I1412" s="302">
        <v>39.451000000000001</v>
      </c>
      <c r="J1412" s="302">
        <v>40.219000000000001</v>
      </c>
      <c r="K1412" s="302">
        <v>39.58</v>
      </c>
      <c r="L1412" s="302">
        <v>41.883000000000003</v>
      </c>
      <c r="M1412" s="302">
        <v>40.247999999999998</v>
      </c>
      <c r="N1412" s="302">
        <v>39.61</v>
      </c>
      <c r="O1412" s="302">
        <v>40.680999999999997</v>
      </c>
      <c r="P1412" s="302">
        <v>40.012999999999998</v>
      </c>
      <c r="Q1412" s="302">
        <v>39.85</v>
      </c>
      <c r="R1412" s="302">
        <v>39.924999999999997</v>
      </c>
    </row>
    <row r="1413" spans="1:18">
      <c r="A1413">
        <v>1411</v>
      </c>
      <c r="B1413">
        <v>39.164999999999999</v>
      </c>
      <c r="C1413">
        <v>39.6</v>
      </c>
      <c r="D1413">
        <v>39.360999999999997</v>
      </c>
      <c r="E1413">
        <v>39.49</v>
      </c>
      <c r="F1413">
        <v>39.369999999999997</v>
      </c>
      <c r="G1413">
        <v>40.563000000000002</v>
      </c>
      <c r="H1413">
        <v>39.936</v>
      </c>
      <c r="I1413" s="302">
        <v>39.475000000000001</v>
      </c>
      <c r="J1413" s="302">
        <v>40.124000000000002</v>
      </c>
      <c r="K1413" s="302">
        <v>39.771000000000001</v>
      </c>
      <c r="L1413" s="302">
        <v>42.188000000000002</v>
      </c>
      <c r="M1413" s="302">
        <v>40.048000000000002</v>
      </c>
      <c r="N1413" s="302">
        <v>40.055</v>
      </c>
      <c r="O1413" s="302">
        <v>40.317</v>
      </c>
      <c r="P1413" s="302">
        <v>39.9</v>
      </c>
      <c r="Q1413" s="302">
        <v>39.71</v>
      </c>
      <c r="R1413" s="302">
        <v>39.628</v>
      </c>
    </row>
    <row r="1414" spans="1:18">
      <c r="A1414">
        <v>1412</v>
      </c>
      <c r="B1414">
        <v>39.604999999999997</v>
      </c>
      <c r="C1414">
        <v>39.43</v>
      </c>
      <c r="D1414">
        <v>39.218000000000004</v>
      </c>
      <c r="E1414">
        <v>39.658999999999999</v>
      </c>
      <c r="F1414">
        <v>39.508000000000003</v>
      </c>
      <c r="G1414">
        <v>40.384999999999998</v>
      </c>
      <c r="H1414">
        <v>39.658999999999999</v>
      </c>
      <c r="I1414" s="302">
        <v>39.433</v>
      </c>
      <c r="J1414" s="302">
        <v>40.661999999999999</v>
      </c>
      <c r="K1414" s="302">
        <v>39.520000000000003</v>
      </c>
      <c r="L1414" s="302">
        <v>44.292000000000002</v>
      </c>
      <c r="M1414" s="302">
        <v>40.220999999999997</v>
      </c>
      <c r="N1414" s="302">
        <v>39.607999999999997</v>
      </c>
      <c r="O1414" s="302">
        <v>40.298999999999999</v>
      </c>
      <c r="P1414" s="302">
        <v>39.853000000000002</v>
      </c>
      <c r="Q1414" s="302">
        <v>40.052999999999997</v>
      </c>
      <c r="R1414" s="302">
        <v>39.826000000000001</v>
      </c>
    </row>
    <row r="1415" spans="1:18">
      <c r="A1415">
        <v>1413</v>
      </c>
      <c r="B1415">
        <v>39.128999999999998</v>
      </c>
      <c r="C1415">
        <v>39.630000000000003</v>
      </c>
      <c r="D1415">
        <v>38.9</v>
      </c>
      <c r="E1415">
        <v>39.442999999999998</v>
      </c>
      <c r="F1415">
        <v>39.582999999999998</v>
      </c>
      <c r="G1415">
        <v>42.045000000000002</v>
      </c>
      <c r="H1415">
        <v>39.908999999999999</v>
      </c>
      <c r="I1415" s="302">
        <v>39.558999999999997</v>
      </c>
      <c r="J1415" s="302">
        <v>39.957000000000001</v>
      </c>
      <c r="K1415" s="302">
        <v>40.165999999999997</v>
      </c>
      <c r="L1415" s="302">
        <v>42.231999999999999</v>
      </c>
      <c r="M1415" s="302">
        <v>40.271000000000001</v>
      </c>
      <c r="N1415" s="302">
        <v>39.930999999999997</v>
      </c>
      <c r="O1415" s="302">
        <v>40.393000000000001</v>
      </c>
      <c r="P1415" s="302">
        <v>39.765999999999998</v>
      </c>
      <c r="Q1415" s="302">
        <v>39.753</v>
      </c>
      <c r="R1415" s="302">
        <v>39.713000000000001</v>
      </c>
    </row>
    <row r="1416" spans="1:18">
      <c r="A1416">
        <v>1414</v>
      </c>
      <c r="B1416">
        <v>39.356000000000002</v>
      </c>
      <c r="C1416">
        <v>39.46</v>
      </c>
      <c r="D1416">
        <v>39.770000000000003</v>
      </c>
      <c r="E1416">
        <v>39.777000000000001</v>
      </c>
      <c r="F1416">
        <v>39.453000000000003</v>
      </c>
      <c r="G1416">
        <v>40.328000000000003</v>
      </c>
      <c r="H1416">
        <v>39.843000000000004</v>
      </c>
      <c r="I1416" s="302">
        <v>39.554000000000002</v>
      </c>
      <c r="J1416" s="302">
        <v>39.988</v>
      </c>
      <c r="K1416" s="302">
        <v>39.704000000000001</v>
      </c>
      <c r="L1416" s="302">
        <v>43.238</v>
      </c>
      <c r="M1416" s="302">
        <v>41.228999999999999</v>
      </c>
      <c r="N1416" s="302">
        <v>39.75</v>
      </c>
      <c r="O1416" s="302">
        <v>40.298000000000002</v>
      </c>
      <c r="P1416" s="302">
        <v>39.951000000000001</v>
      </c>
      <c r="Q1416" s="302">
        <v>39.771000000000001</v>
      </c>
      <c r="R1416" s="302">
        <v>39.512</v>
      </c>
    </row>
    <row r="1417" spans="1:18">
      <c r="A1417">
        <v>1415</v>
      </c>
      <c r="B1417">
        <v>39.258000000000003</v>
      </c>
      <c r="C1417">
        <v>39.194000000000003</v>
      </c>
      <c r="D1417">
        <v>39.22</v>
      </c>
      <c r="E1417">
        <v>40.448999999999998</v>
      </c>
      <c r="F1417">
        <v>39.917000000000002</v>
      </c>
      <c r="G1417">
        <v>40.963999999999999</v>
      </c>
      <c r="H1417">
        <v>39.874000000000002</v>
      </c>
      <c r="I1417" s="302">
        <v>39.390999999999998</v>
      </c>
      <c r="J1417" s="302">
        <v>40.036000000000001</v>
      </c>
      <c r="K1417" s="302">
        <v>39.485999999999997</v>
      </c>
      <c r="L1417" s="302">
        <v>42.597999999999999</v>
      </c>
      <c r="M1417" s="302">
        <v>40.073</v>
      </c>
      <c r="N1417" s="302">
        <v>39.616</v>
      </c>
      <c r="O1417" s="302">
        <v>41.341999999999999</v>
      </c>
      <c r="P1417" s="302">
        <v>40.024000000000001</v>
      </c>
      <c r="Q1417" s="302">
        <v>40.069000000000003</v>
      </c>
      <c r="R1417" s="302">
        <v>39.951000000000001</v>
      </c>
    </row>
    <row r="1418" spans="1:18">
      <c r="A1418">
        <v>1416</v>
      </c>
      <c r="B1418">
        <v>39.317</v>
      </c>
      <c r="C1418">
        <v>39.384999999999998</v>
      </c>
      <c r="D1418">
        <v>39.49</v>
      </c>
      <c r="E1418">
        <v>39.674999999999997</v>
      </c>
      <c r="F1418">
        <v>41.545000000000002</v>
      </c>
      <c r="G1418">
        <v>42.412999999999997</v>
      </c>
      <c r="H1418">
        <v>39.774999999999999</v>
      </c>
      <c r="I1418" s="302">
        <v>39.51</v>
      </c>
      <c r="J1418" s="302">
        <v>39.792999999999999</v>
      </c>
      <c r="K1418" s="302">
        <v>39.545999999999999</v>
      </c>
      <c r="L1418" s="302">
        <v>42.747999999999998</v>
      </c>
      <c r="M1418" s="302">
        <v>39.972000000000001</v>
      </c>
      <c r="N1418" s="302">
        <v>39.853999999999999</v>
      </c>
      <c r="O1418" s="302">
        <v>40.661999999999999</v>
      </c>
      <c r="P1418" s="302">
        <v>39.865000000000002</v>
      </c>
      <c r="Q1418" s="302">
        <v>39.844999999999999</v>
      </c>
      <c r="R1418" s="302">
        <v>39.665999999999997</v>
      </c>
    </row>
    <row r="1419" spans="1:18">
      <c r="A1419">
        <v>1417</v>
      </c>
      <c r="B1419">
        <v>39.325000000000003</v>
      </c>
      <c r="C1419">
        <v>39.356999999999999</v>
      </c>
      <c r="D1419">
        <v>39.68</v>
      </c>
      <c r="E1419">
        <v>39.225000000000001</v>
      </c>
      <c r="F1419">
        <v>40.182000000000002</v>
      </c>
      <c r="G1419">
        <v>40.581000000000003</v>
      </c>
      <c r="H1419">
        <v>39.863</v>
      </c>
      <c r="I1419" s="302">
        <v>39.543999999999997</v>
      </c>
      <c r="J1419" s="302">
        <v>39.984999999999999</v>
      </c>
      <c r="K1419" s="302">
        <v>39.700000000000003</v>
      </c>
      <c r="L1419" s="302">
        <v>42.107999999999997</v>
      </c>
      <c r="M1419" s="302">
        <v>40.061</v>
      </c>
      <c r="N1419" s="302">
        <v>40.055</v>
      </c>
      <c r="O1419" s="302">
        <v>40.453000000000003</v>
      </c>
      <c r="P1419" s="302">
        <v>39.68</v>
      </c>
      <c r="Q1419" s="302">
        <v>39.857999999999997</v>
      </c>
      <c r="R1419" s="302">
        <v>40.000999999999998</v>
      </c>
    </row>
    <row r="1420" spans="1:18">
      <c r="A1420">
        <v>1418</v>
      </c>
      <c r="B1420">
        <v>39.545999999999999</v>
      </c>
      <c r="C1420">
        <v>40.131999999999998</v>
      </c>
      <c r="D1420">
        <v>39.106000000000002</v>
      </c>
      <c r="E1420">
        <v>39.17</v>
      </c>
      <c r="F1420">
        <v>39.488</v>
      </c>
      <c r="G1420">
        <v>40.540999999999997</v>
      </c>
      <c r="H1420">
        <v>39.951999999999998</v>
      </c>
      <c r="I1420" s="302">
        <v>39.567999999999998</v>
      </c>
      <c r="J1420" s="302">
        <v>143.07400000000001</v>
      </c>
      <c r="K1420" s="302">
        <v>39.664000000000001</v>
      </c>
      <c r="L1420" s="302">
        <v>44.031999999999996</v>
      </c>
      <c r="M1420" s="302">
        <v>40.024999999999999</v>
      </c>
      <c r="N1420" s="302">
        <v>40.116999999999997</v>
      </c>
      <c r="O1420" s="302">
        <v>40.558</v>
      </c>
      <c r="P1420" s="302">
        <v>39.792999999999999</v>
      </c>
      <c r="Q1420" s="302">
        <v>39.890999999999998</v>
      </c>
      <c r="R1420" s="302">
        <v>39.756</v>
      </c>
    </row>
    <row r="1421" spans="1:18">
      <c r="A1421">
        <v>1419</v>
      </c>
      <c r="B1421">
        <v>39.768000000000001</v>
      </c>
      <c r="C1421">
        <v>41.003</v>
      </c>
      <c r="D1421">
        <v>39.256999999999998</v>
      </c>
      <c r="E1421">
        <v>39.229999999999997</v>
      </c>
      <c r="F1421">
        <v>39.357999999999997</v>
      </c>
      <c r="G1421">
        <v>40.484999999999999</v>
      </c>
      <c r="H1421">
        <v>39.945</v>
      </c>
      <c r="I1421" s="302">
        <v>39.514000000000003</v>
      </c>
      <c r="J1421" s="302">
        <v>40.792999999999999</v>
      </c>
      <c r="K1421" s="302">
        <v>39.591000000000001</v>
      </c>
      <c r="L1421" s="302">
        <v>41.780999999999999</v>
      </c>
      <c r="M1421" s="302">
        <v>40.265000000000001</v>
      </c>
      <c r="N1421" s="302">
        <v>39.722999999999999</v>
      </c>
      <c r="O1421" s="302">
        <v>40.29</v>
      </c>
      <c r="P1421" s="302">
        <v>39.622</v>
      </c>
      <c r="Q1421" s="302">
        <v>39.71</v>
      </c>
      <c r="R1421" s="302">
        <v>40.03</v>
      </c>
    </row>
    <row r="1422" spans="1:18">
      <c r="A1422">
        <v>1420</v>
      </c>
      <c r="B1422">
        <v>39.177999999999997</v>
      </c>
      <c r="C1422">
        <v>39.590000000000003</v>
      </c>
      <c r="D1422">
        <v>39.192999999999998</v>
      </c>
      <c r="E1422">
        <v>39.5</v>
      </c>
      <c r="F1422">
        <v>39.344000000000001</v>
      </c>
      <c r="G1422">
        <v>47.78</v>
      </c>
      <c r="H1422">
        <v>40.454999999999998</v>
      </c>
      <c r="I1422" s="302">
        <v>39.523000000000003</v>
      </c>
      <c r="J1422" s="302">
        <v>40.476999999999997</v>
      </c>
      <c r="K1422" s="302">
        <v>39.69</v>
      </c>
      <c r="L1422" s="302">
        <v>42.475000000000001</v>
      </c>
      <c r="M1422" s="302">
        <v>40.75</v>
      </c>
      <c r="N1422" s="302">
        <v>39.780999999999999</v>
      </c>
      <c r="O1422" s="302">
        <v>40.311999999999998</v>
      </c>
      <c r="P1422" s="302">
        <v>40</v>
      </c>
      <c r="Q1422" s="302">
        <v>39.912999999999997</v>
      </c>
      <c r="R1422" s="302">
        <v>142</v>
      </c>
    </row>
    <row r="1423" spans="1:18">
      <c r="A1423">
        <v>1421</v>
      </c>
      <c r="B1423">
        <v>40.533000000000001</v>
      </c>
      <c r="C1423">
        <v>39.509</v>
      </c>
      <c r="D1423">
        <v>38.975000000000001</v>
      </c>
      <c r="E1423">
        <v>39.71</v>
      </c>
      <c r="F1423">
        <v>39.485999999999997</v>
      </c>
      <c r="G1423">
        <v>50.908000000000001</v>
      </c>
      <c r="H1423">
        <v>40.243000000000002</v>
      </c>
      <c r="I1423" s="302">
        <v>39.552999999999997</v>
      </c>
      <c r="J1423" s="302">
        <v>40.290999999999997</v>
      </c>
      <c r="K1423" s="302">
        <v>39.642000000000003</v>
      </c>
      <c r="L1423" s="302">
        <v>42.673000000000002</v>
      </c>
      <c r="M1423" s="302">
        <v>142.66999999999999</v>
      </c>
      <c r="N1423" s="302">
        <v>39.881999999999998</v>
      </c>
      <c r="O1423" s="302">
        <v>40.268999999999998</v>
      </c>
      <c r="P1423" s="302">
        <v>39.790999999999997</v>
      </c>
      <c r="Q1423" s="302">
        <v>39.872999999999998</v>
      </c>
      <c r="R1423" s="302">
        <v>41.250999999999998</v>
      </c>
    </row>
    <row r="1424" spans="1:18">
      <c r="A1424">
        <v>1422</v>
      </c>
      <c r="B1424">
        <v>39.222999999999999</v>
      </c>
      <c r="C1424">
        <v>39.856999999999999</v>
      </c>
      <c r="D1424">
        <v>39.140999999999998</v>
      </c>
      <c r="E1424">
        <v>40.695999999999998</v>
      </c>
      <c r="F1424">
        <v>39.088999999999999</v>
      </c>
      <c r="G1424">
        <v>55.503999999999998</v>
      </c>
      <c r="H1424">
        <v>40.421999999999997</v>
      </c>
      <c r="I1424" s="302">
        <v>39.481999999999999</v>
      </c>
      <c r="J1424" s="302">
        <v>40.167000000000002</v>
      </c>
      <c r="K1424" s="302">
        <v>39.494999999999997</v>
      </c>
      <c r="L1424" s="302">
        <v>41.99</v>
      </c>
      <c r="M1424" s="302">
        <v>40.822000000000003</v>
      </c>
      <c r="N1424" s="302">
        <v>141.595</v>
      </c>
      <c r="O1424" s="302">
        <v>40.185000000000002</v>
      </c>
      <c r="P1424" s="302">
        <v>39.841999999999999</v>
      </c>
      <c r="Q1424" s="302">
        <v>39.877000000000002</v>
      </c>
      <c r="R1424" s="302">
        <v>40.996000000000002</v>
      </c>
    </row>
    <row r="1425" spans="1:18">
      <c r="A1425">
        <v>1423</v>
      </c>
      <c r="B1425">
        <v>39.127000000000002</v>
      </c>
      <c r="C1425">
        <v>39.898000000000003</v>
      </c>
      <c r="D1425">
        <v>39.802999999999997</v>
      </c>
      <c r="E1425">
        <v>40.073</v>
      </c>
      <c r="F1425">
        <v>39.229999999999997</v>
      </c>
      <c r="G1425">
        <v>57.287999999999997</v>
      </c>
      <c r="H1425">
        <v>40.725999999999999</v>
      </c>
      <c r="I1425" s="302">
        <v>39.604999999999997</v>
      </c>
      <c r="J1425" s="302">
        <v>40.067999999999998</v>
      </c>
      <c r="K1425" s="302">
        <v>39.762999999999998</v>
      </c>
      <c r="L1425" s="302">
        <v>41.930999999999997</v>
      </c>
      <c r="M1425" s="302">
        <v>40.271000000000001</v>
      </c>
      <c r="N1425" s="302">
        <v>41.07</v>
      </c>
      <c r="O1425" s="302">
        <v>40.466000000000001</v>
      </c>
      <c r="P1425" s="302">
        <v>39.792999999999999</v>
      </c>
      <c r="Q1425" s="302">
        <v>39.713000000000001</v>
      </c>
      <c r="R1425" s="302">
        <v>41.323999999999998</v>
      </c>
    </row>
    <row r="1426" spans="1:18">
      <c r="A1426">
        <v>1424</v>
      </c>
      <c r="B1426">
        <v>38.887999999999998</v>
      </c>
      <c r="C1426">
        <v>39.683999999999997</v>
      </c>
      <c r="D1426">
        <v>42.094000000000001</v>
      </c>
      <c r="E1426">
        <v>39.615000000000002</v>
      </c>
      <c r="F1426">
        <v>39.15</v>
      </c>
      <c r="G1426">
        <v>55.216999999999999</v>
      </c>
      <c r="H1426">
        <v>46.551000000000002</v>
      </c>
      <c r="I1426" s="302">
        <v>39.514000000000003</v>
      </c>
      <c r="J1426" s="302">
        <v>40.008000000000003</v>
      </c>
      <c r="K1426" s="302">
        <v>39.555999999999997</v>
      </c>
      <c r="L1426" s="302">
        <v>42.256999999999998</v>
      </c>
      <c r="M1426" s="302">
        <v>39.869999999999997</v>
      </c>
      <c r="N1426" s="302">
        <v>40.594000000000001</v>
      </c>
      <c r="O1426" s="302">
        <v>40.271000000000001</v>
      </c>
      <c r="P1426" s="302">
        <v>39.517000000000003</v>
      </c>
      <c r="Q1426" s="302">
        <v>39.883000000000003</v>
      </c>
      <c r="R1426" s="302">
        <v>40.668999999999997</v>
      </c>
    </row>
    <row r="1427" spans="1:18">
      <c r="A1427">
        <v>1425</v>
      </c>
      <c r="B1427">
        <v>40.116</v>
      </c>
      <c r="C1427">
        <v>41.087000000000003</v>
      </c>
      <c r="D1427">
        <v>39.219000000000001</v>
      </c>
      <c r="E1427">
        <v>40.207999999999998</v>
      </c>
      <c r="F1427">
        <v>39.270000000000003</v>
      </c>
      <c r="G1427">
        <v>54.304000000000002</v>
      </c>
      <c r="H1427">
        <v>50.677</v>
      </c>
      <c r="I1427" s="302">
        <v>40.188000000000002</v>
      </c>
      <c r="J1427" s="302">
        <v>39.927999999999997</v>
      </c>
      <c r="K1427" s="302">
        <v>39.475999999999999</v>
      </c>
      <c r="L1427" s="302">
        <v>42.436999999999998</v>
      </c>
      <c r="M1427" s="302">
        <v>39.720999999999997</v>
      </c>
      <c r="N1427" s="302">
        <v>40.999000000000002</v>
      </c>
      <c r="O1427" s="302">
        <v>40.270000000000003</v>
      </c>
      <c r="P1427" s="302">
        <v>39.767000000000003</v>
      </c>
      <c r="Q1427" s="302">
        <v>39.956000000000003</v>
      </c>
      <c r="R1427" s="302">
        <v>40.795000000000002</v>
      </c>
    </row>
    <row r="1428" spans="1:18">
      <c r="A1428">
        <v>1426</v>
      </c>
      <c r="B1428">
        <v>40.015000000000001</v>
      </c>
      <c r="C1428">
        <v>39.594999999999999</v>
      </c>
      <c r="D1428">
        <v>41.326999999999998</v>
      </c>
      <c r="E1428">
        <v>39.61</v>
      </c>
      <c r="F1428">
        <v>39.19</v>
      </c>
      <c r="G1428">
        <v>54.302999999999997</v>
      </c>
      <c r="H1428">
        <v>53.679000000000002</v>
      </c>
      <c r="I1428" s="302">
        <v>39.470999999999997</v>
      </c>
      <c r="J1428" s="302">
        <v>39.948999999999998</v>
      </c>
      <c r="K1428" s="302">
        <v>39.613</v>
      </c>
      <c r="L1428" s="302">
        <v>42.430999999999997</v>
      </c>
      <c r="M1428" s="302">
        <v>40.093000000000004</v>
      </c>
      <c r="N1428" s="302">
        <v>40.776000000000003</v>
      </c>
      <c r="O1428" s="302">
        <v>40.313000000000002</v>
      </c>
      <c r="P1428" s="302">
        <v>39.575000000000003</v>
      </c>
      <c r="Q1428" s="302">
        <v>39.725999999999999</v>
      </c>
      <c r="R1428" s="302">
        <v>40.39</v>
      </c>
    </row>
    <row r="1429" spans="1:18">
      <c r="A1429">
        <v>1427</v>
      </c>
      <c r="B1429">
        <v>39.390999999999998</v>
      </c>
      <c r="C1429">
        <v>39.350999999999999</v>
      </c>
      <c r="D1429">
        <v>39.427999999999997</v>
      </c>
      <c r="E1429">
        <v>39.658000000000001</v>
      </c>
      <c r="F1429">
        <v>39.31</v>
      </c>
      <c r="G1429">
        <v>53.481000000000002</v>
      </c>
      <c r="H1429">
        <v>55.603000000000002</v>
      </c>
      <c r="I1429" s="302">
        <v>39.371000000000002</v>
      </c>
      <c r="J1429" s="302">
        <v>39.884999999999998</v>
      </c>
      <c r="K1429" s="302">
        <v>39.527999999999999</v>
      </c>
      <c r="L1429" s="302">
        <v>43.588999999999999</v>
      </c>
      <c r="M1429" s="302">
        <v>39.975999999999999</v>
      </c>
      <c r="N1429" s="302">
        <v>40.634999999999998</v>
      </c>
      <c r="O1429" s="302">
        <v>40.454999999999998</v>
      </c>
      <c r="P1429" s="302">
        <v>39.776000000000003</v>
      </c>
      <c r="Q1429" s="302">
        <v>39.707000000000001</v>
      </c>
      <c r="R1429" s="302">
        <v>40.363</v>
      </c>
    </row>
    <row r="1430" spans="1:18">
      <c r="A1430">
        <v>1428</v>
      </c>
      <c r="B1430">
        <v>39.901000000000003</v>
      </c>
      <c r="C1430">
        <v>39.850999999999999</v>
      </c>
      <c r="D1430">
        <v>39.204000000000001</v>
      </c>
      <c r="E1430">
        <v>40.01</v>
      </c>
      <c r="F1430">
        <v>41.546999999999997</v>
      </c>
      <c r="G1430">
        <v>52.954000000000001</v>
      </c>
      <c r="H1430">
        <v>55.953000000000003</v>
      </c>
      <c r="I1430" s="302">
        <v>39.484000000000002</v>
      </c>
      <c r="J1430" s="302">
        <v>40.034999999999997</v>
      </c>
      <c r="K1430" s="302">
        <v>39.677</v>
      </c>
      <c r="L1430" s="302">
        <v>41.981999999999999</v>
      </c>
      <c r="M1430" s="302">
        <v>39.973999999999997</v>
      </c>
      <c r="N1430" s="302">
        <v>40.393000000000001</v>
      </c>
      <c r="O1430" s="302">
        <v>144.464</v>
      </c>
      <c r="P1430" s="302">
        <v>39.67</v>
      </c>
      <c r="Q1430" s="302">
        <v>39.658000000000001</v>
      </c>
      <c r="R1430" s="302">
        <v>40.505000000000003</v>
      </c>
    </row>
    <row r="1431" spans="1:18">
      <c r="A1431">
        <v>1429</v>
      </c>
      <c r="B1431">
        <v>39.683</v>
      </c>
      <c r="C1431">
        <v>39.915999999999997</v>
      </c>
      <c r="D1431">
        <v>39.576000000000001</v>
      </c>
      <c r="E1431">
        <v>39.575000000000003</v>
      </c>
      <c r="F1431">
        <v>41.411999999999999</v>
      </c>
      <c r="G1431">
        <v>52.167000000000002</v>
      </c>
      <c r="H1431">
        <v>55.936999999999998</v>
      </c>
      <c r="I1431" s="302">
        <v>39.408000000000001</v>
      </c>
      <c r="J1431" s="302">
        <v>39.840000000000003</v>
      </c>
      <c r="K1431" s="302">
        <v>40.399000000000001</v>
      </c>
      <c r="L1431" s="302">
        <v>41.753999999999998</v>
      </c>
      <c r="M1431" s="302">
        <v>39.81</v>
      </c>
      <c r="N1431" s="302">
        <v>40.697000000000003</v>
      </c>
      <c r="O1431" s="302">
        <v>41.219000000000001</v>
      </c>
      <c r="P1431" s="302">
        <v>39.665999999999997</v>
      </c>
      <c r="Q1431" s="302">
        <v>39.688000000000002</v>
      </c>
      <c r="R1431" s="302">
        <v>40.555999999999997</v>
      </c>
    </row>
    <row r="1432" spans="1:18">
      <c r="A1432">
        <v>1430</v>
      </c>
      <c r="B1432">
        <v>39.247999999999998</v>
      </c>
      <c r="C1432">
        <v>41.921999999999997</v>
      </c>
      <c r="D1432">
        <v>39.738</v>
      </c>
      <c r="E1432">
        <v>39.683</v>
      </c>
      <c r="F1432">
        <v>39.927</v>
      </c>
      <c r="G1432">
        <v>51.173000000000002</v>
      </c>
      <c r="H1432">
        <v>54.613</v>
      </c>
      <c r="I1432" s="302">
        <v>39.356000000000002</v>
      </c>
      <c r="J1432" s="302">
        <v>39.828000000000003</v>
      </c>
      <c r="K1432" s="302">
        <v>40.713999999999999</v>
      </c>
      <c r="L1432" s="302">
        <v>41.604999999999997</v>
      </c>
      <c r="M1432" s="302">
        <v>39.902999999999999</v>
      </c>
      <c r="N1432" s="302">
        <v>40.128</v>
      </c>
      <c r="O1432" s="302">
        <v>41.027999999999999</v>
      </c>
      <c r="P1432" s="302">
        <v>39.651000000000003</v>
      </c>
      <c r="Q1432" s="302">
        <v>39.524000000000001</v>
      </c>
      <c r="R1432" s="302">
        <v>40.536000000000001</v>
      </c>
    </row>
    <row r="1433" spans="1:18">
      <c r="A1433">
        <v>1431</v>
      </c>
      <c r="B1433">
        <v>39.295000000000002</v>
      </c>
      <c r="C1433">
        <v>41.256</v>
      </c>
      <c r="D1433">
        <v>39.475999999999999</v>
      </c>
      <c r="E1433">
        <v>39.893000000000001</v>
      </c>
      <c r="F1433">
        <v>39.387999999999998</v>
      </c>
      <c r="G1433">
        <v>49.63</v>
      </c>
      <c r="H1433">
        <v>54.234000000000002</v>
      </c>
      <c r="I1433" s="302">
        <v>39.414000000000001</v>
      </c>
      <c r="J1433" s="302">
        <v>39.765999999999998</v>
      </c>
      <c r="K1433" s="302">
        <v>39.594999999999999</v>
      </c>
      <c r="L1433" s="302">
        <v>44.213999999999999</v>
      </c>
      <c r="M1433" s="302">
        <v>40.064</v>
      </c>
      <c r="N1433" s="302">
        <v>40.232999999999997</v>
      </c>
      <c r="O1433" s="302">
        <v>40.695999999999998</v>
      </c>
      <c r="P1433" s="302">
        <v>39.655999999999999</v>
      </c>
      <c r="Q1433" s="302">
        <v>40.04</v>
      </c>
      <c r="R1433" s="302">
        <v>40.604999999999997</v>
      </c>
    </row>
    <row r="1434" spans="1:18">
      <c r="A1434">
        <v>1432</v>
      </c>
      <c r="B1434">
        <v>39.268999999999998</v>
      </c>
      <c r="C1434">
        <v>39.618000000000002</v>
      </c>
      <c r="D1434">
        <v>40.113999999999997</v>
      </c>
      <c r="E1434">
        <v>39.841000000000001</v>
      </c>
      <c r="F1434">
        <v>39.340000000000003</v>
      </c>
      <c r="G1434">
        <v>48.773000000000003</v>
      </c>
      <c r="H1434">
        <v>55.292999999999999</v>
      </c>
      <c r="I1434" s="302">
        <v>39.453000000000003</v>
      </c>
      <c r="J1434" s="302">
        <v>39.948999999999998</v>
      </c>
      <c r="K1434" s="302">
        <v>39.750999999999998</v>
      </c>
      <c r="L1434" s="302">
        <v>44.01</v>
      </c>
      <c r="M1434" s="302">
        <v>39.646000000000001</v>
      </c>
      <c r="N1434" s="302">
        <v>40.287999999999997</v>
      </c>
      <c r="O1434" s="302">
        <v>40.624000000000002</v>
      </c>
      <c r="P1434" s="302">
        <v>39.689</v>
      </c>
      <c r="Q1434" s="302">
        <v>40.183</v>
      </c>
      <c r="R1434" s="302">
        <v>40.280999999999999</v>
      </c>
    </row>
    <row r="1435" spans="1:18">
      <c r="A1435">
        <v>1433</v>
      </c>
      <c r="B1435">
        <v>40.475000000000001</v>
      </c>
      <c r="C1435">
        <v>39.573999999999998</v>
      </c>
      <c r="D1435">
        <v>39.838000000000001</v>
      </c>
      <c r="E1435">
        <v>39.799999999999997</v>
      </c>
      <c r="F1435">
        <v>39.896999999999998</v>
      </c>
      <c r="G1435">
        <v>46.569000000000003</v>
      </c>
      <c r="H1435">
        <v>53.683999999999997</v>
      </c>
      <c r="I1435" s="302">
        <v>39.362000000000002</v>
      </c>
      <c r="J1435" s="302">
        <v>39.86</v>
      </c>
      <c r="K1435" s="302">
        <v>39.581000000000003</v>
      </c>
      <c r="L1435" s="302">
        <v>45.741999999999997</v>
      </c>
      <c r="M1435" s="302">
        <v>39.844000000000001</v>
      </c>
      <c r="N1435" s="302">
        <v>40.103000000000002</v>
      </c>
      <c r="O1435" s="302">
        <v>40.548999999999999</v>
      </c>
      <c r="P1435" s="302">
        <v>39.569000000000003</v>
      </c>
      <c r="Q1435" s="302">
        <v>39.564</v>
      </c>
      <c r="R1435" s="302">
        <v>40.649000000000001</v>
      </c>
    </row>
    <row r="1436" spans="1:18">
      <c r="A1436">
        <v>1434</v>
      </c>
      <c r="B1436">
        <v>39.204000000000001</v>
      </c>
      <c r="C1436">
        <v>40.634</v>
      </c>
      <c r="D1436">
        <v>40.271999999999998</v>
      </c>
      <c r="E1436">
        <v>39.670999999999999</v>
      </c>
      <c r="F1436">
        <v>39.072000000000003</v>
      </c>
      <c r="G1436">
        <v>46.162999999999997</v>
      </c>
      <c r="H1436">
        <v>52.073999999999998</v>
      </c>
      <c r="I1436" s="302">
        <v>39.293999999999997</v>
      </c>
      <c r="J1436" s="302">
        <v>40.020000000000003</v>
      </c>
      <c r="K1436" s="302">
        <v>39.649000000000001</v>
      </c>
      <c r="L1436" s="302">
        <v>44.515000000000001</v>
      </c>
      <c r="M1436" s="302">
        <v>39.911000000000001</v>
      </c>
      <c r="N1436" s="302">
        <v>40.435000000000002</v>
      </c>
      <c r="O1436" s="302">
        <v>40.313000000000002</v>
      </c>
      <c r="P1436" s="302">
        <v>39.683999999999997</v>
      </c>
      <c r="Q1436" s="302">
        <v>39.700000000000003</v>
      </c>
      <c r="R1436" s="302">
        <v>40.368000000000002</v>
      </c>
    </row>
    <row r="1437" spans="1:18">
      <c r="A1437">
        <v>1435</v>
      </c>
      <c r="B1437">
        <v>39.027000000000001</v>
      </c>
      <c r="C1437">
        <v>41.643999999999998</v>
      </c>
      <c r="D1437">
        <v>43.485999999999997</v>
      </c>
      <c r="E1437">
        <v>39.985999999999997</v>
      </c>
      <c r="F1437">
        <v>39.292000000000002</v>
      </c>
      <c r="G1437">
        <v>45.21</v>
      </c>
      <c r="H1437">
        <v>52.274000000000001</v>
      </c>
      <c r="I1437" s="302">
        <v>39.408999999999999</v>
      </c>
      <c r="J1437" s="302">
        <v>40.113</v>
      </c>
      <c r="K1437" s="302">
        <v>39.997</v>
      </c>
      <c r="L1437" s="302">
        <v>48.271000000000001</v>
      </c>
      <c r="M1437" s="302">
        <v>39.973999999999997</v>
      </c>
      <c r="N1437" s="302">
        <v>40.115000000000002</v>
      </c>
      <c r="O1437" s="302">
        <v>40.284999999999997</v>
      </c>
      <c r="P1437" s="302">
        <v>39.756999999999998</v>
      </c>
      <c r="Q1437" s="302">
        <v>39.572000000000003</v>
      </c>
      <c r="R1437" s="302">
        <v>40.459000000000003</v>
      </c>
    </row>
    <row r="1438" spans="1:18">
      <c r="A1438">
        <v>1436</v>
      </c>
      <c r="B1438">
        <v>39.186999999999998</v>
      </c>
      <c r="C1438">
        <v>40.524000000000001</v>
      </c>
      <c r="D1438">
        <v>41.03</v>
      </c>
      <c r="E1438">
        <v>45.326999999999998</v>
      </c>
      <c r="F1438">
        <v>39.170999999999999</v>
      </c>
      <c r="G1438">
        <v>47.012999999999998</v>
      </c>
      <c r="H1438">
        <v>48.201000000000001</v>
      </c>
      <c r="I1438" s="302">
        <v>39.841999999999999</v>
      </c>
      <c r="J1438" s="302">
        <v>39.923000000000002</v>
      </c>
      <c r="K1438" s="302">
        <v>141.36500000000001</v>
      </c>
      <c r="L1438" s="302">
        <v>43.805</v>
      </c>
      <c r="M1438" s="302">
        <v>39.878</v>
      </c>
      <c r="N1438" s="302">
        <v>40.167000000000002</v>
      </c>
      <c r="O1438" s="302">
        <v>40.738</v>
      </c>
      <c r="P1438" s="302">
        <v>39.646000000000001</v>
      </c>
      <c r="Q1438" s="302">
        <v>40.191000000000003</v>
      </c>
      <c r="R1438" s="302">
        <v>40.493000000000002</v>
      </c>
    </row>
    <row r="1439" spans="1:18">
      <c r="A1439">
        <v>1437</v>
      </c>
      <c r="B1439">
        <v>39.008000000000003</v>
      </c>
      <c r="C1439">
        <v>40.450000000000003</v>
      </c>
      <c r="D1439">
        <v>40.671999999999997</v>
      </c>
      <c r="E1439">
        <v>47.619</v>
      </c>
      <c r="F1439">
        <v>39.566000000000003</v>
      </c>
      <c r="G1439">
        <v>45.063000000000002</v>
      </c>
      <c r="H1439">
        <v>48.866999999999997</v>
      </c>
      <c r="I1439" s="302">
        <v>151.43799999999999</v>
      </c>
      <c r="J1439" s="302">
        <v>39.631999999999998</v>
      </c>
      <c r="K1439" s="302">
        <v>41.789000000000001</v>
      </c>
      <c r="L1439" s="302">
        <v>44.121000000000002</v>
      </c>
      <c r="M1439" s="302">
        <v>40.152000000000001</v>
      </c>
      <c r="N1439" s="302">
        <v>40.235999999999997</v>
      </c>
      <c r="O1439" s="302">
        <v>40.377000000000002</v>
      </c>
      <c r="P1439" s="302">
        <v>39.646999999999998</v>
      </c>
      <c r="Q1439" s="302">
        <v>40.491</v>
      </c>
      <c r="R1439" s="302">
        <v>40.484999999999999</v>
      </c>
    </row>
    <row r="1440" spans="1:18">
      <c r="A1440">
        <v>1438</v>
      </c>
      <c r="B1440">
        <v>39.06</v>
      </c>
      <c r="C1440">
        <v>39.25</v>
      </c>
      <c r="D1440">
        <v>39.99</v>
      </c>
      <c r="E1440">
        <v>51.679000000000002</v>
      </c>
      <c r="F1440">
        <v>39.606000000000002</v>
      </c>
      <c r="G1440">
        <v>48.762</v>
      </c>
      <c r="H1440">
        <v>47.198999999999998</v>
      </c>
      <c r="I1440" s="302">
        <v>40.85</v>
      </c>
      <c r="J1440" s="302">
        <v>39.908000000000001</v>
      </c>
      <c r="K1440" s="302">
        <v>40.715000000000003</v>
      </c>
      <c r="L1440" s="302">
        <v>43.143999999999998</v>
      </c>
      <c r="M1440" s="302">
        <v>39.956000000000003</v>
      </c>
      <c r="N1440" s="302">
        <v>40.115000000000002</v>
      </c>
      <c r="O1440" s="302">
        <v>40.585999999999999</v>
      </c>
      <c r="P1440" s="302">
        <v>39.725999999999999</v>
      </c>
      <c r="Q1440" s="302">
        <v>39.737000000000002</v>
      </c>
      <c r="R1440" s="302">
        <v>40.582999999999998</v>
      </c>
    </row>
    <row r="1441" spans="1:18">
      <c r="A1441">
        <v>1439</v>
      </c>
      <c r="B1441">
        <v>39.29</v>
      </c>
      <c r="C1441">
        <v>39.28</v>
      </c>
      <c r="D1441">
        <v>39.642000000000003</v>
      </c>
      <c r="E1441">
        <v>53.643000000000001</v>
      </c>
      <c r="F1441">
        <v>39.947000000000003</v>
      </c>
      <c r="G1441">
        <v>43.587000000000003</v>
      </c>
      <c r="H1441">
        <v>119.325</v>
      </c>
      <c r="I1441" s="302">
        <v>40.585999999999999</v>
      </c>
      <c r="J1441" s="302">
        <v>39.773000000000003</v>
      </c>
      <c r="K1441" s="302">
        <v>40.387999999999998</v>
      </c>
      <c r="L1441" s="302">
        <v>44.070999999999998</v>
      </c>
      <c r="M1441" s="302">
        <v>39.573</v>
      </c>
      <c r="N1441" s="302">
        <v>40.179000000000002</v>
      </c>
      <c r="O1441" s="302">
        <v>40.530999999999999</v>
      </c>
      <c r="P1441" s="302">
        <v>39.581000000000003</v>
      </c>
      <c r="Q1441" s="302">
        <v>39.743000000000002</v>
      </c>
      <c r="R1441" s="302">
        <v>40.377000000000002</v>
      </c>
    </row>
    <row r="1442" spans="1:18">
      <c r="A1442">
        <v>1440</v>
      </c>
      <c r="B1442">
        <v>39.270000000000003</v>
      </c>
      <c r="C1442">
        <v>39.43</v>
      </c>
      <c r="D1442">
        <v>39.771999999999998</v>
      </c>
      <c r="E1442">
        <v>54.823</v>
      </c>
      <c r="F1442">
        <v>42.317</v>
      </c>
      <c r="G1442">
        <v>42.606999999999999</v>
      </c>
      <c r="H1442">
        <v>46.951999999999998</v>
      </c>
      <c r="I1442" s="302">
        <v>40.24</v>
      </c>
      <c r="J1442" s="302">
        <v>39.804000000000002</v>
      </c>
      <c r="K1442" s="302">
        <v>40.399000000000001</v>
      </c>
      <c r="L1442" s="302">
        <v>43.526000000000003</v>
      </c>
      <c r="M1442" s="302">
        <v>39.948</v>
      </c>
      <c r="N1442" s="302">
        <v>40.088999999999999</v>
      </c>
      <c r="O1442" s="302">
        <v>40.603000000000002</v>
      </c>
      <c r="P1442" s="302">
        <v>39.566000000000003</v>
      </c>
      <c r="Q1442" s="302">
        <v>39.700000000000003</v>
      </c>
      <c r="R1442" s="302">
        <v>40.281999999999996</v>
      </c>
    </row>
    <row r="1443" spans="1:18">
      <c r="A1443">
        <v>1441</v>
      </c>
      <c r="B1443">
        <v>38.96</v>
      </c>
      <c r="C1443">
        <v>39.380000000000003</v>
      </c>
      <c r="D1443">
        <v>39.628</v>
      </c>
      <c r="E1443">
        <v>54.91</v>
      </c>
      <c r="F1443">
        <v>48.283999999999999</v>
      </c>
      <c r="G1443">
        <v>42.939</v>
      </c>
      <c r="H1443">
        <v>53.802</v>
      </c>
      <c r="I1443" s="302">
        <v>40.478999999999999</v>
      </c>
      <c r="J1443" s="302">
        <v>39.936999999999998</v>
      </c>
      <c r="K1443" s="302">
        <v>41.194000000000003</v>
      </c>
      <c r="L1443" s="302">
        <v>42.850999999999999</v>
      </c>
      <c r="M1443" s="302">
        <v>39.75</v>
      </c>
      <c r="N1443" s="302">
        <v>40.372999999999998</v>
      </c>
      <c r="O1443" s="302">
        <v>40.631</v>
      </c>
      <c r="P1443" s="302">
        <v>39.573</v>
      </c>
      <c r="Q1443" s="302">
        <v>39.625</v>
      </c>
      <c r="R1443" s="302">
        <v>40.276000000000003</v>
      </c>
    </row>
    <row r="1444" spans="1:18">
      <c r="A1444">
        <v>1442</v>
      </c>
      <c r="B1444">
        <v>39.779000000000003</v>
      </c>
      <c r="C1444">
        <v>39.08</v>
      </c>
      <c r="D1444">
        <v>39.520000000000003</v>
      </c>
      <c r="E1444">
        <v>54.747999999999998</v>
      </c>
      <c r="F1444">
        <v>50.360999999999997</v>
      </c>
      <c r="G1444">
        <v>43.350999999999999</v>
      </c>
      <c r="H1444">
        <v>43.884</v>
      </c>
      <c r="I1444" s="302">
        <v>40.103999999999999</v>
      </c>
      <c r="J1444" s="302">
        <v>39.930999999999997</v>
      </c>
      <c r="K1444" s="302">
        <v>40.673999999999999</v>
      </c>
      <c r="L1444" s="302">
        <v>43.384</v>
      </c>
      <c r="M1444" s="302">
        <v>39.853999999999999</v>
      </c>
      <c r="N1444" s="302">
        <v>40.067999999999998</v>
      </c>
      <c r="O1444" s="302">
        <v>41.576999999999998</v>
      </c>
      <c r="P1444" s="302">
        <v>39.478999999999999</v>
      </c>
      <c r="Q1444" s="302">
        <v>40.557000000000002</v>
      </c>
      <c r="R1444" s="302">
        <v>40.536000000000001</v>
      </c>
    </row>
    <row r="1445" spans="1:18">
      <c r="A1445">
        <v>1443</v>
      </c>
      <c r="B1445">
        <v>40.825000000000003</v>
      </c>
      <c r="C1445">
        <v>39.814999999999998</v>
      </c>
      <c r="D1445">
        <v>39.49</v>
      </c>
      <c r="E1445">
        <v>53.670999999999999</v>
      </c>
      <c r="F1445">
        <v>52.444000000000003</v>
      </c>
      <c r="G1445">
        <v>43.712000000000003</v>
      </c>
      <c r="H1445">
        <v>45.49</v>
      </c>
      <c r="I1445" s="302">
        <v>39.732999999999997</v>
      </c>
      <c r="J1445" s="302">
        <v>39.951999999999998</v>
      </c>
      <c r="K1445" s="302">
        <v>40.103999999999999</v>
      </c>
      <c r="L1445" s="302">
        <v>42.465000000000003</v>
      </c>
      <c r="M1445" s="302">
        <v>39.96</v>
      </c>
      <c r="N1445" s="302">
        <v>40.021999999999998</v>
      </c>
      <c r="O1445" s="302">
        <v>40.31</v>
      </c>
      <c r="P1445" s="302">
        <v>39.67</v>
      </c>
      <c r="Q1445" s="302">
        <v>39.633000000000003</v>
      </c>
      <c r="R1445" s="302">
        <v>40.414000000000001</v>
      </c>
    </row>
    <row r="1446" spans="1:18">
      <c r="A1446">
        <v>1444</v>
      </c>
      <c r="B1446">
        <v>39.948999999999998</v>
      </c>
      <c r="C1446">
        <v>39.603000000000002</v>
      </c>
      <c r="D1446">
        <v>39.25</v>
      </c>
      <c r="E1446">
        <v>53.317999999999998</v>
      </c>
      <c r="F1446">
        <v>53.481000000000002</v>
      </c>
      <c r="G1446">
        <v>44.082000000000001</v>
      </c>
      <c r="H1446">
        <v>43.802</v>
      </c>
      <c r="I1446" s="302">
        <v>39.707999999999998</v>
      </c>
      <c r="J1446" s="302">
        <v>40.173999999999999</v>
      </c>
      <c r="K1446" s="302">
        <v>39.935000000000002</v>
      </c>
      <c r="L1446" s="302">
        <v>42.054000000000002</v>
      </c>
      <c r="M1446" s="302">
        <v>39.881999999999998</v>
      </c>
      <c r="N1446" s="302">
        <v>40.101999999999997</v>
      </c>
      <c r="O1446" s="302">
        <v>40.351999999999997</v>
      </c>
      <c r="P1446" s="302">
        <v>39.667000000000002</v>
      </c>
      <c r="Q1446" s="302">
        <v>39.651000000000003</v>
      </c>
      <c r="R1446" s="302">
        <v>40.402000000000001</v>
      </c>
    </row>
    <row r="1447" spans="1:18">
      <c r="A1447">
        <v>1445</v>
      </c>
      <c r="B1447">
        <v>39.136000000000003</v>
      </c>
      <c r="C1447">
        <v>39.478999999999999</v>
      </c>
      <c r="D1447">
        <v>39.76</v>
      </c>
      <c r="E1447">
        <v>54.244999999999997</v>
      </c>
      <c r="F1447">
        <v>54.460999999999999</v>
      </c>
      <c r="G1447">
        <v>43.877000000000002</v>
      </c>
      <c r="H1447">
        <v>42.55</v>
      </c>
      <c r="I1447" s="302">
        <v>39.67</v>
      </c>
      <c r="J1447" s="302">
        <v>40</v>
      </c>
      <c r="K1447" s="302">
        <v>40.055999999999997</v>
      </c>
      <c r="L1447" s="302">
        <v>43.261000000000003</v>
      </c>
      <c r="M1447" s="302">
        <v>40.073999999999998</v>
      </c>
      <c r="N1447" s="302">
        <v>39.790999999999997</v>
      </c>
      <c r="O1447" s="302">
        <v>40.57</v>
      </c>
      <c r="P1447" s="302">
        <v>39.640999999999998</v>
      </c>
      <c r="Q1447" s="302">
        <v>39.606999999999999</v>
      </c>
      <c r="R1447" s="302">
        <v>40.563000000000002</v>
      </c>
    </row>
    <row r="1448" spans="1:18">
      <c r="A1448">
        <v>1446</v>
      </c>
      <c r="B1448">
        <v>39.677</v>
      </c>
      <c r="C1448">
        <v>39.56</v>
      </c>
      <c r="D1448">
        <v>39.130000000000003</v>
      </c>
      <c r="E1448">
        <v>53.363</v>
      </c>
      <c r="F1448">
        <v>50.695999999999998</v>
      </c>
      <c r="G1448">
        <v>41.003999999999998</v>
      </c>
      <c r="H1448">
        <v>42.439</v>
      </c>
      <c r="I1448" s="302">
        <v>40.328000000000003</v>
      </c>
      <c r="J1448" s="302">
        <v>39.67</v>
      </c>
      <c r="K1448" s="302">
        <v>40.526000000000003</v>
      </c>
      <c r="L1448" s="302">
        <v>43.048000000000002</v>
      </c>
      <c r="M1448" s="302">
        <v>40.045999999999999</v>
      </c>
      <c r="N1448" s="302">
        <v>40.116999999999997</v>
      </c>
      <c r="O1448" s="302">
        <v>40.47</v>
      </c>
      <c r="P1448" s="302">
        <v>40.122999999999998</v>
      </c>
      <c r="Q1448" s="302">
        <v>39.543999999999997</v>
      </c>
      <c r="R1448" s="302">
        <v>40.503</v>
      </c>
    </row>
    <row r="1449" spans="1:18">
      <c r="A1449">
        <v>1447</v>
      </c>
      <c r="B1449">
        <v>39.851999999999997</v>
      </c>
      <c r="C1449">
        <v>39.389000000000003</v>
      </c>
      <c r="D1449">
        <v>42.697000000000003</v>
      </c>
      <c r="E1449">
        <v>52.64</v>
      </c>
      <c r="F1449">
        <v>49.460999999999999</v>
      </c>
      <c r="G1449">
        <v>40.466999999999999</v>
      </c>
      <c r="H1449">
        <v>41.453000000000003</v>
      </c>
      <c r="I1449" s="302">
        <v>40.268000000000001</v>
      </c>
      <c r="J1449" s="302">
        <v>39.759</v>
      </c>
      <c r="K1449" s="302">
        <v>40.247</v>
      </c>
      <c r="L1449" s="302">
        <v>44.091999999999999</v>
      </c>
      <c r="M1449" s="302">
        <v>40.033000000000001</v>
      </c>
      <c r="N1449" s="302">
        <v>39.999000000000002</v>
      </c>
      <c r="O1449" s="302">
        <v>40.668999999999997</v>
      </c>
      <c r="P1449" s="302">
        <v>39.759</v>
      </c>
      <c r="Q1449" s="302">
        <v>39.704999999999998</v>
      </c>
      <c r="R1449" s="302">
        <v>40.348999999999997</v>
      </c>
    </row>
    <row r="1450" spans="1:18">
      <c r="A1450">
        <v>1448</v>
      </c>
      <c r="B1450">
        <v>38.994</v>
      </c>
      <c r="C1450">
        <v>39.171999999999997</v>
      </c>
      <c r="D1450">
        <v>39.790999999999997</v>
      </c>
      <c r="E1450">
        <v>52.058</v>
      </c>
      <c r="F1450">
        <v>48.29</v>
      </c>
      <c r="G1450">
        <v>40.366</v>
      </c>
      <c r="H1450">
        <v>40.426000000000002</v>
      </c>
      <c r="I1450" s="302">
        <v>39.884999999999998</v>
      </c>
      <c r="J1450" s="302">
        <v>39.851999999999997</v>
      </c>
      <c r="K1450" s="302">
        <v>39.729999999999997</v>
      </c>
      <c r="L1450" s="302">
        <v>43.082000000000001</v>
      </c>
      <c r="M1450" s="302">
        <v>39.637999999999998</v>
      </c>
      <c r="N1450" s="302">
        <v>40.183</v>
      </c>
      <c r="O1450" s="302">
        <v>40.484000000000002</v>
      </c>
      <c r="P1450" s="302">
        <v>39.718000000000004</v>
      </c>
      <c r="Q1450" s="302">
        <v>39.950000000000003</v>
      </c>
      <c r="R1450" s="302">
        <v>40.334000000000003</v>
      </c>
    </row>
    <row r="1451" spans="1:18">
      <c r="A1451">
        <v>1449</v>
      </c>
      <c r="B1451">
        <v>38.899000000000001</v>
      </c>
      <c r="C1451">
        <v>39.164000000000001</v>
      </c>
      <c r="D1451">
        <v>39.758000000000003</v>
      </c>
      <c r="E1451">
        <v>50.872</v>
      </c>
      <c r="F1451">
        <v>47.98</v>
      </c>
      <c r="G1451">
        <v>41.597000000000001</v>
      </c>
      <c r="H1451">
        <v>40.664999999999999</v>
      </c>
      <c r="I1451" s="302">
        <v>39.639000000000003</v>
      </c>
      <c r="J1451" s="302">
        <v>39.706000000000003</v>
      </c>
      <c r="K1451" s="302">
        <v>39.819000000000003</v>
      </c>
      <c r="L1451" s="302">
        <v>41.972999999999999</v>
      </c>
      <c r="M1451" s="302">
        <v>39.801000000000002</v>
      </c>
      <c r="N1451" s="302">
        <v>40.073</v>
      </c>
      <c r="O1451" s="302">
        <v>40.46</v>
      </c>
      <c r="P1451" s="302">
        <v>39.624000000000002</v>
      </c>
      <c r="Q1451" s="302">
        <v>39.576000000000001</v>
      </c>
      <c r="R1451" s="302">
        <v>40.283000000000001</v>
      </c>
    </row>
    <row r="1452" spans="1:18">
      <c r="A1452">
        <v>1450</v>
      </c>
      <c r="B1452">
        <v>39.676000000000002</v>
      </c>
      <c r="C1452">
        <v>38.950000000000003</v>
      </c>
      <c r="D1452">
        <v>40.317999999999998</v>
      </c>
      <c r="E1452">
        <v>49.494</v>
      </c>
      <c r="F1452">
        <v>46.521000000000001</v>
      </c>
      <c r="G1452">
        <v>40.36</v>
      </c>
      <c r="H1452">
        <v>40.845999999999997</v>
      </c>
      <c r="I1452" s="302">
        <v>39.881</v>
      </c>
      <c r="J1452" s="302">
        <v>40.668999999999997</v>
      </c>
      <c r="K1452" s="302">
        <v>39.951000000000001</v>
      </c>
      <c r="L1452" s="302">
        <v>43.988999999999997</v>
      </c>
      <c r="M1452" s="302">
        <v>39.843000000000004</v>
      </c>
      <c r="N1452" s="302">
        <v>40.280999999999999</v>
      </c>
      <c r="O1452" s="302">
        <v>40.386000000000003</v>
      </c>
      <c r="P1452" s="302">
        <v>39.619</v>
      </c>
      <c r="Q1452" s="302">
        <v>39.472000000000001</v>
      </c>
      <c r="R1452" s="302">
        <v>40.429000000000002</v>
      </c>
    </row>
    <row r="1453" spans="1:18">
      <c r="A1453">
        <v>1451</v>
      </c>
      <c r="B1453">
        <v>41.170999999999999</v>
      </c>
      <c r="C1453">
        <v>39.079000000000001</v>
      </c>
      <c r="D1453">
        <v>40.209000000000003</v>
      </c>
      <c r="E1453">
        <v>46.472999999999999</v>
      </c>
      <c r="F1453">
        <v>45.976999999999997</v>
      </c>
      <c r="G1453">
        <v>40.216000000000001</v>
      </c>
      <c r="H1453">
        <v>41.746000000000002</v>
      </c>
      <c r="I1453" s="302">
        <v>39.558</v>
      </c>
      <c r="J1453" s="302">
        <v>40.017000000000003</v>
      </c>
      <c r="K1453" s="302">
        <v>39.737000000000002</v>
      </c>
      <c r="L1453" s="302">
        <v>42.134999999999998</v>
      </c>
      <c r="M1453" s="302">
        <v>39.595999999999997</v>
      </c>
      <c r="N1453" s="302">
        <v>40.139000000000003</v>
      </c>
      <c r="O1453" s="302">
        <v>40.619</v>
      </c>
      <c r="P1453" s="302">
        <v>39.603000000000002</v>
      </c>
      <c r="Q1453" s="302">
        <v>39.646000000000001</v>
      </c>
      <c r="R1453" s="302">
        <v>41.331000000000003</v>
      </c>
    </row>
    <row r="1454" spans="1:18">
      <c r="A1454">
        <v>1452</v>
      </c>
      <c r="B1454">
        <v>40.601999999999997</v>
      </c>
      <c r="C1454">
        <v>39.527999999999999</v>
      </c>
      <c r="D1454">
        <v>39.215000000000003</v>
      </c>
      <c r="E1454">
        <v>45.015999999999998</v>
      </c>
      <c r="F1454">
        <v>45.677999999999997</v>
      </c>
      <c r="G1454">
        <v>39.988999999999997</v>
      </c>
      <c r="H1454">
        <v>41.046999999999997</v>
      </c>
      <c r="I1454" s="302">
        <v>39.703000000000003</v>
      </c>
      <c r="J1454" s="302">
        <v>39.673000000000002</v>
      </c>
      <c r="K1454" s="302">
        <v>39.825000000000003</v>
      </c>
      <c r="L1454" s="302">
        <v>42.418999999999997</v>
      </c>
      <c r="M1454" s="302">
        <v>39.832000000000001</v>
      </c>
      <c r="N1454" s="302">
        <v>40.152000000000001</v>
      </c>
      <c r="O1454" s="302">
        <v>40.509</v>
      </c>
      <c r="P1454" s="302">
        <v>39.551000000000002</v>
      </c>
      <c r="Q1454" s="302">
        <v>39.637999999999998</v>
      </c>
      <c r="R1454" s="302">
        <v>40.548000000000002</v>
      </c>
    </row>
    <row r="1455" spans="1:18">
      <c r="A1455">
        <v>1453</v>
      </c>
      <c r="B1455">
        <v>40.936999999999998</v>
      </c>
      <c r="C1455">
        <v>39.325000000000003</v>
      </c>
      <c r="D1455">
        <v>39.185000000000002</v>
      </c>
      <c r="E1455">
        <v>44.454000000000001</v>
      </c>
      <c r="F1455">
        <v>45.514000000000003</v>
      </c>
      <c r="G1455">
        <v>39.777999999999999</v>
      </c>
      <c r="H1455">
        <v>40.322000000000003</v>
      </c>
      <c r="I1455" s="302">
        <v>39.793999999999997</v>
      </c>
      <c r="J1455" s="302">
        <v>39.972999999999999</v>
      </c>
      <c r="K1455" s="302">
        <v>39.837000000000003</v>
      </c>
      <c r="L1455" s="302">
        <v>43.064</v>
      </c>
      <c r="M1455" s="302">
        <v>39.573999999999998</v>
      </c>
      <c r="N1455" s="302">
        <v>44.273000000000003</v>
      </c>
      <c r="O1455" s="302">
        <v>40.345999999999997</v>
      </c>
      <c r="P1455" s="302">
        <v>40.094000000000001</v>
      </c>
      <c r="Q1455" s="302">
        <v>39.587000000000003</v>
      </c>
      <c r="R1455" s="302">
        <v>41.33</v>
      </c>
    </row>
    <row r="1456" spans="1:18">
      <c r="A1456">
        <v>1454</v>
      </c>
      <c r="B1456">
        <v>45.658999999999999</v>
      </c>
      <c r="C1456">
        <v>39.701000000000001</v>
      </c>
      <c r="D1456">
        <v>39.579000000000001</v>
      </c>
      <c r="E1456">
        <v>45.267000000000003</v>
      </c>
      <c r="F1456">
        <v>44.073999999999998</v>
      </c>
      <c r="G1456">
        <v>39.970999999999997</v>
      </c>
      <c r="H1456">
        <v>40.093000000000004</v>
      </c>
      <c r="I1456" s="302">
        <v>39.923999999999999</v>
      </c>
      <c r="J1456" s="302">
        <v>40.033999999999999</v>
      </c>
      <c r="K1456" s="302">
        <v>39.692999999999998</v>
      </c>
      <c r="L1456" s="302">
        <v>42.826000000000001</v>
      </c>
      <c r="M1456" s="302">
        <v>39.762</v>
      </c>
      <c r="N1456" s="302">
        <v>40.131999999999998</v>
      </c>
      <c r="O1456" s="302">
        <v>40.396999999999998</v>
      </c>
      <c r="P1456" s="302">
        <v>140.684</v>
      </c>
      <c r="Q1456" s="302">
        <v>39.637</v>
      </c>
      <c r="R1456" s="302">
        <v>40.526000000000003</v>
      </c>
    </row>
    <row r="1457" spans="1:18">
      <c r="A1457">
        <v>1455</v>
      </c>
      <c r="B1457">
        <v>50.005000000000003</v>
      </c>
      <c r="C1457">
        <v>40.005000000000003</v>
      </c>
      <c r="D1457">
        <v>39.341999999999999</v>
      </c>
      <c r="E1457">
        <v>45.811999999999998</v>
      </c>
      <c r="F1457">
        <v>44.945</v>
      </c>
      <c r="G1457">
        <v>39.853000000000002</v>
      </c>
      <c r="H1457">
        <v>40.14</v>
      </c>
      <c r="I1457" s="302">
        <v>39.911999999999999</v>
      </c>
      <c r="J1457" s="302">
        <v>40.031999999999996</v>
      </c>
      <c r="K1457" s="302">
        <v>39.685000000000002</v>
      </c>
      <c r="L1457" s="302">
        <v>43.13</v>
      </c>
      <c r="M1457" s="302">
        <v>39.770000000000003</v>
      </c>
      <c r="N1457" s="302">
        <v>40.265000000000001</v>
      </c>
      <c r="O1457" s="302">
        <v>40.313000000000002</v>
      </c>
      <c r="P1457" s="302">
        <v>40.881999999999998</v>
      </c>
      <c r="Q1457" s="302">
        <v>39.642000000000003</v>
      </c>
      <c r="R1457" s="302">
        <v>40.347999999999999</v>
      </c>
    </row>
    <row r="1458" spans="1:18">
      <c r="A1458">
        <v>1456</v>
      </c>
      <c r="B1458">
        <v>51.692999999999998</v>
      </c>
      <c r="C1458">
        <v>39.353000000000002</v>
      </c>
      <c r="D1458">
        <v>39.935000000000002</v>
      </c>
      <c r="E1458">
        <v>44.048000000000002</v>
      </c>
      <c r="F1458">
        <v>42.817999999999998</v>
      </c>
      <c r="G1458">
        <v>42.073</v>
      </c>
      <c r="H1458">
        <v>43.308</v>
      </c>
      <c r="I1458" s="302">
        <v>39.515999999999998</v>
      </c>
      <c r="J1458" s="302">
        <v>40.912999999999997</v>
      </c>
      <c r="K1458" s="302">
        <v>39.679000000000002</v>
      </c>
      <c r="L1458" s="302">
        <v>42.170999999999999</v>
      </c>
      <c r="M1458" s="302">
        <v>39.735999999999997</v>
      </c>
      <c r="N1458" s="302">
        <v>40.073</v>
      </c>
      <c r="O1458" s="302">
        <v>40.405999999999999</v>
      </c>
      <c r="P1458" s="302">
        <v>40.433</v>
      </c>
      <c r="Q1458" s="302">
        <v>39.540999999999997</v>
      </c>
      <c r="R1458" s="302">
        <v>40.377000000000002</v>
      </c>
    </row>
    <row r="1459" spans="1:18">
      <c r="A1459">
        <v>1457</v>
      </c>
      <c r="B1459">
        <v>53.938000000000002</v>
      </c>
      <c r="C1459">
        <v>39.378</v>
      </c>
      <c r="D1459">
        <v>39.658000000000001</v>
      </c>
      <c r="E1459">
        <v>42.744999999999997</v>
      </c>
      <c r="F1459">
        <v>42.826000000000001</v>
      </c>
      <c r="G1459">
        <v>40.14</v>
      </c>
      <c r="H1459">
        <v>41.281999999999996</v>
      </c>
      <c r="I1459" s="302">
        <v>39.569000000000003</v>
      </c>
      <c r="J1459" s="302">
        <v>40.084000000000003</v>
      </c>
      <c r="K1459" s="302">
        <v>39.616</v>
      </c>
      <c r="L1459" s="302">
        <v>43.279000000000003</v>
      </c>
      <c r="M1459" s="302">
        <v>40.128</v>
      </c>
      <c r="N1459" s="302">
        <v>39.898000000000003</v>
      </c>
      <c r="O1459" s="302">
        <v>40.526000000000003</v>
      </c>
      <c r="P1459" s="302">
        <v>40.033999999999999</v>
      </c>
      <c r="Q1459" s="302">
        <v>39.634999999999998</v>
      </c>
      <c r="R1459" s="302">
        <v>40.338999999999999</v>
      </c>
    </row>
    <row r="1460" spans="1:18">
      <c r="A1460">
        <v>1458</v>
      </c>
      <c r="B1460">
        <v>55.481000000000002</v>
      </c>
      <c r="C1460">
        <v>40.893999999999998</v>
      </c>
      <c r="D1460">
        <v>39.863999999999997</v>
      </c>
      <c r="E1460">
        <v>41.514000000000003</v>
      </c>
      <c r="F1460">
        <v>42.475999999999999</v>
      </c>
      <c r="G1460">
        <v>39.689</v>
      </c>
      <c r="H1460">
        <v>40.417000000000002</v>
      </c>
      <c r="I1460" s="302">
        <v>40.222999999999999</v>
      </c>
      <c r="J1460" s="302">
        <v>39.856999999999999</v>
      </c>
      <c r="K1460" s="302">
        <v>39.917000000000002</v>
      </c>
      <c r="L1460" s="302">
        <v>44.435000000000002</v>
      </c>
      <c r="M1460" s="302">
        <v>39.793999999999997</v>
      </c>
      <c r="N1460" s="302">
        <v>40.412999999999997</v>
      </c>
      <c r="O1460" s="302">
        <v>40.564</v>
      </c>
      <c r="P1460" s="302">
        <v>39.890999999999998</v>
      </c>
      <c r="Q1460" s="302">
        <v>39.792000000000002</v>
      </c>
      <c r="R1460" s="302">
        <v>41.942</v>
      </c>
    </row>
    <row r="1461" spans="1:18">
      <c r="A1461">
        <v>1459</v>
      </c>
      <c r="B1461">
        <v>55.521000000000001</v>
      </c>
      <c r="C1461">
        <v>42.917999999999999</v>
      </c>
      <c r="D1461">
        <v>39.848999999999997</v>
      </c>
      <c r="E1461">
        <v>41.720999999999997</v>
      </c>
      <c r="F1461">
        <v>41.843000000000004</v>
      </c>
      <c r="G1461">
        <v>39.82</v>
      </c>
      <c r="H1461">
        <v>40.613999999999997</v>
      </c>
      <c r="I1461" s="302">
        <v>39.500999999999998</v>
      </c>
      <c r="J1461" s="302">
        <v>39.795000000000002</v>
      </c>
      <c r="K1461" s="302">
        <v>39.664000000000001</v>
      </c>
      <c r="L1461" s="302">
        <v>43.256999999999998</v>
      </c>
      <c r="M1461" s="302">
        <v>39.871000000000002</v>
      </c>
      <c r="N1461" s="302">
        <v>41.131999999999998</v>
      </c>
      <c r="O1461" s="302">
        <v>40.747</v>
      </c>
      <c r="P1461" s="302">
        <v>40.326999999999998</v>
      </c>
      <c r="Q1461" s="302">
        <v>39.746000000000002</v>
      </c>
      <c r="R1461" s="302">
        <v>40.609000000000002</v>
      </c>
    </row>
    <row r="1462" spans="1:18">
      <c r="A1462">
        <v>1460</v>
      </c>
      <c r="B1462">
        <v>55.423999999999999</v>
      </c>
      <c r="C1462">
        <v>46.625999999999998</v>
      </c>
      <c r="D1462">
        <v>39.682000000000002</v>
      </c>
      <c r="E1462">
        <v>41.743000000000002</v>
      </c>
      <c r="F1462">
        <v>43.164000000000001</v>
      </c>
      <c r="G1462">
        <v>45.747</v>
      </c>
      <c r="H1462">
        <v>42.26</v>
      </c>
      <c r="I1462" s="302">
        <v>39.488999999999997</v>
      </c>
      <c r="J1462" s="302">
        <v>40.195999999999998</v>
      </c>
      <c r="K1462" s="302">
        <v>39.677999999999997</v>
      </c>
      <c r="L1462" s="302">
        <v>43.075000000000003</v>
      </c>
      <c r="M1462" s="302">
        <v>39.927</v>
      </c>
      <c r="N1462" s="302">
        <v>40.295999999999999</v>
      </c>
      <c r="O1462" s="302">
        <v>139.75399999999999</v>
      </c>
      <c r="P1462" s="302">
        <v>39.683999999999997</v>
      </c>
      <c r="Q1462" s="302">
        <v>40.582000000000001</v>
      </c>
      <c r="R1462" s="302">
        <v>40.29</v>
      </c>
    </row>
    <row r="1463" spans="1:18">
      <c r="A1463">
        <v>1461</v>
      </c>
      <c r="B1463">
        <v>55.137999999999998</v>
      </c>
      <c r="C1463">
        <v>50.244999999999997</v>
      </c>
      <c r="D1463">
        <v>40.426000000000002</v>
      </c>
      <c r="E1463">
        <v>42.506</v>
      </c>
      <c r="F1463">
        <v>41.957000000000001</v>
      </c>
      <c r="G1463">
        <v>39.790999999999997</v>
      </c>
      <c r="H1463">
        <v>40.271999999999998</v>
      </c>
      <c r="I1463" s="302">
        <v>39.517000000000003</v>
      </c>
      <c r="J1463" s="302">
        <v>39.988999999999997</v>
      </c>
      <c r="K1463" s="302">
        <v>39.878999999999998</v>
      </c>
      <c r="L1463" s="302">
        <v>42.027000000000001</v>
      </c>
      <c r="M1463" s="302">
        <v>39.823999999999998</v>
      </c>
      <c r="N1463" s="302">
        <v>40.125999999999998</v>
      </c>
      <c r="O1463" s="302">
        <v>40.5</v>
      </c>
      <c r="P1463" s="302">
        <v>39.932000000000002</v>
      </c>
      <c r="Q1463" s="302">
        <v>39.756</v>
      </c>
      <c r="R1463" s="302">
        <v>40.177</v>
      </c>
    </row>
    <row r="1464" spans="1:18">
      <c r="A1464">
        <v>1462</v>
      </c>
      <c r="B1464">
        <v>54.875</v>
      </c>
      <c r="C1464">
        <v>54.317999999999998</v>
      </c>
      <c r="D1464">
        <v>40.851999999999997</v>
      </c>
      <c r="E1464">
        <v>43.137999999999998</v>
      </c>
      <c r="F1464">
        <v>41.101999999999997</v>
      </c>
      <c r="G1464">
        <v>39.529000000000003</v>
      </c>
      <c r="H1464">
        <v>42.279000000000003</v>
      </c>
      <c r="I1464" s="302">
        <v>39.475999999999999</v>
      </c>
      <c r="J1464" s="302">
        <v>40.131999999999998</v>
      </c>
      <c r="K1464" s="302">
        <v>39.789000000000001</v>
      </c>
      <c r="L1464" s="302">
        <v>44.043999999999997</v>
      </c>
      <c r="M1464" s="302">
        <v>39.948</v>
      </c>
      <c r="N1464" s="302">
        <v>39.863</v>
      </c>
      <c r="O1464" s="302">
        <v>40.331000000000003</v>
      </c>
      <c r="P1464" s="302">
        <v>39.905999999999999</v>
      </c>
      <c r="Q1464" s="302">
        <v>39.634</v>
      </c>
      <c r="R1464" s="302">
        <v>40.917999999999999</v>
      </c>
    </row>
    <row r="1465" spans="1:18">
      <c r="A1465">
        <v>1463</v>
      </c>
      <c r="B1465">
        <v>54.441000000000003</v>
      </c>
      <c r="C1465">
        <v>56.073</v>
      </c>
      <c r="D1465">
        <v>46.326999999999998</v>
      </c>
      <c r="E1465">
        <v>40.720999999999997</v>
      </c>
      <c r="F1465">
        <v>40.523000000000003</v>
      </c>
      <c r="G1465">
        <v>39.652999999999999</v>
      </c>
      <c r="H1465">
        <v>41.570999999999998</v>
      </c>
      <c r="I1465" s="302">
        <v>39.587000000000003</v>
      </c>
      <c r="J1465" s="302">
        <v>40.200000000000003</v>
      </c>
      <c r="K1465" s="302">
        <v>39.819000000000003</v>
      </c>
      <c r="L1465" s="302">
        <v>42.448999999999998</v>
      </c>
      <c r="M1465" s="302">
        <v>39.746000000000002</v>
      </c>
      <c r="N1465" s="302">
        <v>40.012999999999998</v>
      </c>
      <c r="O1465" s="302">
        <v>40.174999999999997</v>
      </c>
      <c r="P1465" s="302">
        <v>40.209000000000003</v>
      </c>
      <c r="Q1465" s="302">
        <v>39.804000000000002</v>
      </c>
      <c r="R1465" s="302">
        <v>40.335999999999999</v>
      </c>
    </row>
    <row r="1466" spans="1:18">
      <c r="A1466">
        <v>1464</v>
      </c>
      <c r="B1466">
        <v>54.362000000000002</v>
      </c>
      <c r="C1466">
        <v>57.176000000000002</v>
      </c>
      <c r="D1466">
        <v>49.686999999999998</v>
      </c>
      <c r="E1466">
        <v>40.33</v>
      </c>
      <c r="F1466">
        <v>40.003999999999998</v>
      </c>
      <c r="G1466">
        <v>40.048000000000002</v>
      </c>
      <c r="H1466">
        <v>42.511000000000003</v>
      </c>
      <c r="I1466" s="302">
        <v>39.749000000000002</v>
      </c>
      <c r="J1466" s="302">
        <v>141.11199999999999</v>
      </c>
      <c r="K1466" s="302">
        <v>39.773000000000003</v>
      </c>
      <c r="L1466" s="302">
        <v>148.84800000000001</v>
      </c>
      <c r="M1466" s="302">
        <v>40.161999999999999</v>
      </c>
      <c r="N1466" s="302">
        <v>39.994</v>
      </c>
      <c r="O1466" s="302">
        <v>40.177</v>
      </c>
      <c r="P1466" s="302">
        <v>39.963000000000001</v>
      </c>
      <c r="Q1466" s="302">
        <v>39.774000000000001</v>
      </c>
      <c r="R1466" s="302">
        <v>40.595999999999997</v>
      </c>
    </row>
    <row r="1467" spans="1:18">
      <c r="A1467">
        <v>1465</v>
      </c>
      <c r="B1467">
        <v>53.462000000000003</v>
      </c>
      <c r="C1467">
        <v>54.481000000000002</v>
      </c>
      <c r="D1467">
        <v>53.345999999999997</v>
      </c>
      <c r="E1467">
        <v>42.012</v>
      </c>
      <c r="F1467">
        <v>40.139000000000003</v>
      </c>
      <c r="G1467">
        <v>39.945</v>
      </c>
      <c r="H1467">
        <v>39.868000000000002</v>
      </c>
      <c r="I1467" s="302">
        <v>39.82</v>
      </c>
      <c r="J1467" s="302">
        <v>41.584000000000003</v>
      </c>
      <c r="K1467" s="302">
        <v>39.527999999999999</v>
      </c>
      <c r="L1467" s="302">
        <v>43.014000000000003</v>
      </c>
      <c r="M1467" s="302">
        <v>39.99</v>
      </c>
      <c r="N1467" s="302">
        <v>40.109000000000002</v>
      </c>
      <c r="O1467" s="302">
        <v>40.185000000000002</v>
      </c>
      <c r="P1467" s="302">
        <v>40.131</v>
      </c>
      <c r="Q1467" s="302">
        <v>40.003999999999998</v>
      </c>
      <c r="R1467" s="302">
        <v>40.548000000000002</v>
      </c>
    </row>
    <row r="1468" spans="1:18">
      <c r="A1468">
        <v>1466</v>
      </c>
      <c r="B1468">
        <v>51.57</v>
      </c>
      <c r="C1468">
        <v>49.792999999999999</v>
      </c>
      <c r="D1468">
        <v>55.162999999999997</v>
      </c>
      <c r="E1468">
        <v>41.307000000000002</v>
      </c>
      <c r="F1468">
        <v>39.972000000000001</v>
      </c>
      <c r="G1468">
        <v>40.130000000000003</v>
      </c>
      <c r="H1468">
        <v>40.159999999999997</v>
      </c>
      <c r="I1468" s="302">
        <v>39.579000000000001</v>
      </c>
      <c r="J1468" s="302">
        <v>40.78</v>
      </c>
      <c r="K1468" s="302">
        <v>39.674999999999997</v>
      </c>
      <c r="L1468" s="302">
        <v>42.134</v>
      </c>
      <c r="M1468" s="302">
        <v>40.167999999999999</v>
      </c>
      <c r="N1468" s="302">
        <v>40.146999999999998</v>
      </c>
      <c r="O1468" s="302">
        <v>39.959000000000003</v>
      </c>
      <c r="P1468" s="302">
        <v>39.723999999999997</v>
      </c>
      <c r="Q1468" s="302">
        <v>40.183</v>
      </c>
      <c r="R1468" s="302">
        <v>40.652999999999999</v>
      </c>
    </row>
    <row r="1469" spans="1:18">
      <c r="A1469">
        <v>1467</v>
      </c>
      <c r="B1469">
        <v>51.396000000000001</v>
      </c>
      <c r="C1469">
        <v>49.375</v>
      </c>
      <c r="D1469">
        <v>55.11</v>
      </c>
      <c r="E1469">
        <v>39.664000000000001</v>
      </c>
      <c r="F1469">
        <v>39.401000000000003</v>
      </c>
      <c r="G1469">
        <v>39.478000000000002</v>
      </c>
      <c r="H1469">
        <v>40.329000000000001</v>
      </c>
      <c r="I1469" s="302">
        <v>39.929000000000002</v>
      </c>
      <c r="J1469" s="302">
        <v>40.664999999999999</v>
      </c>
      <c r="K1469" s="302">
        <v>39.674999999999997</v>
      </c>
      <c r="L1469" s="302">
        <v>42.152000000000001</v>
      </c>
      <c r="M1469" s="302">
        <v>40.140999999999998</v>
      </c>
      <c r="N1469" s="302">
        <v>39.826000000000001</v>
      </c>
      <c r="O1469" s="302">
        <v>40.164000000000001</v>
      </c>
      <c r="P1469" s="302">
        <v>39.695</v>
      </c>
      <c r="Q1469" s="302">
        <v>40.279000000000003</v>
      </c>
      <c r="R1469" s="302">
        <v>40.768999999999998</v>
      </c>
    </row>
    <row r="1470" spans="1:18">
      <c r="A1470">
        <v>1468</v>
      </c>
      <c r="B1470">
        <v>49.603999999999999</v>
      </c>
      <c r="C1470">
        <v>49.203000000000003</v>
      </c>
      <c r="D1470">
        <v>55.942999999999998</v>
      </c>
      <c r="E1470">
        <v>39.86</v>
      </c>
      <c r="F1470">
        <v>39.527999999999999</v>
      </c>
      <c r="G1470">
        <v>39.869999999999997</v>
      </c>
      <c r="H1470">
        <v>40.843000000000004</v>
      </c>
      <c r="I1470" s="302">
        <v>142.90100000000001</v>
      </c>
      <c r="J1470" s="302">
        <v>40.561999999999998</v>
      </c>
      <c r="K1470" s="302">
        <v>39.741</v>
      </c>
      <c r="L1470" s="302">
        <v>42.121000000000002</v>
      </c>
      <c r="M1470" s="302">
        <v>40.017000000000003</v>
      </c>
      <c r="N1470" s="302">
        <v>40.218000000000004</v>
      </c>
      <c r="O1470" s="302">
        <v>40.017000000000003</v>
      </c>
      <c r="P1470" s="302">
        <v>39.941000000000003</v>
      </c>
      <c r="Q1470" s="302">
        <v>142.37100000000001</v>
      </c>
      <c r="R1470" s="302">
        <v>142.27000000000001</v>
      </c>
    </row>
    <row r="1471" spans="1:18">
      <c r="A1471">
        <v>1469</v>
      </c>
      <c r="B1471">
        <v>47.4</v>
      </c>
      <c r="C1471">
        <v>46.701000000000001</v>
      </c>
      <c r="D1471">
        <v>55.384</v>
      </c>
      <c r="E1471">
        <v>39.963000000000001</v>
      </c>
      <c r="F1471">
        <v>39.450000000000003</v>
      </c>
      <c r="G1471">
        <v>40.136000000000003</v>
      </c>
      <c r="H1471">
        <v>41.692</v>
      </c>
      <c r="I1471" s="302">
        <v>40.692999999999998</v>
      </c>
      <c r="J1471" s="302">
        <v>40.329000000000001</v>
      </c>
      <c r="K1471" s="302">
        <v>39.844000000000001</v>
      </c>
      <c r="L1471" s="302">
        <v>41.792999999999999</v>
      </c>
      <c r="M1471" s="302">
        <v>39.843000000000004</v>
      </c>
      <c r="N1471" s="302">
        <v>40.008000000000003</v>
      </c>
      <c r="O1471" s="302">
        <v>40.073999999999998</v>
      </c>
      <c r="P1471" s="302">
        <v>39.853999999999999</v>
      </c>
      <c r="Q1471" s="302">
        <v>40.716000000000001</v>
      </c>
      <c r="R1471" s="302">
        <v>40.878999999999998</v>
      </c>
    </row>
    <row r="1472" spans="1:18">
      <c r="A1472">
        <v>1470</v>
      </c>
      <c r="B1472">
        <v>47.064</v>
      </c>
      <c r="C1472">
        <v>46.619</v>
      </c>
      <c r="D1472">
        <v>54.683999999999997</v>
      </c>
      <c r="E1472">
        <v>39.728999999999999</v>
      </c>
      <c r="F1472">
        <v>39.42</v>
      </c>
      <c r="G1472">
        <v>40.188000000000002</v>
      </c>
      <c r="H1472">
        <v>41.533000000000001</v>
      </c>
      <c r="I1472" s="302">
        <v>40.438000000000002</v>
      </c>
      <c r="J1472" s="302">
        <v>40.326999999999998</v>
      </c>
      <c r="K1472" s="302">
        <v>40.252000000000002</v>
      </c>
      <c r="L1472" s="302">
        <v>42.720999999999997</v>
      </c>
      <c r="M1472" s="302">
        <v>40.034999999999997</v>
      </c>
      <c r="N1472" s="302">
        <v>40.341000000000001</v>
      </c>
      <c r="O1472" s="302">
        <v>40.067</v>
      </c>
      <c r="P1472" s="302">
        <v>39.868000000000002</v>
      </c>
      <c r="Q1472" s="302">
        <v>40.343000000000004</v>
      </c>
      <c r="R1472" s="302">
        <v>40.841000000000001</v>
      </c>
    </row>
    <row r="1473" spans="1:18">
      <c r="A1473">
        <v>1471</v>
      </c>
      <c r="B1473">
        <v>45.707999999999998</v>
      </c>
      <c r="C1473">
        <v>44.064999999999998</v>
      </c>
      <c r="D1473">
        <v>54.197000000000003</v>
      </c>
      <c r="E1473">
        <v>39.704000000000001</v>
      </c>
      <c r="F1473">
        <v>39.411999999999999</v>
      </c>
      <c r="G1473">
        <v>40.265999999999998</v>
      </c>
      <c r="H1473">
        <v>42.889000000000003</v>
      </c>
      <c r="I1473" s="302">
        <v>40.485999999999997</v>
      </c>
      <c r="J1473" s="302">
        <v>40.396000000000001</v>
      </c>
      <c r="K1473" s="302">
        <v>40.195999999999998</v>
      </c>
      <c r="L1473" s="302">
        <v>42.725000000000001</v>
      </c>
      <c r="M1473" s="302">
        <v>40.049999999999997</v>
      </c>
      <c r="N1473" s="302">
        <v>41.158000000000001</v>
      </c>
      <c r="O1473" s="302">
        <v>39.850999999999999</v>
      </c>
      <c r="P1473" s="302">
        <v>39.65</v>
      </c>
      <c r="Q1473" s="302">
        <v>40.070999999999998</v>
      </c>
      <c r="R1473" s="302">
        <v>40.427999999999997</v>
      </c>
    </row>
    <row r="1474" spans="1:18">
      <c r="A1474">
        <v>1472</v>
      </c>
      <c r="B1474">
        <v>46.854999999999997</v>
      </c>
      <c r="C1474">
        <v>44.915999999999997</v>
      </c>
      <c r="D1474">
        <v>53.844999999999999</v>
      </c>
      <c r="E1474">
        <v>40.235999999999997</v>
      </c>
      <c r="F1474">
        <v>39.372999999999998</v>
      </c>
      <c r="G1474">
        <v>39.883000000000003</v>
      </c>
      <c r="H1474">
        <v>40.445</v>
      </c>
      <c r="I1474" s="302">
        <v>40.28</v>
      </c>
      <c r="J1474" s="302">
        <v>40.366</v>
      </c>
      <c r="K1474" s="302">
        <v>39.619999999999997</v>
      </c>
      <c r="L1474" s="302">
        <v>41.829000000000001</v>
      </c>
      <c r="M1474" s="302">
        <v>39.957000000000001</v>
      </c>
      <c r="N1474" s="302">
        <v>40.430999999999997</v>
      </c>
      <c r="O1474" s="302">
        <v>39.927999999999997</v>
      </c>
      <c r="P1474" s="302">
        <v>39.698</v>
      </c>
      <c r="Q1474" s="302">
        <v>41.154000000000003</v>
      </c>
      <c r="R1474" s="302">
        <v>40.238999999999997</v>
      </c>
    </row>
    <row r="1475" spans="1:18">
      <c r="A1475">
        <v>1473</v>
      </c>
      <c r="B1475">
        <v>43.866</v>
      </c>
      <c r="C1475">
        <v>41.878999999999998</v>
      </c>
      <c r="D1475">
        <v>52.835000000000001</v>
      </c>
      <c r="E1475">
        <v>42.014000000000003</v>
      </c>
      <c r="F1475">
        <v>39.545999999999999</v>
      </c>
      <c r="G1475">
        <v>40.186</v>
      </c>
      <c r="H1475">
        <v>40.348999999999997</v>
      </c>
      <c r="I1475" s="302">
        <v>39.994</v>
      </c>
      <c r="J1475" s="302">
        <v>40.298999999999999</v>
      </c>
      <c r="K1475" s="302">
        <v>39.637</v>
      </c>
      <c r="L1475" s="302">
        <v>41.643999999999998</v>
      </c>
      <c r="M1475" s="302">
        <v>39.746000000000002</v>
      </c>
      <c r="N1475" s="302">
        <v>141.13800000000001</v>
      </c>
      <c r="O1475" s="302">
        <v>40.21</v>
      </c>
      <c r="P1475" s="302">
        <v>39.786000000000001</v>
      </c>
      <c r="Q1475" s="302">
        <v>40.057000000000002</v>
      </c>
      <c r="R1475" s="302">
        <v>40.215000000000003</v>
      </c>
    </row>
    <row r="1476" spans="1:18">
      <c r="A1476">
        <v>1474</v>
      </c>
      <c r="B1476">
        <v>41.68</v>
      </c>
      <c r="C1476">
        <v>41.905000000000001</v>
      </c>
      <c r="D1476">
        <v>52.234000000000002</v>
      </c>
      <c r="E1476">
        <v>40.091000000000001</v>
      </c>
      <c r="F1476">
        <v>39.32</v>
      </c>
      <c r="G1476">
        <v>41.534999999999997</v>
      </c>
      <c r="H1476">
        <v>40.601999999999997</v>
      </c>
      <c r="I1476" s="302">
        <v>40.124000000000002</v>
      </c>
      <c r="J1476" s="302">
        <v>40.371000000000002</v>
      </c>
      <c r="K1476" s="302">
        <v>39.761000000000003</v>
      </c>
      <c r="L1476" s="302">
        <v>42.591999999999999</v>
      </c>
      <c r="M1476" s="302">
        <v>40.308999999999997</v>
      </c>
      <c r="N1476" s="302">
        <v>41.082000000000001</v>
      </c>
      <c r="O1476" s="302">
        <v>39.841999999999999</v>
      </c>
      <c r="P1476" s="302">
        <v>39.686999999999998</v>
      </c>
      <c r="Q1476" s="302">
        <v>40.770000000000003</v>
      </c>
      <c r="R1476" s="302">
        <v>40.39</v>
      </c>
    </row>
    <row r="1477" spans="1:18">
      <c r="A1477">
        <v>1475</v>
      </c>
      <c r="B1477">
        <v>58.959000000000003</v>
      </c>
      <c r="C1477">
        <v>42.134</v>
      </c>
      <c r="D1477">
        <v>51.914000000000001</v>
      </c>
      <c r="E1477">
        <v>39.369999999999997</v>
      </c>
      <c r="F1477">
        <v>40.948</v>
      </c>
      <c r="G1477">
        <v>39.578000000000003</v>
      </c>
      <c r="H1477">
        <v>42.612000000000002</v>
      </c>
      <c r="I1477" s="302">
        <v>39.850999999999999</v>
      </c>
      <c r="J1477" s="302">
        <v>40.270000000000003</v>
      </c>
      <c r="K1477" s="302">
        <v>39.787999999999997</v>
      </c>
      <c r="L1477" s="302">
        <v>41.856999999999999</v>
      </c>
      <c r="M1477" s="302">
        <v>39.97</v>
      </c>
      <c r="N1477" s="302">
        <v>40.762</v>
      </c>
      <c r="O1477" s="302">
        <v>39.853999999999999</v>
      </c>
      <c r="P1477" s="302">
        <v>39.944000000000003</v>
      </c>
      <c r="Q1477" s="302">
        <v>40.192999999999998</v>
      </c>
      <c r="R1477" s="302">
        <v>40.311999999999998</v>
      </c>
    </row>
    <row r="1478" spans="1:18">
      <c r="A1478">
        <v>1476</v>
      </c>
      <c r="B1478">
        <v>43.134</v>
      </c>
      <c r="C1478">
        <v>42.246000000000002</v>
      </c>
      <c r="D1478">
        <v>50.805999999999997</v>
      </c>
      <c r="E1478">
        <v>39.356000000000002</v>
      </c>
      <c r="F1478">
        <v>41.360999999999997</v>
      </c>
      <c r="G1478">
        <v>43.195999999999998</v>
      </c>
      <c r="H1478">
        <v>40.344999999999999</v>
      </c>
      <c r="I1478" s="302">
        <v>40.393999999999998</v>
      </c>
      <c r="J1478" s="302">
        <v>40.54</v>
      </c>
      <c r="K1478" s="302">
        <v>39.799999999999997</v>
      </c>
      <c r="L1478" s="302">
        <v>41.945</v>
      </c>
      <c r="M1478" s="302">
        <v>39.951000000000001</v>
      </c>
      <c r="N1478" s="302">
        <v>40.097999999999999</v>
      </c>
      <c r="O1478" s="302">
        <v>39.868000000000002</v>
      </c>
      <c r="P1478" s="302">
        <v>39.777999999999999</v>
      </c>
      <c r="Q1478" s="302">
        <v>40.014000000000003</v>
      </c>
      <c r="R1478" s="302">
        <v>40.323</v>
      </c>
    </row>
    <row r="1479" spans="1:18">
      <c r="A1479">
        <v>1477</v>
      </c>
      <c r="B1479">
        <v>41.636000000000003</v>
      </c>
      <c r="C1479">
        <v>40.136000000000003</v>
      </c>
      <c r="D1479">
        <v>48.640999999999998</v>
      </c>
      <c r="E1479">
        <v>39.499000000000002</v>
      </c>
      <c r="F1479">
        <v>39.545000000000002</v>
      </c>
      <c r="G1479">
        <v>41.104999999999997</v>
      </c>
      <c r="H1479">
        <v>39.548999999999999</v>
      </c>
      <c r="I1479" s="302">
        <v>39.979999999999997</v>
      </c>
      <c r="J1479" s="302">
        <v>40.073999999999998</v>
      </c>
      <c r="K1479" s="302">
        <v>39.774999999999999</v>
      </c>
      <c r="L1479" s="302">
        <v>42.651000000000003</v>
      </c>
      <c r="M1479" s="302">
        <v>40.012</v>
      </c>
      <c r="N1479" s="302">
        <v>40.024000000000001</v>
      </c>
      <c r="O1479" s="302">
        <v>39.74</v>
      </c>
      <c r="P1479" s="302">
        <v>39.701999999999998</v>
      </c>
      <c r="Q1479" s="302">
        <v>39.720999999999997</v>
      </c>
      <c r="R1479" s="302">
        <v>40.268000000000001</v>
      </c>
    </row>
    <row r="1480" spans="1:18">
      <c r="A1480">
        <v>1478</v>
      </c>
      <c r="B1480">
        <v>40.58</v>
      </c>
      <c r="C1480">
        <v>39.966000000000001</v>
      </c>
      <c r="D1480">
        <v>45.868000000000002</v>
      </c>
      <c r="E1480">
        <v>39.624000000000002</v>
      </c>
      <c r="F1480">
        <v>40.512</v>
      </c>
      <c r="G1480">
        <v>41.435000000000002</v>
      </c>
      <c r="H1480">
        <v>40.356000000000002</v>
      </c>
      <c r="I1480" s="302">
        <v>39.773000000000003</v>
      </c>
      <c r="J1480" s="302">
        <v>40.084000000000003</v>
      </c>
      <c r="K1480" s="302">
        <v>40.036999999999999</v>
      </c>
      <c r="L1480" s="302">
        <v>42.201999999999998</v>
      </c>
      <c r="M1480" s="302">
        <v>39.871000000000002</v>
      </c>
      <c r="N1480" s="302">
        <v>40.691000000000003</v>
      </c>
      <c r="O1480" s="302">
        <v>39.97</v>
      </c>
      <c r="P1480" s="302">
        <v>39.96</v>
      </c>
      <c r="Q1480" s="302">
        <v>39.89</v>
      </c>
      <c r="R1480" s="302">
        <v>40.112000000000002</v>
      </c>
    </row>
    <row r="1481" spans="1:18">
      <c r="A1481">
        <v>1479</v>
      </c>
      <c r="B1481">
        <v>40.865000000000002</v>
      </c>
      <c r="C1481">
        <v>40.164999999999999</v>
      </c>
      <c r="D1481">
        <v>45.506</v>
      </c>
      <c r="E1481">
        <v>39.595999999999997</v>
      </c>
      <c r="F1481">
        <v>43.957999999999998</v>
      </c>
      <c r="G1481">
        <v>39.5</v>
      </c>
      <c r="H1481">
        <v>40.030999999999999</v>
      </c>
      <c r="I1481" s="302">
        <v>39.904000000000003</v>
      </c>
      <c r="J1481" s="302">
        <v>40.058999999999997</v>
      </c>
      <c r="K1481" s="302">
        <v>39.817</v>
      </c>
      <c r="L1481" s="302">
        <v>42.13</v>
      </c>
      <c r="M1481" s="302">
        <v>40.034999999999997</v>
      </c>
      <c r="N1481" s="302">
        <v>41.465000000000003</v>
      </c>
      <c r="O1481" s="302">
        <v>39.908000000000001</v>
      </c>
      <c r="P1481" s="302">
        <v>39.728999999999999</v>
      </c>
      <c r="Q1481" s="302">
        <v>39.649000000000001</v>
      </c>
      <c r="R1481" s="302">
        <v>40.121000000000002</v>
      </c>
    </row>
    <row r="1482" spans="1:18">
      <c r="A1482">
        <v>1480</v>
      </c>
      <c r="B1482">
        <v>40.415999999999997</v>
      </c>
      <c r="C1482">
        <v>39.78</v>
      </c>
      <c r="D1482">
        <v>46.54</v>
      </c>
      <c r="E1482">
        <v>39.591000000000001</v>
      </c>
      <c r="F1482">
        <v>39.398000000000003</v>
      </c>
      <c r="G1482">
        <v>39.593000000000004</v>
      </c>
      <c r="H1482">
        <v>40.159999999999997</v>
      </c>
      <c r="I1482" s="302">
        <v>39.927999999999997</v>
      </c>
      <c r="J1482" s="302">
        <v>40.194000000000003</v>
      </c>
      <c r="K1482" s="302">
        <v>39.677</v>
      </c>
      <c r="L1482" s="302">
        <v>42.265000000000001</v>
      </c>
      <c r="M1482" s="302">
        <v>40.176000000000002</v>
      </c>
      <c r="N1482" s="302">
        <v>39.951999999999998</v>
      </c>
      <c r="O1482" s="302">
        <v>39.918999999999997</v>
      </c>
      <c r="P1482" s="302">
        <v>39.600999999999999</v>
      </c>
      <c r="Q1482" s="302">
        <v>41.795000000000002</v>
      </c>
      <c r="R1482" s="302">
        <v>40.383000000000003</v>
      </c>
    </row>
    <row r="1483" spans="1:18">
      <c r="A1483">
        <v>1481</v>
      </c>
      <c r="B1483">
        <v>40.164999999999999</v>
      </c>
      <c r="C1483">
        <v>39.478000000000002</v>
      </c>
      <c r="D1483">
        <v>44.887999999999998</v>
      </c>
      <c r="E1483">
        <v>39.347999999999999</v>
      </c>
      <c r="F1483">
        <v>41.119</v>
      </c>
      <c r="G1483">
        <v>39.332999999999998</v>
      </c>
      <c r="H1483">
        <v>40.228999999999999</v>
      </c>
      <c r="I1483" s="302">
        <v>39.676000000000002</v>
      </c>
      <c r="J1483" s="302">
        <v>39.994999999999997</v>
      </c>
      <c r="K1483" s="302">
        <v>40.048000000000002</v>
      </c>
      <c r="L1483" s="302">
        <v>41.375999999999998</v>
      </c>
      <c r="M1483" s="302">
        <v>141.16499999999999</v>
      </c>
      <c r="N1483" s="302">
        <v>39.762</v>
      </c>
      <c r="O1483" s="302">
        <v>39.773000000000003</v>
      </c>
      <c r="P1483" s="302">
        <v>39.634</v>
      </c>
      <c r="Q1483" s="302">
        <v>40.064999999999998</v>
      </c>
      <c r="R1483" s="302">
        <v>40.064</v>
      </c>
    </row>
    <row r="1484" spans="1:18">
      <c r="A1484">
        <v>1482</v>
      </c>
      <c r="B1484">
        <v>40.128</v>
      </c>
      <c r="C1484">
        <v>39.402999999999999</v>
      </c>
      <c r="D1484">
        <v>45.825000000000003</v>
      </c>
      <c r="E1484">
        <v>39.619999999999997</v>
      </c>
      <c r="F1484">
        <v>39.622999999999998</v>
      </c>
      <c r="G1484">
        <v>39.551000000000002</v>
      </c>
      <c r="H1484">
        <v>40.084000000000003</v>
      </c>
      <c r="I1484" s="302">
        <v>40.069000000000003</v>
      </c>
      <c r="J1484" s="302">
        <v>40.005000000000003</v>
      </c>
      <c r="K1484" s="302">
        <v>40.021999999999998</v>
      </c>
      <c r="L1484" s="302">
        <v>41.838999999999999</v>
      </c>
      <c r="M1484" s="302">
        <v>41.095999999999997</v>
      </c>
      <c r="N1484" s="302">
        <v>39.866999999999997</v>
      </c>
      <c r="O1484" s="302">
        <v>39.83</v>
      </c>
      <c r="P1484" s="302">
        <v>39.601999999999997</v>
      </c>
      <c r="Q1484" s="302">
        <v>39.963000000000001</v>
      </c>
      <c r="R1484" s="302">
        <v>40.133000000000003</v>
      </c>
    </row>
    <row r="1485" spans="1:18">
      <c r="A1485">
        <v>1483</v>
      </c>
      <c r="B1485">
        <v>40.048999999999999</v>
      </c>
      <c r="C1485">
        <v>40.636000000000003</v>
      </c>
      <c r="D1485">
        <v>45.05</v>
      </c>
      <c r="E1485">
        <v>40.826000000000001</v>
      </c>
      <c r="F1485">
        <v>39.168999999999997</v>
      </c>
      <c r="G1485">
        <v>39.655000000000001</v>
      </c>
      <c r="H1485">
        <v>41.085000000000001</v>
      </c>
      <c r="I1485" s="302">
        <v>40.107999999999997</v>
      </c>
      <c r="J1485" s="302">
        <v>39.82</v>
      </c>
      <c r="K1485" s="302">
        <v>141.00299999999999</v>
      </c>
      <c r="L1485" s="302">
        <v>42.917999999999999</v>
      </c>
      <c r="M1485" s="302">
        <v>40.517000000000003</v>
      </c>
      <c r="N1485" s="302">
        <v>39.664000000000001</v>
      </c>
      <c r="O1485" s="302">
        <v>39.911999999999999</v>
      </c>
      <c r="P1485" s="302">
        <v>39.957999999999998</v>
      </c>
      <c r="Q1485" s="302">
        <v>39.994</v>
      </c>
      <c r="R1485" s="302">
        <v>40.359000000000002</v>
      </c>
    </row>
    <row r="1486" spans="1:18">
      <c r="A1486">
        <v>1484</v>
      </c>
      <c r="B1486">
        <v>39.923000000000002</v>
      </c>
      <c r="C1486">
        <v>40.58</v>
      </c>
      <c r="D1486">
        <v>45.61</v>
      </c>
      <c r="E1486">
        <v>40.054000000000002</v>
      </c>
      <c r="F1486">
        <v>39.234000000000002</v>
      </c>
      <c r="G1486">
        <v>39.423999999999999</v>
      </c>
      <c r="H1486">
        <v>40.122999999999998</v>
      </c>
      <c r="I1486" s="302">
        <v>40.073</v>
      </c>
      <c r="J1486" s="302">
        <v>39.951000000000001</v>
      </c>
      <c r="K1486" s="302">
        <v>40.753</v>
      </c>
      <c r="L1486" s="302">
        <v>41.344000000000001</v>
      </c>
      <c r="M1486" s="302">
        <v>40.295000000000002</v>
      </c>
      <c r="N1486" s="302">
        <v>39.625</v>
      </c>
      <c r="O1486" s="302">
        <v>40.148000000000003</v>
      </c>
      <c r="P1486" s="302">
        <v>39.694000000000003</v>
      </c>
      <c r="Q1486" s="302">
        <v>39.802999999999997</v>
      </c>
      <c r="R1486" s="302">
        <v>40.069000000000003</v>
      </c>
    </row>
    <row r="1487" spans="1:18">
      <c r="A1487">
        <v>1485</v>
      </c>
      <c r="B1487">
        <v>39.804000000000002</v>
      </c>
      <c r="C1487">
        <v>39.454999999999998</v>
      </c>
      <c r="D1487">
        <v>42.884</v>
      </c>
      <c r="E1487">
        <v>39.902999999999999</v>
      </c>
      <c r="F1487">
        <v>39.378</v>
      </c>
      <c r="G1487">
        <v>39.680999999999997</v>
      </c>
      <c r="H1487">
        <v>39.881999999999998</v>
      </c>
      <c r="I1487" s="302">
        <v>39.853000000000002</v>
      </c>
      <c r="J1487" s="302">
        <v>40.055</v>
      </c>
      <c r="K1487" s="302">
        <v>40.988999999999997</v>
      </c>
      <c r="L1487" s="302">
        <v>42.21</v>
      </c>
      <c r="M1487" s="302">
        <v>40.375999999999998</v>
      </c>
      <c r="N1487" s="302">
        <v>39.671999999999997</v>
      </c>
      <c r="O1487" s="302">
        <v>39.99</v>
      </c>
      <c r="P1487" s="302">
        <v>39.716999999999999</v>
      </c>
      <c r="Q1487" s="302">
        <v>40.386000000000003</v>
      </c>
      <c r="R1487" s="302">
        <v>40.152000000000001</v>
      </c>
    </row>
    <row r="1488" spans="1:18">
      <c r="A1488">
        <v>1486</v>
      </c>
      <c r="B1488">
        <v>39.395000000000003</v>
      </c>
      <c r="C1488">
        <v>39.207000000000001</v>
      </c>
      <c r="D1488">
        <v>42.598999999999997</v>
      </c>
      <c r="E1488">
        <v>40.027999999999999</v>
      </c>
      <c r="F1488">
        <v>40.383000000000003</v>
      </c>
      <c r="G1488">
        <v>39.42</v>
      </c>
      <c r="H1488">
        <v>40.067999999999998</v>
      </c>
      <c r="I1488" s="302">
        <v>39.671999999999997</v>
      </c>
      <c r="J1488" s="302">
        <v>40.133000000000003</v>
      </c>
      <c r="K1488" s="302">
        <v>40.188000000000002</v>
      </c>
      <c r="L1488" s="302">
        <v>42.003</v>
      </c>
      <c r="M1488" s="302">
        <v>40.423999999999999</v>
      </c>
      <c r="N1488" s="302">
        <v>39.707999999999998</v>
      </c>
      <c r="O1488" s="302">
        <v>39.726999999999997</v>
      </c>
      <c r="P1488" s="302">
        <v>39.914000000000001</v>
      </c>
      <c r="Q1488" s="302">
        <v>40.898000000000003</v>
      </c>
      <c r="R1488" s="302">
        <v>40.219000000000001</v>
      </c>
    </row>
    <row r="1489" spans="1:18">
      <c r="A1489">
        <v>1487</v>
      </c>
      <c r="B1489">
        <v>39.453000000000003</v>
      </c>
      <c r="C1489">
        <v>39.475000000000001</v>
      </c>
      <c r="D1489">
        <v>41.741999999999997</v>
      </c>
      <c r="E1489">
        <v>39.594000000000001</v>
      </c>
      <c r="F1489">
        <v>40.091000000000001</v>
      </c>
      <c r="G1489">
        <v>39.598999999999997</v>
      </c>
      <c r="H1489">
        <v>40.101999999999997</v>
      </c>
      <c r="I1489" s="302">
        <v>40.006</v>
      </c>
      <c r="J1489" s="302">
        <v>39.966999999999999</v>
      </c>
      <c r="K1489" s="302">
        <v>40.155000000000001</v>
      </c>
      <c r="L1489" s="302">
        <v>41.851999999999997</v>
      </c>
      <c r="M1489" s="302">
        <v>40.158999999999999</v>
      </c>
      <c r="N1489" s="302">
        <v>40.883000000000003</v>
      </c>
      <c r="O1489" s="302">
        <v>39.99</v>
      </c>
      <c r="P1489" s="302">
        <v>39.773000000000003</v>
      </c>
      <c r="Q1489" s="302">
        <v>39.872</v>
      </c>
      <c r="R1489" s="302">
        <v>40.119</v>
      </c>
    </row>
    <row r="1490" spans="1:18">
      <c r="A1490">
        <v>1488</v>
      </c>
      <c r="B1490">
        <v>39.817999999999998</v>
      </c>
      <c r="C1490">
        <v>39.128999999999998</v>
      </c>
      <c r="D1490">
        <v>41.716000000000001</v>
      </c>
      <c r="E1490">
        <v>39.584000000000003</v>
      </c>
      <c r="F1490">
        <v>39.372</v>
      </c>
      <c r="G1490">
        <v>39.874000000000002</v>
      </c>
      <c r="H1490">
        <v>40.247999999999998</v>
      </c>
      <c r="I1490" s="302">
        <v>39.826000000000001</v>
      </c>
      <c r="J1490" s="302">
        <v>39.963000000000001</v>
      </c>
      <c r="K1490" s="302">
        <v>39.807000000000002</v>
      </c>
      <c r="L1490" s="302">
        <v>41.776000000000003</v>
      </c>
      <c r="M1490" s="302">
        <v>40.335999999999999</v>
      </c>
      <c r="N1490" s="302">
        <v>39.823999999999998</v>
      </c>
      <c r="O1490" s="302">
        <v>40.000999999999998</v>
      </c>
      <c r="P1490" s="302">
        <v>39.770000000000003</v>
      </c>
      <c r="Q1490" s="302">
        <v>39.779000000000003</v>
      </c>
      <c r="R1490" s="302">
        <v>39.994</v>
      </c>
    </row>
    <row r="1491" spans="1:18">
      <c r="A1491">
        <v>1489</v>
      </c>
      <c r="B1491">
        <v>43.267000000000003</v>
      </c>
      <c r="C1491">
        <v>39.469000000000001</v>
      </c>
      <c r="D1491">
        <v>42.658999999999999</v>
      </c>
      <c r="E1491">
        <v>39.847000000000001</v>
      </c>
      <c r="F1491">
        <v>39.18</v>
      </c>
      <c r="G1491">
        <v>39.738</v>
      </c>
      <c r="H1491">
        <v>39.89</v>
      </c>
      <c r="I1491" s="302">
        <v>40.122</v>
      </c>
      <c r="J1491" s="302">
        <v>40.106000000000002</v>
      </c>
      <c r="K1491" s="302">
        <v>39.994</v>
      </c>
      <c r="L1491" s="302">
        <v>41.505000000000003</v>
      </c>
      <c r="M1491" s="302">
        <v>40.264000000000003</v>
      </c>
      <c r="N1491" s="302">
        <v>39.582000000000001</v>
      </c>
      <c r="O1491" s="302">
        <v>39.649000000000001</v>
      </c>
      <c r="P1491" s="302">
        <v>39.701999999999998</v>
      </c>
      <c r="Q1491" s="302">
        <v>39.752000000000002</v>
      </c>
      <c r="R1491" s="302">
        <v>40.286999999999999</v>
      </c>
    </row>
    <row r="1492" spans="1:18">
      <c r="A1492">
        <v>1490</v>
      </c>
      <c r="B1492">
        <v>42.625999999999998</v>
      </c>
      <c r="C1492">
        <v>39.432000000000002</v>
      </c>
      <c r="D1492">
        <v>41.786999999999999</v>
      </c>
      <c r="E1492">
        <v>39.35</v>
      </c>
      <c r="F1492">
        <v>39.179000000000002</v>
      </c>
      <c r="G1492">
        <v>39.515999999999998</v>
      </c>
      <c r="H1492">
        <v>40.21</v>
      </c>
      <c r="I1492" s="302">
        <v>42.23</v>
      </c>
      <c r="J1492" s="302">
        <v>40.052</v>
      </c>
      <c r="K1492" s="302">
        <v>42.146000000000001</v>
      </c>
      <c r="L1492" s="302">
        <v>42.960999999999999</v>
      </c>
      <c r="M1492" s="302">
        <v>40.265999999999998</v>
      </c>
      <c r="N1492" s="302">
        <v>39.837000000000003</v>
      </c>
      <c r="O1492" s="302">
        <v>39.915999999999997</v>
      </c>
      <c r="P1492" s="302">
        <v>39.707999999999998</v>
      </c>
      <c r="Q1492" s="302">
        <v>39.680999999999997</v>
      </c>
      <c r="R1492" s="302">
        <v>40.171999999999997</v>
      </c>
    </row>
    <row r="1493" spans="1:18">
      <c r="A1493">
        <v>1491</v>
      </c>
      <c r="B1493">
        <v>39.524000000000001</v>
      </c>
      <c r="C1493">
        <v>39.066000000000003</v>
      </c>
      <c r="D1493">
        <v>41.35</v>
      </c>
      <c r="E1493">
        <v>39.357999999999997</v>
      </c>
      <c r="F1493">
        <v>39.526000000000003</v>
      </c>
      <c r="G1493">
        <v>40.018000000000001</v>
      </c>
      <c r="H1493">
        <v>40.222999999999999</v>
      </c>
      <c r="I1493" s="302">
        <v>40.630000000000003</v>
      </c>
      <c r="J1493" s="302">
        <v>40.832999999999998</v>
      </c>
      <c r="K1493" s="302">
        <v>39.954000000000001</v>
      </c>
      <c r="L1493" s="302">
        <v>41.984000000000002</v>
      </c>
      <c r="M1493" s="302">
        <v>40.143000000000001</v>
      </c>
      <c r="N1493" s="302">
        <v>39.933999999999997</v>
      </c>
      <c r="O1493" s="302">
        <v>39.795999999999999</v>
      </c>
      <c r="P1493" s="302">
        <v>43.308999999999997</v>
      </c>
      <c r="Q1493" s="302">
        <v>39.758000000000003</v>
      </c>
      <c r="R1493" s="302">
        <v>40.155000000000001</v>
      </c>
    </row>
    <row r="1494" spans="1:18">
      <c r="A1494">
        <v>1492</v>
      </c>
      <c r="B1494">
        <v>40.253</v>
      </c>
      <c r="C1494">
        <v>40.097999999999999</v>
      </c>
      <c r="D1494">
        <v>40.816000000000003</v>
      </c>
      <c r="E1494">
        <v>39.576000000000001</v>
      </c>
      <c r="F1494">
        <v>39.204000000000001</v>
      </c>
      <c r="G1494">
        <v>41.817999999999998</v>
      </c>
      <c r="H1494">
        <v>39.866999999999997</v>
      </c>
      <c r="I1494" s="302">
        <v>40.183</v>
      </c>
      <c r="J1494" s="302">
        <v>40.177</v>
      </c>
      <c r="K1494" s="302">
        <v>40.195</v>
      </c>
      <c r="L1494" s="302">
        <v>42.073999999999998</v>
      </c>
      <c r="M1494" s="302">
        <v>40.252000000000002</v>
      </c>
      <c r="N1494" s="302">
        <v>39.624000000000002</v>
      </c>
      <c r="O1494" s="302">
        <v>39.848999999999997</v>
      </c>
      <c r="P1494" s="302">
        <v>40.024999999999999</v>
      </c>
      <c r="Q1494" s="302">
        <v>39.600999999999999</v>
      </c>
      <c r="R1494" s="302">
        <v>40.027999999999999</v>
      </c>
    </row>
    <row r="1495" spans="1:18">
      <c r="A1495">
        <v>1493</v>
      </c>
      <c r="B1495">
        <v>42.347999999999999</v>
      </c>
      <c r="C1495">
        <v>39.914999999999999</v>
      </c>
      <c r="D1495">
        <v>40.585999999999999</v>
      </c>
      <c r="E1495">
        <v>39.482999999999997</v>
      </c>
      <c r="F1495">
        <v>39.210999999999999</v>
      </c>
      <c r="G1495">
        <v>41.103999999999999</v>
      </c>
      <c r="H1495">
        <v>39.914999999999999</v>
      </c>
      <c r="I1495" s="302">
        <v>40.082999999999998</v>
      </c>
      <c r="J1495" s="302">
        <v>40.451000000000001</v>
      </c>
      <c r="K1495" s="302">
        <v>39.914999999999999</v>
      </c>
      <c r="L1495" s="302">
        <v>41.695999999999998</v>
      </c>
      <c r="M1495" s="302">
        <v>40.14</v>
      </c>
      <c r="N1495" s="302">
        <v>40.216999999999999</v>
      </c>
      <c r="O1495" s="302">
        <v>39.973999999999997</v>
      </c>
      <c r="P1495" s="302">
        <v>40.201000000000001</v>
      </c>
      <c r="Q1495" s="302">
        <v>39.866</v>
      </c>
      <c r="R1495" s="302">
        <v>40.006999999999998</v>
      </c>
    </row>
    <row r="1496" spans="1:18">
      <c r="A1496">
        <v>1494</v>
      </c>
      <c r="B1496">
        <v>40.203000000000003</v>
      </c>
      <c r="C1496">
        <v>39.207000000000001</v>
      </c>
      <c r="D1496">
        <v>42.177</v>
      </c>
      <c r="E1496">
        <v>39.844999999999999</v>
      </c>
      <c r="F1496">
        <v>39.325000000000003</v>
      </c>
      <c r="G1496">
        <v>41.194000000000003</v>
      </c>
      <c r="H1496">
        <v>39.841000000000001</v>
      </c>
      <c r="I1496" s="302">
        <v>39.826000000000001</v>
      </c>
      <c r="J1496" s="302">
        <v>40.206000000000003</v>
      </c>
      <c r="K1496" s="302">
        <v>39.9</v>
      </c>
      <c r="L1496" s="302">
        <v>42.53</v>
      </c>
      <c r="M1496" s="302">
        <v>39.893999999999998</v>
      </c>
      <c r="N1496" s="302">
        <v>39.978000000000002</v>
      </c>
      <c r="O1496" s="302">
        <v>40.046999999999997</v>
      </c>
      <c r="P1496" s="302">
        <v>39.692</v>
      </c>
      <c r="Q1496" s="302">
        <v>40.551000000000002</v>
      </c>
      <c r="R1496" s="302">
        <v>40.003</v>
      </c>
    </row>
    <row r="1497" spans="1:18">
      <c r="A1497">
        <v>1495</v>
      </c>
      <c r="B1497">
        <v>42.877000000000002</v>
      </c>
      <c r="C1497">
        <v>39.15</v>
      </c>
      <c r="D1497">
        <v>40.533000000000001</v>
      </c>
      <c r="E1497">
        <v>39.393999999999998</v>
      </c>
      <c r="F1497">
        <v>41.268000000000001</v>
      </c>
      <c r="G1497">
        <v>40.378</v>
      </c>
      <c r="H1497">
        <v>40.783999999999999</v>
      </c>
      <c r="I1497" s="302">
        <v>39.975000000000001</v>
      </c>
      <c r="J1497" s="302">
        <v>40.225000000000001</v>
      </c>
      <c r="K1497" s="302">
        <v>39.933999999999997</v>
      </c>
      <c r="L1497" s="302">
        <v>41.49</v>
      </c>
      <c r="M1497" s="302">
        <v>40.197000000000003</v>
      </c>
      <c r="N1497" s="302">
        <v>39.813000000000002</v>
      </c>
      <c r="O1497" s="302">
        <v>39.884999999999998</v>
      </c>
      <c r="P1497" s="302">
        <v>39.753</v>
      </c>
      <c r="Q1497" s="302">
        <v>39.92</v>
      </c>
      <c r="R1497" s="302">
        <v>40.106999999999999</v>
      </c>
    </row>
    <row r="1498" spans="1:18">
      <c r="A1498">
        <v>1496</v>
      </c>
      <c r="B1498">
        <v>40.703000000000003</v>
      </c>
      <c r="C1498">
        <v>39.405000000000001</v>
      </c>
      <c r="D1498">
        <v>40.273000000000003</v>
      </c>
      <c r="E1498">
        <v>39.790999999999997</v>
      </c>
      <c r="F1498">
        <v>40.433999999999997</v>
      </c>
      <c r="G1498">
        <v>40.301000000000002</v>
      </c>
      <c r="H1498">
        <v>41.387</v>
      </c>
      <c r="I1498" s="302">
        <v>41.03</v>
      </c>
      <c r="J1498" s="302">
        <v>40.057000000000002</v>
      </c>
      <c r="K1498" s="302">
        <v>39.75</v>
      </c>
      <c r="L1498" s="302">
        <v>41.929000000000002</v>
      </c>
      <c r="M1498" s="302">
        <v>39.93</v>
      </c>
      <c r="N1498" s="302">
        <v>39.698</v>
      </c>
      <c r="O1498" s="302">
        <v>41.863999999999997</v>
      </c>
      <c r="P1498" s="302">
        <v>40.023000000000003</v>
      </c>
      <c r="Q1498" s="302">
        <v>39.64</v>
      </c>
      <c r="R1498" s="302">
        <v>40.137</v>
      </c>
    </row>
    <row r="1499" spans="1:18">
      <c r="A1499">
        <v>1497</v>
      </c>
      <c r="B1499">
        <v>40.122</v>
      </c>
      <c r="C1499">
        <v>40.219000000000001</v>
      </c>
      <c r="D1499">
        <v>40.100999999999999</v>
      </c>
      <c r="E1499">
        <v>39.457000000000001</v>
      </c>
      <c r="F1499">
        <v>39.152000000000001</v>
      </c>
      <c r="G1499">
        <v>40.253999999999998</v>
      </c>
      <c r="H1499">
        <v>40.677999999999997</v>
      </c>
      <c r="I1499" s="302">
        <v>39.948999999999998</v>
      </c>
      <c r="J1499" s="302">
        <v>40.298000000000002</v>
      </c>
      <c r="K1499" s="302">
        <v>39.822000000000003</v>
      </c>
      <c r="L1499" s="302">
        <v>42.787999999999997</v>
      </c>
      <c r="M1499" s="302">
        <v>40.249000000000002</v>
      </c>
      <c r="N1499" s="302">
        <v>39.795999999999999</v>
      </c>
      <c r="O1499" s="302">
        <v>39.929000000000002</v>
      </c>
      <c r="P1499" s="302">
        <v>39.584000000000003</v>
      </c>
      <c r="Q1499" s="302">
        <v>39.808999999999997</v>
      </c>
      <c r="R1499" s="302">
        <v>40.412999999999997</v>
      </c>
    </row>
    <row r="1500" spans="1:18">
      <c r="A1500">
        <v>1498</v>
      </c>
      <c r="B1500">
        <v>42.588000000000001</v>
      </c>
      <c r="C1500">
        <v>40.497</v>
      </c>
      <c r="D1500">
        <v>40.220999999999997</v>
      </c>
      <c r="E1500">
        <v>38.923999999999999</v>
      </c>
      <c r="F1500">
        <v>39.164000000000001</v>
      </c>
      <c r="G1500">
        <v>40.207000000000001</v>
      </c>
      <c r="H1500">
        <v>42.109000000000002</v>
      </c>
      <c r="I1500" s="302">
        <v>39.841000000000001</v>
      </c>
      <c r="J1500" s="302">
        <v>40.155000000000001</v>
      </c>
      <c r="K1500" s="302">
        <v>39.692</v>
      </c>
      <c r="L1500" s="302">
        <v>41.670999999999999</v>
      </c>
      <c r="M1500" s="302">
        <v>40.036000000000001</v>
      </c>
      <c r="N1500" s="302">
        <v>40.796999999999997</v>
      </c>
      <c r="O1500" s="302">
        <v>40.03</v>
      </c>
      <c r="P1500" s="302">
        <v>39.762</v>
      </c>
      <c r="Q1500" s="302">
        <v>39.978999999999999</v>
      </c>
      <c r="R1500" s="302">
        <v>40.023000000000003</v>
      </c>
    </row>
    <row r="1501" spans="1:18">
      <c r="A1501">
        <v>1499</v>
      </c>
      <c r="B1501">
        <v>39.965000000000003</v>
      </c>
      <c r="C1501">
        <v>39.396999999999998</v>
      </c>
      <c r="D1501">
        <v>40.295000000000002</v>
      </c>
      <c r="E1501">
        <v>39.26</v>
      </c>
      <c r="F1501">
        <v>38.909999999999997</v>
      </c>
      <c r="G1501">
        <v>41.783000000000001</v>
      </c>
      <c r="H1501">
        <v>40.585000000000001</v>
      </c>
      <c r="I1501" s="302">
        <v>39.883000000000003</v>
      </c>
      <c r="J1501" s="302">
        <v>40.061</v>
      </c>
      <c r="K1501" s="302">
        <v>39.664000000000001</v>
      </c>
      <c r="L1501" s="302">
        <v>41.939</v>
      </c>
      <c r="M1501" s="302">
        <v>40.335999999999999</v>
      </c>
      <c r="N1501" s="302">
        <v>40.996000000000002</v>
      </c>
      <c r="O1501" s="302">
        <v>39.948</v>
      </c>
      <c r="P1501" s="302">
        <v>39.512</v>
      </c>
      <c r="Q1501" s="302">
        <v>39.750999999999998</v>
      </c>
      <c r="R1501" s="302">
        <v>40.228000000000002</v>
      </c>
    </row>
    <row r="1502" spans="1:18">
      <c r="A1502">
        <v>1500</v>
      </c>
      <c r="B1502">
        <v>40.173000000000002</v>
      </c>
      <c r="C1502">
        <v>38.844999999999999</v>
      </c>
      <c r="D1502">
        <v>40.116999999999997</v>
      </c>
      <c r="E1502">
        <v>39.624000000000002</v>
      </c>
      <c r="F1502">
        <v>39.033999999999999</v>
      </c>
      <c r="G1502">
        <v>39.929000000000002</v>
      </c>
      <c r="H1502">
        <v>40.161999999999999</v>
      </c>
      <c r="I1502" s="302">
        <v>39.741</v>
      </c>
      <c r="J1502" s="302">
        <v>40.353999999999999</v>
      </c>
      <c r="K1502" s="302">
        <v>40.024000000000001</v>
      </c>
      <c r="L1502" s="302">
        <v>41.567</v>
      </c>
      <c r="M1502" s="302">
        <v>39.979999999999997</v>
      </c>
      <c r="N1502" s="302">
        <v>42.183</v>
      </c>
      <c r="O1502" s="302">
        <v>39.875</v>
      </c>
      <c r="P1502" s="302">
        <v>39.697000000000003</v>
      </c>
      <c r="Q1502" s="302">
        <v>40.847000000000001</v>
      </c>
      <c r="R1502" s="302">
        <v>39.950000000000003</v>
      </c>
    </row>
    <row r="1503" spans="1:18">
      <c r="A1503">
        <v>1501</v>
      </c>
      <c r="B1503">
        <v>40.831000000000003</v>
      </c>
      <c r="C1503">
        <v>39.326999999999998</v>
      </c>
      <c r="D1503">
        <v>41.174999999999997</v>
      </c>
      <c r="E1503">
        <v>39.438000000000002</v>
      </c>
      <c r="F1503">
        <v>38.898000000000003</v>
      </c>
      <c r="G1503">
        <v>39.783999999999999</v>
      </c>
      <c r="H1503">
        <v>41.984999999999999</v>
      </c>
      <c r="I1503" s="302">
        <v>39.786999999999999</v>
      </c>
      <c r="J1503" s="302">
        <v>40.03</v>
      </c>
      <c r="K1503" s="302">
        <v>39.930999999999997</v>
      </c>
      <c r="L1503" s="302">
        <v>42.241</v>
      </c>
      <c r="M1503" s="302">
        <v>40.012999999999998</v>
      </c>
      <c r="N1503" s="302">
        <v>40.054000000000002</v>
      </c>
      <c r="O1503" s="302">
        <v>39.874000000000002</v>
      </c>
      <c r="P1503" s="302">
        <v>39.570999999999998</v>
      </c>
      <c r="Q1503" s="302">
        <v>39.825000000000003</v>
      </c>
      <c r="R1503" s="302">
        <v>40.231999999999999</v>
      </c>
    </row>
    <row r="1504" spans="1:18">
      <c r="A1504">
        <v>1502</v>
      </c>
      <c r="B1504">
        <v>41.737000000000002</v>
      </c>
      <c r="C1504">
        <v>39.313000000000002</v>
      </c>
      <c r="D1504">
        <v>42.098999999999997</v>
      </c>
      <c r="E1504">
        <v>39.326000000000001</v>
      </c>
      <c r="F1504">
        <v>39.225000000000001</v>
      </c>
      <c r="G1504">
        <v>40.225999999999999</v>
      </c>
      <c r="H1504">
        <v>40.802999999999997</v>
      </c>
      <c r="I1504" s="302">
        <v>39.781999999999996</v>
      </c>
      <c r="J1504" s="302">
        <v>40.024999999999999</v>
      </c>
      <c r="K1504" s="302">
        <v>39.811</v>
      </c>
      <c r="L1504" s="302">
        <v>42.509</v>
      </c>
      <c r="M1504" s="302">
        <v>40.139000000000003</v>
      </c>
      <c r="N1504" s="302">
        <v>40.523000000000003</v>
      </c>
      <c r="O1504" s="302">
        <v>39.78</v>
      </c>
      <c r="P1504" s="302">
        <v>39.64</v>
      </c>
      <c r="Q1504" s="302">
        <v>39.816000000000003</v>
      </c>
      <c r="R1504" s="302">
        <v>40.034999999999997</v>
      </c>
    </row>
    <row r="1505" spans="1:18">
      <c r="A1505">
        <v>1503</v>
      </c>
      <c r="B1505">
        <v>39.917999999999999</v>
      </c>
      <c r="C1505">
        <v>39.268000000000001</v>
      </c>
      <c r="D1505">
        <v>40.037999999999997</v>
      </c>
      <c r="E1505">
        <v>39.447000000000003</v>
      </c>
      <c r="F1505">
        <v>39.436</v>
      </c>
      <c r="G1505">
        <v>39.926000000000002</v>
      </c>
      <c r="H1505">
        <v>40.234999999999999</v>
      </c>
      <c r="I1505" s="302">
        <v>40.39</v>
      </c>
      <c r="J1505" s="302">
        <v>40.118000000000002</v>
      </c>
      <c r="K1505" s="302">
        <v>39.850999999999999</v>
      </c>
      <c r="L1505" s="302">
        <v>42.463999999999999</v>
      </c>
      <c r="M1505" s="302">
        <v>40.069000000000003</v>
      </c>
      <c r="N1505" s="302">
        <v>39.848999999999997</v>
      </c>
      <c r="O1505" s="302">
        <v>39.968000000000004</v>
      </c>
      <c r="P1505" s="302">
        <v>39.756999999999998</v>
      </c>
      <c r="Q1505" s="302">
        <v>39.817</v>
      </c>
      <c r="R1505" s="302">
        <v>40.234000000000002</v>
      </c>
    </row>
    <row r="1506" spans="1:18">
      <c r="A1506">
        <v>1504</v>
      </c>
      <c r="B1506">
        <v>42.957999999999998</v>
      </c>
      <c r="C1506">
        <v>39.265000000000001</v>
      </c>
      <c r="D1506">
        <v>39.597999999999999</v>
      </c>
      <c r="E1506">
        <v>39.33</v>
      </c>
      <c r="F1506">
        <v>38.942999999999998</v>
      </c>
      <c r="G1506">
        <v>40.512</v>
      </c>
      <c r="H1506">
        <v>39.948999999999998</v>
      </c>
      <c r="I1506" s="302">
        <v>39.951000000000001</v>
      </c>
      <c r="J1506" s="302">
        <v>40.134</v>
      </c>
      <c r="K1506" s="302">
        <v>39.741</v>
      </c>
      <c r="L1506" s="302">
        <v>41.954000000000001</v>
      </c>
      <c r="M1506" s="302">
        <v>40.036999999999999</v>
      </c>
      <c r="N1506" s="302">
        <v>39.863999999999997</v>
      </c>
      <c r="O1506" s="302">
        <v>39.893000000000001</v>
      </c>
      <c r="P1506" s="302">
        <v>39.67</v>
      </c>
      <c r="Q1506" s="302">
        <v>39.744</v>
      </c>
      <c r="R1506" s="302">
        <v>40.078000000000003</v>
      </c>
    </row>
    <row r="1507" spans="1:18">
      <c r="A1507">
        <v>1505</v>
      </c>
      <c r="B1507">
        <v>39.457999999999998</v>
      </c>
      <c r="C1507">
        <v>39.231000000000002</v>
      </c>
      <c r="D1507">
        <v>41.149000000000001</v>
      </c>
      <c r="E1507">
        <v>39.274000000000001</v>
      </c>
      <c r="F1507">
        <v>38.993000000000002</v>
      </c>
      <c r="G1507">
        <v>40.533000000000001</v>
      </c>
      <c r="H1507">
        <v>39.883000000000003</v>
      </c>
      <c r="I1507" s="302">
        <v>39.945999999999998</v>
      </c>
      <c r="J1507" s="302">
        <v>40.043999999999997</v>
      </c>
      <c r="K1507" s="302">
        <v>39.942</v>
      </c>
      <c r="L1507" s="302">
        <v>41.798000000000002</v>
      </c>
      <c r="M1507" s="302">
        <v>39.984000000000002</v>
      </c>
      <c r="N1507" s="302">
        <v>39.817</v>
      </c>
      <c r="O1507" s="302">
        <v>39.893999999999998</v>
      </c>
      <c r="P1507" s="302">
        <v>39.595999999999997</v>
      </c>
      <c r="Q1507" s="302">
        <v>40.24</v>
      </c>
      <c r="R1507" s="302">
        <v>40.052</v>
      </c>
    </row>
    <row r="1508" spans="1:18">
      <c r="A1508">
        <v>1506</v>
      </c>
      <c r="B1508">
        <v>39.426000000000002</v>
      </c>
      <c r="C1508">
        <v>40.725999999999999</v>
      </c>
      <c r="D1508">
        <v>40.24</v>
      </c>
      <c r="E1508">
        <v>39.201000000000001</v>
      </c>
      <c r="F1508">
        <v>39.040999999999997</v>
      </c>
      <c r="G1508">
        <v>40.19</v>
      </c>
      <c r="H1508">
        <v>39.728999999999999</v>
      </c>
      <c r="I1508" s="302">
        <v>143.70400000000001</v>
      </c>
      <c r="J1508" s="302">
        <v>40.079000000000001</v>
      </c>
      <c r="K1508" s="302">
        <v>39.869999999999997</v>
      </c>
      <c r="L1508" s="302">
        <v>41.723999999999997</v>
      </c>
      <c r="M1508" s="302">
        <v>39.844999999999999</v>
      </c>
      <c r="N1508" s="302">
        <v>40.006</v>
      </c>
      <c r="O1508" s="302">
        <v>39.956000000000003</v>
      </c>
      <c r="P1508" s="302">
        <v>39.512</v>
      </c>
      <c r="Q1508" s="302">
        <v>41.067</v>
      </c>
      <c r="R1508" s="302">
        <v>40.110999999999997</v>
      </c>
    </row>
    <row r="1509" spans="1:18">
      <c r="A1509">
        <v>1507</v>
      </c>
      <c r="B1509">
        <v>39.43</v>
      </c>
      <c r="C1509">
        <v>40.401000000000003</v>
      </c>
      <c r="D1509">
        <v>40.112000000000002</v>
      </c>
      <c r="E1509">
        <v>39.457000000000001</v>
      </c>
      <c r="F1509">
        <v>39.155000000000001</v>
      </c>
      <c r="G1509">
        <v>40.383000000000003</v>
      </c>
      <c r="H1509">
        <v>39.837000000000003</v>
      </c>
      <c r="I1509" s="302">
        <v>40.807000000000002</v>
      </c>
      <c r="J1509" s="302">
        <v>40.137999999999998</v>
      </c>
      <c r="K1509" s="302">
        <v>39.746000000000002</v>
      </c>
      <c r="L1509" s="302">
        <v>41.838000000000001</v>
      </c>
      <c r="M1509" s="302">
        <v>40.131</v>
      </c>
      <c r="N1509" s="302">
        <v>39.726999999999997</v>
      </c>
      <c r="O1509" s="302">
        <v>39.872</v>
      </c>
      <c r="P1509" s="302">
        <v>39.664999999999999</v>
      </c>
      <c r="Q1509" s="302">
        <v>41.966999999999999</v>
      </c>
      <c r="R1509" s="302">
        <v>40.161999999999999</v>
      </c>
    </row>
    <row r="1510" spans="1:18">
      <c r="A1510">
        <v>1508</v>
      </c>
      <c r="B1510">
        <v>39.252000000000002</v>
      </c>
      <c r="C1510">
        <v>39.174999999999997</v>
      </c>
      <c r="D1510">
        <v>40.024999999999999</v>
      </c>
      <c r="E1510">
        <v>41.709000000000003</v>
      </c>
      <c r="F1510">
        <v>39.609000000000002</v>
      </c>
      <c r="G1510">
        <v>39.774999999999999</v>
      </c>
      <c r="H1510">
        <v>39.93</v>
      </c>
      <c r="I1510" s="302">
        <v>40.585000000000001</v>
      </c>
      <c r="J1510" s="302">
        <v>40.136000000000003</v>
      </c>
      <c r="K1510" s="302">
        <v>39.741</v>
      </c>
      <c r="L1510" s="302">
        <v>42.069000000000003</v>
      </c>
      <c r="M1510" s="302">
        <v>39.869999999999997</v>
      </c>
      <c r="N1510" s="302">
        <v>39.761000000000003</v>
      </c>
      <c r="O1510" s="302">
        <v>39.807000000000002</v>
      </c>
      <c r="P1510" s="302">
        <v>39.878999999999998</v>
      </c>
      <c r="Q1510" s="302">
        <v>40.036999999999999</v>
      </c>
      <c r="R1510" s="302">
        <v>40.378</v>
      </c>
    </row>
    <row r="1511" spans="1:18">
      <c r="A1511">
        <v>1509</v>
      </c>
      <c r="B1511">
        <v>39.348999999999997</v>
      </c>
      <c r="C1511">
        <v>38.972000000000001</v>
      </c>
      <c r="D1511">
        <v>39.997</v>
      </c>
      <c r="E1511">
        <v>39.527999999999999</v>
      </c>
      <c r="F1511">
        <v>39.94</v>
      </c>
      <c r="G1511">
        <v>40.247</v>
      </c>
      <c r="H1511">
        <v>39.935000000000002</v>
      </c>
      <c r="I1511" s="302">
        <v>40.271999999999998</v>
      </c>
      <c r="J1511" s="302">
        <v>40.182000000000002</v>
      </c>
      <c r="K1511" s="302">
        <v>39.798000000000002</v>
      </c>
      <c r="L1511" s="302">
        <v>41.365000000000002</v>
      </c>
      <c r="M1511" s="302">
        <v>39.887999999999998</v>
      </c>
      <c r="N1511" s="302">
        <v>40.036999999999999</v>
      </c>
      <c r="O1511" s="302">
        <v>39.883000000000003</v>
      </c>
      <c r="P1511" s="302">
        <v>39.773000000000003</v>
      </c>
      <c r="Q1511" s="302">
        <v>41.386000000000003</v>
      </c>
      <c r="R1511" s="302">
        <v>40.49</v>
      </c>
    </row>
    <row r="1512" spans="1:18">
      <c r="A1512">
        <v>1510</v>
      </c>
      <c r="B1512">
        <v>39.798999999999999</v>
      </c>
      <c r="C1512">
        <v>39.003</v>
      </c>
      <c r="D1512">
        <v>39.994999999999997</v>
      </c>
      <c r="E1512">
        <v>39.656999999999996</v>
      </c>
      <c r="F1512">
        <v>39.548999999999999</v>
      </c>
      <c r="G1512">
        <v>40.045000000000002</v>
      </c>
      <c r="H1512">
        <v>39.750999999999998</v>
      </c>
      <c r="I1512" s="302">
        <v>40.32</v>
      </c>
      <c r="J1512" s="302">
        <v>40.192999999999998</v>
      </c>
      <c r="K1512" s="302">
        <v>39.939</v>
      </c>
      <c r="L1512" s="302">
        <v>41.728000000000002</v>
      </c>
      <c r="M1512" s="302">
        <v>39.902000000000001</v>
      </c>
      <c r="N1512" s="302">
        <v>39.834000000000003</v>
      </c>
      <c r="O1512" s="302">
        <v>39.709000000000003</v>
      </c>
      <c r="P1512" s="302">
        <v>39.695999999999998</v>
      </c>
      <c r="Q1512" s="302">
        <v>40.039000000000001</v>
      </c>
      <c r="R1512" s="302">
        <v>40.067</v>
      </c>
    </row>
    <row r="1513" spans="1:18">
      <c r="A1513">
        <v>1511</v>
      </c>
      <c r="B1513">
        <v>39.165999999999997</v>
      </c>
      <c r="C1513">
        <v>39.076000000000001</v>
      </c>
      <c r="D1513">
        <v>39.994999999999997</v>
      </c>
      <c r="E1513">
        <v>39.194000000000003</v>
      </c>
      <c r="F1513">
        <v>39.866</v>
      </c>
      <c r="G1513">
        <v>39.917000000000002</v>
      </c>
      <c r="H1513">
        <v>39.756</v>
      </c>
      <c r="I1513" s="302">
        <v>40.481000000000002</v>
      </c>
      <c r="J1513" s="302">
        <v>39.86</v>
      </c>
      <c r="K1513" s="302">
        <v>39.716999999999999</v>
      </c>
      <c r="L1513" s="302">
        <v>43.460999999999999</v>
      </c>
      <c r="M1513" s="302">
        <v>40.067</v>
      </c>
      <c r="N1513" s="302">
        <v>39.792000000000002</v>
      </c>
      <c r="O1513" s="302">
        <v>39.807000000000002</v>
      </c>
      <c r="P1513" s="302">
        <v>39.851999999999997</v>
      </c>
      <c r="Q1513" s="302">
        <v>39.822000000000003</v>
      </c>
      <c r="R1513" s="302">
        <v>41.116999999999997</v>
      </c>
    </row>
    <row r="1514" spans="1:18">
      <c r="A1514">
        <v>1512</v>
      </c>
      <c r="B1514">
        <v>39.064</v>
      </c>
      <c r="C1514">
        <v>38.896000000000001</v>
      </c>
      <c r="D1514">
        <v>39.649000000000001</v>
      </c>
      <c r="E1514">
        <v>39.308</v>
      </c>
      <c r="F1514">
        <v>39.808</v>
      </c>
      <c r="G1514">
        <v>40.552999999999997</v>
      </c>
      <c r="H1514">
        <v>40.036000000000001</v>
      </c>
      <c r="I1514" s="302">
        <v>40.378</v>
      </c>
      <c r="J1514" s="302">
        <v>39.905999999999999</v>
      </c>
      <c r="K1514" s="302">
        <v>39.732999999999997</v>
      </c>
      <c r="L1514" s="302">
        <v>41.640999999999998</v>
      </c>
      <c r="M1514" s="302">
        <v>39.997</v>
      </c>
      <c r="N1514" s="302">
        <v>39.832000000000001</v>
      </c>
      <c r="O1514" s="302">
        <v>40.061999999999998</v>
      </c>
      <c r="P1514" s="302">
        <v>39.752000000000002</v>
      </c>
      <c r="Q1514" s="302">
        <v>39.731999999999999</v>
      </c>
      <c r="R1514" s="302">
        <v>40.4</v>
      </c>
    </row>
    <row r="1515" spans="1:18">
      <c r="A1515">
        <v>1513</v>
      </c>
      <c r="B1515">
        <v>39.325000000000003</v>
      </c>
      <c r="C1515">
        <v>38.831000000000003</v>
      </c>
      <c r="D1515">
        <v>39.783000000000001</v>
      </c>
      <c r="E1515">
        <v>39.258000000000003</v>
      </c>
      <c r="F1515">
        <v>39.287999999999997</v>
      </c>
      <c r="G1515">
        <v>40.133000000000003</v>
      </c>
      <c r="H1515">
        <v>39.597999999999999</v>
      </c>
      <c r="I1515" s="302">
        <v>40.112000000000002</v>
      </c>
      <c r="J1515" s="302">
        <v>39.627000000000002</v>
      </c>
      <c r="K1515" s="302">
        <v>39.636000000000003</v>
      </c>
      <c r="L1515" s="302">
        <v>42.118000000000002</v>
      </c>
      <c r="M1515" s="302">
        <v>40.000999999999998</v>
      </c>
      <c r="N1515" s="302">
        <v>39.777000000000001</v>
      </c>
      <c r="O1515" s="302">
        <v>39.838000000000001</v>
      </c>
      <c r="P1515" s="302">
        <v>39.848999999999997</v>
      </c>
      <c r="Q1515" s="302">
        <v>39.920999999999999</v>
      </c>
      <c r="R1515" s="302">
        <v>40.442999999999998</v>
      </c>
    </row>
    <row r="1516" spans="1:18">
      <c r="A1516">
        <v>1514</v>
      </c>
      <c r="B1516">
        <v>39.231000000000002</v>
      </c>
      <c r="C1516">
        <v>39.204000000000001</v>
      </c>
      <c r="D1516">
        <v>39.987000000000002</v>
      </c>
      <c r="E1516">
        <v>39.235999999999997</v>
      </c>
      <c r="F1516">
        <v>39.262999999999998</v>
      </c>
      <c r="G1516">
        <v>41.985999999999997</v>
      </c>
      <c r="H1516">
        <v>39.76</v>
      </c>
      <c r="I1516" s="302">
        <v>40.055</v>
      </c>
      <c r="J1516" s="302">
        <v>39.979999999999997</v>
      </c>
      <c r="K1516" s="302">
        <v>39.811999999999998</v>
      </c>
      <c r="L1516" s="302">
        <v>41.963999999999999</v>
      </c>
      <c r="M1516" s="302">
        <v>40.479999999999997</v>
      </c>
      <c r="N1516" s="302">
        <v>39.953000000000003</v>
      </c>
      <c r="O1516" s="302">
        <v>40.009</v>
      </c>
      <c r="P1516" s="302">
        <v>39.619</v>
      </c>
      <c r="Q1516" s="302">
        <v>39.761000000000003</v>
      </c>
      <c r="R1516" s="302">
        <v>40.618000000000002</v>
      </c>
    </row>
    <row r="1517" spans="1:18">
      <c r="A1517">
        <v>1515</v>
      </c>
      <c r="B1517">
        <v>39.037999999999997</v>
      </c>
      <c r="C1517">
        <v>39.075000000000003</v>
      </c>
      <c r="D1517">
        <v>40.143000000000001</v>
      </c>
      <c r="E1517">
        <v>39.767000000000003</v>
      </c>
      <c r="F1517">
        <v>40.835999999999999</v>
      </c>
      <c r="G1517">
        <v>40.07</v>
      </c>
      <c r="H1517">
        <v>39.634999999999998</v>
      </c>
      <c r="I1517" s="302">
        <v>40.161000000000001</v>
      </c>
      <c r="J1517" s="302">
        <v>39.762</v>
      </c>
      <c r="K1517" s="302">
        <v>39.896999999999998</v>
      </c>
      <c r="L1517" s="302">
        <v>41.899000000000001</v>
      </c>
      <c r="M1517" s="302">
        <v>39.896999999999998</v>
      </c>
      <c r="N1517" s="302">
        <v>39.872999999999998</v>
      </c>
      <c r="O1517" s="302">
        <v>39.747</v>
      </c>
      <c r="P1517" s="302">
        <v>39.622999999999998</v>
      </c>
      <c r="Q1517" s="302">
        <v>39.793999999999997</v>
      </c>
      <c r="R1517" s="302">
        <v>40.465000000000003</v>
      </c>
    </row>
    <row r="1518" spans="1:18">
      <c r="A1518">
        <v>1516</v>
      </c>
      <c r="B1518">
        <v>38.932000000000002</v>
      </c>
      <c r="C1518">
        <v>38.956000000000003</v>
      </c>
      <c r="D1518">
        <v>40.886000000000003</v>
      </c>
      <c r="E1518">
        <v>40.353000000000002</v>
      </c>
      <c r="F1518">
        <v>44.996000000000002</v>
      </c>
      <c r="G1518">
        <v>40.11</v>
      </c>
      <c r="H1518">
        <v>39.677</v>
      </c>
      <c r="I1518" s="302">
        <v>39.991</v>
      </c>
      <c r="J1518" s="302">
        <v>40.195</v>
      </c>
      <c r="K1518" s="302">
        <v>40.076999999999998</v>
      </c>
      <c r="L1518" s="302">
        <v>41.545999999999999</v>
      </c>
      <c r="M1518" s="302">
        <v>39.938000000000002</v>
      </c>
      <c r="N1518" s="302">
        <v>39.768000000000001</v>
      </c>
      <c r="O1518" s="302">
        <v>39.783999999999999</v>
      </c>
      <c r="P1518" s="302">
        <v>39.838999999999999</v>
      </c>
      <c r="Q1518" s="302">
        <v>140.946</v>
      </c>
      <c r="R1518" s="302">
        <v>40.317</v>
      </c>
    </row>
    <row r="1519" spans="1:18">
      <c r="A1519">
        <v>1517</v>
      </c>
      <c r="B1519">
        <v>39.436</v>
      </c>
      <c r="C1519">
        <v>39.335000000000001</v>
      </c>
      <c r="D1519">
        <v>40.255000000000003</v>
      </c>
      <c r="E1519">
        <v>40.146999999999998</v>
      </c>
      <c r="F1519">
        <v>40.212000000000003</v>
      </c>
      <c r="G1519">
        <v>40.054000000000002</v>
      </c>
      <c r="H1519">
        <v>39.773000000000003</v>
      </c>
      <c r="I1519" s="302">
        <v>40.134</v>
      </c>
      <c r="J1519" s="302">
        <v>39.863999999999997</v>
      </c>
      <c r="K1519" s="302">
        <v>39.945</v>
      </c>
      <c r="L1519" s="302">
        <v>41.793999999999997</v>
      </c>
      <c r="M1519" s="302">
        <v>40.082999999999998</v>
      </c>
      <c r="N1519" s="302">
        <v>39.914999999999999</v>
      </c>
      <c r="O1519" s="302">
        <v>39.963999999999999</v>
      </c>
      <c r="P1519" s="302">
        <v>39.728999999999999</v>
      </c>
      <c r="Q1519" s="302">
        <v>40.609000000000002</v>
      </c>
      <c r="R1519" s="302">
        <v>40.347999999999999</v>
      </c>
    </row>
    <row r="1520" spans="1:18">
      <c r="A1520">
        <v>1518</v>
      </c>
      <c r="B1520">
        <v>39.006999999999998</v>
      </c>
      <c r="C1520">
        <v>39.067</v>
      </c>
      <c r="D1520">
        <v>39.951999999999998</v>
      </c>
      <c r="E1520">
        <v>40.011000000000003</v>
      </c>
      <c r="F1520">
        <v>39.585000000000001</v>
      </c>
      <c r="G1520">
        <v>40.125</v>
      </c>
      <c r="H1520">
        <v>39.838000000000001</v>
      </c>
      <c r="I1520" s="302">
        <v>40.186999999999998</v>
      </c>
      <c r="J1520" s="302">
        <v>39.902000000000001</v>
      </c>
      <c r="K1520" s="302">
        <v>39.85</v>
      </c>
      <c r="L1520" s="302">
        <v>41.328000000000003</v>
      </c>
      <c r="M1520" s="302">
        <v>40.152000000000001</v>
      </c>
      <c r="N1520" s="302">
        <v>39.703000000000003</v>
      </c>
      <c r="O1520" s="302">
        <v>39.848999999999997</v>
      </c>
      <c r="P1520" s="302">
        <v>39.677</v>
      </c>
      <c r="Q1520" s="302">
        <v>40.280999999999999</v>
      </c>
      <c r="R1520" s="302">
        <v>40.365000000000002</v>
      </c>
    </row>
    <row r="1521" spans="1:18">
      <c r="A1521">
        <v>1519</v>
      </c>
      <c r="B1521">
        <v>39.786000000000001</v>
      </c>
      <c r="C1521">
        <v>39.207999999999998</v>
      </c>
      <c r="D1521">
        <v>40.261000000000003</v>
      </c>
      <c r="E1521">
        <v>39.889000000000003</v>
      </c>
      <c r="F1521">
        <v>39.334000000000003</v>
      </c>
      <c r="G1521">
        <v>40.365000000000002</v>
      </c>
      <c r="H1521">
        <v>39.915999999999997</v>
      </c>
      <c r="I1521" s="302">
        <v>39.970999999999997</v>
      </c>
      <c r="J1521" s="302">
        <v>39.96</v>
      </c>
      <c r="K1521" s="302">
        <v>39.927999999999997</v>
      </c>
      <c r="L1521" s="302">
        <v>41.662999999999997</v>
      </c>
      <c r="M1521" s="302">
        <v>40.045999999999999</v>
      </c>
      <c r="N1521" s="302">
        <v>39.741999999999997</v>
      </c>
      <c r="O1521" s="302">
        <v>39.926000000000002</v>
      </c>
      <c r="P1521" s="302">
        <v>39.573999999999998</v>
      </c>
      <c r="Q1521" s="302">
        <v>40.121000000000002</v>
      </c>
      <c r="R1521" s="302">
        <v>40.104999999999997</v>
      </c>
    </row>
    <row r="1522" spans="1:18">
      <c r="A1522">
        <v>1520</v>
      </c>
      <c r="B1522">
        <v>39.417000000000002</v>
      </c>
      <c r="C1522">
        <v>39.237000000000002</v>
      </c>
      <c r="D1522">
        <v>39.417999999999999</v>
      </c>
      <c r="E1522">
        <v>39.418999999999997</v>
      </c>
      <c r="F1522">
        <v>39.094999999999999</v>
      </c>
      <c r="G1522">
        <v>40.143000000000001</v>
      </c>
      <c r="H1522">
        <v>39.491999999999997</v>
      </c>
      <c r="I1522" s="302">
        <v>40.146000000000001</v>
      </c>
      <c r="J1522" s="302">
        <v>40.066000000000003</v>
      </c>
      <c r="K1522" s="302">
        <v>39.826000000000001</v>
      </c>
      <c r="L1522" s="302">
        <v>41.161000000000001</v>
      </c>
      <c r="M1522" s="302">
        <v>40.003999999999998</v>
      </c>
      <c r="N1522" s="302">
        <v>39.74</v>
      </c>
      <c r="O1522" s="302">
        <v>39.944000000000003</v>
      </c>
      <c r="P1522" s="302">
        <v>39.502000000000002</v>
      </c>
      <c r="Q1522" s="302">
        <v>39.832000000000001</v>
      </c>
      <c r="R1522" s="302">
        <v>40.399000000000001</v>
      </c>
    </row>
    <row r="1523" spans="1:18">
      <c r="A1523">
        <v>1521</v>
      </c>
      <c r="B1523">
        <v>39.21</v>
      </c>
      <c r="C1523">
        <v>39.128999999999998</v>
      </c>
      <c r="D1523">
        <v>39.256</v>
      </c>
      <c r="E1523">
        <v>39.883000000000003</v>
      </c>
      <c r="F1523">
        <v>39.067999999999998</v>
      </c>
      <c r="G1523">
        <v>40.128</v>
      </c>
      <c r="H1523">
        <v>39.960999999999999</v>
      </c>
      <c r="I1523" s="302">
        <v>42.363</v>
      </c>
      <c r="J1523" s="302">
        <v>39.771000000000001</v>
      </c>
      <c r="K1523" s="302">
        <v>39.972999999999999</v>
      </c>
      <c r="L1523" s="302">
        <v>41.62</v>
      </c>
      <c r="M1523" s="302">
        <v>39.993000000000002</v>
      </c>
      <c r="N1523" s="302">
        <v>39.722999999999999</v>
      </c>
      <c r="O1523" s="302">
        <v>39.787999999999997</v>
      </c>
      <c r="P1523" s="302">
        <v>39.695</v>
      </c>
      <c r="Q1523" s="302">
        <v>40.070999999999998</v>
      </c>
      <c r="R1523" s="302">
        <v>40.21</v>
      </c>
    </row>
    <row r="1524" spans="1:18">
      <c r="A1524">
        <v>1522</v>
      </c>
      <c r="B1524">
        <v>39.524000000000001</v>
      </c>
      <c r="C1524">
        <v>39.372</v>
      </c>
      <c r="D1524">
        <v>39.130000000000003</v>
      </c>
      <c r="E1524">
        <v>40.313000000000002</v>
      </c>
      <c r="F1524">
        <v>39.110999999999997</v>
      </c>
      <c r="G1524">
        <v>39.921999999999997</v>
      </c>
      <c r="H1524">
        <v>40.033000000000001</v>
      </c>
      <c r="I1524" s="302">
        <v>40.308999999999997</v>
      </c>
      <c r="J1524" s="302">
        <v>39.792999999999999</v>
      </c>
      <c r="K1524" s="302">
        <v>39.831000000000003</v>
      </c>
      <c r="L1524" s="302">
        <v>41.704000000000001</v>
      </c>
      <c r="M1524" s="302">
        <v>40.213000000000001</v>
      </c>
      <c r="N1524" s="302">
        <v>39.713999999999999</v>
      </c>
      <c r="O1524" s="302">
        <v>39.674999999999997</v>
      </c>
      <c r="P1524" s="302">
        <v>39.865000000000002</v>
      </c>
      <c r="Q1524" s="302">
        <v>40.261000000000003</v>
      </c>
      <c r="R1524" s="302">
        <v>40.316000000000003</v>
      </c>
    </row>
    <row r="1525" spans="1:18">
      <c r="A1525">
        <v>1523</v>
      </c>
      <c r="B1525">
        <v>39.119999999999997</v>
      </c>
      <c r="C1525">
        <v>39.252000000000002</v>
      </c>
      <c r="D1525">
        <v>39.518999999999998</v>
      </c>
      <c r="E1525">
        <v>39.947000000000003</v>
      </c>
      <c r="F1525">
        <v>39.119999999999997</v>
      </c>
      <c r="G1525">
        <v>40.161000000000001</v>
      </c>
      <c r="H1525">
        <v>41.491999999999997</v>
      </c>
      <c r="I1525" s="302">
        <v>39.996000000000002</v>
      </c>
      <c r="J1525" s="302">
        <v>39.729999999999997</v>
      </c>
      <c r="K1525" s="302">
        <v>39.880000000000003</v>
      </c>
      <c r="L1525" s="302">
        <v>41.506</v>
      </c>
      <c r="M1525" s="302">
        <v>40.107999999999997</v>
      </c>
      <c r="N1525" s="302">
        <v>39.652999999999999</v>
      </c>
      <c r="O1525" s="302">
        <v>39.789000000000001</v>
      </c>
      <c r="P1525" s="302">
        <v>39.594999999999999</v>
      </c>
      <c r="Q1525" s="302">
        <v>39.588000000000001</v>
      </c>
      <c r="R1525" s="302">
        <v>40.74</v>
      </c>
    </row>
    <row r="1526" spans="1:18">
      <c r="A1526">
        <v>1524</v>
      </c>
      <c r="B1526">
        <v>39.088999999999999</v>
      </c>
      <c r="C1526">
        <v>38.997999999999998</v>
      </c>
      <c r="D1526">
        <v>40.790999999999997</v>
      </c>
      <c r="E1526">
        <v>39.728000000000002</v>
      </c>
      <c r="F1526">
        <v>39.207000000000001</v>
      </c>
      <c r="G1526">
        <v>39.869999999999997</v>
      </c>
      <c r="H1526">
        <v>42.866999999999997</v>
      </c>
      <c r="I1526" s="302">
        <v>40.070999999999998</v>
      </c>
      <c r="J1526" s="302">
        <v>39.880000000000003</v>
      </c>
      <c r="K1526" s="302">
        <v>40.384</v>
      </c>
      <c r="L1526" s="302">
        <v>41.3</v>
      </c>
      <c r="M1526" s="302">
        <v>39.889000000000003</v>
      </c>
      <c r="N1526" s="302">
        <v>39.841000000000001</v>
      </c>
      <c r="O1526" s="302">
        <v>39.83</v>
      </c>
      <c r="P1526" s="302">
        <v>39.631</v>
      </c>
      <c r="Q1526" s="302">
        <v>39.710999999999999</v>
      </c>
      <c r="R1526" s="302">
        <v>142.66300000000001</v>
      </c>
    </row>
    <row r="1527" spans="1:18">
      <c r="A1527">
        <v>1525</v>
      </c>
      <c r="B1527">
        <v>39.817999999999998</v>
      </c>
      <c r="C1527">
        <v>39.253</v>
      </c>
      <c r="D1527">
        <v>41.530999999999999</v>
      </c>
      <c r="E1527">
        <v>39.688000000000002</v>
      </c>
      <c r="F1527">
        <v>39.322000000000003</v>
      </c>
      <c r="G1527">
        <v>40.076000000000001</v>
      </c>
      <c r="H1527">
        <v>39.655000000000001</v>
      </c>
      <c r="I1527" s="302">
        <v>39.875</v>
      </c>
      <c r="J1527" s="302">
        <v>39.732999999999997</v>
      </c>
      <c r="K1527" s="302">
        <v>40.042000000000002</v>
      </c>
      <c r="L1527" s="302">
        <v>41.588999999999999</v>
      </c>
      <c r="M1527" s="302">
        <v>40.154000000000003</v>
      </c>
      <c r="N1527" s="302">
        <v>39.591000000000001</v>
      </c>
      <c r="O1527" s="302">
        <v>39.816000000000003</v>
      </c>
      <c r="P1527" s="302">
        <v>40.328000000000003</v>
      </c>
      <c r="Q1527" s="302">
        <v>39.866999999999997</v>
      </c>
      <c r="R1527" s="302">
        <v>41.305</v>
      </c>
    </row>
    <row r="1528" spans="1:18">
      <c r="A1528">
        <v>1526</v>
      </c>
      <c r="B1528">
        <v>39.219000000000001</v>
      </c>
      <c r="C1528">
        <v>79.557000000000002</v>
      </c>
      <c r="D1528">
        <v>40.213000000000001</v>
      </c>
      <c r="E1528">
        <v>39.503</v>
      </c>
      <c r="F1528">
        <v>39.191000000000003</v>
      </c>
      <c r="G1528">
        <v>42.515000000000001</v>
      </c>
      <c r="H1528">
        <v>39.436999999999998</v>
      </c>
      <c r="I1528" s="302">
        <v>40.1</v>
      </c>
      <c r="J1528" s="302">
        <v>40.106000000000002</v>
      </c>
      <c r="K1528" s="302">
        <v>141.46299999999999</v>
      </c>
      <c r="L1528" s="302">
        <v>41.485999999999997</v>
      </c>
      <c r="M1528" s="302">
        <v>40.137</v>
      </c>
      <c r="N1528" s="302">
        <v>39.546999999999997</v>
      </c>
      <c r="O1528" s="302">
        <v>39.981999999999999</v>
      </c>
      <c r="P1528" s="302">
        <v>39.832000000000001</v>
      </c>
      <c r="Q1528" s="302">
        <v>39.853999999999999</v>
      </c>
      <c r="R1528" s="302">
        <v>40.756</v>
      </c>
    </row>
    <row r="1529" spans="1:18">
      <c r="A1529">
        <v>1527</v>
      </c>
      <c r="B1529">
        <v>39.164000000000001</v>
      </c>
      <c r="C1529">
        <v>38.933</v>
      </c>
      <c r="D1529">
        <v>39.537999999999997</v>
      </c>
      <c r="E1529">
        <v>39.423999999999999</v>
      </c>
      <c r="F1529">
        <v>39.058999999999997</v>
      </c>
      <c r="G1529">
        <v>40.850999999999999</v>
      </c>
      <c r="H1529">
        <v>39.674999999999997</v>
      </c>
      <c r="I1529" s="302">
        <v>39.83</v>
      </c>
      <c r="J1529" s="302">
        <v>39.979999999999997</v>
      </c>
      <c r="K1529" s="302">
        <v>40.651000000000003</v>
      </c>
      <c r="L1529" s="302">
        <v>41.274000000000001</v>
      </c>
      <c r="M1529" s="302">
        <v>40.018999999999998</v>
      </c>
      <c r="N1529" s="302">
        <v>39.947000000000003</v>
      </c>
      <c r="O1529" s="302">
        <v>39.871000000000002</v>
      </c>
      <c r="P1529" s="302">
        <v>39.847000000000001</v>
      </c>
      <c r="Q1529" s="302">
        <v>39.652000000000001</v>
      </c>
      <c r="R1529" s="302">
        <v>40.750999999999998</v>
      </c>
    </row>
    <row r="1530" spans="1:18">
      <c r="A1530">
        <v>1528</v>
      </c>
      <c r="B1530">
        <v>39.295999999999999</v>
      </c>
      <c r="C1530">
        <v>39.293999999999997</v>
      </c>
      <c r="D1530">
        <v>39.36</v>
      </c>
      <c r="E1530">
        <v>39.578000000000003</v>
      </c>
      <c r="F1530">
        <v>39.186</v>
      </c>
      <c r="G1530">
        <v>39.902000000000001</v>
      </c>
      <c r="H1530">
        <v>39.703000000000003</v>
      </c>
      <c r="I1530" s="302">
        <v>40.051000000000002</v>
      </c>
      <c r="J1530" s="302">
        <v>39.984000000000002</v>
      </c>
      <c r="K1530" s="302">
        <v>40.183</v>
      </c>
      <c r="L1530" s="302">
        <v>144.108</v>
      </c>
      <c r="M1530" s="302">
        <v>40.061999999999998</v>
      </c>
      <c r="N1530" s="302">
        <v>39.71</v>
      </c>
      <c r="O1530" s="302">
        <v>39.774999999999999</v>
      </c>
      <c r="P1530" s="302">
        <v>39.646000000000001</v>
      </c>
      <c r="Q1530" s="302">
        <v>40.085999999999999</v>
      </c>
      <c r="R1530" s="302">
        <v>40.491999999999997</v>
      </c>
    </row>
    <row r="1531" spans="1:18">
      <c r="A1531">
        <v>1529</v>
      </c>
      <c r="B1531">
        <v>39.133000000000003</v>
      </c>
      <c r="C1531">
        <v>40.411000000000001</v>
      </c>
      <c r="D1531">
        <v>39.302</v>
      </c>
      <c r="E1531">
        <v>39.445999999999998</v>
      </c>
      <c r="F1531">
        <v>39.201999999999998</v>
      </c>
      <c r="G1531">
        <v>39.965000000000003</v>
      </c>
      <c r="H1531">
        <v>39.543999999999997</v>
      </c>
      <c r="I1531" s="302">
        <v>40.066000000000003</v>
      </c>
      <c r="J1531" s="302">
        <v>39.786000000000001</v>
      </c>
      <c r="K1531" s="302">
        <v>40.131999999999998</v>
      </c>
      <c r="L1531" s="302">
        <v>41.600999999999999</v>
      </c>
      <c r="M1531" s="302">
        <v>40.06</v>
      </c>
      <c r="N1531" s="302">
        <v>39.743000000000002</v>
      </c>
      <c r="O1531" s="302">
        <v>39.731999999999999</v>
      </c>
      <c r="P1531" s="302">
        <v>39.76</v>
      </c>
      <c r="Q1531" s="302">
        <v>39.893999999999998</v>
      </c>
      <c r="R1531" s="302">
        <v>40.451999999999998</v>
      </c>
    </row>
    <row r="1532" spans="1:18">
      <c r="A1532">
        <v>1530</v>
      </c>
      <c r="B1532">
        <v>39.384</v>
      </c>
      <c r="C1532">
        <v>39.274999999999999</v>
      </c>
      <c r="D1532">
        <v>39.137</v>
      </c>
      <c r="E1532">
        <v>39.585999999999999</v>
      </c>
      <c r="F1532">
        <v>39.168999999999997</v>
      </c>
      <c r="G1532">
        <v>40.198999999999998</v>
      </c>
      <c r="H1532">
        <v>39.609000000000002</v>
      </c>
      <c r="I1532" s="302">
        <v>40.020000000000003</v>
      </c>
      <c r="J1532" s="302">
        <v>39.677999999999997</v>
      </c>
      <c r="K1532" s="302">
        <v>40.046999999999997</v>
      </c>
      <c r="L1532" s="302">
        <v>42.305999999999997</v>
      </c>
      <c r="M1532" s="302">
        <v>40.042000000000002</v>
      </c>
      <c r="N1532" s="302">
        <v>39.738</v>
      </c>
      <c r="O1532" s="302">
        <v>39.561</v>
      </c>
      <c r="P1532" s="302">
        <v>39.768999999999998</v>
      </c>
      <c r="Q1532" s="302">
        <v>39.789000000000001</v>
      </c>
      <c r="R1532" s="302">
        <v>40.576999999999998</v>
      </c>
    </row>
    <row r="1533" spans="1:18">
      <c r="A1533">
        <v>1531</v>
      </c>
      <c r="B1533">
        <v>39.353000000000002</v>
      </c>
      <c r="C1533">
        <v>39.033000000000001</v>
      </c>
      <c r="D1533">
        <v>39.56</v>
      </c>
      <c r="E1533">
        <v>39.697000000000003</v>
      </c>
      <c r="F1533">
        <v>39.927</v>
      </c>
      <c r="G1533">
        <v>39.673000000000002</v>
      </c>
      <c r="H1533">
        <v>40.201000000000001</v>
      </c>
      <c r="I1533" s="302">
        <v>40.433</v>
      </c>
      <c r="J1533" s="302">
        <v>39.847999999999999</v>
      </c>
      <c r="K1533" s="302">
        <v>39.898000000000003</v>
      </c>
      <c r="L1533" s="302">
        <v>40.805</v>
      </c>
      <c r="M1533" s="302">
        <v>40.021999999999998</v>
      </c>
      <c r="N1533" s="302">
        <v>40.06</v>
      </c>
      <c r="O1533" s="302">
        <v>40.183</v>
      </c>
      <c r="P1533" s="302">
        <v>39.737000000000002</v>
      </c>
      <c r="Q1533" s="302">
        <v>39.651000000000003</v>
      </c>
      <c r="R1533" s="302">
        <v>40.183</v>
      </c>
    </row>
    <row r="1534" spans="1:18">
      <c r="A1534">
        <v>1532</v>
      </c>
      <c r="B1534">
        <v>39.423999999999999</v>
      </c>
      <c r="C1534">
        <v>38.838000000000001</v>
      </c>
      <c r="D1534">
        <v>39.043999999999997</v>
      </c>
      <c r="E1534">
        <v>39.518999999999998</v>
      </c>
      <c r="F1534">
        <v>39.478999999999999</v>
      </c>
      <c r="G1534">
        <v>39.860999999999997</v>
      </c>
      <c r="H1534">
        <v>39.441000000000003</v>
      </c>
      <c r="I1534" s="302">
        <v>40.042999999999999</v>
      </c>
      <c r="J1534" s="302">
        <v>39.758000000000003</v>
      </c>
      <c r="K1534" s="302">
        <v>40.262999999999998</v>
      </c>
      <c r="L1534" s="302">
        <v>41.366999999999997</v>
      </c>
      <c r="M1534" s="302">
        <v>40.128</v>
      </c>
      <c r="N1534" s="302">
        <v>39.624000000000002</v>
      </c>
      <c r="O1534" s="302">
        <v>39.844999999999999</v>
      </c>
      <c r="P1534" s="302">
        <v>39.962000000000003</v>
      </c>
      <c r="Q1534" s="302">
        <v>39.734999999999999</v>
      </c>
      <c r="R1534" s="302">
        <v>40.58</v>
      </c>
    </row>
    <row r="1535" spans="1:18">
      <c r="A1535">
        <v>1533</v>
      </c>
      <c r="B1535">
        <v>40.241999999999997</v>
      </c>
      <c r="C1535">
        <v>39.005000000000003</v>
      </c>
      <c r="D1535">
        <v>39.198</v>
      </c>
      <c r="E1535">
        <v>39.6</v>
      </c>
      <c r="F1535">
        <v>39.241999999999997</v>
      </c>
      <c r="G1535">
        <v>39.988</v>
      </c>
      <c r="H1535">
        <v>39.573999999999998</v>
      </c>
      <c r="I1535" s="302">
        <v>39.834000000000003</v>
      </c>
      <c r="J1535" s="302">
        <v>39.963000000000001</v>
      </c>
      <c r="K1535" s="302">
        <v>39.823999999999998</v>
      </c>
      <c r="L1535" s="302">
        <v>40.908000000000001</v>
      </c>
      <c r="M1535" s="302">
        <v>40.017000000000003</v>
      </c>
      <c r="N1535" s="302">
        <v>39.694000000000003</v>
      </c>
      <c r="O1535" s="302">
        <v>40.069000000000003</v>
      </c>
      <c r="P1535" s="302">
        <v>39.665999999999997</v>
      </c>
      <c r="Q1535" s="302">
        <v>39.79</v>
      </c>
      <c r="R1535" s="302">
        <v>40.435000000000002</v>
      </c>
    </row>
    <row r="1536" spans="1:18">
      <c r="A1536">
        <v>1534</v>
      </c>
      <c r="B1536">
        <v>39.223999999999997</v>
      </c>
      <c r="C1536">
        <v>39.478000000000002</v>
      </c>
      <c r="D1536">
        <v>39.520000000000003</v>
      </c>
      <c r="E1536">
        <v>39.429000000000002</v>
      </c>
      <c r="F1536">
        <v>38.981000000000002</v>
      </c>
      <c r="G1536">
        <v>40.003999999999998</v>
      </c>
      <c r="H1536">
        <v>39.484000000000002</v>
      </c>
      <c r="I1536" s="302">
        <v>39.872</v>
      </c>
      <c r="J1536" s="302">
        <v>39.838999999999999</v>
      </c>
      <c r="K1536" s="302">
        <v>39.954999999999998</v>
      </c>
      <c r="L1536" s="302">
        <v>40.951000000000001</v>
      </c>
      <c r="M1536" s="302">
        <v>39.938000000000002</v>
      </c>
      <c r="N1536" s="302">
        <v>39.848999999999997</v>
      </c>
      <c r="O1536" s="302">
        <v>39.96</v>
      </c>
      <c r="P1536" s="302">
        <v>39.947000000000003</v>
      </c>
      <c r="Q1536" s="302">
        <v>39.685000000000002</v>
      </c>
      <c r="R1536" s="302">
        <v>40.582000000000001</v>
      </c>
    </row>
    <row r="1537" spans="1:18">
      <c r="A1537">
        <v>1535</v>
      </c>
      <c r="B1537">
        <v>40.682000000000002</v>
      </c>
      <c r="C1537">
        <v>38.911999999999999</v>
      </c>
      <c r="D1537">
        <v>39.216000000000001</v>
      </c>
      <c r="E1537">
        <v>39.524000000000001</v>
      </c>
      <c r="F1537">
        <v>39.133000000000003</v>
      </c>
      <c r="G1537">
        <v>40.793999999999997</v>
      </c>
      <c r="H1537">
        <v>39.450000000000003</v>
      </c>
      <c r="I1537" s="302">
        <v>40.058999999999997</v>
      </c>
      <c r="J1537" s="302">
        <v>40.039000000000001</v>
      </c>
      <c r="K1537" s="302">
        <v>39.835000000000001</v>
      </c>
      <c r="L1537" s="302">
        <v>41.174999999999997</v>
      </c>
      <c r="M1537" s="302">
        <v>40.984999999999999</v>
      </c>
      <c r="N1537" s="302">
        <v>39.804000000000002</v>
      </c>
      <c r="O1537" s="302">
        <v>40.039000000000001</v>
      </c>
      <c r="P1537" s="302">
        <v>39.786000000000001</v>
      </c>
      <c r="Q1537" s="302">
        <v>39.840000000000003</v>
      </c>
      <c r="R1537" s="302">
        <v>40.387</v>
      </c>
    </row>
    <row r="1538" spans="1:18">
      <c r="A1538">
        <v>1536</v>
      </c>
      <c r="B1538">
        <v>39.097999999999999</v>
      </c>
      <c r="C1538">
        <v>39.176000000000002</v>
      </c>
      <c r="D1538">
        <v>39.445999999999998</v>
      </c>
      <c r="E1538">
        <v>39.371000000000002</v>
      </c>
      <c r="F1538">
        <v>39.207999999999998</v>
      </c>
      <c r="G1538">
        <v>40.771000000000001</v>
      </c>
      <c r="H1538">
        <v>39.65</v>
      </c>
      <c r="I1538" s="302">
        <v>39.923999999999999</v>
      </c>
      <c r="J1538" s="302">
        <v>40.17</v>
      </c>
      <c r="K1538" s="302">
        <v>39.904000000000003</v>
      </c>
      <c r="L1538" s="302">
        <v>41.680999999999997</v>
      </c>
      <c r="M1538" s="302">
        <v>39.895000000000003</v>
      </c>
      <c r="N1538" s="302">
        <v>39.542999999999999</v>
      </c>
      <c r="O1538" s="302">
        <v>40.005000000000003</v>
      </c>
      <c r="P1538" s="302">
        <v>39.616</v>
      </c>
      <c r="Q1538" s="302">
        <v>39.694000000000003</v>
      </c>
      <c r="R1538" s="302">
        <v>40.404000000000003</v>
      </c>
    </row>
    <row r="1539" spans="1:18">
      <c r="A1539">
        <v>1537</v>
      </c>
      <c r="B1539">
        <v>39.485999999999997</v>
      </c>
      <c r="C1539">
        <v>38.889000000000003</v>
      </c>
      <c r="D1539">
        <v>39.116999999999997</v>
      </c>
      <c r="E1539">
        <v>39.341000000000001</v>
      </c>
      <c r="F1539">
        <v>39.052</v>
      </c>
      <c r="G1539">
        <v>40.567999999999998</v>
      </c>
      <c r="H1539">
        <v>39.375999999999998</v>
      </c>
      <c r="I1539" s="302">
        <v>40.298000000000002</v>
      </c>
      <c r="J1539" s="302">
        <v>39.933</v>
      </c>
      <c r="K1539" s="302">
        <v>39.874000000000002</v>
      </c>
      <c r="L1539" s="302">
        <v>40.761000000000003</v>
      </c>
      <c r="M1539" s="302">
        <v>39.978000000000002</v>
      </c>
      <c r="N1539" s="302">
        <v>39.814</v>
      </c>
      <c r="O1539" s="302">
        <v>39.881</v>
      </c>
      <c r="P1539" s="302">
        <v>39.597000000000001</v>
      </c>
      <c r="Q1539" s="302">
        <v>39.481999999999999</v>
      </c>
      <c r="R1539" s="302">
        <v>40.335000000000001</v>
      </c>
    </row>
    <row r="1540" spans="1:18">
      <c r="A1540">
        <v>1538</v>
      </c>
      <c r="B1540">
        <v>39.232999999999997</v>
      </c>
      <c r="C1540">
        <v>39.323999999999998</v>
      </c>
      <c r="D1540">
        <v>39.136000000000003</v>
      </c>
      <c r="E1540">
        <v>39.375999999999998</v>
      </c>
      <c r="F1540">
        <v>38.988999999999997</v>
      </c>
      <c r="G1540">
        <v>39.722999999999999</v>
      </c>
      <c r="H1540">
        <v>39.552</v>
      </c>
      <c r="I1540" s="302">
        <v>40.924999999999997</v>
      </c>
      <c r="J1540" s="302">
        <v>39.78</v>
      </c>
      <c r="K1540" s="302">
        <v>39.804000000000002</v>
      </c>
      <c r="L1540" s="302">
        <v>40.774999999999999</v>
      </c>
      <c r="M1540" s="302">
        <v>40.908000000000001</v>
      </c>
      <c r="N1540" s="302">
        <v>39.58</v>
      </c>
      <c r="O1540" s="302">
        <v>39.81</v>
      </c>
      <c r="P1540" s="302">
        <v>39.683</v>
      </c>
      <c r="Q1540" s="302">
        <v>39.656999999999996</v>
      </c>
      <c r="R1540" s="302">
        <v>40.408999999999999</v>
      </c>
    </row>
    <row r="1541" spans="1:18">
      <c r="A1541">
        <v>1539</v>
      </c>
      <c r="B1541">
        <v>39.18</v>
      </c>
      <c r="C1541">
        <v>38.965000000000003</v>
      </c>
      <c r="D1541">
        <v>39.378</v>
      </c>
      <c r="E1541">
        <v>39.380000000000003</v>
      </c>
      <c r="F1541">
        <v>39.173999999999999</v>
      </c>
      <c r="G1541">
        <v>40.703000000000003</v>
      </c>
      <c r="H1541">
        <v>39.353000000000002</v>
      </c>
      <c r="I1541" s="302">
        <v>143.76</v>
      </c>
      <c r="J1541" s="302">
        <v>39.811999999999998</v>
      </c>
      <c r="K1541" s="302">
        <v>39.777999999999999</v>
      </c>
      <c r="L1541" s="302">
        <v>40.47</v>
      </c>
      <c r="M1541" s="302">
        <v>39.956000000000003</v>
      </c>
      <c r="N1541" s="302">
        <v>39.994999999999997</v>
      </c>
      <c r="O1541" s="302">
        <v>40.265999999999998</v>
      </c>
      <c r="P1541" s="302">
        <v>39.962000000000003</v>
      </c>
      <c r="Q1541" s="302">
        <v>39.612000000000002</v>
      </c>
      <c r="R1541" s="302">
        <v>40.234999999999999</v>
      </c>
    </row>
    <row r="1542" spans="1:18">
      <c r="A1542">
        <v>1540</v>
      </c>
      <c r="B1542">
        <v>38.890999999999998</v>
      </c>
      <c r="C1542">
        <v>39.128999999999998</v>
      </c>
      <c r="D1542">
        <v>39.215000000000003</v>
      </c>
      <c r="E1542">
        <v>39.258000000000003</v>
      </c>
      <c r="F1542">
        <v>39.075000000000003</v>
      </c>
      <c r="G1542">
        <v>39.5</v>
      </c>
      <c r="H1542">
        <v>39.712000000000003</v>
      </c>
      <c r="I1542" s="302">
        <v>39.951000000000001</v>
      </c>
      <c r="J1542" s="302">
        <v>39.951999999999998</v>
      </c>
      <c r="K1542" s="302">
        <v>39.914999999999999</v>
      </c>
      <c r="L1542" s="302">
        <v>41.081000000000003</v>
      </c>
      <c r="M1542" s="302">
        <v>40.017000000000003</v>
      </c>
      <c r="N1542" s="302">
        <v>39.646999999999998</v>
      </c>
      <c r="O1542" s="302">
        <v>39.909999999999997</v>
      </c>
      <c r="P1542" s="302">
        <v>39.770000000000003</v>
      </c>
      <c r="Q1542" s="302">
        <v>39.756</v>
      </c>
      <c r="R1542" s="302">
        <v>40.28</v>
      </c>
    </row>
    <row r="1543" spans="1:18">
      <c r="A1543">
        <v>1541</v>
      </c>
      <c r="B1543">
        <v>38.944000000000003</v>
      </c>
      <c r="C1543">
        <v>39.024999999999999</v>
      </c>
      <c r="D1543">
        <v>39.26</v>
      </c>
      <c r="E1543">
        <v>39.191000000000003</v>
      </c>
      <c r="F1543">
        <v>39.091000000000001</v>
      </c>
      <c r="G1543">
        <v>39.688000000000002</v>
      </c>
      <c r="H1543">
        <v>39.704999999999998</v>
      </c>
      <c r="I1543" s="302">
        <v>39.832999999999998</v>
      </c>
      <c r="J1543" s="302">
        <v>40.021999999999998</v>
      </c>
      <c r="K1543" s="302">
        <v>39.746000000000002</v>
      </c>
      <c r="L1543" s="302">
        <v>40.718000000000004</v>
      </c>
      <c r="M1543" s="302">
        <v>39.962000000000003</v>
      </c>
      <c r="N1543" s="302">
        <v>39.579000000000001</v>
      </c>
      <c r="O1543" s="302">
        <v>39.893999999999998</v>
      </c>
      <c r="P1543" s="302">
        <v>39.64</v>
      </c>
      <c r="Q1543" s="302">
        <v>39.799999999999997</v>
      </c>
      <c r="R1543" s="302">
        <v>40.171999999999997</v>
      </c>
    </row>
    <row r="1544" spans="1:18">
      <c r="A1544">
        <v>1542</v>
      </c>
      <c r="B1544">
        <v>38.832999999999998</v>
      </c>
      <c r="C1544">
        <v>39.040999999999997</v>
      </c>
      <c r="D1544">
        <v>39.247</v>
      </c>
      <c r="E1544">
        <v>39.411000000000001</v>
      </c>
      <c r="F1544">
        <v>38.973999999999997</v>
      </c>
      <c r="G1544">
        <v>40.482999999999997</v>
      </c>
      <c r="H1544">
        <v>39.368000000000002</v>
      </c>
      <c r="I1544" s="302">
        <v>39.779000000000003</v>
      </c>
      <c r="J1544" s="302">
        <v>39.893999999999998</v>
      </c>
      <c r="K1544" s="302">
        <v>39.948</v>
      </c>
      <c r="L1544" s="302">
        <v>40.755000000000003</v>
      </c>
      <c r="M1544" s="302">
        <v>39.83</v>
      </c>
      <c r="N1544" s="302">
        <v>39.82</v>
      </c>
      <c r="O1544" s="302">
        <v>40.03</v>
      </c>
      <c r="P1544" s="302">
        <v>39.762999999999998</v>
      </c>
      <c r="Q1544" s="302">
        <v>39.637</v>
      </c>
      <c r="R1544" s="302">
        <v>40.274999999999999</v>
      </c>
    </row>
    <row r="1545" spans="1:18">
      <c r="A1545">
        <v>1543</v>
      </c>
      <c r="B1545">
        <v>38.975000000000001</v>
      </c>
      <c r="C1545">
        <v>39.097000000000001</v>
      </c>
      <c r="D1545">
        <v>39.337000000000003</v>
      </c>
      <c r="E1545">
        <v>39.277000000000001</v>
      </c>
      <c r="F1545">
        <v>38.963000000000001</v>
      </c>
      <c r="G1545">
        <v>39.819000000000003</v>
      </c>
      <c r="H1545">
        <v>39.752000000000002</v>
      </c>
      <c r="I1545" s="302">
        <v>39.616</v>
      </c>
      <c r="J1545" s="302">
        <v>40.183</v>
      </c>
      <c r="K1545" s="302">
        <v>39.927999999999997</v>
      </c>
      <c r="L1545" s="302">
        <v>40.302999999999997</v>
      </c>
      <c r="M1545" s="302">
        <v>39.872</v>
      </c>
      <c r="N1545" s="302">
        <v>39.548000000000002</v>
      </c>
      <c r="O1545" s="302">
        <v>40</v>
      </c>
      <c r="P1545" s="302">
        <v>143.06899999999999</v>
      </c>
      <c r="Q1545" s="302">
        <v>39.591000000000001</v>
      </c>
      <c r="R1545" s="302">
        <v>40.511000000000003</v>
      </c>
    </row>
    <row r="1546" spans="1:18">
      <c r="A1546">
        <v>1544</v>
      </c>
      <c r="B1546">
        <v>39.093000000000004</v>
      </c>
      <c r="C1546">
        <v>39.154000000000003</v>
      </c>
      <c r="D1546">
        <v>39.110999999999997</v>
      </c>
      <c r="E1546">
        <v>39.808</v>
      </c>
      <c r="F1546">
        <v>39.226999999999997</v>
      </c>
      <c r="G1546">
        <v>39.569000000000003</v>
      </c>
      <c r="H1546">
        <v>40.497</v>
      </c>
      <c r="I1546" s="302">
        <v>39.594999999999999</v>
      </c>
      <c r="J1546" s="302">
        <v>40.002000000000002</v>
      </c>
      <c r="K1546" s="302">
        <v>39.825000000000003</v>
      </c>
      <c r="L1546" s="302">
        <v>40.802999999999997</v>
      </c>
      <c r="M1546" s="302">
        <v>39.923999999999999</v>
      </c>
      <c r="N1546" s="302">
        <v>39.83</v>
      </c>
      <c r="O1546" s="302">
        <v>40.186</v>
      </c>
      <c r="P1546" s="302">
        <v>41.375</v>
      </c>
      <c r="Q1546" s="302">
        <v>39.591999999999999</v>
      </c>
      <c r="R1546" s="302">
        <v>40.170999999999999</v>
      </c>
    </row>
    <row r="1547" spans="1:18">
      <c r="A1547">
        <v>1545</v>
      </c>
      <c r="B1547">
        <v>38.935000000000002</v>
      </c>
      <c r="C1547">
        <v>38.902000000000001</v>
      </c>
      <c r="D1547">
        <v>39.313000000000002</v>
      </c>
      <c r="E1547">
        <v>39.470999999999997</v>
      </c>
      <c r="F1547">
        <v>39.215000000000003</v>
      </c>
      <c r="G1547">
        <v>39.468000000000004</v>
      </c>
      <c r="H1547">
        <v>39.307000000000002</v>
      </c>
      <c r="I1547" s="302">
        <v>39.409999999999997</v>
      </c>
      <c r="J1547" s="302">
        <v>39.856000000000002</v>
      </c>
      <c r="K1547" s="302">
        <v>39.941000000000003</v>
      </c>
      <c r="L1547" s="302">
        <v>40.680999999999997</v>
      </c>
      <c r="M1547" s="302">
        <v>39.819000000000003</v>
      </c>
      <c r="N1547" s="302">
        <v>39.707000000000001</v>
      </c>
      <c r="O1547" s="302">
        <v>39.994999999999997</v>
      </c>
      <c r="P1547" s="302">
        <v>40.344000000000001</v>
      </c>
      <c r="Q1547" s="302">
        <v>39.703000000000003</v>
      </c>
      <c r="R1547" s="302">
        <v>40.054000000000002</v>
      </c>
    </row>
    <row r="1548" spans="1:18">
      <c r="A1548">
        <v>1546</v>
      </c>
      <c r="B1548">
        <v>39.026000000000003</v>
      </c>
      <c r="C1548">
        <v>39.088999999999999</v>
      </c>
      <c r="D1548">
        <v>39.177999999999997</v>
      </c>
      <c r="E1548">
        <v>39.515999999999998</v>
      </c>
      <c r="F1548">
        <v>39.274000000000001</v>
      </c>
      <c r="G1548">
        <v>39.481999999999999</v>
      </c>
      <c r="H1548">
        <v>40.491999999999997</v>
      </c>
      <c r="I1548" s="302">
        <v>39.463000000000001</v>
      </c>
      <c r="J1548" s="302">
        <v>40.002000000000002</v>
      </c>
      <c r="K1548" s="302">
        <v>39.89</v>
      </c>
      <c r="L1548" s="302">
        <v>40.799999999999997</v>
      </c>
      <c r="M1548" s="302">
        <v>40.845999999999997</v>
      </c>
      <c r="N1548" s="302">
        <v>39.950000000000003</v>
      </c>
      <c r="O1548" s="302">
        <v>39.92</v>
      </c>
      <c r="P1548" s="302">
        <v>39.988</v>
      </c>
      <c r="Q1548" s="302">
        <v>39.698999999999998</v>
      </c>
      <c r="R1548" s="302">
        <v>40.293999999999997</v>
      </c>
    </row>
    <row r="1549" spans="1:18">
      <c r="A1549">
        <v>1547</v>
      </c>
      <c r="B1549">
        <v>38.936</v>
      </c>
      <c r="C1549">
        <v>38.92</v>
      </c>
      <c r="D1549">
        <v>39.131999999999998</v>
      </c>
      <c r="E1549">
        <v>39.514000000000003</v>
      </c>
      <c r="F1549">
        <v>39.197000000000003</v>
      </c>
      <c r="G1549">
        <v>39.378</v>
      </c>
      <c r="H1549">
        <v>39.549999999999997</v>
      </c>
      <c r="I1549" s="302">
        <v>39.770000000000003</v>
      </c>
      <c r="J1549" s="302">
        <v>39.819000000000003</v>
      </c>
      <c r="K1549" s="302">
        <v>39.729999999999997</v>
      </c>
      <c r="L1549" s="302">
        <v>41.378999999999998</v>
      </c>
      <c r="M1549" s="302">
        <v>39.918999999999997</v>
      </c>
      <c r="N1549" s="302">
        <v>39.746000000000002</v>
      </c>
      <c r="O1549" s="302">
        <v>40.234000000000002</v>
      </c>
      <c r="P1549" s="302">
        <v>40.088999999999999</v>
      </c>
      <c r="Q1549" s="302">
        <v>39.770000000000003</v>
      </c>
      <c r="R1549" s="302">
        <v>41.468000000000004</v>
      </c>
    </row>
    <row r="1550" spans="1:18">
      <c r="A1550">
        <v>1548</v>
      </c>
      <c r="B1550">
        <v>39.204999999999998</v>
      </c>
      <c r="C1550">
        <v>39.07</v>
      </c>
      <c r="D1550">
        <v>39.151000000000003</v>
      </c>
      <c r="E1550">
        <v>39.56</v>
      </c>
      <c r="F1550">
        <v>39.316000000000003</v>
      </c>
      <c r="G1550">
        <v>39.549999999999997</v>
      </c>
      <c r="I1550" s="302">
        <v>39.33</v>
      </c>
      <c r="J1550" s="302">
        <v>40.454999999999998</v>
      </c>
      <c r="K1550" s="302">
        <v>39.661999999999999</v>
      </c>
      <c r="L1550" s="302">
        <v>42.465000000000003</v>
      </c>
      <c r="M1550" s="302">
        <v>39.976999999999997</v>
      </c>
      <c r="N1550" s="302">
        <v>39.814</v>
      </c>
      <c r="O1550" s="302">
        <v>40.026000000000003</v>
      </c>
      <c r="P1550" s="302">
        <v>40.078000000000003</v>
      </c>
      <c r="Q1550" s="302">
        <v>39.542000000000002</v>
      </c>
      <c r="R1550" s="302">
        <v>40.061999999999998</v>
      </c>
    </row>
    <row r="1551" spans="1:18">
      <c r="A1551">
        <v>1549</v>
      </c>
      <c r="B1551">
        <v>39.067</v>
      </c>
      <c r="C1551">
        <v>39.283999999999999</v>
      </c>
      <c r="D1551">
        <v>39.091000000000001</v>
      </c>
      <c r="E1551">
        <v>39.450000000000003</v>
      </c>
      <c r="F1551">
        <v>39.210999999999999</v>
      </c>
      <c r="G1551">
        <v>39.481999999999999</v>
      </c>
      <c r="I1551" s="302">
        <v>39.57</v>
      </c>
      <c r="J1551" s="302">
        <v>39.905999999999999</v>
      </c>
      <c r="K1551" s="302">
        <v>39.813000000000002</v>
      </c>
      <c r="L1551" s="302">
        <v>40.741</v>
      </c>
      <c r="M1551" s="302">
        <v>39.920999999999999</v>
      </c>
      <c r="N1551" s="302">
        <v>39.564</v>
      </c>
      <c r="O1551" s="302">
        <v>141.553</v>
      </c>
      <c r="P1551" s="302">
        <v>39.872999999999998</v>
      </c>
      <c r="Q1551" s="302">
        <v>39.524000000000001</v>
      </c>
      <c r="R1551" s="302">
        <v>40.32</v>
      </c>
    </row>
    <row r="1552" spans="1:18">
      <c r="A1552">
        <v>1550</v>
      </c>
      <c r="B1552">
        <v>38.82</v>
      </c>
      <c r="C1552">
        <v>39.231000000000002</v>
      </c>
      <c r="D1552">
        <v>38.979999999999997</v>
      </c>
      <c r="E1552">
        <v>39.405999999999999</v>
      </c>
      <c r="F1552">
        <v>39.091999999999999</v>
      </c>
      <c r="G1552">
        <v>39.399000000000001</v>
      </c>
      <c r="I1552" s="302">
        <v>39.517000000000003</v>
      </c>
      <c r="J1552" s="302">
        <v>40.274000000000001</v>
      </c>
      <c r="K1552" s="302">
        <v>39.756</v>
      </c>
      <c r="L1552" s="302">
        <v>40.704000000000001</v>
      </c>
      <c r="M1552" s="302">
        <v>40.029000000000003</v>
      </c>
      <c r="N1552" s="302">
        <v>39.656999999999996</v>
      </c>
      <c r="O1552" s="302">
        <v>40.671999999999997</v>
      </c>
      <c r="P1552" s="302">
        <v>40.392000000000003</v>
      </c>
      <c r="Q1552" s="302">
        <v>39.578000000000003</v>
      </c>
      <c r="R1552" s="302">
        <v>41.881999999999998</v>
      </c>
    </row>
    <row r="1553" spans="1:18">
      <c r="A1553">
        <v>1551</v>
      </c>
      <c r="B1553">
        <v>38.912999999999997</v>
      </c>
      <c r="C1553">
        <v>39.182000000000002</v>
      </c>
      <c r="D1553">
        <v>39.18</v>
      </c>
      <c r="E1553">
        <v>39.406999999999996</v>
      </c>
      <c r="F1553">
        <v>39.156999999999996</v>
      </c>
      <c r="G1553">
        <v>39.475000000000001</v>
      </c>
      <c r="I1553" s="302">
        <v>39.524000000000001</v>
      </c>
      <c r="J1553" s="302">
        <v>40.274999999999999</v>
      </c>
      <c r="K1553" s="302">
        <v>39.86</v>
      </c>
      <c r="L1553" s="302">
        <v>41.317999999999998</v>
      </c>
      <c r="M1553" s="302">
        <v>40.109000000000002</v>
      </c>
      <c r="N1553" s="302">
        <v>39.682000000000002</v>
      </c>
      <c r="O1553" s="302">
        <v>40.540999999999997</v>
      </c>
      <c r="P1553" s="302">
        <v>39.805</v>
      </c>
      <c r="Q1553" s="302">
        <v>39.802</v>
      </c>
      <c r="R1553" s="302">
        <v>40.317999999999998</v>
      </c>
    </row>
    <row r="1554" spans="1:18">
      <c r="A1554">
        <v>1552</v>
      </c>
      <c r="B1554">
        <v>38.942999999999998</v>
      </c>
      <c r="C1554">
        <v>39.156999999999996</v>
      </c>
      <c r="D1554">
        <v>39.238999999999997</v>
      </c>
      <c r="E1554">
        <v>39.595999999999997</v>
      </c>
      <c r="F1554">
        <v>39.073</v>
      </c>
      <c r="I1554" s="302">
        <v>39.384999999999998</v>
      </c>
      <c r="J1554" s="302">
        <v>40.249000000000002</v>
      </c>
      <c r="K1554" s="302">
        <v>39.801000000000002</v>
      </c>
      <c r="L1554" s="302">
        <v>40.719000000000001</v>
      </c>
      <c r="M1554" s="302">
        <v>40.055</v>
      </c>
      <c r="N1554" s="302">
        <v>39.680999999999997</v>
      </c>
      <c r="O1554" s="302">
        <v>40.295999999999999</v>
      </c>
      <c r="P1554" s="302">
        <v>40.067</v>
      </c>
      <c r="Q1554" s="302">
        <v>39.558</v>
      </c>
      <c r="R1554" s="302">
        <v>40.292000000000002</v>
      </c>
    </row>
    <row r="1555" spans="1:18">
      <c r="A1555">
        <v>1553</v>
      </c>
      <c r="B1555">
        <v>38.957999999999998</v>
      </c>
      <c r="C1555">
        <v>38.97</v>
      </c>
      <c r="D1555">
        <v>39.241</v>
      </c>
      <c r="E1555">
        <v>39.162999999999997</v>
      </c>
      <c r="F1555">
        <v>39.03</v>
      </c>
      <c r="I1555" s="302">
        <v>39.433</v>
      </c>
      <c r="J1555" s="302">
        <v>40.226999999999997</v>
      </c>
      <c r="K1555" s="302">
        <v>39.737000000000002</v>
      </c>
      <c r="L1555" s="302">
        <v>40.723999999999997</v>
      </c>
      <c r="M1555" s="302">
        <v>40.237000000000002</v>
      </c>
      <c r="N1555" s="302">
        <v>39.72</v>
      </c>
      <c r="O1555" s="302">
        <v>40.380000000000003</v>
      </c>
      <c r="P1555" s="302">
        <v>39.914000000000001</v>
      </c>
      <c r="Q1555" s="302">
        <v>39.615000000000002</v>
      </c>
      <c r="R1555" s="302">
        <v>40.262999999999998</v>
      </c>
    </row>
    <row r="1556" spans="1:18">
      <c r="A1556">
        <v>1554</v>
      </c>
      <c r="B1556">
        <v>38.957000000000001</v>
      </c>
      <c r="C1556">
        <v>39.002000000000002</v>
      </c>
      <c r="D1556">
        <v>39.012999999999998</v>
      </c>
      <c r="E1556">
        <v>39.369</v>
      </c>
      <c r="F1556">
        <v>38.972000000000001</v>
      </c>
      <c r="I1556" s="302">
        <v>39.564999999999998</v>
      </c>
      <c r="J1556" s="302">
        <v>40.576000000000001</v>
      </c>
      <c r="K1556" s="302">
        <v>39.664000000000001</v>
      </c>
      <c r="L1556" s="302">
        <v>40.533999999999999</v>
      </c>
      <c r="M1556" s="302">
        <v>40.71</v>
      </c>
      <c r="N1556" s="302">
        <v>39.610999999999997</v>
      </c>
      <c r="O1556" s="302">
        <v>40.186</v>
      </c>
      <c r="P1556" s="302">
        <v>39.965000000000003</v>
      </c>
      <c r="Q1556" s="302">
        <v>39.731999999999999</v>
      </c>
      <c r="R1556" s="302">
        <v>40.555999999999997</v>
      </c>
    </row>
    <row r="1557" spans="1:18">
      <c r="A1557">
        <v>1555</v>
      </c>
      <c r="B1557">
        <v>38.89</v>
      </c>
      <c r="C1557">
        <v>39.225000000000001</v>
      </c>
      <c r="D1557">
        <v>39.031999999999996</v>
      </c>
      <c r="E1557">
        <v>39.411000000000001</v>
      </c>
      <c r="F1557">
        <v>39.015000000000001</v>
      </c>
      <c r="I1557" s="302">
        <v>39.459000000000003</v>
      </c>
      <c r="J1557" s="302">
        <v>141.13</v>
      </c>
      <c r="K1557" s="302">
        <v>39.56</v>
      </c>
      <c r="L1557" s="302">
        <v>40.393999999999998</v>
      </c>
      <c r="M1557" s="302">
        <v>40.188000000000002</v>
      </c>
      <c r="N1557" s="302">
        <v>39.616</v>
      </c>
      <c r="O1557" s="302">
        <v>40.328000000000003</v>
      </c>
      <c r="P1557" s="302">
        <v>39.784999999999997</v>
      </c>
      <c r="Q1557" s="302">
        <v>39.576999999999998</v>
      </c>
      <c r="R1557" s="302">
        <v>40.264000000000003</v>
      </c>
    </row>
    <row r="1558" spans="1:18">
      <c r="A1558">
        <v>1556</v>
      </c>
      <c r="B1558">
        <v>39.091000000000001</v>
      </c>
      <c r="C1558">
        <v>39.371000000000002</v>
      </c>
      <c r="D1558">
        <v>38.994999999999997</v>
      </c>
      <c r="E1558">
        <v>39.433999999999997</v>
      </c>
      <c r="F1558">
        <v>39.216000000000001</v>
      </c>
      <c r="I1558" s="302">
        <v>39.371000000000002</v>
      </c>
      <c r="J1558" s="302">
        <v>40.906999999999996</v>
      </c>
      <c r="K1558" s="302">
        <v>39.831000000000003</v>
      </c>
      <c r="L1558" s="302">
        <v>41.066000000000003</v>
      </c>
      <c r="M1558" s="302">
        <v>40.143999999999998</v>
      </c>
      <c r="N1558" s="302">
        <v>39.808</v>
      </c>
      <c r="O1558" s="302">
        <v>40.332999999999998</v>
      </c>
      <c r="P1558" s="302">
        <v>39.826999999999998</v>
      </c>
      <c r="Q1558" s="302">
        <v>39.453000000000003</v>
      </c>
      <c r="R1558" s="302">
        <v>40.415999999999997</v>
      </c>
    </row>
    <row r="1559" spans="1:18">
      <c r="A1559">
        <v>1557</v>
      </c>
      <c r="B1559">
        <v>38.972000000000001</v>
      </c>
      <c r="C1559">
        <v>41.399000000000001</v>
      </c>
      <c r="D1559">
        <v>39.095999999999997</v>
      </c>
      <c r="E1559">
        <v>39.280999999999999</v>
      </c>
      <c r="F1559">
        <v>38.975000000000001</v>
      </c>
      <c r="I1559" s="302">
        <v>39.418999999999997</v>
      </c>
      <c r="J1559" s="302">
        <v>40.46</v>
      </c>
      <c r="K1559" s="302">
        <v>39.819000000000003</v>
      </c>
      <c r="L1559" s="302">
        <v>41.173999999999999</v>
      </c>
      <c r="M1559" s="302">
        <v>40.22</v>
      </c>
      <c r="N1559" s="302">
        <v>39.680999999999997</v>
      </c>
      <c r="O1559" s="302">
        <v>40.386000000000003</v>
      </c>
      <c r="P1559" s="302">
        <v>39.866</v>
      </c>
      <c r="Q1559" s="302">
        <v>39.558999999999997</v>
      </c>
      <c r="R1559" s="302">
        <v>40.319000000000003</v>
      </c>
    </row>
    <row r="1560" spans="1:18">
      <c r="A1560">
        <v>1558</v>
      </c>
      <c r="B1560">
        <v>39.101999999999997</v>
      </c>
      <c r="C1560">
        <v>41.164999999999999</v>
      </c>
      <c r="D1560">
        <v>39.459000000000003</v>
      </c>
      <c r="E1560">
        <v>39.502000000000002</v>
      </c>
      <c r="F1560">
        <v>39.116999999999997</v>
      </c>
      <c r="I1560" s="302">
        <v>39.359000000000002</v>
      </c>
      <c r="J1560" s="302">
        <v>40.133000000000003</v>
      </c>
      <c r="K1560" s="302">
        <v>39.697000000000003</v>
      </c>
      <c r="L1560" s="302">
        <v>40.642000000000003</v>
      </c>
      <c r="M1560" s="302">
        <v>141.84200000000001</v>
      </c>
      <c r="N1560" s="302">
        <v>39.698</v>
      </c>
      <c r="O1560" s="302">
        <v>40.566000000000003</v>
      </c>
      <c r="P1560" s="302">
        <v>39.493000000000002</v>
      </c>
      <c r="Q1560" s="302">
        <v>39.786999999999999</v>
      </c>
      <c r="R1560" s="302">
        <v>40.439</v>
      </c>
    </row>
    <row r="1561" spans="1:18">
      <c r="A1561">
        <v>1559</v>
      </c>
      <c r="B1561">
        <v>38.856999999999999</v>
      </c>
      <c r="C1561">
        <v>39.183999999999997</v>
      </c>
      <c r="D1561">
        <v>39.305999999999997</v>
      </c>
      <c r="E1561">
        <v>39.521000000000001</v>
      </c>
      <c r="F1561">
        <v>38.92</v>
      </c>
      <c r="I1561" s="302">
        <v>39.39</v>
      </c>
      <c r="J1561" s="302">
        <v>39.99</v>
      </c>
      <c r="K1561" s="302">
        <v>39.720999999999997</v>
      </c>
      <c r="L1561" s="302">
        <v>40.476999999999997</v>
      </c>
      <c r="M1561" s="302">
        <v>40.865000000000002</v>
      </c>
      <c r="N1561" s="302">
        <v>39.601999999999997</v>
      </c>
      <c r="O1561" s="302">
        <v>40.180999999999997</v>
      </c>
      <c r="P1561" s="302">
        <v>40.377000000000002</v>
      </c>
      <c r="Q1561" s="302">
        <v>39.735999999999997</v>
      </c>
      <c r="R1561" s="302">
        <v>40.164000000000001</v>
      </c>
    </row>
    <row r="1562" spans="1:18">
      <c r="A1562">
        <v>1560</v>
      </c>
      <c r="B1562">
        <v>38.85</v>
      </c>
      <c r="C1562">
        <v>39.493000000000002</v>
      </c>
      <c r="D1562">
        <v>38.96</v>
      </c>
      <c r="E1562">
        <v>39.286000000000001</v>
      </c>
      <c r="F1562">
        <v>39.088000000000001</v>
      </c>
      <c r="I1562" s="302">
        <v>39.386000000000003</v>
      </c>
      <c r="J1562" s="302">
        <v>41.183</v>
      </c>
      <c r="K1562" s="302">
        <v>40.024999999999999</v>
      </c>
      <c r="L1562" s="302">
        <v>40.454999999999998</v>
      </c>
      <c r="M1562" s="302">
        <v>41.027999999999999</v>
      </c>
      <c r="N1562" s="302">
        <v>39.801000000000002</v>
      </c>
      <c r="O1562" s="302">
        <v>40.320999999999998</v>
      </c>
      <c r="P1562" s="302">
        <v>39.951999999999998</v>
      </c>
      <c r="Q1562" s="302">
        <v>39.697000000000003</v>
      </c>
      <c r="R1562" s="302">
        <v>40.695</v>
      </c>
    </row>
    <row r="1563" spans="1:18">
      <c r="A1563">
        <v>1561</v>
      </c>
      <c r="B1563">
        <v>38.94</v>
      </c>
      <c r="C1563">
        <v>39.761000000000003</v>
      </c>
      <c r="D1563">
        <v>38.96</v>
      </c>
      <c r="E1563">
        <v>39.960999999999999</v>
      </c>
      <c r="F1563">
        <v>39.072000000000003</v>
      </c>
      <c r="I1563" s="302">
        <v>39.484000000000002</v>
      </c>
      <c r="J1563" s="302">
        <v>40.792000000000002</v>
      </c>
      <c r="K1563" s="302">
        <v>39.582999999999998</v>
      </c>
      <c r="L1563" s="302">
        <v>40.811999999999998</v>
      </c>
      <c r="M1563" s="302">
        <v>41.121000000000002</v>
      </c>
      <c r="N1563" s="302">
        <v>141.37100000000001</v>
      </c>
      <c r="O1563" s="302">
        <v>40.277999999999999</v>
      </c>
      <c r="P1563" s="302">
        <v>39.840000000000003</v>
      </c>
      <c r="Q1563" s="302">
        <v>40.308999999999997</v>
      </c>
      <c r="R1563" s="302">
        <v>40.207999999999998</v>
      </c>
    </row>
    <row r="1564" spans="1:18">
      <c r="A1564">
        <v>1562</v>
      </c>
      <c r="B1564">
        <v>39.039000000000001</v>
      </c>
      <c r="C1564">
        <v>41.923000000000002</v>
      </c>
      <c r="D1564">
        <v>38.850999999999999</v>
      </c>
      <c r="E1564">
        <v>39.226999999999997</v>
      </c>
      <c r="F1564">
        <v>39.176000000000002</v>
      </c>
      <c r="I1564" s="302">
        <v>39.514000000000003</v>
      </c>
      <c r="J1564" s="302">
        <v>39.917000000000002</v>
      </c>
      <c r="K1564" s="302">
        <v>39.594999999999999</v>
      </c>
      <c r="L1564" s="302">
        <v>40.801000000000002</v>
      </c>
      <c r="M1564" s="302">
        <v>41.125999999999998</v>
      </c>
      <c r="N1564" s="302">
        <v>40.158000000000001</v>
      </c>
      <c r="O1564" s="302">
        <v>40.409999999999997</v>
      </c>
      <c r="P1564" s="302">
        <v>39.713000000000001</v>
      </c>
      <c r="Q1564" s="302">
        <v>141.21700000000001</v>
      </c>
      <c r="R1564" s="302">
        <v>40.142000000000003</v>
      </c>
    </row>
    <row r="1565" spans="1:18">
      <c r="A1565">
        <v>1563</v>
      </c>
      <c r="B1565">
        <v>39.168999999999997</v>
      </c>
      <c r="C1565">
        <v>39.463999999999999</v>
      </c>
      <c r="D1565">
        <v>38.863999999999997</v>
      </c>
      <c r="E1565">
        <v>39.744</v>
      </c>
      <c r="F1565">
        <v>39.036999999999999</v>
      </c>
      <c r="I1565" s="302">
        <v>39.905999999999999</v>
      </c>
      <c r="J1565" s="302">
        <v>39.915999999999997</v>
      </c>
      <c r="K1565" s="302">
        <v>39.606999999999999</v>
      </c>
      <c r="L1565" s="302">
        <v>44.976999999999997</v>
      </c>
      <c r="M1565" s="302">
        <v>41.405999999999999</v>
      </c>
      <c r="N1565" s="302">
        <v>40.076000000000001</v>
      </c>
      <c r="O1565" s="302">
        <v>40.305999999999997</v>
      </c>
      <c r="P1565" s="302">
        <v>39.58</v>
      </c>
      <c r="Q1565" s="302">
        <v>40.957999999999998</v>
      </c>
      <c r="R1565" s="302">
        <v>40.304000000000002</v>
      </c>
    </row>
    <row r="1566" spans="1:18">
      <c r="A1566">
        <v>1564</v>
      </c>
      <c r="B1566">
        <v>39.414000000000001</v>
      </c>
      <c r="C1566">
        <v>39.536000000000001</v>
      </c>
      <c r="D1566">
        <v>39.073999999999998</v>
      </c>
      <c r="E1566">
        <v>39.411000000000001</v>
      </c>
      <c r="F1566">
        <v>38.956000000000003</v>
      </c>
      <c r="I1566" s="302">
        <v>39.433999999999997</v>
      </c>
      <c r="J1566" s="302">
        <v>40.110999999999997</v>
      </c>
      <c r="K1566" s="302">
        <v>39.731999999999999</v>
      </c>
      <c r="L1566" s="302">
        <v>40.804000000000002</v>
      </c>
      <c r="M1566" s="302">
        <v>40.167999999999999</v>
      </c>
      <c r="N1566" s="302">
        <v>39.790999999999997</v>
      </c>
      <c r="O1566" s="302">
        <v>40.207999999999998</v>
      </c>
      <c r="P1566" s="302">
        <v>39.683</v>
      </c>
      <c r="Q1566" s="302">
        <v>40.241999999999997</v>
      </c>
      <c r="R1566" s="302">
        <v>40.229999999999997</v>
      </c>
    </row>
    <row r="1567" spans="1:18">
      <c r="A1567">
        <v>1565</v>
      </c>
      <c r="B1567">
        <v>39.066000000000003</v>
      </c>
      <c r="C1567">
        <v>39.479999999999997</v>
      </c>
      <c r="D1567">
        <v>39.124000000000002</v>
      </c>
      <c r="E1567">
        <v>39.637999999999998</v>
      </c>
      <c r="F1567">
        <v>39.213999999999999</v>
      </c>
      <c r="I1567" s="302">
        <v>39.402000000000001</v>
      </c>
      <c r="J1567" s="302">
        <v>39.847999999999999</v>
      </c>
      <c r="K1567" s="302">
        <v>39.506999999999998</v>
      </c>
      <c r="L1567" s="302">
        <v>40.947000000000003</v>
      </c>
      <c r="M1567" s="302">
        <v>40.128</v>
      </c>
      <c r="N1567" s="302">
        <v>40.329000000000001</v>
      </c>
      <c r="O1567" s="302">
        <v>40.195999999999998</v>
      </c>
      <c r="P1567" s="302">
        <v>39.795999999999999</v>
      </c>
      <c r="Q1567" s="302">
        <v>40.113999999999997</v>
      </c>
      <c r="R1567" s="302">
        <v>40.156999999999996</v>
      </c>
    </row>
    <row r="1568" spans="1:18">
      <c r="A1568">
        <v>1566</v>
      </c>
      <c r="B1568">
        <v>39.259</v>
      </c>
      <c r="C1568">
        <v>39.110999999999997</v>
      </c>
      <c r="D1568">
        <v>39.203000000000003</v>
      </c>
      <c r="E1568">
        <v>39.549999999999997</v>
      </c>
      <c r="F1568">
        <v>39.317</v>
      </c>
      <c r="I1568" s="302">
        <v>39.359000000000002</v>
      </c>
      <c r="J1568" s="302">
        <v>39.790999999999997</v>
      </c>
      <c r="K1568" s="302">
        <v>39.703000000000003</v>
      </c>
      <c r="L1568" s="302">
        <v>42.314</v>
      </c>
      <c r="M1568" s="302">
        <v>40.146999999999998</v>
      </c>
      <c r="N1568" s="302">
        <v>40.027000000000001</v>
      </c>
      <c r="O1568" s="302">
        <v>40.1</v>
      </c>
      <c r="P1568" s="302">
        <v>40.247</v>
      </c>
      <c r="Q1568" s="302">
        <v>40.054000000000002</v>
      </c>
      <c r="R1568" s="302">
        <v>40.51</v>
      </c>
    </row>
    <row r="1569" spans="1:18">
      <c r="A1569">
        <v>1567</v>
      </c>
      <c r="B1569">
        <v>39.189</v>
      </c>
      <c r="C1569">
        <v>39.087000000000003</v>
      </c>
      <c r="D1569">
        <v>39.408999999999999</v>
      </c>
      <c r="E1569">
        <v>39.323999999999998</v>
      </c>
      <c r="F1569">
        <v>39.695</v>
      </c>
      <c r="I1569" s="302">
        <v>39.465000000000003</v>
      </c>
      <c r="J1569" s="302">
        <v>40.164000000000001</v>
      </c>
      <c r="K1569" s="302">
        <v>39.777999999999999</v>
      </c>
      <c r="L1569" s="302">
        <v>40.356000000000002</v>
      </c>
      <c r="M1569" s="302">
        <v>40.247999999999998</v>
      </c>
      <c r="N1569" s="302">
        <v>40.052</v>
      </c>
      <c r="O1569" s="302">
        <v>40.329000000000001</v>
      </c>
      <c r="P1569" s="302">
        <v>39.713999999999999</v>
      </c>
      <c r="Q1569" s="302">
        <v>39.915999999999997</v>
      </c>
      <c r="R1569" s="302">
        <v>40.265000000000001</v>
      </c>
    </row>
    <row r="1570" spans="1:18">
      <c r="A1570">
        <v>1568</v>
      </c>
      <c r="B1570">
        <v>38.963000000000001</v>
      </c>
      <c r="C1570">
        <v>39.335000000000001</v>
      </c>
      <c r="D1570">
        <v>39.718000000000004</v>
      </c>
      <c r="E1570">
        <v>39.563000000000002</v>
      </c>
      <c r="F1570">
        <v>39.121000000000002</v>
      </c>
      <c r="I1570" s="302">
        <v>39.466999999999999</v>
      </c>
      <c r="J1570" s="302">
        <v>39.848999999999997</v>
      </c>
      <c r="K1570" s="302">
        <v>41.009</v>
      </c>
      <c r="L1570" s="302">
        <v>40.738999999999997</v>
      </c>
      <c r="M1570" s="302">
        <v>40.375</v>
      </c>
      <c r="N1570" s="302">
        <v>39.843000000000004</v>
      </c>
      <c r="O1570" s="302">
        <v>40.299999999999997</v>
      </c>
      <c r="P1570" s="302">
        <v>39.749000000000002</v>
      </c>
      <c r="Q1570" s="302">
        <v>39.962000000000003</v>
      </c>
      <c r="R1570" s="302">
        <v>40.4</v>
      </c>
    </row>
    <row r="1571" spans="1:18">
      <c r="A1571">
        <v>1569</v>
      </c>
      <c r="B1571">
        <v>39.015999999999998</v>
      </c>
      <c r="C1571">
        <v>39.055</v>
      </c>
      <c r="D1571">
        <v>39.405999999999999</v>
      </c>
      <c r="E1571">
        <v>39.5</v>
      </c>
      <c r="I1571" s="302">
        <v>39.478999999999999</v>
      </c>
      <c r="J1571" s="302">
        <v>39.975999999999999</v>
      </c>
      <c r="K1571" s="302">
        <v>39.752000000000002</v>
      </c>
      <c r="L1571" s="302">
        <v>40.93</v>
      </c>
      <c r="M1571" s="302">
        <v>40.42</v>
      </c>
      <c r="N1571" s="302">
        <v>39.619999999999997</v>
      </c>
      <c r="O1571" s="302">
        <v>40.356000000000002</v>
      </c>
      <c r="P1571" s="302">
        <v>40.119</v>
      </c>
      <c r="Q1571" s="302">
        <v>39.905000000000001</v>
      </c>
      <c r="R1571" s="302">
        <v>40.469000000000001</v>
      </c>
    </row>
    <row r="1572" spans="1:18">
      <c r="A1572">
        <v>1570</v>
      </c>
      <c r="B1572">
        <v>38.982999999999997</v>
      </c>
      <c r="C1572">
        <v>39.015999999999998</v>
      </c>
      <c r="D1572">
        <v>40.756</v>
      </c>
      <c r="I1572" s="302">
        <v>39.286000000000001</v>
      </c>
      <c r="J1572" s="302">
        <v>39.962000000000003</v>
      </c>
      <c r="K1572" s="302">
        <v>39.865000000000002</v>
      </c>
      <c r="L1572" s="302">
        <v>41.194000000000003</v>
      </c>
      <c r="M1572" s="302">
        <v>39.933</v>
      </c>
      <c r="N1572" s="302">
        <v>39.588999999999999</v>
      </c>
      <c r="O1572" s="302">
        <v>40.210999999999999</v>
      </c>
      <c r="P1572" s="302">
        <v>39.871000000000002</v>
      </c>
      <c r="Q1572" s="302">
        <v>39.872</v>
      </c>
      <c r="R1572" s="302">
        <v>40.607999999999997</v>
      </c>
    </row>
    <row r="1573" spans="1:18">
      <c r="A1573">
        <v>1571</v>
      </c>
      <c r="B1573">
        <v>39.249000000000002</v>
      </c>
      <c r="C1573">
        <v>39.097999999999999</v>
      </c>
      <c r="D1573">
        <v>39.145000000000003</v>
      </c>
      <c r="I1573" s="302">
        <v>39.390999999999998</v>
      </c>
      <c r="J1573" s="302">
        <v>39.783000000000001</v>
      </c>
      <c r="K1573" s="302">
        <v>39.704999999999998</v>
      </c>
      <c r="L1573" s="302">
        <v>42.75</v>
      </c>
      <c r="M1573" s="302">
        <v>40.264000000000003</v>
      </c>
      <c r="N1573" s="302">
        <v>39.890999999999998</v>
      </c>
      <c r="O1573" s="302">
        <v>40.384</v>
      </c>
      <c r="P1573" s="302">
        <v>39.671999999999997</v>
      </c>
      <c r="Q1573" s="302">
        <v>39.718000000000004</v>
      </c>
      <c r="R1573" s="302">
        <v>41.19</v>
      </c>
    </row>
    <row r="1574" spans="1:18">
      <c r="A1574">
        <v>1572</v>
      </c>
      <c r="B1574">
        <v>38.869999999999997</v>
      </c>
      <c r="C1574">
        <v>38.886000000000003</v>
      </c>
      <c r="D1574">
        <v>39.472999999999999</v>
      </c>
      <c r="I1574" s="302">
        <v>39.448</v>
      </c>
      <c r="J1574" s="302">
        <v>39.771999999999998</v>
      </c>
      <c r="K1574" s="302">
        <v>39.787999999999997</v>
      </c>
      <c r="L1574" s="302">
        <v>40.795999999999999</v>
      </c>
      <c r="M1574" s="302">
        <v>40.22</v>
      </c>
      <c r="N1574" s="302">
        <v>39.497</v>
      </c>
      <c r="O1574" s="302">
        <v>40.804000000000002</v>
      </c>
      <c r="P1574" s="302">
        <v>39.929000000000002</v>
      </c>
      <c r="Q1574" s="302">
        <v>39.933</v>
      </c>
      <c r="R1574" s="302">
        <v>40.167000000000002</v>
      </c>
    </row>
    <row r="1575" spans="1:18">
      <c r="A1575">
        <v>1573</v>
      </c>
      <c r="B1575">
        <v>39.323</v>
      </c>
      <c r="C1575">
        <v>39.575000000000003</v>
      </c>
      <c r="D1575">
        <v>39.171999999999997</v>
      </c>
      <c r="I1575" s="302">
        <v>140.679</v>
      </c>
      <c r="J1575" s="302">
        <v>40.058</v>
      </c>
      <c r="K1575" s="302">
        <v>39.704999999999998</v>
      </c>
      <c r="L1575" s="302">
        <v>40.676000000000002</v>
      </c>
      <c r="M1575" s="302">
        <v>40.201999999999998</v>
      </c>
      <c r="N1575" s="302">
        <v>39.918999999999997</v>
      </c>
      <c r="O1575" s="302">
        <v>40.014000000000003</v>
      </c>
      <c r="P1575" s="302">
        <v>140.94300000000001</v>
      </c>
      <c r="Q1575" s="302">
        <v>39.908999999999999</v>
      </c>
      <c r="R1575" s="302">
        <v>40.402999999999999</v>
      </c>
    </row>
    <row r="1576" spans="1:18">
      <c r="A1576">
        <v>1574</v>
      </c>
      <c r="B1576">
        <v>39.540999999999997</v>
      </c>
      <c r="C1576">
        <v>39.024999999999999</v>
      </c>
      <c r="D1576">
        <v>39.256999999999998</v>
      </c>
      <c r="I1576" s="302">
        <v>41.906999999999996</v>
      </c>
      <c r="J1576" s="302">
        <v>39.790999999999997</v>
      </c>
      <c r="K1576" s="302">
        <v>39.982999999999997</v>
      </c>
      <c r="L1576" s="302">
        <v>40.783000000000001</v>
      </c>
      <c r="M1576" s="302">
        <v>40.082000000000001</v>
      </c>
      <c r="N1576" s="302">
        <v>39.716000000000001</v>
      </c>
      <c r="O1576" s="302">
        <v>40.25</v>
      </c>
      <c r="P1576" s="302">
        <v>40.261000000000003</v>
      </c>
      <c r="Q1576" s="302">
        <v>40.076000000000001</v>
      </c>
      <c r="R1576" s="302">
        <v>40.226999999999997</v>
      </c>
    </row>
    <row r="1577" spans="1:18">
      <c r="A1577">
        <v>1575</v>
      </c>
      <c r="B1577">
        <v>39.130000000000003</v>
      </c>
      <c r="C1577">
        <v>39.023000000000003</v>
      </c>
      <c r="D1577">
        <v>39.088999999999999</v>
      </c>
      <c r="I1577" s="302">
        <v>39.643000000000001</v>
      </c>
      <c r="J1577" s="302">
        <v>39.646000000000001</v>
      </c>
      <c r="K1577" s="302">
        <v>140.65</v>
      </c>
      <c r="L1577" s="302">
        <v>41.106999999999999</v>
      </c>
      <c r="M1577" s="302">
        <v>39.895000000000003</v>
      </c>
      <c r="N1577" s="302">
        <v>40.145000000000003</v>
      </c>
      <c r="O1577" s="302">
        <v>40.340000000000003</v>
      </c>
      <c r="P1577" s="302">
        <v>39.710999999999999</v>
      </c>
      <c r="Q1577" s="302">
        <v>39.895000000000003</v>
      </c>
      <c r="R1577" s="302">
        <v>40.396000000000001</v>
      </c>
    </row>
    <row r="1578" spans="1:18">
      <c r="A1578">
        <v>1576</v>
      </c>
      <c r="B1578">
        <v>38.935000000000002</v>
      </c>
      <c r="C1578">
        <v>39.302</v>
      </c>
      <c r="D1578">
        <v>39.005000000000003</v>
      </c>
      <c r="I1578" s="302">
        <v>39.747999999999998</v>
      </c>
      <c r="J1578" s="302">
        <v>39.603000000000002</v>
      </c>
      <c r="K1578" s="302">
        <v>40.326999999999998</v>
      </c>
      <c r="L1578" s="302">
        <v>40.709000000000003</v>
      </c>
      <c r="M1578" s="302">
        <v>40.268999999999998</v>
      </c>
      <c r="N1578" s="302">
        <v>39.621000000000002</v>
      </c>
      <c r="O1578" s="302">
        <v>40.17</v>
      </c>
      <c r="P1578" s="302">
        <v>39.814999999999998</v>
      </c>
      <c r="Q1578" s="302">
        <v>39.755000000000003</v>
      </c>
      <c r="R1578" s="302">
        <v>40.494999999999997</v>
      </c>
    </row>
    <row r="1579" spans="1:18">
      <c r="A1579">
        <v>1577</v>
      </c>
      <c r="B1579">
        <v>39.253999999999998</v>
      </c>
      <c r="C1579">
        <v>39.545999999999999</v>
      </c>
      <c r="D1579">
        <v>38.954000000000001</v>
      </c>
      <c r="I1579" s="302">
        <v>39.698999999999998</v>
      </c>
      <c r="J1579" s="302">
        <v>39.787999999999997</v>
      </c>
      <c r="K1579" s="302">
        <v>39.911000000000001</v>
      </c>
      <c r="L1579" s="302">
        <v>41.505000000000003</v>
      </c>
      <c r="M1579" s="302">
        <v>40.176000000000002</v>
      </c>
      <c r="N1579" s="302">
        <v>39.646999999999998</v>
      </c>
      <c r="O1579" s="302">
        <v>40.088000000000001</v>
      </c>
      <c r="P1579" s="302">
        <v>39.500999999999998</v>
      </c>
      <c r="Q1579" s="302">
        <v>39.74</v>
      </c>
      <c r="R1579" s="302">
        <v>40.021000000000001</v>
      </c>
    </row>
    <row r="1580" spans="1:18">
      <c r="A1580">
        <v>1578</v>
      </c>
      <c r="B1580">
        <v>39.130000000000003</v>
      </c>
      <c r="C1580">
        <v>39.204999999999998</v>
      </c>
      <c r="D1580">
        <v>38.993000000000002</v>
      </c>
      <c r="I1580" s="302">
        <v>39.575000000000003</v>
      </c>
      <c r="J1580" s="302">
        <v>39.883000000000003</v>
      </c>
      <c r="K1580" s="302">
        <v>39.933999999999997</v>
      </c>
      <c r="L1580" s="302">
        <v>40.494</v>
      </c>
      <c r="M1580" s="302">
        <v>40.436</v>
      </c>
      <c r="N1580" s="302">
        <v>39.975000000000001</v>
      </c>
      <c r="O1580" s="302">
        <v>40.401000000000003</v>
      </c>
      <c r="P1580" s="302">
        <v>39.524000000000001</v>
      </c>
      <c r="Q1580" s="302">
        <v>39.85</v>
      </c>
      <c r="R1580" s="302">
        <v>40.677</v>
      </c>
    </row>
    <row r="1581" spans="1:18">
      <c r="A1581">
        <v>1579</v>
      </c>
      <c r="B1581">
        <v>39.161999999999999</v>
      </c>
      <c r="C1581">
        <v>39.055</v>
      </c>
      <c r="D1581">
        <v>38.994</v>
      </c>
      <c r="I1581" s="302">
        <v>39.676000000000002</v>
      </c>
      <c r="J1581" s="302">
        <v>39.811999999999998</v>
      </c>
      <c r="K1581" s="302">
        <v>39.844999999999999</v>
      </c>
      <c r="L1581" s="302">
        <v>40.475999999999999</v>
      </c>
      <c r="M1581" s="302">
        <v>40.265999999999998</v>
      </c>
      <c r="N1581" s="302">
        <v>39.863</v>
      </c>
      <c r="O1581" s="302">
        <v>40.488</v>
      </c>
      <c r="P1581" s="302">
        <v>39.606999999999999</v>
      </c>
      <c r="Q1581" s="302">
        <v>40.301000000000002</v>
      </c>
      <c r="R1581" s="302">
        <v>40.435000000000002</v>
      </c>
    </row>
    <row r="1582" spans="1:18">
      <c r="A1582">
        <v>1580</v>
      </c>
      <c r="B1582">
        <v>39.229999999999997</v>
      </c>
      <c r="C1582">
        <v>39.261000000000003</v>
      </c>
      <c r="D1582">
        <v>38.908999999999999</v>
      </c>
      <c r="I1582" s="302">
        <v>39.67</v>
      </c>
      <c r="J1582" s="302">
        <v>39.646000000000001</v>
      </c>
      <c r="K1582" s="302">
        <v>39.825000000000003</v>
      </c>
      <c r="L1582" s="302">
        <v>40.521000000000001</v>
      </c>
      <c r="M1582" s="302">
        <v>40.427999999999997</v>
      </c>
      <c r="N1582" s="302">
        <v>39.978000000000002</v>
      </c>
      <c r="O1582" s="302">
        <v>40.145000000000003</v>
      </c>
      <c r="P1582" s="302">
        <v>39.648000000000003</v>
      </c>
      <c r="Q1582" s="302">
        <v>39.926000000000002</v>
      </c>
      <c r="R1582" s="302">
        <v>40.426000000000002</v>
      </c>
    </row>
    <row r="1583" spans="1:18">
      <c r="A1583">
        <v>1581</v>
      </c>
      <c r="B1583">
        <v>39.517000000000003</v>
      </c>
      <c r="C1583">
        <v>38.950000000000003</v>
      </c>
      <c r="D1583">
        <v>39.063000000000002</v>
      </c>
      <c r="I1583" s="302">
        <v>39.667000000000002</v>
      </c>
      <c r="J1583" s="302">
        <v>39.942999999999998</v>
      </c>
      <c r="K1583" s="302">
        <v>39.838999999999999</v>
      </c>
      <c r="L1583" s="302">
        <v>40.902999999999999</v>
      </c>
      <c r="M1583" s="302">
        <v>40.247999999999998</v>
      </c>
      <c r="N1583" s="302">
        <v>39.698</v>
      </c>
      <c r="O1583" s="302">
        <v>40.19</v>
      </c>
      <c r="P1583" s="302">
        <v>39.441000000000003</v>
      </c>
      <c r="Q1583" s="302">
        <v>39.652000000000001</v>
      </c>
      <c r="R1583" s="302">
        <v>40.372</v>
      </c>
    </row>
    <row r="1584" spans="1:18">
      <c r="A1584">
        <v>1582</v>
      </c>
      <c r="B1584">
        <v>39.262</v>
      </c>
      <c r="C1584">
        <v>39.753</v>
      </c>
      <c r="D1584">
        <v>39.1</v>
      </c>
      <c r="I1584" s="302">
        <v>39.634</v>
      </c>
      <c r="J1584" s="302">
        <v>39.738</v>
      </c>
      <c r="K1584" s="302">
        <v>39.869</v>
      </c>
      <c r="L1584" s="302">
        <v>40.506999999999998</v>
      </c>
      <c r="M1584" s="302">
        <v>40.116999999999997</v>
      </c>
      <c r="N1584" s="302">
        <v>39.854999999999997</v>
      </c>
      <c r="O1584" s="302">
        <v>40.247</v>
      </c>
      <c r="P1584" s="302">
        <v>39.631999999999998</v>
      </c>
      <c r="Q1584" s="302">
        <v>39.573999999999998</v>
      </c>
      <c r="R1584" s="302">
        <v>40.496000000000002</v>
      </c>
    </row>
    <row r="1585" spans="1:18">
      <c r="A1585">
        <v>1583</v>
      </c>
      <c r="B1585">
        <v>39.158000000000001</v>
      </c>
      <c r="I1585" s="302">
        <v>39.582999999999998</v>
      </c>
      <c r="J1585" s="302">
        <v>39.884999999999998</v>
      </c>
      <c r="K1585" s="302">
        <v>39.826000000000001</v>
      </c>
      <c r="L1585" s="302">
        <v>40.847000000000001</v>
      </c>
      <c r="M1585" s="302">
        <v>40.142000000000003</v>
      </c>
      <c r="N1585" s="302">
        <v>39.58</v>
      </c>
      <c r="O1585" s="302">
        <v>40.4</v>
      </c>
      <c r="P1585" s="302">
        <v>39.6</v>
      </c>
      <c r="Q1585" s="302">
        <v>39.683</v>
      </c>
      <c r="R1585" s="302">
        <v>40.218000000000004</v>
      </c>
    </row>
    <row r="1586" spans="1:18">
      <c r="A1586">
        <v>1584</v>
      </c>
      <c r="B1586">
        <v>39.103999999999999</v>
      </c>
      <c r="I1586" s="302">
        <v>39.81</v>
      </c>
      <c r="J1586" s="302">
        <v>39.604999999999997</v>
      </c>
      <c r="K1586" s="302">
        <v>39.862000000000002</v>
      </c>
      <c r="L1586" s="302">
        <v>40.906999999999996</v>
      </c>
      <c r="M1586" s="302">
        <v>40.32</v>
      </c>
      <c r="N1586" s="302">
        <v>39.813000000000002</v>
      </c>
      <c r="O1586" s="302">
        <v>40.351999999999997</v>
      </c>
      <c r="P1586" s="302">
        <v>39.518999999999998</v>
      </c>
      <c r="Q1586" s="302">
        <v>39.968000000000004</v>
      </c>
      <c r="R1586" s="302">
        <v>40.4</v>
      </c>
    </row>
    <row r="1587" spans="1:18">
      <c r="A1587">
        <v>1585</v>
      </c>
      <c r="B1587">
        <v>39.404000000000003</v>
      </c>
      <c r="I1587" s="302">
        <v>39.640999999999998</v>
      </c>
      <c r="J1587" s="302">
        <v>39.835000000000001</v>
      </c>
      <c r="K1587" s="302">
        <v>39.808</v>
      </c>
      <c r="L1587" s="302">
        <v>40.997</v>
      </c>
      <c r="M1587" s="302">
        <v>40.237000000000002</v>
      </c>
      <c r="N1587" s="302">
        <v>39.960999999999999</v>
      </c>
      <c r="O1587" s="302">
        <v>40.229999999999997</v>
      </c>
      <c r="P1587" s="302">
        <v>39.58</v>
      </c>
      <c r="Q1587" s="302">
        <v>39.85</v>
      </c>
      <c r="R1587" s="302">
        <v>40.924999999999997</v>
      </c>
    </row>
    <row r="1588" spans="1:18">
      <c r="I1588" s="302">
        <v>39.627000000000002</v>
      </c>
      <c r="J1588" s="302">
        <v>39.804000000000002</v>
      </c>
      <c r="K1588" s="302">
        <v>39.911000000000001</v>
      </c>
      <c r="L1588" s="302">
        <v>40.947000000000003</v>
      </c>
      <c r="M1588" s="302">
        <v>40.084000000000003</v>
      </c>
      <c r="N1588" s="302">
        <v>40.023000000000003</v>
      </c>
      <c r="O1588" s="302">
        <v>40.409999999999997</v>
      </c>
      <c r="P1588" s="302">
        <v>39.493000000000002</v>
      </c>
      <c r="Q1588" s="302">
        <v>39.965000000000003</v>
      </c>
      <c r="R1588" s="302">
        <v>40.570999999999998</v>
      </c>
    </row>
    <row r="1589" spans="1:18">
      <c r="I1589" s="302">
        <v>39.79</v>
      </c>
      <c r="J1589" s="302">
        <v>39.65</v>
      </c>
      <c r="K1589" s="302">
        <v>39.658000000000001</v>
      </c>
      <c r="L1589" s="302">
        <v>41.307000000000002</v>
      </c>
      <c r="M1589" s="302">
        <v>40.685000000000002</v>
      </c>
      <c r="N1589" s="302">
        <v>40.015999999999998</v>
      </c>
      <c r="O1589" s="302">
        <v>40.456000000000003</v>
      </c>
      <c r="P1589" s="302">
        <v>39.442999999999998</v>
      </c>
      <c r="Q1589" s="302">
        <v>39.813000000000002</v>
      </c>
      <c r="R1589" s="302">
        <v>40.750999999999998</v>
      </c>
    </row>
    <row r="1590" spans="1:18">
      <c r="I1590" s="302">
        <v>39.673999999999999</v>
      </c>
      <c r="J1590" s="302">
        <v>40.521000000000001</v>
      </c>
      <c r="K1590" s="302">
        <v>39.692999999999998</v>
      </c>
      <c r="L1590" s="302">
        <v>141.345</v>
      </c>
      <c r="M1590" s="302">
        <v>39.904000000000003</v>
      </c>
      <c r="N1590" s="302">
        <v>39.838000000000001</v>
      </c>
      <c r="O1590" s="302">
        <v>40.378999999999998</v>
      </c>
      <c r="P1590" s="302">
        <v>39.445999999999998</v>
      </c>
      <c r="Q1590" s="302">
        <v>39.716999999999999</v>
      </c>
      <c r="R1590" s="302">
        <v>40.518999999999998</v>
      </c>
    </row>
    <row r="1591" spans="1:18">
      <c r="I1591" s="302">
        <v>39.470999999999997</v>
      </c>
      <c r="J1591" s="302">
        <v>40.289000000000001</v>
      </c>
      <c r="K1591" s="302">
        <v>39.677999999999997</v>
      </c>
      <c r="L1591" s="302">
        <v>41.853000000000002</v>
      </c>
      <c r="M1591" s="302">
        <v>40.185000000000002</v>
      </c>
      <c r="N1591" s="302">
        <v>40.103999999999999</v>
      </c>
      <c r="O1591" s="302">
        <v>40.414999999999999</v>
      </c>
      <c r="P1591" s="302">
        <v>39.753999999999998</v>
      </c>
      <c r="Q1591" s="302">
        <v>39.816000000000003</v>
      </c>
      <c r="R1591" s="302">
        <v>40.491</v>
      </c>
    </row>
    <row r="1592" spans="1:18">
      <c r="I1592" s="302">
        <v>39.533999999999999</v>
      </c>
      <c r="J1592" s="302">
        <v>40.162999999999997</v>
      </c>
      <c r="K1592" s="302">
        <v>39.552999999999997</v>
      </c>
      <c r="L1592" s="302">
        <v>41.253999999999998</v>
      </c>
      <c r="M1592" s="302">
        <v>39.860999999999997</v>
      </c>
      <c r="N1592" s="302">
        <v>39.756999999999998</v>
      </c>
      <c r="O1592" s="302">
        <v>40.536999999999999</v>
      </c>
      <c r="P1592" s="302">
        <v>39.405000000000001</v>
      </c>
      <c r="Q1592" s="302">
        <v>39.746000000000002</v>
      </c>
      <c r="R1592" s="302">
        <v>40.366999999999997</v>
      </c>
    </row>
    <row r="1593" spans="1:18">
      <c r="I1593" s="302">
        <v>39.667999999999999</v>
      </c>
      <c r="J1593" s="302">
        <v>39.805999999999997</v>
      </c>
      <c r="K1593" s="302">
        <v>39.652999999999999</v>
      </c>
      <c r="L1593" s="302">
        <v>41.348999999999997</v>
      </c>
      <c r="M1593" s="302">
        <v>39.886000000000003</v>
      </c>
      <c r="N1593" s="302">
        <v>39.615000000000002</v>
      </c>
      <c r="O1593" s="302">
        <v>40.484000000000002</v>
      </c>
      <c r="P1593" s="302">
        <v>39.393999999999998</v>
      </c>
      <c r="Q1593" s="302">
        <v>39.703000000000003</v>
      </c>
      <c r="R1593" s="302">
        <v>40.526000000000003</v>
      </c>
    </row>
    <row r="1594" spans="1:18">
      <c r="I1594" s="302">
        <v>39.673999999999999</v>
      </c>
      <c r="J1594" s="302">
        <v>39.783999999999999</v>
      </c>
      <c r="K1594" s="302">
        <v>39.619999999999997</v>
      </c>
      <c r="L1594" s="302">
        <v>40.780999999999999</v>
      </c>
      <c r="M1594" s="302">
        <v>40.219000000000001</v>
      </c>
      <c r="N1594" s="302">
        <v>39.802999999999997</v>
      </c>
      <c r="O1594" s="302">
        <v>40.555999999999997</v>
      </c>
      <c r="P1594" s="302">
        <v>39.726999999999997</v>
      </c>
      <c r="Q1594" s="302">
        <v>39.741999999999997</v>
      </c>
      <c r="R1594" s="302">
        <v>40.326999999999998</v>
      </c>
    </row>
    <row r="1595" spans="1:18">
      <c r="I1595" s="302">
        <v>39.680999999999997</v>
      </c>
      <c r="J1595" s="302">
        <v>39.738</v>
      </c>
      <c r="K1595" s="302">
        <v>39.697000000000003</v>
      </c>
      <c r="L1595" s="302">
        <v>40.947000000000003</v>
      </c>
      <c r="M1595" s="302">
        <v>40.055</v>
      </c>
      <c r="N1595" s="302">
        <v>39.942</v>
      </c>
      <c r="O1595" s="302">
        <v>40.49</v>
      </c>
      <c r="P1595" s="302">
        <v>39.343000000000004</v>
      </c>
      <c r="Q1595" s="302">
        <v>39.820999999999998</v>
      </c>
      <c r="R1595" s="302">
        <v>40.691000000000003</v>
      </c>
    </row>
    <row r="1596" spans="1:18">
      <c r="I1596" s="302">
        <v>39.481000000000002</v>
      </c>
      <c r="J1596" s="302">
        <v>39.642000000000003</v>
      </c>
      <c r="K1596" s="302">
        <v>39.844999999999999</v>
      </c>
      <c r="L1596" s="302">
        <v>40.457000000000001</v>
      </c>
      <c r="M1596" s="302">
        <v>40.292000000000002</v>
      </c>
      <c r="N1596" s="302">
        <v>40.006999999999998</v>
      </c>
      <c r="O1596" s="302">
        <v>40.453000000000003</v>
      </c>
      <c r="P1596" s="302">
        <v>39.427</v>
      </c>
      <c r="Q1596" s="302">
        <v>39.64</v>
      </c>
      <c r="R1596" s="302">
        <v>40.691000000000003</v>
      </c>
    </row>
    <row r="1597" spans="1:18">
      <c r="I1597" s="302">
        <v>39.651000000000003</v>
      </c>
      <c r="J1597" s="302">
        <v>39.814</v>
      </c>
      <c r="K1597" s="302">
        <v>39.648000000000003</v>
      </c>
      <c r="L1597" s="302">
        <v>40.881</v>
      </c>
      <c r="M1597" s="302">
        <v>40.283999999999999</v>
      </c>
      <c r="N1597" s="302">
        <v>39.899000000000001</v>
      </c>
      <c r="O1597" s="302">
        <v>40.457999999999998</v>
      </c>
      <c r="P1597" s="302">
        <v>39.503999999999998</v>
      </c>
      <c r="Q1597" s="302">
        <v>39.805</v>
      </c>
      <c r="R1597" s="302">
        <v>40.792000000000002</v>
      </c>
    </row>
    <row r="1598" spans="1:18">
      <c r="I1598" s="302">
        <v>39.581000000000003</v>
      </c>
      <c r="J1598" s="302">
        <v>39.820999999999998</v>
      </c>
      <c r="K1598" s="302">
        <v>39.633000000000003</v>
      </c>
      <c r="L1598" s="302">
        <v>40.314999999999998</v>
      </c>
      <c r="M1598" s="302">
        <v>40.43</v>
      </c>
      <c r="N1598" s="302">
        <v>39.793999999999997</v>
      </c>
      <c r="O1598" s="302">
        <v>40.368000000000002</v>
      </c>
      <c r="P1598" s="302">
        <v>39.5</v>
      </c>
      <c r="Q1598" s="302">
        <v>39.680999999999997</v>
      </c>
      <c r="R1598" s="302">
        <v>40.564</v>
      </c>
    </row>
    <row r="1599" spans="1:18">
      <c r="I1599" s="302">
        <v>39.594000000000001</v>
      </c>
      <c r="J1599" s="302">
        <v>39.737000000000002</v>
      </c>
      <c r="K1599" s="302">
        <v>39.643999999999998</v>
      </c>
      <c r="L1599" s="302">
        <v>40.456000000000003</v>
      </c>
      <c r="M1599" s="302">
        <v>40.409999999999997</v>
      </c>
      <c r="N1599" s="302">
        <v>39.856000000000002</v>
      </c>
      <c r="O1599" s="302">
        <v>40.179000000000002</v>
      </c>
      <c r="P1599" s="302">
        <v>39.57</v>
      </c>
      <c r="Q1599" s="302">
        <v>39.771999999999998</v>
      </c>
      <c r="R1599" s="302">
        <v>40.637999999999998</v>
      </c>
    </row>
    <row r="1600" spans="1:18">
      <c r="I1600" s="302">
        <v>39.494999999999997</v>
      </c>
      <c r="J1600" s="302">
        <v>39.421999999999997</v>
      </c>
      <c r="K1600" s="302">
        <v>39.622999999999998</v>
      </c>
      <c r="L1600" s="302">
        <v>40.799999999999997</v>
      </c>
      <c r="M1600" s="302">
        <v>40.146000000000001</v>
      </c>
      <c r="N1600" s="302">
        <v>39.770000000000003</v>
      </c>
      <c r="O1600" s="302">
        <v>40.250999999999998</v>
      </c>
      <c r="P1600" s="302">
        <v>39.459000000000003</v>
      </c>
      <c r="Q1600" s="302">
        <v>39.542999999999999</v>
      </c>
      <c r="R1600" s="302">
        <v>40.872</v>
      </c>
    </row>
    <row r="1601" spans="9:18">
      <c r="I1601" s="302">
        <v>39.552999999999997</v>
      </c>
      <c r="J1601" s="302">
        <v>39.786999999999999</v>
      </c>
      <c r="K1601" s="302">
        <v>39.637</v>
      </c>
      <c r="L1601" s="302">
        <v>40.137999999999998</v>
      </c>
      <c r="M1601" s="302">
        <v>40.292000000000002</v>
      </c>
      <c r="N1601" s="302">
        <v>40.045000000000002</v>
      </c>
      <c r="O1601" s="302">
        <v>40.207999999999998</v>
      </c>
      <c r="P1601" s="302">
        <v>39.491999999999997</v>
      </c>
      <c r="Q1601" s="302">
        <v>39.49</v>
      </c>
      <c r="R1601" s="302">
        <v>40.308999999999997</v>
      </c>
    </row>
    <row r="1602" spans="9:18">
      <c r="I1602" s="302">
        <v>39.912999999999997</v>
      </c>
      <c r="J1602" s="302">
        <v>39.874000000000002</v>
      </c>
      <c r="K1602" s="302">
        <v>39.640999999999998</v>
      </c>
      <c r="L1602" s="302">
        <v>40.26</v>
      </c>
      <c r="M1602" s="302">
        <v>40.207999999999998</v>
      </c>
      <c r="N1602" s="302">
        <v>39.945999999999998</v>
      </c>
      <c r="O1602" s="302">
        <v>40.741999999999997</v>
      </c>
      <c r="P1602" s="302">
        <v>39.58</v>
      </c>
      <c r="Q1602" s="302">
        <v>39.6</v>
      </c>
      <c r="R1602" s="302">
        <v>40.381</v>
      </c>
    </row>
    <row r="1603" spans="9:18">
      <c r="I1603" s="302">
        <v>142.52600000000001</v>
      </c>
      <c r="J1603" s="302">
        <v>39.726999999999997</v>
      </c>
      <c r="K1603" s="302">
        <v>39.673999999999999</v>
      </c>
      <c r="L1603" s="302">
        <v>40.792000000000002</v>
      </c>
      <c r="M1603" s="302">
        <v>40.332000000000001</v>
      </c>
      <c r="N1603" s="302">
        <v>39.918999999999997</v>
      </c>
      <c r="O1603" s="302">
        <v>40.289000000000001</v>
      </c>
      <c r="P1603" s="302">
        <v>39.715000000000003</v>
      </c>
      <c r="Q1603" s="302">
        <v>39.600999999999999</v>
      </c>
      <c r="R1603" s="302">
        <v>42.545999999999999</v>
      </c>
    </row>
    <row r="1604" spans="9:18">
      <c r="I1604" s="302">
        <v>40.427999999999997</v>
      </c>
      <c r="J1604" s="302">
        <v>39.707000000000001</v>
      </c>
      <c r="K1604" s="302">
        <v>39.957999999999998</v>
      </c>
      <c r="L1604" s="302">
        <v>40.515999999999998</v>
      </c>
      <c r="M1604" s="302">
        <v>40.08</v>
      </c>
      <c r="N1604" s="302">
        <v>39.975000000000001</v>
      </c>
      <c r="O1604" s="302">
        <v>40.299999999999997</v>
      </c>
      <c r="P1604" s="302">
        <v>140.59399999999999</v>
      </c>
      <c r="Q1604" s="302">
        <v>39.609000000000002</v>
      </c>
      <c r="R1604" s="302">
        <v>40.54</v>
      </c>
    </row>
    <row r="1605" spans="9:18">
      <c r="I1605" s="302">
        <v>40.015000000000001</v>
      </c>
      <c r="J1605" s="302">
        <v>39.771999999999998</v>
      </c>
      <c r="K1605" s="302">
        <v>141.22</v>
      </c>
      <c r="L1605" s="302">
        <v>40.246000000000002</v>
      </c>
      <c r="M1605" s="302">
        <v>40.131999999999998</v>
      </c>
      <c r="N1605" s="302">
        <v>39.533000000000001</v>
      </c>
      <c r="O1605" s="302">
        <v>41.618000000000002</v>
      </c>
      <c r="P1605" s="302">
        <v>40.573999999999998</v>
      </c>
      <c r="Q1605" s="302">
        <v>39.768999999999998</v>
      </c>
      <c r="R1605" s="302">
        <v>40.503999999999998</v>
      </c>
    </row>
    <row r="1606" spans="9:18">
      <c r="I1606" s="302">
        <v>40.313000000000002</v>
      </c>
      <c r="J1606" s="302">
        <v>39.692999999999998</v>
      </c>
      <c r="K1606" s="302">
        <v>40.22</v>
      </c>
      <c r="L1606" s="302">
        <v>40.752000000000002</v>
      </c>
      <c r="M1606" s="302">
        <v>39.97</v>
      </c>
      <c r="N1606" s="302">
        <v>39.984999999999999</v>
      </c>
      <c r="O1606" s="302">
        <v>40.524999999999999</v>
      </c>
      <c r="P1606" s="302">
        <v>40.192</v>
      </c>
      <c r="Q1606" s="302">
        <v>39.884</v>
      </c>
      <c r="R1606" s="302">
        <v>40.624000000000002</v>
      </c>
    </row>
    <row r="1607" spans="9:18">
      <c r="I1607" s="302">
        <v>39.777000000000001</v>
      </c>
      <c r="J1607" s="302">
        <v>39.603999999999999</v>
      </c>
      <c r="K1607" s="302">
        <v>39.951999999999998</v>
      </c>
      <c r="L1607" s="302">
        <v>40.469000000000001</v>
      </c>
      <c r="M1607" s="302">
        <v>40.204999999999998</v>
      </c>
      <c r="N1607" s="302">
        <v>40.040999999999997</v>
      </c>
      <c r="O1607" s="302">
        <v>41.125999999999998</v>
      </c>
      <c r="P1607" s="302">
        <v>40.039000000000001</v>
      </c>
      <c r="Q1607" s="302">
        <v>39.725000000000001</v>
      </c>
      <c r="R1607" s="302">
        <v>40.491</v>
      </c>
    </row>
    <row r="1608" spans="9:18">
      <c r="I1608" s="302">
        <v>40.058999999999997</v>
      </c>
      <c r="J1608" s="302">
        <v>39.521000000000001</v>
      </c>
      <c r="K1608" s="302">
        <v>39.792000000000002</v>
      </c>
      <c r="L1608" s="302">
        <v>40.232999999999997</v>
      </c>
      <c r="M1608" s="302">
        <v>40.061</v>
      </c>
      <c r="N1608" s="302">
        <v>39.878999999999998</v>
      </c>
      <c r="O1608" s="302">
        <v>41.292000000000002</v>
      </c>
      <c r="P1608" s="302">
        <v>39.981000000000002</v>
      </c>
      <c r="Q1608" s="302">
        <v>39.765999999999998</v>
      </c>
      <c r="R1608" s="302">
        <v>40.551000000000002</v>
      </c>
    </row>
    <row r="1609" spans="9:18">
      <c r="I1609" s="302">
        <v>39.658000000000001</v>
      </c>
      <c r="J1609" s="302">
        <v>39.561</v>
      </c>
      <c r="K1609" s="302">
        <v>39.984000000000002</v>
      </c>
      <c r="L1609" s="302">
        <v>40.630000000000003</v>
      </c>
      <c r="M1609" s="302">
        <v>40.121000000000002</v>
      </c>
      <c r="N1609" s="302">
        <v>39.962000000000003</v>
      </c>
      <c r="O1609" s="302">
        <v>142.196</v>
      </c>
      <c r="P1609" s="302">
        <v>39.695999999999998</v>
      </c>
      <c r="Q1609" s="302">
        <v>39.756</v>
      </c>
      <c r="R1609" s="302">
        <v>40.384</v>
      </c>
    </row>
    <row r="1610" spans="9:18">
      <c r="I1610" s="302">
        <v>39.667000000000002</v>
      </c>
      <c r="J1610" s="302">
        <v>39.927999999999997</v>
      </c>
      <c r="K1610" s="302">
        <v>39.695999999999998</v>
      </c>
      <c r="L1610" s="302">
        <v>40.225999999999999</v>
      </c>
      <c r="M1610" s="302">
        <v>40.171999999999997</v>
      </c>
      <c r="N1610" s="302">
        <v>39.741</v>
      </c>
      <c r="O1610" s="302">
        <v>42.32</v>
      </c>
      <c r="P1610" s="302">
        <v>39.795000000000002</v>
      </c>
      <c r="Q1610" s="302">
        <v>39.887</v>
      </c>
      <c r="R1610" s="302">
        <v>41.286000000000001</v>
      </c>
    </row>
    <row r="1611" spans="9:18">
      <c r="I1611" s="302">
        <v>39.651000000000003</v>
      </c>
      <c r="J1611" s="302">
        <v>39.731000000000002</v>
      </c>
      <c r="K1611" s="302">
        <v>39.801000000000002</v>
      </c>
      <c r="L1611" s="302">
        <v>40.630000000000003</v>
      </c>
      <c r="M1611" s="302">
        <v>40.215000000000003</v>
      </c>
      <c r="N1611" s="302">
        <v>40.015999999999998</v>
      </c>
      <c r="O1611" s="302">
        <v>41.209000000000003</v>
      </c>
      <c r="P1611" s="302">
        <v>39.642000000000003</v>
      </c>
      <c r="Q1611" s="302">
        <v>39.735999999999997</v>
      </c>
      <c r="R1611" s="302">
        <v>40.750999999999998</v>
      </c>
    </row>
    <row r="1612" spans="9:18">
      <c r="I1612" s="302">
        <v>39.661999999999999</v>
      </c>
      <c r="J1612" s="302">
        <v>39.883000000000003</v>
      </c>
      <c r="K1612" s="302">
        <v>39.594999999999999</v>
      </c>
      <c r="L1612" s="302">
        <v>40.246000000000002</v>
      </c>
      <c r="M1612" s="302">
        <v>40.258000000000003</v>
      </c>
      <c r="N1612" s="302">
        <v>40.033000000000001</v>
      </c>
      <c r="O1612" s="302">
        <v>40.875999999999998</v>
      </c>
      <c r="P1612" s="302">
        <v>39.686</v>
      </c>
      <c r="Q1612" s="302">
        <v>39.658000000000001</v>
      </c>
      <c r="R1612" s="302">
        <v>40.350999999999999</v>
      </c>
    </row>
    <row r="1613" spans="9:18">
      <c r="I1613" s="302">
        <v>39.570999999999998</v>
      </c>
      <c r="J1613" s="302">
        <v>39.753</v>
      </c>
      <c r="K1613" s="302">
        <v>39.587000000000003</v>
      </c>
      <c r="L1613" s="302">
        <v>40.036999999999999</v>
      </c>
      <c r="M1613" s="302">
        <v>40.087000000000003</v>
      </c>
      <c r="N1613" s="302">
        <v>39.688000000000002</v>
      </c>
      <c r="O1613" s="302">
        <v>40.93</v>
      </c>
      <c r="P1613" s="302">
        <v>39.777999999999999</v>
      </c>
      <c r="Q1613" s="302">
        <v>39.569000000000003</v>
      </c>
      <c r="R1613" s="302">
        <v>40.646000000000001</v>
      </c>
    </row>
    <row r="1614" spans="9:18">
      <c r="I1614" s="302">
        <v>40.109000000000002</v>
      </c>
      <c r="J1614" s="302">
        <v>39.619</v>
      </c>
      <c r="K1614" s="302">
        <v>39.478999999999999</v>
      </c>
      <c r="L1614" s="302">
        <v>40.74</v>
      </c>
      <c r="M1614" s="302">
        <v>39.853999999999999</v>
      </c>
      <c r="N1614" s="302">
        <v>40.218000000000004</v>
      </c>
      <c r="O1614" s="302">
        <v>40.729999999999997</v>
      </c>
      <c r="P1614" s="302">
        <v>39.665999999999997</v>
      </c>
      <c r="Q1614" s="302">
        <v>39.755000000000003</v>
      </c>
      <c r="R1614" s="302">
        <v>40.609000000000002</v>
      </c>
    </row>
    <row r="1615" spans="9:18">
      <c r="I1615" s="302">
        <v>39.488</v>
      </c>
      <c r="J1615" s="302">
        <v>39.728000000000002</v>
      </c>
      <c r="K1615" s="302">
        <v>39.677999999999997</v>
      </c>
      <c r="L1615" s="302">
        <v>40.668999999999997</v>
      </c>
      <c r="M1615" s="302">
        <v>40.314</v>
      </c>
      <c r="N1615" s="302">
        <v>39.923999999999999</v>
      </c>
      <c r="O1615" s="302">
        <v>40.518999999999998</v>
      </c>
      <c r="P1615" s="302">
        <v>39.633000000000003</v>
      </c>
      <c r="Q1615" s="302">
        <v>39.593000000000004</v>
      </c>
      <c r="R1615" s="302">
        <v>40.253999999999998</v>
      </c>
    </row>
    <row r="1616" spans="9:18">
      <c r="I1616" s="302">
        <v>39.764000000000003</v>
      </c>
      <c r="J1616" s="302">
        <v>39.527000000000001</v>
      </c>
      <c r="K1616" s="302">
        <v>39.555</v>
      </c>
      <c r="L1616" s="302">
        <v>40.326999999999998</v>
      </c>
      <c r="M1616" s="302">
        <v>40.093000000000004</v>
      </c>
      <c r="N1616" s="302">
        <v>40.081000000000003</v>
      </c>
      <c r="O1616" s="302">
        <v>41.329000000000001</v>
      </c>
      <c r="P1616" s="302">
        <v>39.643000000000001</v>
      </c>
      <c r="Q1616" s="302">
        <v>39.581000000000003</v>
      </c>
      <c r="R1616" s="302">
        <v>40.241</v>
      </c>
    </row>
    <row r="1617" spans="9:18">
      <c r="I1617" s="302">
        <v>39.643000000000001</v>
      </c>
      <c r="J1617" s="302">
        <v>39.738999999999997</v>
      </c>
      <c r="K1617" s="302">
        <v>39.472000000000001</v>
      </c>
      <c r="L1617" s="302">
        <v>40.387</v>
      </c>
      <c r="M1617" s="302">
        <v>40.075000000000003</v>
      </c>
      <c r="N1617" s="302">
        <v>39.741</v>
      </c>
      <c r="O1617" s="302">
        <v>40.999000000000002</v>
      </c>
      <c r="P1617" s="302">
        <v>39.667999999999999</v>
      </c>
      <c r="Q1617" s="302">
        <v>39.613999999999997</v>
      </c>
      <c r="R1617" s="302">
        <v>42.277000000000001</v>
      </c>
    </row>
    <row r="1618" spans="9:18">
      <c r="I1618" s="302">
        <v>39.408999999999999</v>
      </c>
      <c r="J1618" s="302">
        <v>39.716000000000001</v>
      </c>
      <c r="K1618" s="302">
        <v>39.521999999999998</v>
      </c>
      <c r="L1618" s="302">
        <v>40.191000000000003</v>
      </c>
      <c r="M1618" s="302">
        <v>40.244999999999997</v>
      </c>
      <c r="N1618" s="302">
        <v>39.851999999999997</v>
      </c>
      <c r="O1618" s="302">
        <v>40.512</v>
      </c>
      <c r="P1618" s="302">
        <v>39.694000000000003</v>
      </c>
      <c r="Q1618" s="302">
        <v>39.567999999999998</v>
      </c>
      <c r="R1618" s="302">
        <v>141.13900000000001</v>
      </c>
    </row>
    <row r="1619" spans="9:18">
      <c r="I1619" s="302">
        <v>39.557000000000002</v>
      </c>
      <c r="J1619" s="302">
        <v>40.453000000000003</v>
      </c>
      <c r="K1619" s="302">
        <v>39.631</v>
      </c>
      <c r="L1619" s="302">
        <v>40.348999999999997</v>
      </c>
      <c r="M1619" s="302">
        <v>40.207000000000001</v>
      </c>
      <c r="N1619" s="302">
        <v>40.152000000000001</v>
      </c>
      <c r="O1619" s="302">
        <v>40.610999999999997</v>
      </c>
      <c r="P1619" s="302">
        <v>39.716000000000001</v>
      </c>
      <c r="Q1619" s="302">
        <v>39.851999999999997</v>
      </c>
      <c r="R1619" s="302">
        <v>40.390999999999998</v>
      </c>
    </row>
    <row r="1620" spans="9:18">
      <c r="I1620" s="302">
        <v>39.399000000000001</v>
      </c>
      <c r="J1620" s="302">
        <v>39.634999999999998</v>
      </c>
      <c r="K1620" s="302">
        <v>39.680999999999997</v>
      </c>
      <c r="L1620" s="302">
        <v>40.344000000000001</v>
      </c>
      <c r="M1620" s="302">
        <v>40.343000000000004</v>
      </c>
      <c r="N1620" s="302">
        <v>40.121000000000002</v>
      </c>
      <c r="O1620" s="302">
        <v>40.668999999999997</v>
      </c>
      <c r="P1620" s="302">
        <v>39.58</v>
      </c>
      <c r="Q1620" s="302">
        <v>39.817</v>
      </c>
      <c r="R1620" s="302">
        <v>40.241999999999997</v>
      </c>
    </row>
    <row r="1621" spans="9:18">
      <c r="I1621" s="302">
        <v>39.633000000000003</v>
      </c>
      <c r="J1621" s="302">
        <v>39.658000000000001</v>
      </c>
      <c r="K1621" s="302">
        <v>39.648000000000003</v>
      </c>
      <c r="L1621" s="302">
        <v>40.323</v>
      </c>
      <c r="M1621" s="302">
        <v>40.179000000000002</v>
      </c>
      <c r="N1621" s="302">
        <v>39.997</v>
      </c>
      <c r="O1621" s="302">
        <v>40.402999999999999</v>
      </c>
      <c r="P1621" s="302">
        <v>39.508000000000003</v>
      </c>
      <c r="Q1621" s="302">
        <v>39.659999999999997</v>
      </c>
      <c r="R1621" s="302">
        <v>40.402999999999999</v>
      </c>
    </row>
    <row r="1622" spans="9:18">
      <c r="I1622" s="302">
        <v>39.587000000000003</v>
      </c>
      <c r="J1622" s="302">
        <v>39.601999999999997</v>
      </c>
      <c r="K1622" s="302">
        <v>39.603999999999999</v>
      </c>
      <c r="L1622" s="302">
        <v>40.424999999999997</v>
      </c>
      <c r="M1622" s="302">
        <v>40.024999999999999</v>
      </c>
      <c r="N1622" s="302">
        <v>39.792000000000002</v>
      </c>
      <c r="O1622" s="302">
        <v>40.350999999999999</v>
      </c>
      <c r="P1622" s="302">
        <v>39.524999999999999</v>
      </c>
      <c r="Q1622" s="302">
        <v>39.57</v>
      </c>
      <c r="R1622" s="302">
        <v>39.999000000000002</v>
      </c>
    </row>
    <row r="1623" spans="9:18">
      <c r="I1623" s="302">
        <v>39.283000000000001</v>
      </c>
      <c r="J1623" s="302">
        <v>39.491</v>
      </c>
      <c r="K1623" s="302">
        <v>39.536999999999999</v>
      </c>
      <c r="L1623" s="302">
        <v>40.231000000000002</v>
      </c>
      <c r="M1623" s="302">
        <v>40.174999999999997</v>
      </c>
      <c r="N1623" s="302">
        <v>39.860999999999997</v>
      </c>
      <c r="O1623" s="302">
        <v>40.531999999999996</v>
      </c>
      <c r="P1623" s="302">
        <v>39.594999999999999</v>
      </c>
      <c r="Q1623" s="302">
        <v>39.616999999999997</v>
      </c>
      <c r="R1623" s="302">
        <v>41.232999999999997</v>
      </c>
    </row>
    <row r="1624" spans="9:18">
      <c r="I1624" s="302">
        <v>39.64</v>
      </c>
      <c r="J1624" s="302">
        <v>39.584000000000003</v>
      </c>
      <c r="K1624" s="302">
        <v>39.668999999999997</v>
      </c>
      <c r="L1624" s="302">
        <v>41.497999999999998</v>
      </c>
      <c r="M1624" s="302">
        <v>40.936999999999998</v>
      </c>
      <c r="N1624" s="302">
        <v>39.997</v>
      </c>
      <c r="O1624" s="302">
        <v>40.247</v>
      </c>
      <c r="P1624" s="302">
        <v>39.594999999999999</v>
      </c>
      <c r="Q1624" s="302">
        <v>39.61</v>
      </c>
      <c r="R1624" s="302">
        <v>40.11</v>
      </c>
    </row>
    <row r="1625" spans="9:18">
      <c r="I1625" s="302">
        <v>39.423000000000002</v>
      </c>
      <c r="J1625" s="302">
        <v>39.460999999999999</v>
      </c>
      <c r="K1625" s="302">
        <v>39.634</v>
      </c>
      <c r="L1625" s="302">
        <v>40.521000000000001</v>
      </c>
      <c r="M1625" s="302">
        <v>40.357999999999997</v>
      </c>
      <c r="N1625" s="302">
        <v>39.83</v>
      </c>
      <c r="O1625" s="302">
        <v>41.011000000000003</v>
      </c>
      <c r="P1625" s="302">
        <v>39.628999999999998</v>
      </c>
      <c r="Q1625" s="302">
        <v>39.67</v>
      </c>
      <c r="R1625" s="302">
        <v>40.075000000000003</v>
      </c>
    </row>
    <row r="1626" spans="9:18">
      <c r="I1626" s="302">
        <v>39.832999999999998</v>
      </c>
      <c r="J1626" s="302">
        <v>39.880000000000003</v>
      </c>
      <c r="K1626" s="302">
        <v>39.802999999999997</v>
      </c>
      <c r="L1626" s="302">
        <v>40.564999999999998</v>
      </c>
      <c r="M1626" s="302">
        <v>40.475999999999999</v>
      </c>
      <c r="N1626" s="302">
        <v>39.811999999999998</v>
      </c>
      <c r="O1626" s="302">
        <v>41.228999999999999</v>
      </c>
      <c r="P1626" s="302">
        <v>39.549999999999997</v>
      </c>
      <c r="Q1626" s="302">
        <v>39.728999999999999</v>
      </c>
      <c r="R1626" s="302">
        <v>40.220999999999997</v>
      </c>
    </row>
    <row r="1627" spans="9:18">
      <c r="I1627" s="302">
        <v>39.677999999999997</v>
      </c>
      <c r="J1627" s="302">
        <v>39.567</v>
      </c>
      <c r="K1627" s="302">
        <v>39.729999999999997</v>
      </c>
      <c r="L1627" s="302">
        <v>40.287999999999997</v>
      </c>
      <c r="M1627" s="302">
        <v>40.130000000000003</v>
      </c>
      <c r="N1627" s="302">
        <v>39.804000000000002</v>
      </c>
      <c r="O1627" s="302">
        <v>40.978000000000002</v>
      </c>
      <c r="P1627" s="302">
        <v>39.716999999999999</v>
      </c>
      <c r="Q1627" s="302">
        <v>39.576999999999998</v>
      </c>
      <c r="R1627" s="302">
        <v>39.978000000000002</v>
      </c>
    </row>
    <row r="1628" spans="9:18">
      <c r="I1628" s="302">
        <v>39.762</v>
      </c>
      <c r="J1628" s="302">
        <v>39.792999999999999</v>
      </c>
      <c r="K1628" s="302">
        <v>39.585000000000001</v>
      </c>
      <c r="L1628" s="302">
        <v>40.654000000000003</v>
      </c>
      <c r="M1628" s="302">
        <v>40.191000000000003</v>
      </c>
      <c r="N1628" s="302">
        <v>39.881</v>
      </c>
      <c r="O1628" s="302">
        <v>41.225000000000001</v>
      </c>
      <c r="P1628" s="302">
        <v>39.741</v>
      </c>
      <c r="Q1628" s="302">
        <v>39.691000000000003</v>
      </c>
      <c r="R1628" s="302">
        <v>40.134</v>
      </c>
    </row>
    <row r="1629" spans="9:18">
      <c r="I1629" s="302">
        <v>40.463000000000001</v>
      </c>
      <c r="J1629" s="302">
        <v>39.588000000000001</v>
      </c>
      <c r="K1629" s="302">
        <v>39.58</v>
      </c>
      <c r="L1629" s="302">
        <v>40.332000000000001</v>
      </c>
      <c r="M1629" s="302">
        <v>40.33</v>
      </c>
      <c r="N1629" s="302">
        <v>39.89</v>
      </c>
      <c r="O1629" s="302">
        <v>40.534999999999997</v>
      </c>
      <c r="P1629" s="302">
        <v>39.753</v>
      </c>
      <c r="Q1629" s="302">
        <v>39.781999999999996</v>
      </c>
      <c r="R1629" s="302">
        <v>39.856999999999999</v>
      </c>
    </row>
    <row r="1630" spans="9:18">
      <c r="I1630" s="302">
        <v>142.44900000000001</v>
      </c>
      <c r="J1630" s="302">
        <v>39.530999999999999</v>
      </c>
      <c r="K1630" s="302">
        <v>39.585999999999999</v>
      </c>
      <c r="L1630" s="302">
        <v>40.271999999999998</v>
      </c>
      <c r="M1630" s="302">
        <v>40.225999999999999</v>
      </c>
      <c r="N1630" s="302">
        <v>39.968000000000004</v>
      </c>
      <c r="O1630" s="302">
        <v>40.530999999999999</v>
      </c>
      <c r="P1630" s="302">
        <v>39.569000000000003</v>
      </c>
      <c r="Q1630" s="302">
        <v>39.499000000000002</v>
      </c>
      <c r="R1630" s="302">
        <v>40.302999999999997</v>
      </c>
    </row>
    <row r="1631" spans="9:18">
      <c r="I1631" s="302">
        <v>41.006999999999998</v>
      </c>
      <c r="J1631" s="302">
        <v>39.631999999999998</v>
      </c>
      <c r="K1631" s="302">
        <v>39.585000000000001</v>
      </c>
      <c r="L1631" s="302">
        <v>40.072000000000003</v>
      </c>
      <c r="M1631" s="302">
        <v>40.31</v>
      </c>
      <c r="N1631" s="302">
        <v>39.896999999999998</v>
      </c>
      <c r="O1631" s="302">
        <v>40.265999999999998</v>
      </c>
      <c r="P1631" s="302">
        <v>39.767000000000003</v>
      </c>
      <c r="Q1631" s="302">
        <v>39.590000000000003</v>
      </c>
      <c r="R1631" s="302">
        <v>39.363</v>
      </c>
    </row>
    <row r="1632" spans="9:18">
      <c r="I1632" s="302">
        <v>39.920999999999999</v>
      </c>
      <c r="J1632" s="302">
        <v>39.655999999999999</v>
      </c>
      <c r="K1632" s="302">
        <v>39.618000000000002</v>
      </c>
      <c r="L1632" s="302">
        <v>40.176000000000002</v>
      </c>
      <c r="M1632" s="302">
        <v>40.442999999999998</v>
      </c>
      <c r="N1632" s="302">
        <v>39.984999999999999</v>
      </c>
      <c r="O1632" s="302">
        <v>40.491999999999997</v>
      </c>
      <c r="P1632" s="302">
        <v>39.76</v>
      </c>
      <c r="Q1632" s="302">
        <v>39.979999999999997</v>
      </c>
      <c r="R1632" s="302">
        <v>39.665999999999997</v>
      </c>
    </row>
    <row r="1633" spans="9:18">
      <c r="I1633" s="302">
        <v>39.75</v>
      </c>
      <c r="J1633" s="302">
        <v>39.667000000000002</v>
      </c>
      <c r="K1633" s="302">
        <v>39.585000000000001</v>
      </c>
      <c r="L1633" s="302">
        <v>40.326000000000001</v>
      </c>
      <c r="M1633" s="302">
        <v>40.220999999999997</v>
      </c>
      <c r="N1633" s="302">
        <v>39.814999999999998</v>
      </c>
      <c r="O1633" s="302">
        <v>40.436</v>
      </c>
      <c r="P1633" s="302">
        <v>40.121000000000002</v>
      </c>
      <c r="Q1633" s="302">
        <v>39.670999999999999</v>
      </c>
      <c r="R1633" s="302">
        <v>39.911999999999999</v>
      </c>
    </row>
    <row r="1634" spans="9:18">
      <c r="I1634" s="302">
        <v>39.587000000000003</v>
      </c>
      <c r="J1634" s="302">
        <v>39.520000000000003</v>
      </c>
      <c r="K1634" s="302">
        <v>39.567</v>
      </c>
      <c r="L1634" s="302">
        <v>40.643999999999998</v>
      </c>
      <c r="M1634" s="302">
        <v>40.493000000000002</v>
      </c>
      <c r="N1634" s="302">
        <v>39.878</v>
      </c>
      <c r="O1634" s="302">
        <v>40.213999999999999</v>
      </c>
      <c r="P1634" s="302">
        <v>40.344999999999999</v>
      </c>
      <c r="Q1634" s="302">
        <v>39.664999999999999</v>
      </c>
      <c r="R1634" s="302">
        <v>39.630000000000003</v>
      </c>
    </row>
    <row r="1635" spans="9:18">
      <c r="I1635" s="302">
        <v>39.695</v>
      </c>
      <c r="J1635" s="302">
        <v>39.639000000000003</v>
      </c>
      <c r="K1635" s="302">
        <v>39.619</v>
      </c>
      <c r="L1635" s="302">
        <v>40.398000000000003</v>
      </c>
      <c r="M1635" s="302">
        <v>142.42699999999999</v>
      </c>
      <c r="N1635" s="302">
        <v>39.770000000000003</v>
      </c>
      <c r="O1635" s="302">
        <v>40.363</v>
      </c>
      <c r="P1635" s="302">
        <v>39.893000000000001</v>
      </c>
      <c r="Q1635" s="302">
        <v>39.719000000000001</v>
      </c>
      <c r="R1635" s="302">
        <v>39.777999999999999</v>
      </c>
    </row>
    <row r="1636" spans="9:18">
      <c r="I1636" s="302">
        <v>39.664000000000001</v>
      </c>
      <c r="J1636" s="302">
        <v>39.575000000000003</v>
      </c>
      <c r="K1636" s="302">
        <v>39.579000000000001</v>
      </c>
      <c r="L1636" s="302">
        <v>40.642000000000003</v>
      </c>
      <c r="M1636" s="302">
        <v>40.997</v>
      </c>
      <c r="N1636" s="302">
        <v>39.793999999999997</v>
      </c>
      <c r="O1636" s="302">
        <v>40.734999999999999</v>
      </c>
      <c r="P1636" s="302">
        <v>39.86</v>
      </c>
      <c r="Q1636" s="302">
        <v>39.762999999999998</v>
      </c>
      <c r="R1636" s="302">
        <v>39.963000000000001</v>
      </c>
    </row>
    <row r="1637" spans="9:18">
      <c r="I1637" s="302">
        <v>39.715000000000003</v>
      </c>
      <c r="J1637" s="302">
        <v>39.847999999999999</v>
      </c>
      <c r="K1637" s="302">
        <v>39.642000000000003</v>
      </c>
      <c r="L1637" s="302">
        <v>40.472000000000001</v>
      </c>
      <c r="M1637" s="302">
        <v>40.591999999999999</v>
      </c>
      <c r="N1637" s="302">
        <v>39.703000000000003</v>
      </c>
      <c r="O1637" s="302">
        <v>40.676000000000002</v>
      </c>
      <c r="P1637" s="302">
        <v>39.835000000000001</v>
      </c>
      <c r="Q1637" s="302">
        <v>39.822000000000003</v>
      </c>
      <c r="R1637" s="302">
        <v>40.290999999999997</v>
      </c>
    </row>
    <row r="1638" spans="9:18">
      <c r="I1638" s="302">
        <v>39.616</v>
      </c>
      <c r="J1638" s="302">
        <v>39.845999999999997</v>
      </c>
      <c r="K1638" s="302">
        <v>39.683</v>
      </c>
      <c r="L1638" s="302">
        <v>40.363999999999997</v>
      </c>
      <c r="M1638" s="302">
        <v>40.378</v>
      </c>
      <c r="N1638" s="302">
        <v>39.828000000000003</v>
      </c>
      <c r="O1638" s="302">
        <v>41.084000000000003</v>
      </c>
      <c r="P1638" s="302">
        <v>39.497999999999998</v>
      </c>
      <c r="Q1638" s="302">
        <v>39.701000000000001</v>
      </c>
      <c r="R1638" s="302">
        <v>39.802999999999997</v>
      </c>
    </row>
    <row r="1639" spans="9:18">
      <c r="I1639" s="302">
        <v>39.616</v>
      </c>
      <c r="J1639" s="302">
        <v>39.805999999999997</v>
      </c>
      <c r="K1639" s="302">
        <v>39.51</v>
      </c>
      <c r="L1639" s="302">
        <v>40.363</v>
      </c>
      <c r="M1639" s="302">
        <v>40.408999999999999</v>
      </c>
      <c r="N1639" s="302">
        <v>39.817</v>
      </c>
      <c r="O1639" s="302">
        <v>140.654</v>
      </c>
      <c r="P1639" s="302">
        <v>39.609000000000002</v>
      </c>
      <c r="Q1639" s="302">
        <v>39.706000000000003</v>
      </c>
      <c r="R1639" s="302">
        <v>39.908999999999999</v>
      </c>
    </row>
    <row r="1640" spans="9:18">
      <c r="I1640" s="302">
        <v>39.459000000000003</v>
      </c>
      <c r="J1640" s="302">
        <v>39.832000000000001</v>
      </c>
      <c r="K1640" s="302">
        <v>39.491</v>
      </c>
      <c r="L1640" s="302">
        <v>40.332999999999998</v>
      </c>
      <c r="M1640" s="302">
        <v>40.116999999999997</v>
      </c>
      <c r="N1640" s="302">
        <v>39.950000000000003</v>
      </c>
      <c r="O1640" s="302">
        <v>40.332999999999998</v>
      </c>
      <c r="P1640" s="302">
        <v>39.487000000000002</v>
      </c>
      <c r="Q1640" s="302">
        <v>39.793999999999997</v>
      </c>
      <c r="R1640" s="302">
        <v>39.713999999999999</v>
      </c>
    </row>
    <row r="1641" spans="9:18">
      <c r="I1641" s="302">
        <v>39.590000000000003</v>
      </c>
      <c r="J1641" s="302">
        <v>39.950000000000003</v>
      </c>
      <c r="K1641" s="302">
        <v>39.468000000000004</v>
      </c>
      <c r="L1641" s="302">
        <v>40.1</v>
      </c>
      <c r="M1641" s="302">
        <v>39.81</v>
      </c>
      <c r="N1641" s="302">
        <v>39.835000000000001</v>
      </c>
      <c r="O1641" s="302">
        <v>40.19</v>
      </c>
      <c r="P1641" s="302">
        <v>39.712000000000003</v>
      </c>
      <c r="Q1641" s="302">
        <v>39.703000000000003</v>
      </c>
      <c r="R1641" s="302">
        <v>40.079000000000001</v>
      </c>
    </row>
    <row r="1642" spans="9:18">
      <c r="I1642" s="302">
        <v>39.488</v>
      </c>
      <c r="J1642" s="302">
        <v>39.664999999999999</v>
      </c>
      <c r="K1642" s="302">
        <v>39.615000000000002</v>
      </c>
      <c r="L1642" s="302">
        <v>41.07</v>
      </c>
      <c r="M1642" s="302">
        <v>40.106999999999999</v>
      </c>
      <c r="N1642" s="302">
        <v>39.883000000000003</v>
      </c>
      <c r="O1642" s="302">
        <v>40.226999999999997</v>
      </c>
      <c r="P1642" s="302">
        <v>39.668999999999997</v>
      </c>
      <c r="Q1642" s="302">
        <v>39.875999999999998</v>
      </c>
      <c r="R1642" s="302">
        <v>39.57</v>
      </c>
    </row>
    <row r="1643" spans="9:18">
      <c r="I1643" s="302">
        <v>39.695</v>
      </c>
      <c r="J1643" s="302">
        <v>39.786000000000001</v>
      </c>
      <c r="K1643" s="302">
        <v>39.363999999999997</v>
      </c>
      <c r="L1643" s="302">
        <v>40.158999999999999</v>
      </c>
      <c r="M1643" s="302">
        <v>39.918999999999997</v>
      </c>
      <c r="N1643" s="302">
        <v>39.825000000000003</v>
      </c>
      <c r="O1643" s="302">
        <v>40.384999999999998</v>
      </c>
      <c r="P1643" s="302">
        <v>39.685000000000002</v>
      </c>
      <c r="Q1643" s="302">
        <v>140.53700000000001</v>
      </c>
      <c r="R1643" s="302">
        <v>39.890999999999998</v>
      </c>
    </row>
    <row r="1644" spans="9:18">
      <c r="I1644" s="302">
        <v>39.506999999999998</v>
      </c>
      <c r="J1644" s="302">
        <v>39.698</v>
      </c>
      <c r="K1644" s="302">
        <v>39.442999999999998</v>
      </c>
      <c r="L1644" s="302">
        <v>40.923999999999999</v>
      </c>
      <c r="M1644" s="302">
        <v>40.063000000000002</v>
      </c>
      <c r="N1644" s="302">
        <v>40.042999999999999</v>
      </c>
      <c r="O1644" s="302">
        <v>40.183999999999997</v>
      </c>
      <c r="P1644" s="302">
        <v>39.807000000000002</v>
      </c>
      <c r="Q1644" s="302">
        <v>40.347000000000001</v>
      </c>
      <c r="R1644" s="302">
        <v>39.790999999999997</v>
      </c>
    </row>
    <row r="1645" spans="9:18">
      <c r="I1645" s="302">
        <v>39.595999999999997</v>
      </c>
      <c r="J1645" s="302">
        <v>39.783999999999999</v>
      </c>
      <c r="K1645" s="302">
        <v>39.378</v>
      </c>
      <c r="L1645" s="302">
        <v>40.587000000000003</v>
      </c>
      <c r="M1645" s="302">
        <v>39.948</v>
      </c>
      <c r="N1645" s="302">
        <v>39.601999999999997</v>
      </c>
      <c r="O1645" s="302">
        <v>39.982999999999997</v>
      </c>
      <c r="P1645" s="302">
        <v>39.558</v>
      </c>
      <c r="Q1645" s="302">
        <v>40.084000000000003</v>
      </c>
      <c r="R1645" s="302">
        <v>39.686999999999998</v>
      </c>
    </row>
    <row r="1646" spans="9:18">
      <c r="I1646" s="302">
        <v>39.741999999999997</v>
      </c>
      <c r="J1646" s="302">
        <v>39.658999999999999</v>
      </c>
      <c r="K1646" s="302">
        <v>39.405000000000001</v>
      </c>
      <c r="L1646" s="302">
        <v>40.412999999999997</v>
      </c>
      <c r="M1646" s="302">
        <v>40.326000000000001</v>
      </c>
      <c r="N1646" s="302">
        <v>39.856000000000002</v>
      </c>
      <c r="O1646" s="302">
        <v>39.878</v>
      </c>
      <c r="P1646" s="302">
        <v>39.639000000000003</v>
      </c>
      <c r="Q1646" s="302">
        <v>40.079000000000001</v>
      </c>
      <c r="R1646" s="302">
        <v>39.744999999999997</v>
      </c>
    </row>
    <row r="1647" spans="9:18">
      <c r="I1647" s="302">
        <v>39.744</v>
      </c>
      <c r="J1647" s="302">
        <v>39.786999999999999</v>
      </c>
      <c r="K1647" s="302">
        <v>39.478000000000002</v>
      </c>
      <c r="L1647" s="302">
        <v>40.377000000000002</v>
      </c>
      <c r="M1647" s="302">
        <v>40.253</v>
      </c>
      <c r="N1647" s="302">
        <v>39.595999999999997</v>
      </c>
      <c r="O1647" s="302">
        <v>39.612000000000002</v>
      </c>
      <c r="P1647" s="302">
        <v>39.502000000000002</v>
      </c>
      <c r="Q1647" s="302">
        <v>39.881999999999998</v>
      </c>
      <c r="R1647" s="302">
        <v>39.878</v>
      </c>
    </row>
    <row r="1648" spans="9:18">
      <c r="I1648" s="302">
        <v>39.515000000000001</v>
      </c>
      <c r="J1648" s="302">
        <v>39.911000000000001</v>
      </c>
      <c r="K1648" s="302">
        <v>39.357999999999997</v>
      </c>
      <c r="L1648" s="302">
        <v>40.491999999999997</v>
      </c>
      <c r="M1648" s="302">
        <v>39.99</v>
      </c>
      <c r="N1648" s="302">
        <v>40.292000000000002</v>
      </c>
      <c r="O1648" s="302">
        <v>39.912999999999997</v>
      </c>
      <c r="P1648" s="302">
        <v>39.698999999999998</v>
      </c>
      <c r="Q1648" s="302">
        <v>40</v>
      </c>
      <c r="R1648" s="302">
        <v>39.713999999999999</v>
      </c>
    </row>
    <row r="1649" spans="9:18">
      <c r="I1649" s="302">
        <v>39.639000000000003</v>
      </c>
      <c r="J1649" s="302">
        <v>39.76</v>
      </c>
      <c r="K1649" s="302">
        <v>39.378999999999998</v>
      </c>
      <c r="L1649" s="302">
        <v>40.228999999999999</v>
      </c>
      <c r="M1649" s="302">
        <v>40.073999999999998</v>
      </c>
      <c r="N1649" s="302">
        <v>40.003</v>
      </c>
      <c r="O1649" s="302">
        <v>39.970999999999997</v>
      </c>
      <c r="P1649" s="302">
        <v>39.588000000000001</v>
      </c>
      <c r="Q1649" s="302">
        <v>39.817999999999998</v>
      </c>
      <c r="R1649" s="302">
        <v>39.682000000000002</v>
      </c>
    </row>
    <row r="1650" spans="9:18">
      <c r="I1650" s="302">
        <v>39.661999999999999</v>
      </c>
      <c r="J1650" s="302">
        <v>143.22999999999999</v>
      </c>
      <c r="K1650" s="302">
        <v>39.398000000000003</v>
      </c>
      <c r="L1650" s="302">
        <v>40.701999999999998</v>
      </c>
      <c r="M1650" s="302">
        <v>41.034999999999997</v>
      </c>
      <c r="N1650" s="302">
        <v>141.99700000000001</v>
      </c>
      <c r="O1650" s="302">
        <v>39.576000000000001</v>
      </c>
      <c r="P1650" s="302">
        <v>39.491</v>
      </c>
      <c r="Q1650" s="302">
        <v>39.71</v>
      </c>
      <c r="R1650" s="302">
        <v>39.695</v>
      </c>
    </row>
    <row r="1651" spans="9:18">
      <c r="I1651" s="302">
        <v>39.46</v>
      </c>
      <c r="J1651" s="302">
        <v>41.018999999999998</v>
      </c>
      <c r="K1651" s="302">
        <v>39.308</v>
      </c>
      <c r="L1651" s="302">
        <v>40.563000000000002</v>
      </c>
      <c r="M1651" s="302">
        <v>41.442</v>
      </c>
      <c r="N1651" s="302">
        <v>40.713000000000001</v>
      </c>
      <c r="O1651" s="302">
        <v>39.930999999999997</v>
      </c>
      <c r="P1651" s="302">
        <v>40.066000000000003</v>
      </c>
      <c r="Q1651" s="302">
        <v>39.805999999999997</v>
      </c>
      <c r="R1651" s="302">
        <v>39.451999999999998</v>
      </c>
    </row>
    <row r="1652" spans="9:18">
      <c r="I1652" s="302">
        <v>39.404000000000003</v>
      </c>
      <c r="J1652" s="302">
        <v>40.274000000000001</v>
      </c>
      <c r="K1652" s="302">
        <v>39.493000000000002</v>
      </c>
      <c r="L1652" s="302">
        <v>41.46</v>
      </c>
      <c r="M1652" s="302">
        <v>41.353000000000002</v>
      </c>
      <c r="N1652" s="302">
        <v>40.301000000000002</v>
      </c>
      <c r="O1652" s="302">
        <v>39.917000000000002</v>
      </c>
      <c r="P1652" s="302">
        <v>140.47900000000001</v>
      </c>
      <c r="Q1652" s="302">
        <v>39.674999999999997</v>
      </c>
      <c r="R1652" s="302">
        <v>39.582999999999998</v>
      </c>
    </row>
    <row r="1653" spans="9:18">
      <c r="I1653" s="302">
        <v>39.533999999999999</v>
      </c>
      <c r="J1653" s="302">
        <v>40.380000000000003</v>
      </c>
      <c r="K1653" s="302">
        <v>40.826999999999998</v>
      </c>
      <c r="L1653" s="302">
        <v>141.24700000000001</v>
      </c>
      <c r="M1653" s="302">
        <v>39.905999999999999</v>
      </c>
      <c r="N1653" s="302">
        <v>39.984999999999999</v>
      </c>
      <c r="O1653" s="302">
        <v>39.966999999999999</v>
      </c>
      <c r="P1653" s="302">
        <v>40.180999999999997</v>
      </c>
      <c r="Q1653" s="302">
        <v>39.695</v>
      </c>
      <c r="R1653" s="302">
        <v>40.345999999999997</v>
      </c>
    </row>
    <row r="1654" spans="9:18">
      <c r="I1654" s="302">
        <v>39.643000000000001</v>
      </c>
      <c r="J1654" s="302">
        <v>40.189</v>
      </c>
      <c r="K1654" s="302">
        <v>39.732999999999997</v>
      </c>
      <c r="L1654" s="302">
        <v>42.271999999999998</v>
      </c>
      <c r="M1654" s="302">
        <v>39.779000000000003</v>
      </c>
      <c r="N1654" s="302">
        <v>40.698</v>
      </c>
      <c r="O1654" s="302">
        <v>39.71</v>
      </c>
      <c r="P1654" s="302">
        <v>40.639000000000003</v>
      </c>
      <c r="Q1654" s="302">
        <v>39.881999999999998</v>
      </c>
      <c r="R1654" s="302">
        <v>39.753999999999998</v>
      </c>
    </row>
    <row r="1655" spans="9:18">
      <c r="I1655" s="302">
        <v>39.313000000000002</v>
      </c>
      <c r="J1655" s="302">
        <v>39.905999999999999</v>
      </c>
      <c r="K1655" s="302">
        <v>39.533999999999999</v>
      </c>
      <c r="L1655" s="302">
        <v>41.738</v>
      </c>
      <c r="M1655" s="302">
        <v>39.822000000000003</v>
      </c>
      <c r="N1655" s="302">
        <v>40.347999999999999</v>
      </c>
      <c r="O1655" s="302">
        <v>39.984000000000002</v>
      </c>
      <c r="P1655" s="302">
        <v>39.765999999999998</v>
      </c>
      <c r="Q1655" s="302">
        <v>40.15</v>
      </c>
      <c r="R1655" s="302">
        <v>39.981999999999999</v>
      </c>
    </row>
    <row r="1656" spans="9:18">
      <c r="I1656" s="302">
        <v>39.414999999999999</v>
      </c>
      <c r="J1656" s="302">
        <v>40.134999999999998</v>
      </c>
      <c r="K1656" s="302">
        <v>39.468000000000004</v>
      </c>
      <c r="L1656" s="302">
        <v>42.468000000000004</v>
      </c>
      <c r="M1656" s="302">
        <v>40.000999999999998</v>
      </c>
      <c r="N1656" s="302">
        <v>39.923000000000002</v>
      </c>
      <c r="O1656" s="302">
        <v>40.677999999999997</v>
      </c>
      <c r="P1656" s="302">
        <v>39.747</v>
      </c>
      <c r="Q1656" s="302">
        <v>39.720999999999997</v>
      </c>
      <c r="R1656" s="302">
        <v>39.890999999999998</v>
      </c>
    </row>
    <row r="1657" spans="9:18">
      <c r="I1657" s="302">
        <v>39.533000000000001</v>
      </c>
      <c r="J1657" s="302">
        <v>39.82</v>
      </c>
      <c r="K1657" s="302">
        <v>39.445</v>
      </c>
      <c r="L1657" s="302">
        <v>41.683999999999997</v>
      </c>
      <c r="M1657" s="302">
        <v>40.067</v>
      </c>
      <c r="N1657" s="302">
        <v>39.942</v>
      </c>
      <c r="O1657" s="302">
        <v>39.924999999999997</v>
      </c>
      <c r="P1657" s="302">
        <v>39.613999999999997</v>
      </c>
      <c r="Q1657" s="302">
        <v>39.709000000000003</v>
      </c>
      <c r="R1657" s="302">
        <v>39.82</v>
      </c>
    </row>
    <row r="1658" spans="9:18">
      <c r="I1658" s="302">
        <v>39.594999999999999</v>
      </c>
      <c r="J1658" s="302">
        <v>40.067999999999998</v>
      </c>
      <c r="K1658" s="302">
        <v>39.585999999999999</v>
      </c>
      <c r="L1658" s="302">
        <v>42.298000000000002</v>
      </c>
      <c r="M1658" s="302">
        <v>39.972999999999999</v>
      </c>
      <c r="N1658" s="302">
        <v>40.438000000000002</v>
      </c>
      <c r="O1658" s="302">
        <v>39.780999999999999</v>
      </c>
      <c r="P1658" s="302">
        <v>39.674999999999997</v>
      </c>
      <c r="Q1658" s="302">
        <v>39.567</v>
      </c>
      <c r="R1658" s="302">
        <v>39.402000000000001</v>
      </c>
    </row>
    <row r="1659" spans="9:18">
      <c r="I1659" s="302">
        <v>142.369</v>
      </c>
      <c r="J1659" s="302">
        <v>39.688000000000002</v>
      </c>
      <c r="K1659" s="302">
        <v>39.613</v>
      </c>
      <c r="L1659" s="302">
        <v>43.648000000000003</v>
      </c>
      <c r="M1659" s="302">
        <v>39.969000000000001</v>
      </c>
      <c r="N1659" s="302">
        <v>39.83</v>
      </c>
      <c r="O1659" s="302">
        <v>39.819000000000003</v>
      </c>
      <c r="P1659" s="302">
        <v>39.555</v>
      </c>
      <c r="Q1659" s="302">
        <v>39.738999999999997</v>
      </c>
      <c r="R1659" s="302">
        <v>39.820999999999998</v>
      </c>
    </row>
    <row r="1660" spans="9:18">
      <c r="I1660" s="302">
        <v>39.813000000000002</v>
      </c>
      <c r="J1660" s="302">
        <v>39.872999999999998</v>
      </c>
      <c r="K1660" s="302">
        <v>39.564999999999998</v>
      </c>
      <c r="L1660" s="302">
        <v>42.142000000000003</v>
      </c>
      <c r="M1660" s="302">
        <v>40.22</v>
      </c>
      <c r="N1660" s="302">
        <v>39.844000000000001</v>
      </c>
      <c r="O1660" s="302">
        <v>39.898000000000003</v>
      </c>
      <c r="P1660" s="302">
        <v>39.51</v>
      </c>
      <c r="Q1660" s="302">
        <v>39.590000000000003</v>
      </c>
      <c r="R1660" s="302">
        <v>39.582999999999998</v>
      </c>
    </row>
    <row r="1661" spans="9:18">
      <c r="I1661" s="302">
        <v>40.087000000000003</v>
      </c>
      <c r="J1661" s="302">
        <v>39.712000000000003</v>
      </c>
      <c r="K1661" s="302">
        <v>39.450000000000003</v>
      </c>
      <c r="L1661" s="302">
        <v>42.265999999999998</v>
      </c>
      <c r="M1661" s="302">
        <v>40.061</v>
      </c>
      <c r="N1661" s="302">
        <v>40.04</v>
      </c>
      <c r="O1661" s="302">
        <v>39.850999999999999</v>
      </c>
      <c r="P1661" s="302">
        <v>39.79</v>
      </c>
      <c r="Q1661" s="302">
        <v>39.704000000000001</v>
      </c>
      <c r="R1661" s="302">
        <v>39.552</v>
      </c>
    </row>
    <row r="1662" spans="9:18">
      <c r="I1662" s="302">
        <v>39.761000000000003</v>
      </c>
      <c r="J1662" s="302">
        <v>39.716999999999999</v>
      </c>
      <c r="K1662" s="302">
        <v>39.466000000000001</v>
      </c>
      <c r="L1662" s="302">
        <v>41.582999999999998</v>
      </c>
      <c r="M1662" s="302">
        <v>39.914999999999999</v>
      </c>
      <c r="N1662" s="302">
        <v>39.933999999999997</v>
      </c>
      <c r="O1662" s="302">
        <v>40.085999999999999</v>
      </c>
      <c r="P1662" s="302">
        <v>39.555999999999997</v>
      </c>
      <c r="Q1662" s="302">
        <v>39.661000000000001</v>
      </c>
      <c r="R1662" s="302">
        <v>39.369999999999997</v>
      </c>
    </row>
    <row r="1663" spans="9:18">
      <c r="I1663" s="302">
        <v>39.460999999999999</v>
      </c>
      <c r="J1663" s="302">
        <v>39.707000000000001</v>
      </c>
      <c r="K1663" s="302">
        <v>39.844000000000001</v>
      </c>
      <c r="L1663" s="302">
        <v>41.914999999999999</v>
      </c>
      <c r="M1663" s="302">
        <v>39.982999999999997</v>
      </c>
      <c r="N1663" s="302">
        <v>39.843000000000004</v>
      </c>
      <c r="O1663" s="302">
        <v>39.871000000000002</v>
      </c>
      <c r="P1663" s="302">
        <v>39.567999999999998</v>
      </c>
      <c r="Q1663" s="302">
        <v>39.634</v>
      </c>
      <c r="R1663" s="302">
        <v>39.633000000000003</v>
      </c>
    </row>
    <row r="1664" spans="9:18">
      <c r="I1664" s="302">
        <v>39.442</v>
      </c>
      <c r="J1664" s="302">
        <v>40.119999999999997</v>
      </c>
      <c r="K1664" s="302">
        <v>142.04900000000001</v>
      </c>
      <c r="L1664" s="302">
        <v>41.481999999999999</v>
      </c>
      <c r="M1664" s="302">
        <v>40.017000000000003</v>
      </c>
      <c r="N1664" s="302">
        <v>39.838000000000001</v>
      </c>
      <c r="O1664" s="302">
        <v>40.47</v>
      </c>
      <c r="P1664" s="302">
        <v>39.76</v>
      </c>
      <c r="Q1664" s="302">
        <v>39.927999999999997</v>
      </c>
      <c r="R1664" s="302">
        <v>39.701000000000001</v>
      </c>
    </row>
    <row r="1665" spans="9:18">
      <c r="I1665" s="302">
        <v>39.453000000000003</v>
      </c>
      <c r="J1665" s="302">
        <v>40.567</v>
      </c>
      <c r="K1665" s="302">
        <v>40.24</v>
      </c>
      <c r="L1665" s="302">
        <v>41.100999999999999</v>
      </c>
      <c r="M1665" s="302">
        <v>39.996000000000002</v>
      </c>
      <c r="N1665" s="302">
        <v>39.881</v>
      </c>
      <c r="O1665" s="302">
        <v>40.289000000000001</v>
      </c>
      <c r="P1665" s="302">
        <v>39.393999999999998</v>
      </c>
      <c r="Q1665" s="302">
        <v>39.548000000000002</v>
      </c>
      <c r="R1665" s="302">
        <v>39.561</v>
      </c>
    </row>
    <row r="1666" spans="9:18">
      <c r="I1666" s="302">
        <v>39.368000000000002</v>
      </c>
      <c r="J1666" s="302">
        <v>39.847999999999999</v>
      </c>
      <c r="K1666" s="302">
        <v>39.994</v>
      </c>
      <c r="L1666" s="302">
        <v>41.939</v>
      </c>
      <c r="M1666" s="302">
        <v>40.555</v>
      </c>
      <c r="N1666" s="302">
        <v>39.948999999999998</v>
      </c>
      <c r="O1666" s="302">
        <v>39.97</v>
      </c>
      <c r="P1666" s="302">
        <v>39.637</v>
      </c>
      <c r="Q1666" s="302">
        <v>39.475000000000001</v>
      </c>
      <c r="R1666" s="302">
        <v>39.453000000000003</v>
      </c>
    </row>
    <row r="1667" spans="9:18">
      <c r="I1667" s="302">
        <v>39.570999999999998</v>
      </c>
      <c r="J1667" s="302">
        <v>39.667000000000002</v>
      </c>
      <c r="K1667" s="302">
        <v>39.886000000000003</v>
      </c>
      <c r="L1667" s="302">
        <v>41.313000000000002</v>
      </c>
      <c r="M1667" s="302">
        <v>39.779000000000003</v>
      </c>
      <c r="N1667" s="302">
        <v>39.914000000000001</v>
      </c>
      <c r="O1667" s="302">
        <v>40.130000000000003</v>
      </c>
      <c r="P1667" s="302">
        <v>39.658999999999999</v>
      </c>
      <c r="Q1667" s="302">
        <v>39.557000000000002</v>
      </c>
      <c r="R1667" s="302">
        <v>39.506999999999998</v>
      </c>
    </row>
    <row r="1668" spans="9:18">
      <c r="I1668" s="302">
        <v>39.398000000000003</v>
      </c>
      <c r="J1668" s="302">
        <v>40.530999999999999</v>
      </c>
      <c r="K1668" s="302">
        <v>39.603000000000002</v>
      </c>
      <c r="L1668" s="302">
        <v>41.146000000000001</v>
      </c>
      <c r="M1668" s="302">
        <v>39.737000000000002</v>
      </c>
      <c r="N1668" s="302">
        <v>39.951999999999998</v>
      </c>
      <c r="O1668" s="302">
        <v>40.003</v>
      </c>
      <c r="P1668" s="302">
        <v>39.429000000000002</v>
      </c>
      <c r="Q1668" s="302">
        <v>39.453000000000003</v>
      </c>
      <c r="R1668" s="302">
        <v>39.768000000000001</v>
      </c>
    </row>
    <row r="1669" spans="9:18">
      <c r="I1669" s="302">
        <v>39.372999999999998</v>
      </c>
      <c r="J1669" s="302">
        <v>39.651000000000003</v>
      </c>
      <c r="K1669" s="302">
        <v>39.79</v>
      </c>
      <c r="L1669" s="302">
        <v>43.779000000000003</v>
      </c>
      <c r="M1669" s="302">
        <v>40.220999999999997</v>
      </c>
      <c r="N1669" s="302">
        <v>40.115000000000002</v>
      </c>
      <c r="O1669" s="302">
        <v>40.445</v>
      </c>
      <c r="P1669" s="302">
        <v>39.500999999999998</v>
      </c>
      <c r="Q1669" s="302">
        <v>39.65</v>
      </c>
      <c r="R1669" s="302">
        <v>39.621000000000002</v>
      </c>
    </row>
    <row r="1670" spans="9:18">
      <c r="I1670" s="302">
        <v>39.533000000000001</v>
      </c>
      <c r="J1670" s="302">
        <v>39.71</v>
      </c>
      <c r="K1670" s="302">
        <v>39.631999999999998</v>
      </c>
      <c r="L1670" s="302">
        <v>42.686</v>
      </c>
      <c r="M1670" s="302">
        <v>39.863</v>
      </c>
      <c r="N1670" s="302">
        <v>39.899000000000001</v>
      </c>
      <c r="O1670" s="302">
        <v>39.793999999999997</v>
      </c>
      <c r="P1670" s="302">
        <v>39.631999999999998</v>
      </c>
      <c r="Q1670" s="302">
        <v>39.451999999999998</v>
      </c>
      <c r="R1670" s="302">
        <v>39.664999999999999</v>
      </c>
    </row>
    <row r="1671" spans="9:18">
      <c r="I1671" s="302">
        <v>39.366</v>
      </c>
      <c r="J1671" s="302">
        <v>40.024000000000001</v>
      </c>
      <c r="K1671" s="302">
        <v>39.698</v>
      </c>
      <c r="L1671" s="302">
        <v>41.277000000000001</v>
      </c>
      <c r="M1671" s="302">
        <v>39.713999999999999</v>
      </c>
      <c r="N1671" s="302">
        <v>39.929000000000002</v>
      </c>
      <c r="O1671" s="302">
        <v>39.908000000000001</v>
      </c>
      <c r="P1671" s="302">
        <v>39.628</v>
      </c>
      <c r="Q1671" s="302">
        <v>39.591000000000001</v>
      </c>
      <c r="R1671" s="302">
        <v>39.881</v>
      </c>
    </row>
    <row r="1672" spans="9:18">
      <c r="I1672" s="302">
        <v>39.43</v>
      </c>
      <c r="J1672" s="302">
        <v>40.142000000000003</v>
      </c>
      <c r="K1672" s="302">
        <v>39.573999999999998</v>
      </c>
      <c r="L1672" s="302">
        <v>41.954000000000001</v>
      </c>
      <c r="M1672" s="302">
        <v>40.823</v>
      </c>
      <c r="N1672" s="302">
        <v>39.954999999999998</v>
      </c>
      <c r="O1672" s="302">
        <v>40.034999999999997</v>
      </c>
      <c r="P1672" s="302">
        <v>39.506999999999998</v>
      </c>
      <c r="Q1672" s="302">
        <v>39.591000000000001</v>
      </c>
      <c r="R1672" s="302">
        <v>39.895000000000003</v>
      </c>
    </row>
    <row r="1673" spans="9:18">
      <c r="I1673" s="302">
        <v>39.573999999999998</v>
      </c>
      <c r="J1673" s="302">
        <v>39.715000000000003</v>
      </c>
      <c r="K1673" s="302">
        <v>39.569000000000003</v>
      </c>
      <c r="L1673" s="302">
        <v>41.203000000000003</v>
      </c>
      <c r="M1673" s="302">
        <v>142.036</v>
      </c>
      <c r="N1673" s="302">
        <v>39.969000000000001</v>
      </c>
      <c r="O1673" s="302">
        <v>39.761000000000003</v>
      </c>
      <c r="P1673" s="302">
        <v>39.756999999999998</v>
      </c>
      <c r="Q1673" s="302">
        <v>39.619999999999997</v>
      </c>
      <c r="R1673" s="302">
        <v>39.570999999999998</v>
      </c>
    </row>
    <row r="1674" spans="9:18">
      <c r="I1674" s="302">
        <v>39.423999999999999</v>
      </c>
      <c r="J1674" s="302">
        <v>39.982999999999997</v>
      </c>
      <c r="K1674" s="302">
        <v>39.615000000000002</v>
      </c>
      <c r="L1674" s="302">
        <v>42.061999999999998</v>
      </c>
      <c r="M1674" s="302">
        <v>40.557000000000002</v>
      </c>
      <c r="N1674" s="302">
        <v>39.893999999999998</v>
      </c>
      <c r="O1674" s="302">
        <v>39.698999999999998</v>
      </c>
      <c r="P1674" s="302">
        <v>39.631</v>
      </c>
      <c r="Q1674" s="302">
        <v>39.581000000000003</v>
      </c>
      <c r="R1674" s="302">
        <v>39.877000000000002</v>
      </c>
    </row>
    <row r="1675" spans="9:18">
      <c r="I1675" s="302">
        <v>39.441000000000003</v>
      </c>
      <c r="J1675" s="302">
        <v>39.935000000000002</v>
      </c>
      <c r="K1675" s="302">
        <v>39.704999999999998</v>
      </c>
      <c r="L1675" s="302">
        <v>41.744999999999997</v>
      </c>
      <c r="M1675" s="302">
        <v>41.091999999999999</v>
      </c>
      <c r="N1675" s="302">
        <v>40.091000000000001</v>
      </c>
      <c r="O1675" s="302">
        <v>40.026000000000003</v>
      </c>
      <c r="P1675" s="302">
        <v>39.353000000000002</v>
      </c>
      <c r="Q1675" s="302">
        <v>39.502000000000002</v>
      </c>
      <c r="R1675" s="302">
        <v>39.645000000000003</v>
      </c>
    </row>
    <row r="1676" spans="9:18">
      <c r="I1676" s="302">
        <v>39.298000000000002</v>
      </c>
      <c r="J1676" s="302">
        <v>39.734000000000002</v>
      </c>
      <c r="K1676" s="302">
        <v>39.585999999999999</v>
      </c>
      <c r="L1676" s="302">
        <v>41.41</v>
      </c>
      <c r="M1676" s="302">
        <v>40.093000000000004</v>
      </c>
      <c r="N1676" s="302">
        <v>40.027000000000001</v>
      </c>
      <c r="O1676" s="302">
        <v>39.957000000000001</v>
      </c>
      <c r="P1676" s="302">
        <v>39.499000000000002</v>
      </c>
      <c r="Q1676" s="302">
        <v>39.485999999999997</v>
      </c>
      <c r="R1676" s="302">
        <v>39.671999999999997</v>
      </c>
    </row>
    <row r="1677" spans="9:18">
      <c r="I1677" s="302">
        <v>39.396999999999998</v>
      </c>
      <c r="J1677" s="302">
        <v>40.064</v>
      </c>
      <c r="K1677" s="302">
        <v>39.567999999999998</v>
      </c>
      <c r="L1677" s="302">
        <v>41.588000000000001</v>
      </c>
      <c r="M1677" s="302">
        <v>40.034999999999997</v>
      </c>
      <c r="N1677" s="302">
        <v>40.122</v>
      </c>
      <c r="O1677" s="302">
        <v>39.776000000000003</v>
      </c>
      <c r="P1677" s="302">
        <v>39.520000000000003</v>
      </c>
      <c r="Q1677" s="302">
        <v>39.543999999999997</v>
      </c>
      <c r="R1677" s="302">
        <v>39.936</v>
      </c>
    </row>
    <row r="1678" spans="9:18">
      <c r="I1678" s="302">
        <v>39.469000000000001</v>
      </c>
      <c r="J1678" s="302">
        <v>39.686</v>
      </c>
      <c r="K1678" s="302">
        <v>39.613</v>
      </c>
      <c r="L1678" s="302">
        <v>41.344999999999999</v>
      </c>
      <c r="M1678" s="302">
        <v>40.08</v>
      </c>
      <c r="N1678" s="302">
        <v>142.77199999999999</v>
      </c>
      <c r="O1678" s="302">
        <v>40.194000000000003</v>
      </c>
      <c r="P1678" s="302">
        <v>39.386000000000003</v>
      </c>
      <c r="Q1678" s="302">
        <v>39.476999999999997</v>
      </c>
      <c r="R1678" s="302">
        <v>39.658000000000001</v>
      </c>
    </row>
    <row r="1679" spans="9:18">
      <c r="I1679" s="302">
        <v>39.365000000000002</v>
      </c>
      <c r="J1679" s="302">
        <v>40.405999999999999</v>
      </c>
      <c r="K1679" s="302">
        <v>39.631</v>
      </c>
      <c r="L1679" s="302">
        <v>41.539000000000001</v>
      </c>
      <c r="M1679" s="302">
        <v>39.851999999999997</v>
      </c>
      <c r="N1679" s="302">
        <v>41.101999999999997</v>
      </c>
      <c r="O1679" s="302">
        <v>39.912999999999997</v>
      </c>
      <c r="P1679" s="302">
        <v>39.566000000000003</v>
      </c>
      <c r="Q1679" s="302">
        <v>39.686</v>
      </c>
      <c r="R1679" s="302">
        <v>39.381999999999998</v>
      </c>
    </row>
    <row r="1680" spans="9:18">
      <c r="I1680" s="302">
        <v>39.514000000000003</v>
      </c>
      <c r="J1680" s="302">
        <v>39.783999999999999</v>
      </c>
      <c r="K1680" s="302">
        <v>39.555</v>
      </c>
      <c r="L1680" s="302">
        <v>41.883000000000003</v>
      </c>
      <c r="M1680" s="302">
        <v>39.978000000000002</v>
      </c>
      <c r="N1680" s="302">
        <v>40.61</v>
      </c>
      <c r="O1680" s="302">
        <v>39.857999999999997</v>
      </c>
      <c r="P1680" s="302">
        <v>39.457999999999998</v>
      </c>
      <c r="Q1680" s="302">
        <v>39.548999999999999</v>
      </c>
      <c r="R1680" s="302">
        <v>39.606999999999999</v>
      </c>
    </row>
    <row r="1681" spans="9:18">
      <c r="I1681" s="302">
        <v>39.262</v>
      </c>
      <c r="J1681" s="302">
        <v>40.021999999999998</v>
      </c>
      <c r="K1681" s="302">
        <v>39.697000000000003</v>
      </c>
      <c r="L1681" s="302">
        <v>41.859000000000002</v>
      </c>
      <c r="M1681" s="302">
        <v>40.058</v>
      </c>
      <c r="N1681" s="302">
        <v>40.704999999999998</v>
      </c>
      <c r="O1681" s="302">
        <v>39.758000000000003</v>
      </c>
      <c r="P1681" s="302">
        <v>39.527000000000001</v>
      </c>
      <c r="Q1681" s="302">
        <v>39.923999999999999</v>
      </c>
      <c r="R1681" s="302">
        <v>39.593000000000004</v>
      </c>
    </row>
    <row r="1682" spans="9:18">
      <c r="I1682" s="302">
        <v>39.259</v>
      </c>
      <c r="J1682" s="302">
        <v>39.795999999999999</v>
      </c>
      <c r="K1682" s="302">
        <v>39.465000000000003</v>
      </c>
      <c r="L1682" s="302">
        <v>41.088999999999999</v>
      </c>
      <c r="M1682" s="302">
        <v>39.994999999999997</v>
      </c>
      <c r="N1682" s="302">
        <v>40.264000000000003</v>
      </c>
      <c r="O1682" s="302">
        <v>40.015999999999998</v>
      </c>
      <c r="P1682" s="302">
        <v>39.494</v>
      </c>
      <c r="Q1682" s="302">
        <v>39.892000000000003</v>
      </c>
      <c r="R1682" s="302">
        <v>39.720999999999997</v>
      </c>
    </row>
    <row r="1683" spans="9:18">
      <c r="I1683" s="302">
        <v>39.311</v>
      </c>
      <c r="J1683" s="302">
        <v>39.726999999999997</v>
      </c>
      <c r="K1683" s="302">
        <v>39.585999999999999</v>
      </c>
      <c r="L1683" s="302">
        <v>41.564999999999998</v>
      </c>
      <c r="M1683" s="302">
        <v>39.912999999999997</v>
      </c>
      <c r="N1683" s="302">
        <v>40.173999999999999</v>
      </c>
      <c r="O1683" s="302">
        <v>39.936</v>
      </c>
      <c r="P1683" s="302">
        <v>39.832000000000001</v>
      </c>
      <c r="Q1683" s="302">
        <v>141.43700000000001</v>
      </c>
      <c r="R1683" s="302">
        <v>39.957999999999998</v>
      </c>
    </row>
    <row r="1684" spans="9:18">
      <c r="I1684" s="302">
        <v>39.177</v>
      </c>
      <c r="J1684" s="302">
        <v>40.335000000000001</v>
      </c>
      <c r="K1684" s="302">
        <v>39.441000000000003</v>
      </c>
      <c r="L1684" s="302">
        <v>41.27</v>
      </c>
      <c r="M1684" s="302">
        <v>39.951000000000001</v>
      </c>
      <c r="N1684" s="302">
        <v>39.948</v>
      </c>
      <c r="O1684" s="302">
        <v>40.031999999999996</v>
      </c>
      <c r="P1684" s="302">
        <v>39.396999999999998</v>
      </c>
      <c r="Q1684" s="302">
        <v>40.250999999999998</v>
      </c>
      <c r="R1684" s="302">
        <v>39.604999999999997</v>
      </c>
    </row>
    <row r="1685" spans="9:18">
      <c r="I1685" s="302">
        <v>39.204000000000001</v>
      </c>
      <c r="J1685" s="302">
        <v>39.856000000000002</v>
      </c>
      <c r="K1685" s="302">
        <v>39.624000000000002</v>
      </c>
      <c r="L1685" s="302">
        <v>40.822000000000003</v>
      </c>
      <c r="M1685" s="302">
        <v>39.948999999999998</v>
      </c>
      <c r="N1685" s="302">
        <v>40.048999999999999</v>
      </c>
      <c r="O1685" s="302">
        <v>40.027000000000001</v>
      </c>
      <c r="P1685" s="302">
        <v>39.601999999999997</v>
      </c>
      <c r="Q1685" s="302">
        <v>39.896999999999998</v>
      </c>
      <c r="R1685" s="302">
        <v>39.716000000000001</v>
      </c>
    </row>
    <row r="1686" spans="9:18">
      <c r="I1686" s="302">
        <v>39.369</v>
      </c>
      <c r="J1686" s="302">
        <v>39.81</v>
      </c>
      <c r="K1686" s="302">
        <v>39.768999999999998</v>
      </c>
      <c r="L1686" s="302">
        <v>41.424999999999997</v>
      </c>
      <c r="M1686" s="302">
        <v>39.847999999999999</v>
      </c>
      <c r="N1686" s="302">
        <v>40.018999999999998</v>
      </c>
      <c r="O1686" s="302">
        <v>40.277000000000001</v>
      </c>
      <c r="P1686" s="302">
        <v>39.540999999999997</v>
      </c>
      <c r="Q1686" s="302">
        <v>39.688000000000002</v>
      </c>
      <c r="R1686" s="302">
        <v>39.552</v>
      </c>
    </row>
    <row r="1687" spans="9:18">
      <c r="I1687" s="302">
        <v>39.265000000000001</v>
      </c>
      <c r="J1687" s="302">
        <v>39.817</v>
      </c>
      <c r="K1687" s="302">
        <v>39.637</v>
      </c>
      <c r="L1687" s="302">
        <v>40.67</v>
      </c>
      <c r="M1687" s="302">
        <v>40.036999999999999</v>
      </c>
      <c r="N1687" s="302">
        <v>40.04</v>
      </c>
      <c r="O1687" s="302">
        <v>39.968000000000004</v>
      </c>
      <c r="P1687" s="302">
        <v>39.49</v>
      </c>
      <c r="Q1687" s="302">
        <v>39.795999999999999</v>
      </c>
      <c r="R1687" s="302">
        <v>39.64</v>
      </c>
    </row>
    <row r="1688" spans="9:18">
      <c r="I1688" s="302">
        <v>39.509</v>
      </c>
      <c r="J1688" s="302">
        <v>39.795999999999999</v>
      </c>
      <c r="K1688" s="302">
        <v>39.472000000000001</v>
      </c>
      <c r="L1688" s="302">
        <v>41.033000000000001</v>
      </c>
      <c r="M1688" s="302">
        <v>39.930999999999997</v>
      </c>
      <c r="N1688" s="302">
        <v>39.783000000000001</v>
      </c>
      <c r="O1688" s="302">
        <v>40.241999999999997</v>
      </c>
      <c r="P1688" s="302">
        <v>39.587000000000003</v>
      </c>
      <c r="Q1688" s="302">
        <v>39.843000000000004</v>
      </c>
      <c r="R1688" s="302">
        <v>39.856000000000002</v>
      </c>
    </row>
    <row r="1689" spans="9:18">
      <c r="I1689" s="302">
        <v>39.505000000000003</v>
      </c>
      <c r="J1689" s="302">
        <v>39.881999999999998</v>
      </c>
      <c r="K1689" s="302">
        <v>39.656999999999996</v>
      </c>
      <c r="L1689" s="302">
        <v>42.185000000000002</v>
      </c>
      <c r="M1689" s="302">
        <v>39.738</v>
      </c>
      <c r="N1689" s="302">
        <v>39.795999999999999</v>
      </c>
      <c r="O1689" s="302">
        <v>40.110999999999997</v>
      </c>
      <c r="P1689" s="302">
        <v>39.292999999999999</v>
      </c>
      <c r="Q1689" s="302">
        <v>39.746000000000002</v>
      </c>
      <c r="R1689" s="302">
        <v>39.853000000000002</v>
      </c>
    </row>
    <row r="1690" spans="9:18">
      <c r="I1690" s="302">
        <v>39.274999999999999</v>
      </c>
      <c r="J1690" s="302">
        <v>39.871000000000002</v>
      </c>
      <c r="K1690" s="302">
        <v>39.487000000000002</v>
      </c>
      <c r="L1690" s="302">
        <v>42.218000000000004</v>
      </c>
      <c r="M1690" s="302">
        <v>39.798999999999999</v>
      </c>
      <c r="N1690" s="302">
        <v>39.768999999999998</v>
      </c>
      <c r="O1690" s="302">
        <v>39.924999999999997</v>
      </c>
      <c r="P1690" s="302">
        <v>39.39</v>
      </c>
      <c r="Q1690" s="302">
        <v>39.880000000000003</v>
      </c>
      <c r="R1690" s="302">
        <v>39.744999999999997</v>
      </c>
    </row>
    <row r="1691" spans="9:18">
      <c r="I1691" s="302">
        <v>39.305</v>
      </c>
      <c r="J1691" s="302">
        <v>39.584000000000003</v>
      </c>
      <c r="K1691" s="302">
        <v>39.545000000000002</v>
      </c>
      <c r="L1691" s="302">
        <v>41.762</v>
      </c>
      <c r="M1691" s="302">
        <v>39.777999999999999</v>
      </c>
      <c r="N1691" s="302">
        <v>40.076999999999998</v>
      </c>
      <c r="O1691" s="302">
        <v>40.066000000000003</v>
      </c>
      <c r="P1691" s="302">
        <v>39.356000000000002</v>
      </c>
      <c r="Q1691" s="302">
        <v>39.622</v>
      </c>
      <c r="R1691" s="302">
        <v>39.563000000000002</v>
      </c>
    </row>
    <row r="1692" spans="9:18">
      <c r="I1692" s="302">
        <v>39.548000000000002</v>
      </c>
      <c r="J1692" s="302">
        <v>40.031999999999996</v>
      </c>
      <c r="K1692" s="302">
        <v>39.655999999999999</v>
      </c>
      <c r="L1692" s="302">
        <v>42.194000000000003</v>
      </c>
      <c r="M1692" s="302">
        <v>40.567999999999998</v>
      </c>
      <c r="N1692" s="302">
        <v>39.933999999999997</v>
      </c>
      <c r="O1692" s="302">
        <v>40.073999999999998</v>
      </c>
      <c r="P1692" s="302">
        <v>39.834000000000003</v>
      </c>
      <c r="Q1692" s="302">
        <v>39.606999999999999</v>
      </c>
      <c r="R1692" s="302">
        <v>39.517000000000003</v>
      </c>
    </row>
    <row r="1693" spans="9:18">
      <c r="I1693" s="302">
        <v>39.570999999999998</v>
      </c>
      <c r="J1693" s="302">
        <v>39.713999999999999</v>
      </c>
      <c r="K1693" s="302">
        <v>39.631</v>
      </c>
      <c r="L1693" s="302">
        <v>41.314999999999998</v>
      </c>
      <c r="M1693" s="302">
        <v>39.878</v>
      </c>
      <c r="N1693" s="302">
        <v>39.898000000000003</v>
      </c>
      <c r="O1693" s="302">
        <v>40.18</v>
      </c>
      <c r="P1693" s="302">
        <v>39.651000000000003</v>
      </c>
      <c r="Q1693" s="302">
        <v>39.773000000000003</v>
      </c>
      <c r="R1693" s="302">
        <v>39.515000000000001</v>
      </c>
    </row>
    <row r="1694" spans="9:18">
      <c r="I1694" s="302">
        <v>39.372999999999998</v>
      </c>
      <c r="J1694" s="302">
        <v>39.965000000000003</v>
      </c>
      <c r="K1694" s="302">
        <v>39.798999999999999</v>
      </c>
      <c r="L1694" s="302">
        <v>41.722000000000001</v>
      </c>
      <c r="M1694" s="302">
        <v>39.902999999999999</v>
      </c>
      <c r="N1694" s="302">
        <v>39.945</v>
      </c>
      <c r="O1694" s="302">
        <v>40.350999999999999</v>
      </c>
      <c r="P1694" s="302">
        <v>39.533999999999999</v>
      </c>
      <c r="Q1694" s="302">
        <v>39.887999999999998</v>
      </c>
      <c r="R1694" s="302">
        <v>39.767000000000003</v>
      </c>
    </row>
    <row r="1695" spans="9:18">
      <c r="I1695" s="302">
        <v>39.377000000000002</v>
      </c>
      <c r="J1695" s="302">
        <v>39.734999999999999</v>
      </c>
      <c r="K1695" s="302">
        <v>39.594000000000001</v>
      </c>
      <c r="L1695" s="302">
        <v>41.892000000000003</v>
      </c>
      <c r="M1695" s="302">
        <v>39.881999999999998</v>
      </c>
      <c r="N1695" s="302">
        <v>39.859000000000002</v>
      </c>
      <c r="O1695" s="302">
        <v>40.247999999999998</v>
      </c>
      <c r="P1695" s="302">
        <v>39.584000000000003</v>
      </c>
      <c r="Q1695" s="302">
        <v>39.655000000000001</v>
      </c>
      <c r="R1695" s="302">
        <v>39.545999999999999</v>
      </c>
    </row>
    <row r="1696" spans="9:18">
      <c r="I1696" s="302">
        <v>39.521000000000001</v>
      </c>
      <c r="J1696" s="302">
        <v>39.752000000000002</v>
      </c>
      <c r="K1696" s="302">
        <v>39.542000000000002</v>
      </c>
      <c r="L1696" s="302">
        <v>41.859000000000002</v>
      </c>
      <c r="M1696" s="302">
        <v>39.807000000000002</v>
      </c>
      <c r="N1696" s="302">
        <v>39.634999999999998</v>
      </c>
      <c r="O1696" s="302">
        <v>40.115000000000002</v>
      </c>
      <c r="P1696" s="302">
        <v>39.494</v>
      </c>
      <c r="Q1696" s="302">
        <v>39.749000000000002</v>
      </c>
      <c r="R1696" s="302">
        <v>39.539000000000001</v>
      </c>
    </row>
    <row r="1697" spans="9:18">
      <c r="I1697" s="302">
        <v>39.723999999999997</v>
      </c>
      <c r="J1697" s="302">
        <v>39.612000000000002</v>
      </c>
      <c r="K1697" s="302">
        <v>39.683</v>
      </c>
      <c r="L1697" s="302">
        <v>41.372999999999998</v>
      </c>
      <c r="M1697" s="302">
        <v>39.712000000000003</v>
      </c>
      <c r="N1697" s="302">
        <v>39.759</v>
      </c>
      <c r="O1697" s="302">
        <v>40.28</v>
      </c>
      <c r="P1697" s="302">
        <v>39.412999999999997</v>
      </c>
      <c r="Q1697" s="302">
        <v>39.545000000000002</v>
      </c>
      <c r="R1697" s="302">
        <v>39.564</v>
      </c>
    </row>
    <row r="1698" spans="9:18">
      <c r="I1698" s="302">
        <v>39.398000000000003</v>
      </c>
      <c r="J1698" s="302">
        <v>39.731999999999999</v>
      </c>
      <c r="K1698" s="302">
        <v>39.487000000000002</v>
      </c>
      <c r="L1698" s="302">
        <v>41.597999999999999</v>
      </c>
      <c r="M1698" s="302">
        <v>39.783000000000001</v>
      </c>
      <c r="N1698" s="302">
        <v>39.890999999999998</v>
      </c>
      <c r="O1698" s="302">
        <v>40.093000000000004</v>
      </c>
      <c r="P1698" s="302">
        <v>39.466000000000001</v>
      </c>
      <c r="Q1698" s="302">
        <v>39.520000000000003</v>
      </c>
      <c r="R1698" s="302">
        <v>141.68899999999999</v>
      </c>
    </row>
    <row r="1699" spans="9:18">
      <c r="I1699" s="302">
        <v>39.552</v>
      </c>
      <c r="J1699" s="302">
        <v>39.726999999999997</v>
      </c>
      <c r="K1699" s="302">
        <v>39.472000000000001</v>
      </c>
      <c r="L1699" s="302">
        <v>41.344999999999999</v>
      </c>
      <c r="M1699" s="302">
        <v>39.856000000000002</v>
      </c>
      <c r="N1699" s="302">
        <v>39.847000000000001</v>
      </c>
      <c r="O1699" s="302">
        <v>39.954000000000001</v>
      </c>
      <c r="P1699" s="302">
        <v>39.408000000000001</v>
      </c>
      <c r="Q1699" s="302">
        <v>39.67</v>
      </c>
      <c r="R1699" s="302">
        <v>40.503999999999998</v>
      </c>
    </row>
    <row r="1700" spans="9:18">
      <c r="I1700" s="302">
        <v>39.67</v>
      </c>
      <c r="J1700" s="302">
        <v>39.738</v>
      </c>
      <c r="K1700" s="302">
        <v>39.601999999999997</v>
      </c>
      <c r="L1700" s="302">
        <v>41.304000000000002</v>
      </c>
      <c r="M1700" s="302">
        <v>39.838999999999999</v>
      </c>
      <c r="N1700" s="302">
        <v>39.945999999999998</v>
      </c>
      <c r="O1700" s="302">
        <v>40.076000000000001</v>
      </c>
      <c r="P1700" s="302">
        <v>39.366</v>
      </c>
      <c r="Q1700" s="302">
        <v>39.734999999999999</v>
      </c>
      <c r="R1700" s="302">
        <v>40.195999999999998</v>
      </c>
    </row>
    <row r="1701" spans="9:18">
      <c r="I1701" s="302">
        <v>39.274999999999999</v>
      </c>
      <c r="J1701" s="302">
        <v>39.628</v>
      </c>
      <c r="K1701" s="302">
        <v>39.572000000000003</v>
      </c>
      <c r="L1701" s="302">
        <v>41.747</v>
      </c>
      <c r="M1701" s="302">
        <v>39.792000000000002</v>
      </c>
      <c r="N1701" s="302">
        <v>39.642000000000003</v>
      </c>
      <c r="O1701" s="302">
        <v>39.988</v>
      </c>
      <c r="P1701" s="302">
        <v>39.651000000000003</v>
      </c>
      <c r="Q1701" s="302">
        <v>39.529000000000003</v>
      </c>
      <c r="R1701" s="302">
        <v>40.106000000000002</v>
      </c>
    </row>
    <row r="1702" spans="9:18">
      <c r="I1702" s="302">
        <v>39.375999999999998</v>
      </c>
      <c r="J1702" s="302">
        <v>40.387</v>
      </c>
      <c r="K1702" s="302">
        <v>39.738999999999997</v>
      </c>
      <c r="L1702" s="302">
        <v>41.917999999999999</v>
      </c>
      <c r="M1702" s="302">
        <v>39.893000000000001</v>
      </c>
      <c r="N1702" s="302">
        <v>39.9</v>
      </c>
      <c r="O1702" s="302">
        <v>39.872</v>
      </c>
      <c r="P1702" s="302">
        <v>39.478000000000002</v>
      </c>
      <c r="Q1702" s="302">
        <v>39.415999999999997</v>
      </c>
      <c r="R1702" s="302">
        <v>40.284999999999997</v>
      </c>
    </row>
    <row r="1703" spans="9:18">
      <c r="I1703" s="302">
        <v>39.454000000000001</v>
      </c>
      <c r="J1703" s="302">
        <v>39.947000000000003</v>
      </c>
      <c r="K1703" s="302">
        <v>39.741</v>
      </c>
      <c r="L1703" s="302">
        <v>41.856999999999999</v>
      </c>
      <c r="M1703" s="302">
        <v>39.68</v>
      </c>
      <c r="N1703" s="302">
        <v>40.045000000000002</v>
      </c>
      <c r="O1703" s="302">
        <v>40.366999999999997</v>
      </c>
      <c r="P1703" s="302">
        <v>39.478999999999999</v>
      </c>
      <c r="Q1703" s="302">
        <v>39.622999999999998</v>
      </c>
      <c r="R1703" s="302">
        <v>40.338000000000001</v>
      </c>
    </row>
    <row r="1704" spans="9:18">
      <c r="I1704" s="302">
        <v>39.578000000000003</v>
      </c>
      <c r="J1704" s="302">
        <v>39.865000000000002</v>
      </c>
      <c r="K1704" s="302">
        <v>39.542000000000002</v>
      </c>
      <c r="L1704" s="302">
        <v>41.540999999999997</v>
      </c>
      <c r="M1704" s="302">
        <v>39.82</v>
      </c>
      <c r="N1704" s="302">
        <v>39.968000000000004</v>
      </c>
      <c r="O1704" s="302">
        <v>40.476999999999997</v>
      </c>
      <c r="P1704" s="302">
        <v>39.613</v>
      </c>
      <c r="Q1704" s="302">
        <v>39.465000000000003</v>
      </c>
      <c r="R1704" s="302">
        <v>40.194000000000003</v>
      </c>
    </row>
    <row r="1705" spans="9:18">
      <c r="I1705" s="302">
        <v>39.542999999999999</v>
      </c>
      <c r="J1705" s="302">
        <v>39.686999999999998</v>
      </c>
      <c r="K1705" s="302">
        <v>39.54</v>
      </c>
      <c r="L1705" s="302">
        <v>42.027000000000001</v>
      </c>
      <c r="M1705" s="302">
        <v>39.875</v>
      </c>
      <c r="N1705" s="302">
        <v>40.182000000000002</v>
      </c>
      <c r="O1705" s="302">
        <v>40.274999999999999</v>
      </c>
      <c r="P1705" s="302">
        <v>39.366</v>
      </c>
      <c r="Q1705" s="302">
        <v>39.798000000000002</v>
      </c>
      <c r="R1705" s="302">
        <v>40.014000000000003</v>
      </c>
    </row>
    <row r="1706" spans="9:18">
      <c r="I1706" s="302">
        <v>142.94399999999999</v>
      </c>
      <c r="J1706" s="302">
        <v>39.569000000000003</v>
      </c>
      <c r="K1706" s="302">
        <v>39.618000000000002</v>
      </c>
      <c r="L1706" s="302">
        <v>41.15</v>
      </c>
      <c r="M1706" s="302">
        <v>39.707999999999998</v>
      </c>
      <c r="N1706" s="302">
        <v>39.75</v>
      </c>
      <c r="O1706" s="302">
        <v>40.414999999999999</v>
      </c>
      <c r="P1706" s="302">
        <v>39.476999999999997</v>
      </c>
      <c r="Q1706" s="302">
        <v>39.715000000000003</v>
      </c>
      <c r="R1706" s="302">
        <v>39.938000000000002</v>
      </c>
    </row>
    <row r="1707" spans="9:18">
      <c r="I1707" s="302">
        <v>40.741</v>
      </c>
      <c r="J1707" s="302">
        <v>39.615000000000002</v>
      </c>
      <c r="K1707" s="302">
        <v>39.600999999999999</v>
      </c>
      <c r="L1707" s="302">
        <v>41.744</v>
      </c>
      <c r="M1707" s="302">
        <v>39.837000000000003</v>
      </c>
      <c r="N1707" s="302">
        <v>39.741999999999997</v>
      </c>
      <c r="O1707" s="302">
        <v>40.396000000000001</v>
      </c>
      <c r="P1707" s="302">
        <v>39.606999999999999</v>
      </c>
      <c r="Q1707" s="302">
        <v>39.988999999999997</v>
      </c>
      <c r="R1707" s="302">
        <v>39.814</v>
      </c>
    </row>
    <row r="1708" spans="9:18">
      <c r="I1708" s="302">
        <v>40.597999999999999</v>
      </c>
      <c r="J1708" s="302">
        <v>39.597999999999999</v>
      </c>
      <c r="K1708" s="302">
        <v>39.942</v>
      </c>
      <c r="L1708" s="302">
        <v>41.618000000000002</v>
      </c>
      <c r="M1708" s="302">
        <v>39.854999999999997</v>
      </c>
      <c r="N1708" s="302">
        <v>39.880000000000003</v>
      </c>
      <c r="O1708" s="302">
        <v>40.037999999999997</v>
      </c>
      <c r="P1708" s="302">
        <v>39.374000000000002</v>
      </c>
      <c r="Q1708" s="302">
        <v>39.61</v>
      </c>
      <c r="R1708" s="302">
        <v>39.874000000000002</v>
      </c>
    </row>
    <row r="1709" spans="9:18">
      <c r="I1709" s="302">
        <v>40.606999999999999</v>
      </c>
      <c r="J1709" s="302">
        <v>39.604999999999997</v>
      </c>
      <c r="K1709" s="302">
        <v>39.658999999999999</v>
      </c>
      <c r="L1709" s="302">
        <v>41.997999999999998</v>
      </c>
      <c r="M1709" s="302">
        <v>39.959000000000003</v>
      </c>
      <c r="N1709" s="302">
        <v>39.935000000000002</v>
      </c>
      <c r="O1709" s="302">
        <v>40.293999999999997</v>
      </c>
      <c r="P1709" s="302">
        <v>39.372999999999998</v>
      </c>
      <c r="Q1709" s="302">
        <v>39.704999999999998</v>
      </c>
      <c r="R1709" s="302">
        <v>39.962000000000003</v>
      </c>
    </row>
    <row r="1710" spans="9:18">
      <c r="I1710" s="302">
        <v>40.283000000000001</v>
      </c>
      <c r="J1710" s="302">
        <v>39.517000000000003</v>
      </c>
      <c r="K1710" s="302">
        <v>39.622</v>
      </c>
      <c r="L1710" s="302">
        <v>42.465000000000003</v>
      </c>
      <c r="M1710" s="302">
        <v>40.008000000000003</v>
      </c>
      <c r="N1710" s="302">
        <v>39.889000000000003</v>
      </c>
      <c r="O1710" s="302">
        <v>40.313000000000002</v>
      </c>
      <c r="P1710" s="302">
        <v>39.575000000000003</v>
      </c>
      <c r="Q1710" s="302">
        <v>39.384999999999998</v>
      </c>
      <c r="R1710" s="302">
        <v>39.840000000000003</v>
      </c>
    </row>
    <row r="1711" spans="9:18">
      <c r="I1711" s="302">
        <v>39.994999999999997</v>
      </c>
      <c r="J1711" s="302">
        <v>39.561999999999998</v>
      </c>
      <c r="K1711" s="302">
        <v>39.545999999999999</v>
      </c>
      <c r="L1711" s="302">
        <v>41.399000000000001</v>
      </c>
      <c r="M1711" s="302">
        <v>39.899000000000001</v>
      </c>
      <c r="N1711" s="302">
        <v>40.124000000000002</v>
      </c>
      <c r="O1711" s="302">
        <v>40.436</v>
      </c>
      <c r="P1711" s="302">
        <v>39.465000000000003</v>
      </c>
      <c r="Q1711" s="302">
        <v>39.728000000000002</v>
      </c>
      <c r="R1711" s="302">
        <v>39.850999999999999</v>
      </c>
    </row>
    <row r="1712" spans="9:18">
      <c r="I1712" s="302">
        <v>40.127000000000002</v>
      </c>
      <c r="J1712" s="302">
        <v>39.527000000000001</v>
      </c>
      <c r="K1712" s="302">
        <v>39.673000000000002</v>
      </c>
      <c r="L1712" s="302">
        <v>42.058</v>
      </c>
      <c r="M1712" s="302">
        <v>39.917999999999999</v>
      </c>
      <c r="N1712" s="302">
        <v>142.541</v>
      </c>
      <c r="O1712" s="302">
        <v>40.47</v>
      </c>
      <c r="P1712" s="302">
        <v>39.482999999999997</v>
      </c>
      <c r="Q1712" s="302">
        <v>39.774999999999999</v>
      </c>
      <c r="R1712" s="302">
        <v>39.817</v>
      </c>
    </row>
    <row r="1713" spans="9:18">
      <c r="I1713" s="302">
        <v>40.11</v>
      </c>
      <c r="J1713" s="302">
        <v>39.612000000000002</v>
      </c>
      <c r="K1713" s="302">
        <v>39.591000000000001</v>
      </c>
      <c r="L1713" s="302">
        <v>41.057000000000002</v>
      </c>
      <c r="M1713" s="302">
        <v>39.863999999999997</v>
      </c>
      <c r="N1713" s="302">
        <v>40.348999999999997</v>
      </c>
      <c r="O1713" s="302">
        <v>40.326999999999998</v>
      </c>
      <c r="P1713" s="302">
        <v>39.319000000000003</v>
      </c>
      <c r="Q1713" s="302">
        <v>39.567</v>
      </c>
      <c r="R1713" s="302">
        <v>39.908999999999999</v>
      </c>
    </row>
    <row r="1714" spans="9:18">
      <c r="I1714" s="302">
        <v>40.055</v>
      </c>
      <c r="J1714" s="302">
        <v>39.548999999999999</v>
      </c>
      <c r="K1714" s="302">
        <v>39.57</v>
      </c>
      <c r="L1714" s="302">
        <v>41.621000000000002</v>
      </c>
      <c r="M1714" s="302">
        <v>39.905000000000001</v>
      </c>
      <c r="N1714" s="302">
        <v>40.421999999999997</v>
      </c>
      <c r="O1714" s="302">
        <v>40.276000000000003</v>
      </c>
      <c r="P1714" s="302">
        <v>39.442999999999998</v>
      </c>
      <c r="Q1714" s="302">
        <v>39.432000000000002</v>
      </c>
      <c r="R1714" s="302">
        <v>39.661000000000001</v>
      </c>
    </row>
    <row r="1715" spans="9:18">
      <c r="I1715" s="302">
        <v>39.814999999999998</v>
      </c>
      <c r="J1715" s="302">
        <v>39.533999999999999</v>
      </c>
      <c r="K1715" s="302">
        <v>39.636000000000003</v>
      </c>
      <c r="L1715" s="302">
        <v>170.01300000000001</v>
      </c>
      <c r="M1715" s="302">
        <v>39.911000000000001</v>
      </c>
      <c r="N1715" s="302">
        <v>40.887999999999998</v>
      </c>
      <c r="O1715" s="302">
        <v>40.229999999999997</v>
      </c>
      <c r="P1715" s="302">
        <v>39.703000000000003</v>
      </c>
      <c r="Q1715" s="302">
        <v>39.511000000000003</v>
      </c>
      <c r="R1715" s="302">
        <v>39.811999999999998</v>
      </c>
    </row>
    <row r="1716" spans="9:18">
      <c r="I1716" s="302">
        <v>39.700000000000003</v>
      </c>
      <c r="J1716" s="302">
        <v>39.348999999999997</v>
      </c>
      <c r="K1716" s="302">
        <v>139.48099999999999</v>
      </c>
      <c r="L1716" s="302">
        <v>42.704999999999998</v>
      </c>
      <c r="M1716" s="302">
        <v>40.012</v>
      </c>
      <c r="N1716" s="302">
        <v>40.994</v>
      </c>
      <c r="O1716" s="302">
        <v>41.6</v>
      </c>
      <c r="P1716" s="302">
        <v>39.725999999999999</v>
      </c>
      <c r="Q1716" s="302">
        <v>39.484000000000002</v>
      </c>
      <c r="R1716" s="302">
        <v>39.68</v>
      </c>
    </row>
    <row r="1717" spans="9:18">
      <c r="I1717" s="302">
        <v>39.777000000000001</v>
      </c>
      <c r="J1717" s="302">
        <v>39.773000000000003</v>
      </c>
      <c r="K1717" s="302">
        <v>39.875</v>
      </c>
      <c r="L1717" s="302">
        <v>41.264000000000003</v>
      </c>
      <c r="M1717" s="302">
        <v>39.950000000000003</v>
      </c>
      <c r="N1717" s="302">
        <v>41.988</v>
      </c>
      <c r="O1717" s="302">
        <v>40.222999999999999</v>
      </c>
      <c r="P1717" s="302">
        <v>142.30500000000001</v>
      </c>
      <c r="Q1717" s="302">
        <v>39.601999999999997</v>
      </c>
      <c r="R1717" s="302">
        <v>40.390999999999998</v>
      </c>
    </row>
    <row r="1718" spans="9:18">
      <c r="I1718" s="302">
        <v>40.207000000000001</v>
      </c>
      <c r="J1718" s="302">
        <v>39.555999999999997</v>
      </c>
      <c r="K1718" s="302">
        <v>40.131</v>
      </c>
      <c r="L1718" s="302">
        <v>41.378999999999998</v>
      </c>
      <c r="M1718" s="302">
        <v>39.880000000000003</v>
      </c>
      <c r="N1718" s="302">
        <v>40.676000000000002</v>
      </c>
      <c r="O1718" s="302">
        <v>154.488</v>
      </c>
      <c r="P1718" s="302">
        <v>40.247</v>
      </c>
      <c r="Q1718" s="302">
        <v>39.447000000000003</v>
      </c>
      <c r="R1718" s="302">
        <v>40.314</v>
      </c>
    </row>
    <row r="1719" spans="9:18">
      <c r="I1719" s="302">
        <v>39.927999999999997</v>
      </c>
      <c r="J1719" s="302">
        <v>39.668999999999997</v>
      </c>
      <c r="K1719" s="302">
        <v>39.646999999999998</v>
      </c>
      <c r="L1719" s="302">
        <v>41.692999999999998</v>
      </c>
      <c r="M1719" s="302">
        <v>39.996000000000002</v>
      </c>
      <c r="N1719" s="302">
        <v>41.06</v>
      </c>
      <c r="O1719" s="302">
        <v>40.661999999999999</v>
      </c>
      <c r="P1719" s="302">
        <v>39.877000000000002</v>
      </c>
      <c r="Q1719" s="302">
        <v>39.457999999999998</v>
      </c>
      <c r="R1719" s="302">
        <v>40.002000000000002</v>
      </c>
    </row>
    <row r="1720" spans="9:18">
      <c r="I1720" s="302">
        <v>40.070999999999998</v>
      </c>
      <c r="J1720" s="302">
        <v>39.581000000000003</v>
      </c>
      <c r="K1720" s="302">
        <v>39.656999999999996</v>
      </c>
      <c r="L1720" s="302">
        <v>41.396999999999998</v>
      </c>
      <c r="M1720" s="302">
        <v>39.978999999999999</v>
      </c>
      <c r="N1720" s="302">
        <v>40.569000000000003</v>
      </c>
      <c r="O1720" s="302">
        <v>40.387999999999998</v>
      </c>
      <c r="P1720" s="302">
        <v>39.601999999999997</v>
      </c>
      <c r="Q1720" s="302">
        <v>39.47</v>
      </c>
      <c r="R1720" s="302">
        <v>40.198</v>
      </c>
    </row>
    <row r="1721" spans="9:18">
      <c r="I1721" s="302">
        <v>40.073</v>
      </c>
      <c r="J1721" s="302">
        <v>40.514000000000003</v>
      </c>
      <c r="K1721" s="302">
        <v>39.798000000000002</v>
      </c>
      <c r="L1721" s="302">
        <v>40.878</v>
      </c>
      <c r="M1721" s="302">
        <v>39.908000000000001</v>
      </c>
      <c r="N1721" s="302">
        <v>40.685000000000002</v>
      </c>
      <c r="O1721" s="302">
        <v>40.020000000000003</v>
      </c>
      <c r="P1721" s="302">
        <v>39.558</v>
      </c>
      <c r="Q1721" s="302">
        <v>39.359000000000002</v>
      </c>
      <c r="R1721" s="302">
        <v>40.090000000000003</v>
      </c>
    </row>
    <row r="1722" spans="9:18">
      <c r="I1722" s="302">
        <v>39.957999999999998</v>
      </c>
      <c r="J1722" s="302">
        <v>39.625</v>
      </c>
      <c r="K1722" s="302">
        <v>39.585999999999999</v>
      </c>
      <c r="L1722" s="302">
        <v>41.593000000000004</v>
      </c>
      <c r="M1722" s="302">
        <v>40.101999999999997</v>
      </c>
      <c r="N1722" s="302">
        <v>40.451000000000001</v>
      </c>
      <c r="O1722" s="302">
        <v>40.225000000000001</v>
      </c>
      <c r="P1722" s="302">
        <v>39.531999999999996</v>
      </c>
      <c r="Q1722" s="302">
        <v>39.293999999999997</v>
      </c>
      <c r="R1722" s="302">
        <v>39.929000000000002</v>
      </c>
    </row>
    <row r="1723" spans="9:18">
      <c r="I1723" s="302">
        <v>39.816000000000003</v>
      </c>
      <c r="J1723" s="302">
        <v>40.021000000000001</v>
      </c>
      <c r="K1723" s="302">
        <v>39.564</v>
      </c>
      <c r="L1723" s="302">
        <v>40.834000000000003</v>
      </c>
      <c r="M1723" s="302">
        <v>39.819000000000003</v>
      </c>
      <c r="N1723" s="302">
        <v>40.853000000000002</v>
      </c>
      <c r="O1723" s="302">
        <v>40.17</v>
      </c>
      <c r="P1723" s="302">
        <v>39.515999999999998</v>
      </c>
      <c r="Q1723" s="302">
        <v>39.408999999999999</v>
      </c>
      <c r="R1723" s="302">
        <v>40.256</v>
      </c>
    </row>
    <row r="1724" spans="9:18">
      <c r="I1724" s="302">
        <v>39.838000000000001</v>
      </c>
      <c r="J1724" s="302">
        <v>39.661999999999999</v>
      </c>
      <c r="K1724" s="302">
        <v>39.54</v>
      </c>
      <c r="L1724" s="302">
        <v>40.808999999999997</v>
      </c>
      <c r="M1724" s="302">
        <v>40.094999999999999</v>
      </c>
      <c r="N1724" s="302">
        <v>40.652999999999999</v>
      </c>
      <c r="O1724" s="302">
        <v>40.082000000000001</v>
      </c>
      <c r="P1724" s="302">
        <v>39.520000000000003</v>
      </c>
      <c r="Q1724" s="302">
        <v>40.725999999999999</v>
      </c>
      <c r="R1724" s="302">
        <v>39.656999999999996</v>
      </c>
    </row>
    <row r="1725" spans="9:18">
      <c r="I1725" s="302">
        <v>39.784999999999997</v>
      </c>
      <c r="J1725" s="302">
        <v>39.540999999999997</v>
      </c>
      <c r="K1725" s="302">
        <v>39.47</v>
      </c>
      <c r="L1725" s="302">
        <v>40.978999999999999</v>
      </c>
      <c r="M1725" s="302">
        <v>39.963999999999999</v>
      </c>
      <c r="N1725" s="302">
        <v>40.255000000000003</v>
      </c>
      <c r="O1725" s="302">
        <v>40.369</v>
      </c>
      <c r="P1725" s="302">
        <v>39.42</v>
      </c>
      <c r="Q1725" s="302">
        <v>40.524000000000001</v>
      </c>
      <c r="R1725" s="302">
        <v>39.613</v>
      </c>
    </row>
    <row r="1726" spans="9:18">
      <c r="I1726" s="302">
        <v>39.783000000000001</v>
      </c>
      <c r="J1726" s="302">
        <v>39.643999999999998</v>
      </c>
      <c r="K1726" s="302">
        <v>39.404000000000003</v>
      </c>
      <c r="L1726" s="302">
        <v>40.881999999999998</v>
      </c>
      <c r="M1726" s="302">
        <v>40.072000000000003</v>
      </c>
      <c r="N1726" s="302">
        <v>40.304000000000002</v>
      </c>
      <c r="O1726" s="302">
        <v>39.859000000000002</v>
      </c>
      <c r="P1726" s="302">
        <v>39.479999999999997</v>
      </c>
      <c r="Q1726" s="302">
        <v>39.514000000000003</v>
      </c>
      <c r="R1726" s="302">
        <v>39.686999999999998</v>
      </c>
    </row>
    <row r="1727" spans="9:18">
      <c r="I1727" s="302">
        <v>39.692999999999998</v>
      </c>
      <c r="J1727" s="302">
        <v>39.738999999999997</v>
      </c>
      <c r="K1727" s="302">
        <v>39.506999999999998</v>
      </c>
      <c r="L1727" s="302">
        <v>40.999000000000002</v>
      </c>
      <c r="M1727" s="302">
        <v>40.018999999999998</v>
      </c>
      <c r="N1727" s="302">
        <v>40.006</v>
      </c>
      <c r="O1727" s="302">
        <v>39.823999999999998</v>
      </c>
      <c r="P1727" s="302">
        <v>39.585000000000001</v>
      </c>
      <c r="Q1727" s="302">
        <v>39.469000000000001</v>
      </c>
      <c r="R1727" s="302">
        <v>40.338000000000001</v>
      </c>
    </row>
    <row r="1728" spans="9:18">
      <c r="I1728" s="302">
        <v>39.664000000000001</v>
      </c>
      <c r="J1728" s="302">
        <v>39.735999999999997</v>
      </c>
      <c r="K1728" s="302">
        <v>39.622</v>
      </c>
      <c r="L1728" s="302">
        <v>40.798000000000002</v>
      </c>
      <c r="M1728" s="302">
        <v>40.031999999999996</v>
      </c>
      <c r="N1728" s="302">
        <v>40.116999999999997</v>
      </c>
      <c r="O1728" s="302">
        <v>40.055</v>
      </c>
      <c r="P1728" s="302">
        <v>39.296999999999997</v>
      </c>
      <c r="Q1728" s="302">
        <v>39.415999999999997</v>
      </c>
      <c r="R1728" s="302">
        <v>39.863</v>
      </c>
    </row>
    <row r="1729" spans="9:18">
      <c r="I1729" s="302">
        <v>39.881999999999998</v>
      </c>
      <c r="J1729" s="302">
        <v>39.747999999999998</v>
      </c>
      <c r="K1729" s="302">
        <v>39.627000000000002</v>
      </c>
      <c r="L1729" s="302">
        <v>41.363</v>
      </c>
      <c r="M1729" s="302">
        <v>40.142000000000003</v>
      </c>
      <c r="N1729" s="302">
        <v>40.31</v>
      </c>
      <c r="O1729" s="302">
        <v>40.006</v>
      </c>
      <c r="P1729" s="302">
        <v>39.335000000000001</v>
      </c>
      <c r="Q1729" s="302">
        <v>39.415999999999997</v>
      </c>
      <c r="R1729" s="302">
        <v>40.027000000000001</v>
      </c>
    </row>
    <row r="1730" spans="9:18">
      <c r="I1730" s="302">
        <v>39.927</v>
      </c>
      <c r="J1730" s="302">
        <v>40.048999999999999</v>
      </c>
      <c r="K1730" s="302">
        <v>39.665999999999997</v>
      </c>
      <c r="L1730" s="302">
        <v>40.604999999999997</v>
      </c>
      <c r="M1730" s="302">
        <v>39.978000000000002</v>
      </c>
      <c r="N1730" s="302">
        <v>40.081000000000003</v>
      </c>
      <c r="O1730" s="302">
        <v>39.823</v>
      </c>
      <c r="P1730" s="302">
        <v>39.378</v>
      </c>
      <c r="Q1730" s="302">
        <v>39.363999999999997</v>
      </c>
      <c r="R1730" s="302">
        <v>39.832000000000001</v>
      </c>
    </row>
    <row r="1731" spans="9:18">
      <c r="I1731" s="302">
        <v>39.686999999999998</v>
      </c>
      <c r="J1731" s="302">
        <v>141.34200000000001</v>
      </c>
      <c r="K1731" s="302">
        <v>39.475000000000001</v>
      </c>
      <c r="L1731" s="302">
        <v>40.942999999999998</v>
      </c>
      <c r="M1731" s="302">
        <v>40.045999999999999</v>
      </c>
      <c r="N1731" s="302">
        <v>40.262</v>
      </c>
      <c r="O1731" s="302">
        <v>40.246000000000002</v>
      </c>
      <c r="P1731" s="302">
        <v>39.335000000000001</v>
      </c>
      <c r="Q1731" s="302">
        <v>39.673999999999999</v>
      </c>
      <c r="R1731" s="302">
        <v>40.116</v>
      </c>
    </row>
    <row r="1732" spans="9:18">
      <c r="I1732" s="302">
        <v>39.613999999999997</v>
      </c>
      <c r="J1732" s="302">
        <v>41.447000000000003</v>
      </c>
      <c r="K1732" s="302">
        <v>39.475000000000001</v>
      </c>
      <c r="L1732" s="302">
        <v>42.920999999999999</v>
      </c>
      <c r="M1732" s="302">
        <v>41.363999999999997</v>
      </c>
      <c r="N1732" s="302">
        <v>40.143999999999998</v>
      </c>
      <c r="O1732" s="302">
        <v>39.969000000000001</v>
      </c>
      <c r="P1732" s="302">
        <v>39.274999999999999</v>
      </c>
      <c r="Q1732" s="302">
        <v>39.758000000000003</v>
      </c>
      <c r="R1732" s="302">
        <v>39.889000000000003</v>
      </c>
    </row>
    <row r="1733" spans="9:18">
      <c r="I1733" s="302">
        <v>39.887</v>
      </c>
      <c r="J1733" s="302">
        <v>40.585999999999999</v>
      </c>
      <c r="K1733" s="302">
        <v>39.521999999999998</v>
      </c>
      <c r="L1733" s="302">
        <v>40.878999999999998</v>
      </c>
      <c r="M1733" s="302">
        <v>140.983</v>
      </c>
      <c r="N1733" s="302">
        <v>39.966999999999999</v>
      </c>
      <c r="O1733" s="302">
        <v>39.820999999999998</v>
      </c>
      <c r="P1733" s="302">
        <v>39.744999999999997</v>
      </c>
      <c r="Q1733" s="302">
        <v>39.744</v>
      </c>
      <c r="R1733" s="302">
        <v>39.561999999999998</v>
      </c>
    </row>
    <row r="1734" spans="9:18">
      <c r="I1734" s="302">
        <v>39.741</v>
      </c>
      <c r="J1734" s="302">
        <v>40.658999999999999</v>
      </c>
      <c r="K1734" s="302">
        <v>39.631</v>
      </c>
      <c r="L1734" s="302">
        <v>40.624000000000002</v>
      </c>
      <c r="M1734" s="302">
        <v>40.709000000000003</v>
      </c>
      <c r="N1734" s="302">
        <v>40.289000000000001</v>
      </c>
      <c r="O1734" s="302">
        <v>40.088000000000001</v>
      </c>
      <c r="P1734" s="302">
        <v>40.377000000000002</v>
      </c>
      <c r="Q1734" s="302">
        <v>39.773000000000003</v>
      </c>
      <c r="R1734" s="302">
        <v>39.834000000000003</v>
      </c>
    </row>
    <row r="1735" spans="9:18">
      <c r="I1735" s="302">
        <v>39.866999999999997</v>
      </c>
      <c r="J1735" s="302">
        <v>40.451999999999998</v>
      </c>
      <c r="K1735" s="302">
        <v>39.777999999999999</v>
      </c>
      <c r="L1735" s="302">
        <v>40.840000000000003</v>
      </c>
      <c r="M1735" s="302">
        <v>40.630000000000003</v>
      </c>
      <c r="N1735" s="302">
        <v>39.859000000000002</v>
      </c>
      <c r="O1735" s="302">
        <v>39.968000000000004</v>
      </c>
      <c r="P1735" s="302">
        <v>39.631999999999998</v>
      </c>
      <c r="Q1735" s="302">
        <v>39.798000000000002</v>
      </c>
      <c r="R1735" s="302">
        <v>39.670999999999999</v>
      </c>
    </row>
    <row r="1736" spans="9:18">
      <c r="I1736" s="302">
        <v>40.131999999999998</v>
      </c>
      <c r="J1736" s="302">
        <v>40.180999999999997</v>
      </c>
      <c r="K1736" s="302">
        <v>39.534999999999997</v>
      </c>
      <c r="L1736" s="302">
        <v>41.463000000000001</v>
      </c>
      <c r="M1736" s="302">
        <v>40.484000000000002</v>
      </c>
      <c r="N1736" s="302">
        <v>39.816000000000003</v>
      </c>
      <c r="O1736" s="302">
        <v>40.024999999999999</v>
      </c>
      <c r="P1736" s="302">
        <v>39.601999999999997</v>
      </c>
      <c r="Q1736" s="302">
        <v>39.600999999999999</v>
      </c>
      <c r="R1736" s="302">
        <v>39.774999999999999</v>
      </c>
    </row>
    <row r="1737" spans="9:18">
      <c r="I1737" s="302">
        <v>39.808999999999997</v>
      </c>
      <c r="J1737" s="302">
        <v>40.088000000000001</v>
      </c>
      <c r="K1737" s="302">
        <v>39.595999999999997</v>
      </c>
      <c r="L1737" s="302">
        <v>42.372</v>
      </c>
      <c r="M1737" s="302">
        <v>40.500999999999998</v>
      </c>
      <c r="N1737" s="302">
        <v>39.936999999999998</v>
      </c>
      <c r="O1737" s="302">
        <v>39.993000000000002</v>
      </c>
      <c r="P1737" s="302">
        <v>39.527999999999999</v>
      </c>
      <c r="Q1737" s="302">
        <v>39.850999999999999</v>
      </c>
      <c r="R1737" s="302">
        <v>39.661999999999999</v>
      </c>
    </row>
    <row r="1738" spans="9:18">
      <c r="I1738" s="302">
        <v>39.731999999999999</v>
      </c>
      <c r="J1738" s="302">
        <v>40.22</v>
      </c>
      <c r="K1738" s="302">
        <v>39.475000000000001</v>
      </c>
      <c r="L1738" s="302">
        <v>41.912999999999997</v>
      </c>
      <c r="M1738" s="302">
        <v>42.47</v>
      </c>
      <c r="N1738" s="302">
        <v>39.945</v>
      </c>
      <c r="O1738" s="302">
        <v>40.058</v>
      </c>
      <c r="P1738" s="302">
        <v>39.482999999999997</v>
      </c>
      <c r="Q1738" s="302">
        <v>39.802999999999997</v>
      </c>
      <c r="R1738" s="302">
        <v>39.85</v>
      </c>
    </row>
    <row r="1739" spans="9:18">
      <c r="I1739" s="302">
        <v>39.850999999999999</v>
      </c>
      <c r="J1739" s="302">
        <v>40.448</v>
      </c>
      <c r="K1739" s="302">
        <v>39.966000000000001</v>
      </c>
      <c r="L1739" s="302">
        <v>40.869</v>
      </c>
      <c r="M1739" s="302">
        <v>40.511000000000003</v>
      </c>
      <c r="N1739" s="302">
        <v>40.07</v>
      </c>
      <c r="O1739" s="302">
        <v>39.895000000000003</v>
      </c>
      <c r="P1739" s="302">
        <v>39.478000000000002</v>
      </c>
      <c r="Q1739" s="302">
        <v>141.23099999999999</v>
      </c>
      <c r="R1739" s="302">
        <v>39.890999999999998</v>
      </c>
    </row>
    <row r="1740" spans="9:18">
      <c r="I1740" s="302">
        <v>39.661000000000001</v>
      </c>
      <c r="J1740" s="302">
        <v>40.631999999999998</v>
      </c>
      <c r="K1740" s="302">
        <v>39.69</v>
      </c>
      <c r="L1740" s="302">
        <v>40.627000000000002</v>
      </c>
      <c r="M1740" s="302">
        <v>40.585000000000001</v>
      </c>
      <c r="N1740" s="302">
        <v>141.863</v>
      </c>
      <c r="O1740" s="302">
        <v>40.695</v>
      </c>
      <c r="P1740" s="302">
        <v>39.301000000000002</v>
      </c>
      <c r="Q1740" s="302">
        <v>40.295999999999999</v>
      </c>
      <c r="R1740" s="302">
        <v>39.695</v>
      </c>
    </row>
    <row r="1741" spans="9:18">
      <c r="I1741" s="302">
        <v>40.127000000000002</v>
      </c>
      <c r="J1741" s="302">
        <v>40.32</v>
      </c>
      <c r="K1741" s="302">
        <v>39.536999999999999</v>
      </c>
      <c r="L1741" s="302">
        <v>40.776000000000003</v>
      </c>
      <c r="M1741" s="302">
        <v>40.332999999999998</v>
      </c>
      <c r="N1741" s="302">
        <v>40.183</v>
      </c>
      <c r="O1741" s="302">
        <v>39.866999999999997</v>
      </c>
      <c r="P1741" s="302">
        <v>39.262999999999998</v>
      </c>
      <c r="Q1741" s="302">
        <v>39.826999999999998</v>
      </c>
      <c r="R1741" s="302">
        <v>39.930999999999997</v>
      </c>
    </row>
    <row r="1742" spans="9:18">
      <c r="I1742" s="302">
        <v>141.07599999999999</v>
      </c>
      <c r="J1742" s="302">
        <v>40.055</v>
      </c>
      <c r="K1742" s="302">
        <v>39.485999999999997</v>
      </c>
      <c r="L1742" s="302">
        <v>41.13</v>
      </c>
      <c r="M1742" s="302">
        <v>40.265999999999998</v>
      </c>
      <c r="N1742" s="302">
        <v>39.795999999999999</v>
      </c>
      <c r="O1742" s="302">
        <v>40.003999999999998</v>
      </c>
      <c r="P1742" s="302">
        <v>39.421999999999997</v>
      </c>
      <c r="Q1742" s="302">
        <v>39.786000000000001</v>
      </c>
      <c r="R1742" s="302">
        <v>39.960999999999999</v>
      </c>
    </row>
    <row r="1743" spans="9:18">
      <c r="I1743" s="302">
        <v>40.107999999999997</v>
      </c>
      <c r="J1743" s="302">
        <v>39.972999999999999</v>
      </c>
      <c r="K1743" s="302">
        <v>39.494999999999997</v>
      </c>
      <c r="L1743" s="302">
        <v>40.881999999999998</v>
      </c>
      <c r="M1743" s="302">
        <v>40.348999999999997</v>
      </c>
      <c r="N1743" s="302">
        <v>39.613999999999997</v>
      </c>
      <c r="O1743" s="302">
        <v>40.137999999999998</v>
      </c>
      <c r="P1743" s="302">
        <v>39.427999999999997</v>
      </c>
      <c r="Q1743" s="302">
        <v>39.764000000000003</v>
      </c>
      <c r="R1743" s="302">
        <v>39.790999999999997</v>
      </c>
    </row>
    <row r="1744" spans="9:18">
      <c r="I1744" s="302">
        <v>39.72</v>
      </c>
      <c r="J1744" s="302">
        <v>39.862000000000002</v>
      </c>
      <c r="K1744" s="302">
        <v>152.376</v>
      </c>
      <c r="L1744" s="302">
        <v>41.302</v>
      </c>
      <c r="M1744" s="302">
        <v>40.372999999999998</v>
      </c>
      <c r="N1744" s="302">
        <v>40.540999999999997</v>
      </c>
      <c r="O1744" s="302">
        <v>39.962000000000003</v>
      </c>
      <c r="P1744" s="302">
        <v>39.378999999999998</v>
      </c>
      <c r="Q1744" s="302">
        <v>40.381999999999998</v>
      </c>
      <c r="R1744" s="302">
        <v>39.76</v>
      </c>
    </row>
    <row r="1745" spans="9:18">
      <c r="I1745" s="302">
        <v>39.56</v>
      </c>
      <c r="J1745" s="302">
        <v>40.137999999999998</v>
      </c>
      <c r="K1745" s="302">
        <v>41.348999999999997</v>
      </c>
      <c r="L1745" s="302">
        <v>40.401000000000003</v>
      </c>
      <c r="M1745" s="302">
        <v>40.247</v>
      </c>
      <c r="N1745" s="302">
        <v>39.83</v>
      </c>
      <c r="O1745" s="302">
        <v>40.234000000000002</v>
      </c>
      <c r="P1745" s="302">
        <v>39.526000000000003</v>
      </c>
      <c r="Q1745" s="302">
        <v>39.569000000000003</v>
      </c>
      <c r="R1745" s="302">
        <v>39.783000000000001</v>
      </c>
    </row>
    <row r="1746" spans="9:18">
      <c r="I1746" s="302">
        <v>39.777000000000001</v>
      </c>
      <c r="J1746" s="302">
        <v>39.942999999999998</v>
      </c>
      <c r="K1746" s="302">
        <v>40.218000000000004</v>
      </c>
      <c r="L1746" s="302">
        <v>40.435000000000002</v>
      </c>
      <c r="M1746" s="302">
        <v>40.192999999999998</v>
      </c>
      <c r="N1746" s="302">
        <v>39.593000000000004</v>
      </c>
      <c r="O1746" s="302">
        <v>40.167000000000002</v>
      </c>
      <c r="P1746" s="302">
        <v>39.591000000000001</v>
      </c>
      <c r="Q1746" s="302">
        <v>39.676000000000002</v>
      </c>
      <c r="R1746" s="302">
        <v>40.112000000000002</v>
      </c>
    </row>
    <row r="1747" spans="9:18">
      <c r="I1747" s="302">
        <v>39.945</v>
      </c>
      <c r="J1747" s="302">
        <v>40.106000000000002</v>
      </c>
      <c r="K1747" s="302">
        <v>39.932000000000002</v>
      </c>
      <c r="L1747" s="302">
        <v>40.731000000000002</v>
      </c>
      <c r="M1747" s="302">
        <v>40.448</v>
      </c>
      <c r="N1747" s="302">
        <v>39.701000000000001</v>
      </c>
      <c r="O1747" s="302">
        <v>39.783999999999999</v>
      </c>
      <c r="P1747" s="302">
        <v>40.222000000000001</v>
      </c>
      <c r="Q1747" s="302">
        <v>39.652999999999999</v>
      </c>
      <c r="R1747" s="302">
        <v>39.963000000000001</v>
      </c>
    </row>
    <row r="1748" spans="9:18">
      <c r="I1748" s="302">
        <v>39.619</v>
      </c>
      <c r="J1748" s="302">
        <v>40.094999999999999</v>
      </c>
      <c r="K1748" s="302">
        <v>39.707000000000001</v>
      </c>
      <c r="L1748" s="302">
        <v>40.409999999999997</v>
      </c>
      <c r="M1748" s="302">
        <v>40.235999999999997</v>
      </c>
      <c r="N1748" s="302">
        <v>39.707000000000001</v>
      </c>
      <c r="O1748" s="302">
        <v>40.965000000000003</v>
      </c>
      <c r="P1748" s="302">
        <v>41.499000000000002</v>
      </c>
      <c r="Q1748" s="302">
        <v>39.529000000000003</v>
      </c>
      <c r="R1748" s="302">
        <v>39.939</v>
      </c>
    </row>
    <row r="1749" spans="9:18">
      <c r="I1749" s="302">
        <v>39.804000000000002</v>
      </c>
      <c r="J1749" s="302">
        <v>40.024000000000001</v>
      </c>
      <c r="K1749" s="302">
        <v>39.594999999999999</v>
      </c>
      <c r="L1749" s="302">
        <v>41.158999999999999</v>
      </c>
      <c r="M1749" s="302">
        <v>40.231999999999999</v>
      </c>
      <c r="N1749" s="302">
        <v>39.853000000000002</v>
      </c>
      <c r="O1749" s="302">
        <v>39.845999999999997</v>
      </c>
      <c r="P1749" s="302">
        <v>40.819000000000003</v>
      </c>
      <c r="Q1749" s="302">
        <v>39.677</v>
      </c>
      <c r="R1749" s="302">
        <v>39.869</v>
      </c>
    </row>
    <row r="1750" spans="9:18">
      <c r="I1750" s="302">
        <v>39.865000000000002</v>
      </c>
      <c r="J1750" s="302">
        <v>39.957999999999998</v>
      </c>
      <c r="K1750" s="302">
        <v>39.484000000000002</v>
      </c>
      <c r="L1750" s="302">
        <v>40.603999999999999</v>
      </c>
      <c r="M1750" s="302">
        <v>40.432000000000002</v>
      </c>
      <c r="N1750" s="302">
        <v>40.479999999999997</v>
      </c>
      <c r="O1750" s="302">
        <v>39.960999999999999</v>
      </c>
      <c r="P1750" s="302">
        <v>39.334000000000003</v>
      </c>
      <c r="Q1750" s="302">
        <v>39.563000000000002</v>
      </c>
      <c r="R1750" s="302">
        <v>39.954999999999998</v>
      </c>
    </row>
    <row r="1751" spans="9:18">
      <c r="I1751" s="302">
        <v>39.911000000000001</v>
      </c>
      <c r="J1751" s="302">
        <v>40.588999999999999</v>
      </c>
      <c r="K1751" s="302">
        <v>39.997999999999998</v>
      </c>
      <c r="L1751" s="302">
        <v>40.926000000000002</v>
      </c>
      <c r="M1751" s="302">
        <v>40.213000000000001</v>
      </c>
      <c r="N1751" s="302">
        <v>39.715000000000003</v>
      </c>
      <c r="O1751" s="302">
        <v>40.015000000000001</v>
      </c>
      <c r="P1751" s="302">
        <v>39.384999999999998</v>
      </c>
      <c r="Q1751" s="302">
        <v>39.548999999999999</v>
      </c>
      <c r="R1751" s="302">
        <v>39.972000000000001</v>
      </c>
    </row>
    <row r="1752" spans="9:18">
      <c r="I1752" s="302">
        <v>39.886000000000003</v>
      </c>
      <c r="J1752" s="302">
        <v>40.012</v>
      </c>
      <c r="K1752" s="302">
        <v>39.847999999999999</v>
      </c>
      <c r="L1752" s="302">
        <v>40.744999999999997</v>
      </c>
      <c r="M1752" s="302">
        <v>40.140999999999998</v>
      </c>
      <c r="N1752" s="302">
        <v>39.512999999999998</v>
      </c>
      <c r="O1752" s="302">
        <v>39.854999999999997</v>
      </c>
      <c r="P1752" s="302">
        <v>39.43</v>
      </c>
      <c r="Q1752" s="302">
        <v>39.622</v>
      </c>
      <c r="R1752" s="302">
        <v>39.871000000000002</v>
      </c>
    </row>
    <row r="1753" spans="9:18">
      <c r="I1753" s="302">
        <v>39.991</v>
      </c>
      <c r="J1753" s="302">
        <v>40.021999999999998</v>
      </c>
      <c r="K1753" s="302">
        <v>39.593000000000004</v>
      </c>
      <c r="L1753" s="302">
        <v>40.439</v>
      </c>
      <c r="M1753" s="302">
        <v>40.063000000000002</v>
      </c>
      <c r="N1753" s="302">
        <v>39.628999999999998</v>
      </c>
      <c r="O1753" s="302">
        <v>39.814</v>
      </c>
      <c r="P1753" s="302">
        <v>39.381</v>
      </c>
      <c r="Q1753" s="302">
        <v>39.651000000000003</v>
      </c>
      <c r="R1753" s="302">
        <v>39.97</v>
      </c>
    </row>
    <row r="1754" spans="9:18">
      <c r="I1754" s="302">
        <v>39.832000000000001</v>
      </c>
      <c r="J1754" s="302">
        <v>41.039000000000001</v>
      </c>
      <c r="K1754" s="302">
        <v>39.468000000000004</v>
      </c>
      <c r="L1754" s="302">
        <v>40.555999999999997</v>
      </c>
      <c r="M1754" s="302">
        <v>40.808</v>
      </c>
      <c r="N1754" s="302">
        <v>39.786000000000001</v>
      </c>
      <c r="O1754" s="302">
        <v>40.015999999999998</v>
      </c>
      <c r="P1754" s="302">
        <v>39.531999999999996</v>
      </c>
      <c r="Q1754" s="302">
        <v>39.381999999999998</v>
      </c>
      <c r="R1754" s="302">
        <v>39.997</v>
      </c>
    </row>
    <row r="1755" spans="9:18">
      <c r="I1755" s="302">
        <v>39.655000000000001</v>
      </c>
      <c r="J1755" s="302">
        <v>40.83</v>
      </c>
      <c r="K1755" s="302">
        <v>39.496000000000002</v>
      </c>
      <c r="L1755" s="302">
        <v>40.533999999999999</v>
      </c>
      <c r="M1755" s="302">
        <v>40.179000000000002</v>
      </c>
      <c r="N1755" s="302">
        <v>39.762999999999998</v>
      </c>
      <c r="O1755" s="302">
        <v>39.808</v>
      </c>
      <c r="P1755" s="302">
        <v>39.994999999999997</v>
      </c>
      <c r="Q1755" s="302">
        <v>39.447000000000003</v>
      </c>
      <c r="R1755" s="302">
        <v>39.822000000000003</v>
      </c>
    </row>
    <row r="1756" spans="9:18">
      <c r="I1756" s="302">
        <v>39.875999999999998</v>
      </c>
      <c r="J1756" s="302">
        <v>40.090000000000003</v>
      </c>
      <c r="K1756" s="302">
        <v>39.463000000000001</v>
      </c>
      <c r="L1756" s="302">
        <v>41.155999999999999</v>
      </c>
      <c r="M1756" s="302">
        <v>39.996000000000002</v>
      </c>
      <c r="N1756" s="302">
        <v>40.487000000000002</v>
      </c>
      <c r="O1756" s="302">
        <v>40.045000000000002</v>
      </c>
      <c r="P1756" s="302">
        <v>39.619</v>
      </c>
      <c r="Q1756" s="302">
        <v>39.780999999999999</v>
      </c>
      <c r="R1756" s="302">
        <v>39.892000000000003</v>
      </c>
    </row>
    <row r="1757" spans="9:18">
      <c r="I1757" s="302">
        <v>39.880000000000003</v>
      </c>
      <c r="J1757" s="302">
        <v>40.063000000000002</v>
      </c>
      <c r="K1757" s="302">
        <v>39.481000000000002</v>
      </c>
      <c r="L1757" s="302">
        <v>41.462000000000003</v>
      </c>
      <c r="M1757" s="302">
        <v>41.134</v>
      </c>
      <c r="N1757" s="302">
        <v>39.607999999999997</v>
      </c>
      <c r="O1757" s="302">
        <v>39.89</v>
      </c>
      <c r="P1757" s="302">
        <v>39.238999999999997</v>
      </c>
      <c r="Q1757" s="302">
        <v>39.554000000000002</v>
      </c>
      <c r="R1757" s="302">
        <v>39.966999999999999</v>
      </c>
    </row>
    <row r="1758" spans="9:18">
      <c r="I1758" s="302">
        <v>39.905999999999999</v>
      </c>
      <c r="J1758" s="302">
        <v>40.023000000000003</v>
      </c>
      <c r="K1758" s="302">
        <v>39.383000000000003</v>
      </c>
      <c r="L1758" s="302">
        <v>141.04900000000001</v>
      </c>
      <c r="M1758" s="302">
        <v>40.622</v>
      </c>
      <c r="N1758" s="302">
        <v>39.930999999999997</v>
      </c>
      <c r="O1758" s="302">
        <v>39.765000000000001</v>
      </c>
      <c r="P1758" s="302">
        <v>39.436999999999998</v>
      </c>
      <c r="Q1758" s="302">
        <v>39.692</v>
      </c>
      <c r="R1758" s="302">
        <v>40.143000000000001</v>
      </c>
    </row>
    <row r="1759" spans="9:18">
      <c r="I1759" s="302">
        <v>40.250999999999998</v>
      </c>
      <c r="J1759" s="302">
        <v>40.21</v>
      </c>
      <c r="K1759" s="302">
        <v>39.466999999999999</v>
      </c>
      <c r="L1759" s="302">
        <v>41.777000000000001</v>
      </c>
      <c r="M1759" s="302">
        <v>39.786999999999999</v>
      </c>
      <c r="N1759" s="302">
        <v>39.9</v>
      </c>
      <c r="O1759" s="302">
        <v>39.869999999999997</v>
      </c>
      <c r="P1759" s="302">
        <v>39.515000000000001</v>
      </c>
      <c r="Q1759" s="302">
        <v>39.610999999999997</v>
      </c>
      <c r="R1759" s="302">
        <v>40.267000000000003</v>
      </c>
    </row>
    <row r="1760" spans="9:18">
      <c r="I1760" s="302">
        <v>40.267000000000003</v>
      </c>
      <c r="J1760" s="302">
        <v>40.049999999999997</v>
      </c>
      <c r="K1760" s="302">
        <v>39.5</v>
      </c>
      <c r="L1760" s="302">
        <v>42.744999999999997</v>
      </c>
      <c r="M1760" s="302">
        <v>40.042999999999999</v>
      </c>
      <c r="N1760" s="302">
        <v>39.805</v>
      </c>
      <c r="O1760" s="302">
        <v>39.823999999999998</v>
      </c>
      <c r="P1760" s="302">
        <v>39.459000000000003</v>
      </c>
      <c r="Q1760" s="302">
        <v>39.731000000000002</v>
      </c>
      <c r="R1760" s="302">
        <v>142.75399999999999</v>
      </c>
    </row>
    <row r="1761" spans="9:18">
      <c r="I1761" s="302">
        <v>40.164999999999999</v>
      </c>
      <c r="J1761" s="302">
        <v>40.244999999999997</v>
      </c>
      <c r="K1761" s="302">
        <v>39.593000000000004</v>
      </c>
      <c r="L1761" s="302">
        <v>42.081000000000003</v>
      </c>
      <c r="M1761" s="302">
        <v>40.023000000000003</v>
      </c>
      <c r="N1761" s="302">
        <v>39.762999999999998</v>
      </c>
      <c r="O1761" s="302">
        <v>39.923000000000002</v>
      </c>
      <c r="P1761" s="302">
        <v>39.468000000000004</v>
      </c>
      <c r="Q1761" s="302">
        <v>39.317</v>
      </c>
      <c r="R1761" s="302">
        <v>40.947000000000003</v>
      </c>
    </row>
    <row r="1762" spans="9:18">
      <c r="I1762" s="302">
        <v>40.079000000000001</v>
      </c>
      <c r="J1762" s="302">
        <v>41.188000000000002</v>
      </c>
      <c r="K1762" s="302">
        <v>39.505000000000003</v>
      </c>
      <c r="L1762" s="302">
        <v>42.512</v>
      </c>
      <c r="M1762" s="302">
        <v>39.917999999999999</v>
      </c>
      <c r="N1762" s="302">
        <v>39.950000000000003</v>
      </c>
      <c r="O1762" s="302">
        <v>39.975000000000001</v>
      </c>
      <c r="P1762" s="302">
        <v>39.524000000000001</v>
      </c>
      <c r="Q1762" s="302">
        <v>39.534999999999997</v>
      </c>
      <c r="R1762" s="302">
        <v>40.698999999999998</v>
      </c>
    </row>
    <row r="1763" spans="9:18">
      <c r="I1763" s="302">
        <v>40.271999999999998</v>
      </c>
      <c r="J1763" s="302">
        <v>40.396000000000001</v>
      </c>
      <c r="K1763" s="302">
        <v>39.442</v>
      </c>
      <c r="L1763" s="302">
        <v>41.661999999999999</v>
      </c>
      <c r="M1763" s="302">
        <v>39.896000000000001</v>
      </c>
      <c r="N1763" s="302">
        <v>39.716999999999999</v>
      </c>
      <c r="O1763" s="302">
        <v>39.887</v>
      </c>
      <c r="P1763" s="302">
        <v>39.357999999999997</v>
      </c>
      <c r="Q1763" s="302">
        <v>39.43</v>
      </c>
      <c r="R1763" s="302">
        <v>40.578000000000003</v>
      </c>
    </row>
    <row r="1764" spans="9:18">
      <c r="I1764" s="302">
        <v>40.122999999999998</v>
      </c>
      <c r="J1764" s="302">
        <v>40.226999999999997</v>
      </c>
      <c r="K1764" s="302">
        <v>39.433999999999997</v>
      </c>
      <c r="L1764" s="302">
        <v>42.06</v>
      </c>
      <c r="M1764" s="302">
        <v>40.465000000000003</v>
      </c>
      <c r="N1764" s="302">
        <v>39.844000000000001</v>
      </c>
      <c r="O1764" s="302">
        <v>39.896999999999998</v>
      </c>
      <c r="P1764" s="302">
        <v>39.863999999999997</v>
      </c>
      <c r="Q1764" s="302">
        <v>39.453000000000003</v>
      </c>
      <c r="R1764" s="302">
        <v>40.401000000000003</v>
      </c>
    </row>
    <row r="1765" spans="9:18">
      <c r="I1765" s="302">
        <v>39.831000000000003</v>
      </c>
      <c r="J1765" s="302">
        <v>40.225000000000001</v>
      </c>
      <c r="K1765" s="302">
        <v>39.551000000000002</v>
      </c>
      <c r="L1765" s="302">
        <v>41.917999999999999</v>
      </c>
      <c r="M1765" s="302">
        <v>40.479999999999997</v>
      </c>
      <c r="N1765" s="302">
        <v>39.802999999999997</v>
      </c>
      <c r="O1765" s="302">
        <v>45.268999999999998</v>
      </c>
      <c r="P1765" s="302">
        <v>39.448999999999998</v>
      </c>
      <c r="Q1765" s="302">
        <v>39.369999999999997</v>
      </c>
      <c r="R1765" s="302">
        <v>40.381999999999998</v>
      </c>
    </row>
    <row r="1766" spans="9:18">
      <c r="I1766" s="302">
        <v>39.859000000000002</v>
      </c>
      <c r="J1766" s="302">
        <v>40.246000000000002</v>
      </c>
      <c r="K1766" s="302">
        <v>40.122999999999998</v>
      </c>
      <c r="L1766" s="302">
        <v>41.015000000000001</v>
      </c>
      <c r="M1766" s="302">
        <v>40.088999999999999</v>
      </c>
      <c r="N1766" s="302">
        <v>39.65</v>
      </c>
      <c r="O1766" s="302">
        <v>39.901000000000003</v>
      </c>
      <c r="P1766" s="302">
        <v>39.279000000000003</v>
      </c>
      <c r="Q1766" s="302">
        <v>39.487000000000002</v>
      </c>
      <c r="R1766" s="302">
        <v>40.298999999999999</v>
      </c>
    </row>
    <row r="1767" spans="9:18">
      <c r="I1767" s="302">
        <v>39.975000000000001</v>
      </c>
      <c r="J1767" s="302">
        <v>40.426000000000002</v>
      </c>
      <c r="K1767" s="302">
        <v>39.454000000000001</v>
      </c>
      <c r="L1767" s="302">
        <v>41.683999999999997</v>
      </c>
      <c r="M1767" s="302">
        <v>39.963000000000001</v>
      </c>
      <c r="N1767" s="302">
        <v>39.607999999999997</v>
      </c>
      <c r="O1767" s="302">
        <v>39.884999999999998</v>
      </c>
      <c r="P1767" s="302">
        <v>39.606999999999999</v>
      </c>
      <c r="Q1767" s="302">
        <v>40.064999999999998</v>
      </c>
      <c r="R1767" s="302">
        <v>40.322000000000003</v>
      </c>
    </row>
    <row r="1768" spans="9:18">
      <c r="I1768" s="302">
        <v>40.1</v>
      </c>
      <c r="J1768" s="302">
        <v>40.576999999999998</v>
      </c>
      <c r="K1768" s="302">
        <v>39.587000000000003</v>
      </c>
      <c r="L1768" s="302">
        <v>40.917000000000002</v>
      </c>
      <c r="M1768" s="302">
        <v>39.948999999999998</v>
      </c>
      <c r="N1768" s="302">
        <v>39.732999999999997</v>
      </c>
      <c r="O1768" s="302">
        <v>40.134</v>
      </c>
      <c r="P1768" s="302">
        <v>39.412999999999997</v>
      </c>
      <c r="Q1768" s="302">
        <v>39.411000000000001</v>
      </c>
      <c r="R1768" s="302">
        <v>40.218000000000004</v>
      </c>
    </row>
    <row r="1769" spans="9:18">
      <c r="I1769" s="302">
        <v>40.218000000000004</v>
      </c>
      <c r="J1769" s="302">
        <v>140.15</v>
      </c>
      <c r="K1769" s="302">
        <v>39.478000000000002</v>
      </c>
      <c r="L1769" s="302">
        <v>40.904000000000003</v>
      </c>
      <c r="M1769" s="302">
        <v>39.887999999999998</v>
      </c>
      <c r="N1769" s="302">
        <v>39.747999999999998</v>
      </c>
      <c r="O1769" s="302">
        <v>40.030999999999999</v>
      </c>
      <c r="P1769" s="302">
        <v>39.453000000000003</v>
      </c>
      <c r="Q1769" s="302">
        <v>39.432000000000002</v>
      </c>
      <c r="R1769" s="302">
        <v>40.189</v>
      </c>
    </row>
    <row r="1770" spans="9:18">
      <c r="I1770" s="302">
        <v>140.74</v>
      </c>
      <c r="J1770" s="302">
        <v>40.256999999999998</v>
      </c>
      <c r="K1770" s="302">
        <v>39.973999999999997</v>
      </c>
      <c r="L1770" s="302">
        <v>41.363</v>
      </c>
      <c r="M1770" s="302">
        <v>39.771000000000001</v>
      </c>
      <c r="N1770" s="302">
        <v>39.737000000000002</v>
      </c>
      <c r="O1770" s="302">
        <v>39.914999999999999</v>
      </c>
      <c r="P1770" s="302">
        <v>39.843000000000004</v>
      </c>
      <c r="Q1770" s="302">
        <v>39.689</v>
      </c>
      <c r="R1770" s="302">
        <v>39.973999999999997</v>
      </c>
    </row>
    <row r="1771" spans="9:18">
      <c r="I1771" s="302">
        <v>40.549999999999997</v>
      </c>
      <c r="J1771" s="302">
        <v>40.256999999999998</v>
      </c>
      <c r="K1771" s="302">
        <v>40.195999999999998</v>
      </c>
      <c r="L1771" s="302">
        <v>41.41</v>
      </c>
      <c r="M1771" s="302">
        <v>39.942</v>
      </c>
      <c r="N1771" s="302">
        <v>39.731000000000002</v>
      </c>
      <c r="O1771" s="302">
        <v>39.905000000000001</v>
      </c>
      <c r="P1771" s="302">
        <v>39.404000000000003</v>
      </c>
      <c r="Q1771" s="302">
        <v>39.537999999999997</v>
      </c>
      <c r="R1771" s="302">
        <v>40.076000000000001</v>
      </c>
    </row>
    <row r="1772" spans="9:18">
      <c r="I1772" s="302">
        <v>40.128</v>
      </c>
      <c r="J1772" s="302">
        <v>40.328000000000003</v>
      </c>
      <c r="K1772" s="302">
        <v>143.31800000000001</v>
      </c>
      <c r="L1772" s="302">
        <v>41.454999999999998</v>
      </c>
      <c r="M1772" s="302">
        <v>39.997</v>
      </c>
      <c r="N1772" s="302">
        <v>39.597999999999999</v>
      </c>
      <c r="O1772" s="302">
        <v>40.012</v>
      </c>
      <c r="P1772" s="302">
        <v>39.707000000000001</v>
      </c>
      <c r="Q1772" s="302">
        <v>39.448</v>
      </c>
      <c r="R1772" s="302">
        <v>40.393000000000001</v>
      </c>
    </row>
    <row r="1773" spans="9:18">
      <c r="I1773" s="302">
        <v>39.880000000000003</v>
      </c>
      <c r="J1773" s="302">
        <v>40.593000000000004</v>
      </c>
      <c r="K1773" s="302">
        <v>40.71</v>
      </c>
      <c r="L1773" s="302">
        <v>41.808999999999997</v>
      </c>
      <c r="M1773" s="302">
        <v>40.073999999999998</v>
      </c>
      <c r="N1773" s="302">
        <v>40.091000000000001</v>
      </c>
      <c r="O1773" s="302">
        <v>39.866999999999997</v>
      </c>
      <c r="P1773" s="302">
        <v>39.57</v>
      </c>
      <c r="Q1773" s="302">
        <v>39.561999999999998</v>
      </c>
      <c r="R1773" s="302">
        <v>39.82</v>
      </c>
    </row>
    <row r="1774" spans="9:18">
      <c r="I1774" s="302">
        <v>39.960999999999999</v>
      </c>
      <c r="J1774" s="302">
        <v>39.982999999999997</v>
      </c>
      <c r="K1774" s="302">
        <v>40.168999999999997</v>
      </c>
      <c r="L1774" s="302">
        <v>41.65</v>
      </c>
      <c r="M1774" s="302">
        <v>40.155000000000001</v>
      </c>
      <c r="N1774" s="302">
        <v>39.655999999999999</v>
      </c>
      <c r="O1774" s="302">
        <v>39.904000000000003</v>
      </c>
      <c r="P1774" s="302">
        <v>39.786999999999999</v>
      </c>
      <c r="Q1774" s="302">
        <v>39.722999999999999</v>
      </c>
      <c r="R1774" s="302">
        <v>40.929000000000002</v>
      </c>
    </row>
    <row r="1775" spans="9:18">
      <c r="I1775" s="302">
        <v>39.840000000000003</v>
      </c>
      <c r="J1775" s="302">
        <v>39.865000000000002</v>
      </c>
      <c r="K1775" s="302">
        <v>40.012999999999998</v>
      </c>
      <c r="L1775" s="302">
        <v>41.637999999999998</v>
      </c>
      <c r="M1775" s="302">
        <v>40.204999999999998</v>
      </c>
      <c r="N1775" s="302">
        <v>39.805999999999997</v>
      </c>
      <c r="O1775" s="302">
        <v>39.826999999999998</v>
      </c>
      <c r="P1775" s="302">
        <v>40.094999999999999</v>
      </c>
      <c r="Q1775" s="302">
        <v>39.472000000000001</v>
      </c>
      <c r="R1775" s="302">
        <v>40.058</v>
      </c>
    </row>
    <row r="1776" spans="9:18">
      <c r="I1776" s="302">
        <v>39.789000000000001</v>
      </c>
      <c r="J1776" s="302">
        <v>39.895000000000003</v>
      </c>
      <c r="K1776" s="302">
        <v>40.033000000000001</v>
      </c>
      <c r="L1776" s="302">
        <v>41.601999999999997</v>
      </c>
      <c r="M1776" s="302">
        <v>40.08</v>
      </c>
      <c r="N1776" s="302">
        <v>39.744</v>
      </c>
      <c r="O1776" s="302">
        <v>40.326000000000001</v>
      </c>
      <c r="P1776" s="302">
        <v>39.36</v>
      </c>
      <c r="Q1776" s="302">
        <v>39.491</v>
      </c>
      <c r="R1776" s="302">
        <v>40.33</v>
      </c>
    </row>
    <row r="1777" spans="9:18">
      <c r="I1777" s="302">
        <v>39.695</v>
      </c>
      <c r="J1777" s="302">
        <v>39.944000000000003</v>
      </c>
      <c r="K1777" s="302">
        <v>39.874000000000002</v>
      </c>
      <c r="L1777" s="302">
        <v>42.094999999999999</v>
      </c>
      <c r="M1777" s="302">
        <v>40.058999999999997</v>
      </c>
      <c r="N1777" s="302">
        <v>39.732999999999997</v>
      </c>
      <c r="O1777" s="302">
        <v>40.396999999999998</v>
      </c>
      <c r="P1777" s="302">
        <v>39.179000000000002</v>
      </c>
      <c r="Q1777" s="302">
        <v>39.616</v>
      </c>
      <c r="R1777" s="302">
        <v>40.271999999999998</v>
      </c>
    </row>
    <row r="1778" spans="9:18">
      <c r="I1778" s="302">
        <v>39.659999999999997</v>
      </c>
      <c r="J1778" s="302">
        <v>39.831000000000003</v>
      </c>
      <c r="K1778" s="302">
        <v>39.712000000000003</v>
      </c>
      <c r="L1778" s="302">
        <v>41.326000000000001</v>
      </c>
      <c r="M1778" s="302">
        <v>40.265000000000001</v>
      </c>
      <c r="N1778" s="302">
        <v>39.588000000000001</v>
      </c>
      <c r="O1778" s="302">
        <v>39.777000000000001</v>
      </c>
      <c r="P1778" s="302">
        <v>39.274000000000001</v>
      </c>
      <c r="Q1778" s="302">
        <v>39.524999999999999</v>
      </c>
      <c r="R1778" s="302">
        <v>40.170999999999999</v>
      </c>
    </row>
    <row r="1779" spans="9:18">
      <c r="I1779" s="302">
        <v>39.704999999999998</v>
      </c>
      <c r="J1779" s="302">
        <v>39.872</v>
      </c>
      <c r="K1779" s="302">
        <v>39.576999999999998</v>
      </c>
      <c r="L1779" s="302">
        <v>41.003</v>
      </c>
      <c r="M1779" s="302">
        <v>40.048000000000002</v>
      </c>
      <c r="N1779" s="302">
        <v>39.808999999999997</v>
      </c>
      <c r="O1779" s="302">
        <v>39.866999999999997</v>
      </c>
      <c r="P1779" s="302">
        <v>39.329000000000001</v>
      </c>
      <c r="Q1779" s="302">
        <v>39.524000000000001</v>
      </c>
      <c r="R1779" s="302">
        <v>39.929000000000002</v>
      </c>
    </row>
    <row r="1780" spans="9:18">
      <c r="I1780" s="302">
        <v>39.878</v>
      </c>
      <c r="J1780" s="302">
        <v>40.014000000000003</v>
      </c>
      <c r="K1780" s="302">
        <v>39.551000000000002</v>
      </c>
      <c r="L1780" s="302">
        <v>41.338999999999999</v>
      </c>
      <c r="M1780" s="302">
        <v>40.408000000000001</v>
      </c>
      <c r="N1780" s="302">
        <v>39.85</v>
      </c>
      <c r="O1780" s="302">
        <v>40.069000000000003</v>
      </c>
      <c r="P1780" s="302">
        <v>39.462000000000003</v>
      </c>
      <c r="Q1780" s="302">
        <v>39.445</v>
      </c>
      <c r="R1780" s="302">
        <v>40.188000000000002</v>
      </c>
    </row>
    <row r="1781" spans="9:18">
      <c r="I1781" s="302">
        <v>39.643000000000001</v>
      </c>
      <c r="J1781" s="302">
        <v>39.787999999999997</v>
      </c>
      <c r="K1781" s="302">
        <v>39.695</v>
      </c>
      <c r="L1781" s="302">
        <v>42.42</v>
      </c>
      <c r="M1781" s="302">
        <v>40.133000000000003</v>
      </c>
      <c r="N1781" s="302">
        <v>39.615000000000002</v>
      </c>
      <c r="O1781" s="302">
        <v>40.125999999999998</v>
      </c>
      <c r="P1781" s="302">
        <v>39.871000000000002</v>
      </c>
      <c r="Q1781" s="302">
        <v>39.485999999999997</v>
      </c>
      <c r="R1781" s="302">
        <v>39.963000000000001</v>
      </c>
    </row>
    <row r="1782" spans="9:18">
      <c r="I1782" s="302">
        <v>39.841999999999999</v>
      </c>
      <c r="J1782" s="302">
        <v>39.746000000000002</v>
      </c>
      <c r="K1782" s="302">
        <v>39.859000000000002</v>
      </c>
      <c r="L1782" s="302">
        <v>40.655999999999999</v>
      </c>
      <c r="M1782" s="302">
        <v>40.07</v>
      </c>
      <c r="N1782" s="302">
        <v>39.786999999999999</v>
      </c>
      <c r="O1782" s="302">
        <v>39.863999999999997</v>
      </c>
      <c r="P1782" s="302">
        <v>140.233</v>
      </c>
      <c r="Q1782" s="302">
        <v>39.429000000000002</v>
      </c>
      <c r="R1782" s="302">
        <v>40.014000000000003</v>
      </c>
    </row>
    <row r="1783" spans="9:18">
      <c r="I1783" s="302">
        <v>40.420999999999999</v>
      </c>
      <c r="J1783" s="302">
        <v>39.847999999999999</v>
      </c>
      <c r="K1783" s="302">
        <v>39.732999999999997</v>
      </c>
      <c r="L1783" s="302">
        <v>41.186</v>
      </c>
      <c r="M1783" s="302">
        <v>40.226999999999997</v>
      </c>
      <c r="N1783" s="302">
        <v>39.710999999999999</v>
      </c>
      <c r="O1783" s="302">
        <v>39.814</v>
      </c>
      <c r="P1783" s="302">
        <v>40.326999999999998</v>
      </c>
      <c r="Q1783" s="302">
        <v>39.648000000000003</v>
      </c>
      <c r="R1783" s="302">
        <v>40.033000000000001</v>
      </c>
    </row>
    <row r="1784" spans="9:18">
      <c r="I1784" s="302">
        <v>39.884</v>
      </c>
      <c r="J1784" s="302">
        <v>39.963999999999999</v>
      </c>
      <c r="K1784" s="302">
        <v>39.709000000000003</v>
      </c>
      <c r="L1784" s="302">
        <v>41.2</v>
      </c>
      <c r="M1784" s="302">
        <v>40.042000000000002</v>
      </c>
      <c r="N1784" s="302">
        <v>39.886000000000003</v>
      </c>
      <c r="O1784" s="302">
        <v>152.32900000000001</v>
      </c>
      <c r="P1784" s="302">
        <v>39.973999999999997</v>
      </c>
      <c r="Q1784" s="302">
        <v>39.637999999999998</v>
      </c>
      <c r="R1784" s="302">
        <v>40.765000000000001</v>
      </c>
    </row>
    <row r="1785" spans="9:18">
      <c r="I1785" s="302">
        <v>39.875</v>
      </c>
      <c r="J1785" s="302">
        <v>39.877000000000002</v>
      </c>
      <c r="K1785" s="302">
        <v>39.506</v>
      </c>
      <c r="L1785" s="302">
        <v>41.113999999999997</v>
      </c>
      <c r="M1785" s="302">
        <v>40.042000000000002</v>
      </c>
      <c r="N1785" s="302">
        <v>39.899000000000001</v>
      </c>
      <c r="O1785" s="302">
        <v>41.429000000000002</v>
      </c>
      <c r="P1785" s="302">
        <v>39.82</v>
      </c>
      <c r="Q1785" s="302">
        <v>39.493000000000002</v>
      </c>
      <c r="R1785" s="302">
        <v>39.847000000000001</v>
      </c>
    </row>
    <row r="1786" spans="9:18">
      <c r="I1786" s="302">
        <v>39.869999999999997</v>
      </c>
      <c r="J1786" s="302">
        <v>40.072000000000003</v>
      </c>
      <c r="K1786" s="302">
        <v>39.491</v>
      </c>
      <c r="L1786" s="302">
        <v>41.965000000000003</v>
      </c>
      <c r="M1786" s="302">
        <v>40</v>
      </c>
      <c r="N1786" s="302">
        <v>39.755000000000003</v>
      </c>
      <c r="O1786" s="302">
        <v>40.951000000000001</v>
      </c>
      <c r="P1786" s="302">
        <v>39.610999999999997</v>
      </c>
      <c r="Q1786" s="302">
        <v>39.405999999999999</v>
      </c>
      <c r="R1786" s="302">
        <v>40.148000000000003</v>
      </c>
    </row>
    <row r="1787" spans="9:18">
      <c r="I1787" s="302">
        <v>39.792999999999999</v>
      </c>
      <c r="J1787" s="302">
        <v>39.765999999999998</v>
      </c>
      <c r="K1787" s="302">
        <v>39.616999999999997</v>
      </c>
      <c r="L1787" s="302">
        <v>40.594999999999999</v>
      </c>
      <c r="M1787" s="302">
        <v>39.994</v>
      </c>
      <c r="N1787" s="302">
        <v>39.695</v>
      </c>
      <c r="O1787" s="302">
        <v>40.781999999999996</v>
      </c>
      <c r="P1787" s="302">
        <v>39.636000000000003</v>
      </c>
      <c r="Q1787" s="302">
        <v>39.329000000000001</v>
      </c>
      <c r="R1787" s="302">
        <v>40.058</v>
      </c>
    </row>
    <row r="1788" spans="9:18">
      <c r="I1788" s="302">
        <v>39.875</v>
      </c>
      <c r="J1788" s="302">
        <v>39.933</v>
      </c>
      <c r="K1788" s="302">
        <v>39.545999999999999</v>
      </c>
      <c r="L1788" s="302">
        <v>40.917999999999999</v>
      </c>
      <c r="M1788" s="302">
        <v>40.814999999999998</v>
      </c>
      <c r="N1788" s="302">
        <v>39.677</v>
      </c>
      <c r="O1788" s="302">
        <v>40.476999999999997</v>
      </c>
      <c r="P1788" s="302">
        <v>39.564</v>
      </c>
      <c r="Q1788" s="302">
        <v>39.595999999999997</v>
      </c>
      <c r="R1788" s="302">
        <v>40.01</v>
      </c>
    </row>
    <row r="1789" spans="9:18">
      <c r="I1789" s="302">
        <v>39.597000000000001</v>
      </c>
      <c r="J1789" s="302">
        <v>39.805999999999997</v>
      </c>
      <c r="K1789" s="302">
        <v>39.68</v>
      </c>
      <c r="L1789" s="302">
        <v>41.564999999999998</v>
      </c>
      <c r="M1789" s="302">
        <v>40.747</v>
      </c>
      <c r="N1789" s="302">
        <v>39.615000000000002</v>
      </c>
      <c r="O1789" s="302">
        <v>42.277999999999999</v>
      </c>
      <c r="P1789" s="302">
        <v>39.718000000000004</v>
      </c>
      <c r="Q1789" s="302">
        <v>39.351999999999997</v>
      </c>
      <c r="R1789" s="302">
        <v>40.145000000000003</v>
      </c>
    </row>
    <row r="1790" spans="9:18">
      <c r="I1790" s="302">
        <v>39.613</v>
      </c>
      <c r="J1790" s="302">
        <v>39.847999999999999</v>
      </c>
      <c r="K1790" s="302">
        <v>39.648000000000003</v>
      </c>
      <c r="L1790" s="302">
        <v>42.55</v>
      </c>
      <c r="M1790" s="302">
        <v>39.976999999999997</v>
      </c>
      <c r="N1790" s="302">
        <v>39.563000000000002</v>
      </c>
      <c r="O1790" s="302">
        <v>40.536999999999999</v>
      </c>
      <c r="P1790" s="302">
        <v>39.508000000000003</v>
      </c>
      <c r="Q1790" s="302">
        <v>39.424999999999997</v>
      </c>
      <c r="R1790" s="302">
        <v>40.128</v>
      </c>
    </row>
    <row r="1791" spans="9:18">
      <c r="I1791" s="302">
        <v>39.720999999999997</v>
      </c>
      <c r="J1791" s="302">
        <v>39.99</v>
      </c>
      <c r="K1791" s="302">
        <v>39.582000000000001</v>
      </c>
      <c r="L1791" s="302">
        <v>143.102</v>
      </c>
      <c r="M1791" s="302">
        <v>40.780999999999999</v>
      </c>
      <c r="N1791" s="302">
        <v>39.57</v>
      </c>
      <c r="O1791" s="302">
        <v>40.475000000000001</v>
      </c>
      <c r="P1791" s="302">
        <v>39.622</v>
      </c>
      <c r="Q1791" s="302">
        <v>39.387999999999998</v>
      </c>
      <c r="R1791" s="302">
        <v>40.265999999999998</v>
      </c>
    </row>
    <row r="1792" spans="9:18">
      <c r="I1792" s="302">
        <v>39.671999999999997</v>
      </c>
      <c r="J1792" s="302">
        <v>39.902999999999999</v>
      </c>
      <c r="K1792" s="302">
        <v>39.576000000000001</v>
      </c>
      <c r="L1792" s="302">
        <v>40.93</v>
      </c>
      <c r="M1792" s="302">
        <v>39.875</v>
      </c>
      <c r="N1792" s="302">
        <v>39.575000000000003</v>
      </c>
      <c r="O1792" s="302">
        <v>40.869999999999997</v>
      </c>
      <c r="P1792" s="302">
        <v>39.630000000000003</v>
      </c>
      <c r="Q1792" s="302">
        <v>39.383000000000003</v>
      </c>
      <c r="R1792" s="302">
        <v>40.201000000000001</v>
      </c>
    </row>
    <row r="1793" spans="9:18">
      <c r="I1793" s="302">
        <v>39.734999999999999</v>
      </c>
      <c r="J1793" s="302">
        <v>39.786000000000001</v>
      </c>
      <c r="K1793" s="302">
        <v>39.554000000000002</v>
      </c>
      <c r="L1793" s="302">
        <v>40.692999999999998</v>
      </c>
      <c r="M1793" s="302">
        <v>39.942</v>
      </c>
      <c r="N1793" s="302">
        <v>39.68</v>
      </c>
      <c r="O1793" s="302">
        <v>40.270000000000003</v>
      </c>
      <c r="P1793" s="302">
        <v>39.465000000000003</v>
      </c>
      <c r="Q1793" s="302">
        <v>39.463999999999999</v>
      </c>
      <c r="R1793" s="302">
        <v>40.012</v>
      </c>
    </row>
    <row r="1794" spans="9:18">
      <c r="I1794" s="302">
        <v>39.805</v>
      </c>
      <c r="J1794" s="302">
        <v>39.935000000000002</v>
      </c>
      <c r="K1794" s="302">
        <v>39.61</v>
      </c>
      <c r="L1794" s="302">
        <v>40.304000000000002</v>
      </c>
      <c r="M1794" s="302">
        <v>39.954000000000001</v>
      </c>
      <c r="N1794" s="302">
        <v>39.594999999999999</v>
      </c>
      <c r="O1794" s="302">
        <v>40.356999999999999</v>
      </c>
      <c r="P1794" s="302">
        <v>39.58</v>
      </c>
      <c r="Q1794" s="302">
        <v>39.524999999999999</v>
      </c>
      <c r="R1794" s="302">
        <v>39.951999999999998</v>
      </c>
    </row>
    <row r="1795" spans="9:18">
      <c r="I1795" s="302">
        <v>39.697000000000003</v>
      </c>
      <c r="J1795" s="302">
        <v>39.881</v>
      </c>
      <c r="K1795" s="302">
        <v>39.616</v>
      </c>
      <c r="L1795" s="302">
        <v>40.393999999999998</v>
      </c>
      <c r="M1795" s="302">
        <v>41.365000000000002</v>
      </c>
      <c r="N1795" s="302">
        <v>39.667999999999999</v>
      </c>
      <c r="O1795" s="302">
        <v>40.335999999999999</v>
      </c>
      <c r="P1795" s="302">
        <v>39.362000000000002</v>
      </c>
      <c r="Q1795" s="302">
        <v>39.393999999999998</v>
      </c>
      <c r="R1795" s="302">
        <v>40.110999999999997</v>
      </c>
    </row>
    <row r="1796" spans="9:18">
      <c r="I1796" s="302">
        <v>39.677</v>
      </c>
      <c r="J1796" s="302">
        <v>40.048999999999999</v>
      </c>
      <c r="K1796" s="302">
        <v>39.652000000000001</v>
      </c>
      <c r="L1796" s="302">
        <v>40.518000000000001</v>
      </c>
      <c r="M1796" s="302">
        <v>40.393999999999998</v>
      </c>
      <c r="N1796" s="302">
        <v>39.656999999999996</v>
      </c>
      <c r="O1796" s="302">
        <v>40.728000000000002</v>
      </c>
      <c r="P1796" s="302">
        <v>39.374000000000002</v>
      </c>
      <c r="Q1796" s="302">
        <v>39.377000000000002</v>
      </c>
      <c r="R1796" s="302">
        <v>40.055</v>
      </c>
    </row>
    <row r="1797" spans="9:18">
      <c r="I1797" s="302">
        <v>39.792000000000002</v>
      </c>
      <c r="J1797" s="302">
        <v>40.222999999999999</v>
      </c>
      <c r="K1797" s="302">
        <v>39.494</v>
      </c>
      <c r="L1797" s="302">
        <v>40.741999999999997</v>
      </c>
      <c r="M1797" s="302">
        <v>40.883000000000003</v>
      </c>
      <c r="N1797" s="302">
        <v>39.72</v>
      </c>
      <c r="O1797" s="302">
        <v>40.302</v>
      </c>
      <c r="P1797" s="302">
        <v>39.520000000000003</v>
      </c>
      <c r="Q1797" s="302">
        <v>40.32</v>
      </c>
      <c r="R1797" s="302">
        <v>40.253999999999998</v>
      </c>
    </row>
    <row r="1798" spans="9:18">
      <c r="I1798" s="302">
        <v>39.633000000000003</v>
      </c>
      <c r="J1798" s="302">
        <v>39.909999999999997</v>
      </c>
      <c r="K1798" s="302">
        <v>39.594999999999999</v>
      </c>
      <c r="L1798" s="302">
        <v>40.344999999999999</v>
      </c>
      <c r="M1798" s="302">
        <v>40.070999999999998</v>
      </c>
      <c r="N1798" s="302">
        <v>39.598999999999997</v>
      </c>
      <c r="O1798" s="302">
        <v>40.625999999999998</v>
      </c>
      <c r="P1798" s="302">
        <v>39.552999999999997</v>
      </c>
      <c r="Q1798" s="302">
        <v>39.552</v>
      </c>
      <c r="R1798" s="302">
        <v>40.380000000000003</v>
      </c>
    </row>
    <row r="1799" spans="9:18">
      <c r="I1799" s="302">
        <v>39.884999999999998</v>
      </c>
      <c r="J1799" s="302">
        <v>39.902000000000001</v>
      </c>
      <c r="K1799" s="302">
        <v>39.630000000000003</v>
      </c>
      <c r="L1799" s="302">
        <v>41.128999999999998</v>
      </c>
      <c r="M1799" s="302">
        <v>40.237000000000002</v>
      </c>
      <c r="N1799" s="302">
        <v>39.689</v>
      </c>
      <c r="O1799" s="302">
        <v>40.314</v>
      </c>
      <c r="P1799" s="302">
        <v>39.435000000000002</v>
      </c>
      <c r="Q1799" s="302">
        <v>39.494</v>
      </c>
      <c r="R1799" s="302">
        <v>39.9</v>
      </c>
    </row>
    <row r="1800" spans="9:18">
      <c r="I1800" s="302">
        <v>39.863999999999997</v>
      </c>
      <c r="J1800" s="302">
        <v>39.905000000000001</v>
      </c>
      <c r="K1800" s="302">
        <v>39.677999999999997</v>
      </c>
      <c r="L1800" s="302">
        <v>40.293999999999997</v>
      </c>
      <c r="M1800" s="302">
        <v>40.098999999999997</v>
      </c>
      <c r="N1800" s="302">
        <v>39.670999999999999</v>
      </c>
      <c r="O1800" s="302">
        <v>42.247</v>
      </c>
      <c r="P1800" s="302">
        <v>39.311999999999998</v>
      </c>
      <c r="Q1800" s="302">
        <v>39.616999999999997</v>
      </c>
      <c r="R1800" s="302">
        <v>39.877000000000002</v>
      </c>
    </row>
    <row r="1801" spans="9:18">
      <c r="I1801" s="302">
        <v>39.738999999999997</v>
      </c>
      <c r="J1801" s="302">
        <v>40.055</v>
      </c>
      <c r="K1801" s="302">
        <v>39.604999999999997</v>
      </c>
      <c r="L1801" s="302">
        <v>40.104999999999997</v>
      </c>
      <c r="M1801" s="302">
        <v>40.088999999999999</v>
      </c>
      <c r="N1801" s="302">
        <v>39.567999999999998</v>
      </c>
      <c r="O1801" s="302">
        <v>40.954000000000001</v>
      </c>
      <c r="P1801" s="302">
        <v>39.398000000000003</v>
      </c>
      <c r="Q1801" s="302">
        <v>39.448</v>
      </c>
      <c r="R1801" s="302">
        <v>39.991999999999997</v>
      </c>
    </row>
    <row r="1802" spans="9:18">
      <c r="I1802" s="302">
        <v>40.180999999999997</v>
      </c>
      <c r="J1802" s="302">
        <v>39.783999999999999</v>
      </c>
      <c r="K1802" s="302">
        <v>39.656999999999996</v>
      </c>
      <c r="L1802" s="302">
        <v>41.305</v>
      </c>
      <c r="M1802" s="302">
        <v>40.110999999999997</v>
      </c>
      <c r="N1802" s="302">
        <v>39.673000000000002</v>
      </c>
      <c r="O1802" s="302">
        <v>40.503999999999998</v>
      </c>
      <c r="P1802" s="302">
        <v>39.322000000000003</v>
      </c>
      <c r="Q1802" s="302">
        <v>41.386000000000003</v>
      </c>
      <c r="R1802" s="302">
        <v>40.176000000000002</v>
      </c>
    </row>
    <row r="1803" spans="9:18">
      <c r="I1803" s="302">
        <v>140.38300000000001</v>
      </c>
      <c r="J1803" s="302">
        <v>39.784999999999997</v>
      </c>
      <c r="K1803" s="302">
        <v>39.651000000000003</v>
      </c>
      <c r="L1803" s="302">
        <v>40.631999999999998</v>
      </c>
      <c r="M1803" s="302">
        <v>40.063000000000002</v>
      </c>
      <c r="N1803" s="302">
        <v>39.578000000000003</v>
      </c>
      <c r="O1803" s="302">
        <v>40.445999999999998</v>
      </c>
      <c r="P1803" s="302">
        <v>39.735999999999997</v>
      </c>
      <c r="Q1803" s="302">
        <v>40.042999999999999</v>
      </c>
      <c r="R1803" s="302">
        <v>40.642000000000003</v>
      </c>
    </row>
    <row r="1804" spans="9:18">
      <c r="I1804" s="302">
        <v>40.280999999999999</v>
      </c>
      <c r="J1804" s="302">
        <v>39.811</v>
      </c>
      <c r="K1804" s="302">
        <v>39.450000000000003</v>
      </c>
      <c r="L1804" s="302">
        <v>41.19</v>
      </c>
      <c r="M1804" s="302">
        <v>40.043999999999997</v>
      </c>
      <c r="N1804" s="302">
        <v>39.476999999999997</v>
      </c>
      <c r="O1804" s="302">
        <v>41.133000000000003</v>
      </c>
      <c r="P1804" s="302">
        <v>39.709000000000003</v>
      </c>
      <c r="Q1804" s="302">
        <v>40.061999999999998</v>
      </c>
      <c r="R1804" s="302">
        <v>40.353999999999999</v>
      </c>
    </row>
    <row r="1805" spans="9:18">
      <c r="I1805" s="302">
        <v>39.93</v>
      </c>
      <c r="J1805" s="302">
        <v>40.137</v>
      </c>
      <c r="K1805" s="302">
        <v>39.631999999999998</v>
      </c>
      <c r="L1805" s="302">
        <v>40.417000000000002</v>
      </c>
      <c r="M1805" s="302">
        <v>40.139000000000003</v>
      </c>
      <c r="N1805" s="302">
        <v>39.524999999999999</v>
      </c>
      <c r="O1805" s="302">
        <v>40.534999999999997</v>
      </c>
      <c r="P1805" s="302">
        <v>39.856999999999999</v>
      </c>
      <c r="Q1805" s="302">
        <v>39.78</v>
      </c>
      <c r="R1805" s="302">
        <v>40.17</v>
      </c>
    </row>
    <row r="1806" spans="9:18">
      <c r="I1806" s="302">
        <v>40.054000000000002</v>
      </c>
      <c r="J1806" s="302">
        <v>39.768999999999998</v>
      </c>
      <c r="K1806" s="302">
        <v>39.398000000000003</v>
      </c>
      <c r="L1806" s="302">
        <v>40.29</v>
      </c>
      <c r="M1806" s="302">
        <v>40.414000000000001</v>
      </c>
      <c r="N1806" s="302">
        <v>39.424999999999997</v>
      </c>
      <c r="O1806" s="302">
        <v>40.462000000000003</v>
      </c>
      <c r="P1806" s="302">
        <v>39.512999999999998</v>
      </c>
      <c r="Q1806" s="302">
        <v>39.616999999999997</v>
      </c>
      <c r="R1806" s="302">
        <v>40.079000000000001</v>
      </c>
    </row>
    <row r="1807" spans="9:18">
      <c r="I1807" s="302">
        <v>39.850999999999999</v>
      </c>
      <c r="J1807" s="302">
        <v>39.796999999999997</v>
      </c>
      <c r="K1807" s="302">
        <v>39.533999999999999</v>
      </c>
      <c r="L1807" s="302">
        <v>40.229999999999997</v>
      </c>
      <c r="M1807" s="302">
        <v>40.061999999999998</v>
      </c>
      <c r="N1807" s="302">
        <v>39.430999999999997</v>
      </c>
      <c r="O1807" s="302">
        <v>40.533000000000001</v>
      </c>
      <c r="P1807" s="302">
        <v>39.777999999999999</v>
      </c>
      <c r="Q1807" s="302">
        <v>39.506999999999998</v>
      </c>
      <c r="R1807" s="302">
        <v>40.256</v>
      </c>
    </row>
    <row r="1808" spans="9:18">
      <c r="I1808" s="302">
        <v>39.906999999999996</v>
      </c>
      <c r="J1808" s="302">
        <v>39.933</v>
      </c>
      <c r="K1808" s="302">
        <v>39.622</v>
      </c>
      <c r="L1808" s="302">
        <v>40.082000000000001</v>
      </c>
      <c r="M1808" s="302">
        <v>40.069000000000003</v>
      </c>
      <c r="N1808" s="302">
        <v>39.869</v>
      </c>
      <c r="O1808" s="302">
        <v>40.453000000000003</v>
      </c>
      <c r="P1808" s="302">
        <v>39.616999999999997</v>
      </c>
      <c r="Q1808" s="302">
        <v>39.536000000000001</v>
      </c>
      <c r="R1808" s="302">
        <v>40.531999999999996</v>
      </c>
    </row>
    <row r="1809" spans="9:18">
      <c r="I1809" s="302">
        <v>39.738999999999997</v>
      </c>
      <c r="J1809" s="302">
        <v>40.703000000000003</v>
      </c>
      <c r="K1809" s="302">
        <v>39.609000000000002</v>
      </c>
      <c r="L1809" s="302">
        <v>40.195999999999998</v>
      </c>
      <c r="M1809" s="302">
        <v>40.116999999999997</v>
      </c>
      <c r="N1809" s="302">
        <v>39.587000000000003</v>
      </c>
      <c r="O1809" s="302">
        <v>40.284999999999997</v>
      </c>
      <c r="P1809" s="302">
        <v>39.768000000000001</v>
      </c>
      <c r="Q1809" s="302">
        <v>39.445999999999998</v>
      </c>
      <c r="R1809" s="302">
        <v>40.008000000000003</v>
      </c>
    </row>
    <row r="1810" spans="9:18">
      <c r="I1810" s="302">
        <v>39.796999999999997</v>
      </c>
      <c r="J1810" s="302">
        <v>142.05600000000001</v>
      </c>
      <c r="K1810" s="302">
        <v>39.485999999999997</v>
      </c>
      <c r="L1810" s="302">
        <v>40.323</v>
      </c>
      <c r="M1810" s="302">
        <v>40.542999999999999</v>
      </c>
      <c r="N1810" s="302">
        <v>39.585000000000001</v>
      </c>
      <c r="O1810" s="302">
        <v>40.616999999999997</v>
      </c>
      <c r="P1810" s="302">
        <v>141.28399999999999</v>
      </c>
      <c r="Q1810" s="302">
        <v>39.582000000000001</v>
      </c>
      <c r="R1810" s="302">
        <v>40.338000000000001</v>
      </c>
    </row>
    <row r="1811" spans="9:18">
      <c r="I1811" s="302">
        <v>39.853999999999999</v>
      </c>
      <c r="J1811" s="302">
        <v>39.901000000000003</v>
      </c>
      <c r="K1811" s="302">
        <v>39.576999999999998</v>
      </c>
      <c r="L1811" s="302">
        <v>40.475999999999999</v>
      </c>
      <c r="M1811" s="302">
        <v>141.87700000000001</v>
      </c>
      <c r="N1811" s="302">
        <v>39.493000000000002</v>
      </c>
      <c r="O1811" s="302">
        <v>41.286999999999999</v>
      </c>
      <c r="P1811" s="302">
        <v>40.505000000000003</v>
      </c>
      <c r="Q1811" s="302">
        <v>39.601999999999997</v>
      </c>
      <c r="R1811" s="302">
        <v>40.122999999999998</v>
      </c>
    </row>
    <row r="1812" spans="9:18">
      <c r="I1812" s="302">
        <v>39.704999999999998</v>
      </c>
      <c r="J1812" s="302">
        <v>40.433</v>
      </c>
      <c r="K1812" s="302">
        <v>39.625</v>
      </c>
      <c r="L1812" s="302">
        <v>40.256</v>
      </c>
      <c r="M1812" s="302">
        <v>40.384999999999998</v>
      </c>
      <c r="N1812" s="302">
        <v>39.548000000000002</v>
      </c>
      <c r="O1812" s="302">
        <v>40.61</v>
      </c>
      <c r="P1812" s="302">
        <v>39.768000000000001</v>
      </c>
      <c r="Q1812" s="302">
        <v>39.484999999999999</v>
      </c>
      <c r="R1812" s="302">
        <v>40.401000000000003</v>
      </c>
    </row>
    <row r="1813" spans="9:18">
      <c r="I1813" s="302">
        <v>39.771999999999998</v>
      </c>
      <c r="J1813" s="302">
        <v>40.020000000000003</v>
      </c>
      <c r="K1813" s="302">
        <v>39.612000000000002</v>
      </c>
      <c r="L1813" s="302">
        <v>40.311999999999998</v>
      </c>
      <c r="M1813" s="302">
        <v>40.491999999999997</v>
      </c>
      <c r="N1813" s="302">
        <v>39.569000000000003</v>
      </c>
      <c r="O1813" s="302">
        <v>40.185000000000002</v>
      </c>
      <c r="P1813" s="302">
        <v>39.755000000000003</v>
      </c>
      <c r="Q1813" s="302">
        <v>39.491999999999997</v>
      </c>
      <c r="R1813" s="302">
        <v>40.058999999999997</v>
      </c>
    </row>
    <row r="1814" spans="9:18">
      <c r="I1814" s="302">
        <v>39.662999999999997</v>
      </c>
      <c r="J1814" s="302">
        <v>39.813000000000002</v>
      </c>
      <c r="K1814" s="302">
        <v>39.435000000000002</v>
      </c>
      <c r="L1814" s="302">
        <v>40.270000000000003</v>
      </c>
      <c r="M1814" s="302">
        <v>40.216000000000001</v>
      </c>
      <c r="N1814" s="302">
        <v>39.734000000000002</v>
      </c>
      <c r="O1814" s="302">
        <v>41.329000000000001</v>
      </c>
      <c r="P1814" s="302">
        <v>39.774000000000001</v>
      </c>
      <c r="Q1814" s="302">
        <v>39.578000000000003</v>
      </c>
      <c r="R1814" s="302">
        <v>40.320999999999998</v>
      </c>
    </row>
    <row r="1815" spans="9:18">
      <c r="I1815" s="302">
        <v>39.764000000000003</v>
      </c>
      <c r="J1815" s="302">
        <v>39.636000000000003</v>
      </c>
      <c r="K1815" s="302">
        <v>39.503</v>
      </c>
      <c r="L1815" s="302">
        <v>40.438000000000002</v>
      </c>
      <c r="M1815" s="302">
        <v>40.22</v>
      </c>
      <c r="N1815" s="302">
        <v>39.613</v>
      </c>
      <c r="O1815" s="302">
        <v>41.359000000000002</v>
      </c>
      <c r="P1815" s="302">
        <v>39.526000000000003</v>
      </c>
      <c r="Q1815" s="302">
        <v>39.451999999999998</v>
      </c>
      <c r="R1815" s="302">
        <v>40.198999999999998</v>
      </c>
    </row>
    <row r="1816" spans="9:18">
      <c r="I1816" s="302">
        <v>39.762999999999998</v>
      </c>
      <c r="J1816" s="302">
        <v>39.542999999999999</v>
      </c>
      <c r="K1816" s="302">
        <v>39.575000000000003</v>
      </c>
      <c r="L1816" s="302">
        <v>40.420999999999999</v>
      </c>
      <c r="M1816" s="302">
        <v>40.680999999999997</v>
      </c>
      <c r="N1816" s="302">
        <v>40.008000000000003</v>
      </c>
      <c r="O1816" s="302">
        <v>40.664000000000001</v>
      </c>
      <c r="P1816" s="302">
        <v>40.201000000000001</v>
      </c>
      <c r="Q1816" s="302">
        <v>39.72</v>
      </c>
      <c r="R1816" s="302">
        <v>40.223999999999997</v>
      </c>
    </row>
    <row r="1817" spans="9:18">
      <c r="I1817" s="302">
        <v>39.686</v>
      </c>
      <c r="J1817" s="302">
        <v>39.46</v>
      </c>
      <c r="K1817" s="302">
        <v>39.667000000000002</v>
      </c>
      <c r="L1817" s="302">
        <v>40.198999999999998</v>
      </c>
      <c r="M1817" s="302">
        <v>40.520000000000003</v>
      </c>
      <c r="N1817" s="302">
        <v>39.668999999999997</v>
      </c>
      <c r="O1817" s="302">
        <v>40.677999999999997</v>
      </c>
      <c r="P1817" s="302">
        <v>39.664000000000001</v>
      </c>
      <c r="Q1817" s="302">
        <v>39.856999999999999</v>
      </c>
      <c r="R1817" s="302">
        <v>40.149000000000001</v>
      </c>
    </row>
    <row r="1818" spans="9:18">
      <c r="I1818" s="302">
        <v>39.5</v>
      </c>
      <c r="J1818" s="302">
        <v>39.506</v>
      </c>
      <c r="K1818" s="302">
        <v>39.764000000000003</v>
      </c>
      <c r="L1818" s="302">
        <v>40.213999999999999</v>
      </c>
      <c r="M1818" s="302">
        <v>40.064</v>
      </c>
      <c r="N1818" s="302">
        <v>39.646999999999998</v>
      </c>
      <c r="O1818" s="302">
        <v>40.372999999999998</v>
      </c>
      <c r="P1818" s="302">
        <v>39.630000000000003</v>
      </c>
      <c r="Q1818" s="302">
        <v>140.59899999999999</v>
      </c>
      <c r="R1818" s="302">
        <v>40.201999999999998</v>
      </c>
    </row>
    <row r="1819" spans="9:18">
      <c r="I1819" s="302">
        <v>39.527999999999999</v>
      </c>
      <c r="J1819" s="302">
        <v>39.549999999999997</v>
      </c>
      <c r="K1819" s="302">
        <v>39.545999999999999</v>
      </c>
      <c r="L1819" s="302">
        <v>40.307000000000002</v>
      </c>
      <c r="M1819" s="302">
        <v>40.185000000000002</v>
      </c>
      <c r="N1819" s="302">
        <v>39.515000000000001</v>
      </c>
      <c r="O1819" s="302">
        <v>40.799999999999997</v>
      </c>
      <c r="P1819" s="302">
        <v>39.710999999999999</v>
      </c>
      <c r="Q1819" s="302">
        <v>40.497999999999998</v>
      </c>
      <c r="R1819" s="302">
        <v>40.084000000000003</v>
      </c>
    </row>
    <row r="1820" spans="9:18">
      <c r="I1820" s="302">
        <v>39.369999999999997</v>
      </c>
      <c r="J1820" s="302">
        <v>39.658000000000001</v>
      </c>
      <c r="K1820" s="302">
        <v>39.360999999999997</v>
      </c>
      <c r="L1820" s="302">
        <v>40.075000000000003</v>
      </c>
      <c r="M1820" s="302">
        <v>40.171999999999997</v>
      </c>
      <c r="N1820" s="302">
        <v>39.503</v>
      </c>
      <c r="O1820" s="302">
        <v>40.527000000000001</v>
      </c>
      <c r="P1820" s="302">
        <v>39.518999999999998</v>
      </c>
      <c r="Q1820" s="302">
        <v>39.856000000000002</v>
      </c>
      <c r="R1820" s="302">
        <v>40.198</v>
      </c>
    </row>
    <row r="1821" spans="9:18">
      <c r="I1821" s="302">
        <v>39.746000000000002</v>
      </c>
      <c r="J1821" s="302">
        <v>39.637</v>
      </c>
      <c r="K1821" s="302">
        <v>39.506</v>
      </c>
      <c r="L1821" s="302">
        <v>40.450000000000003</v>
      </c>
      <c r="M1821" s="302">
        <v>40.131999999999998</v>
      </c>
      <c r="N1821" s="302">
        <v>39.99</v>
      </c>
      <c r="O1821" s="302">
        <v>40.369</v>
      </c>
      <c r="P1821" s="302">
        <v>39.493000000000002</v>
      </c>
      <c r="Q1821" s="302">
        <v>39.758000000000003</v>
      </c>
      <c r="R1821" s="302">
        <v>40.305999999999997</v>
      </c>
    </row>
    <row r="1822" spans="9:18">
      <c r="I1822" s="302">
        <v>39.741999999999997</v>
      </c>
      <c r="J1822" s="302">
        <v>39.628999999999998</v>
      </c>
      <c r="K1822" s="302">
        <v>39.68</v>
      </c>
      <c r="L1822" s="302">
        <v>40.106000000000002</v>
      </c>
      <c r="M1822" s="302">
        <v>40.155000000000001</v>
      </c>
      <c r="N1822" s="302">
        <v>39.600999999999999</v>
      </c>
      <c r="O1822" s="302">
        <v>40.375</v>
      </c>
      <c r="P1822" s="302">
        <v>39.317999999999998</v>
      </c>
      <c r="Q1822" s="302">
        <v>39.920999999999999</v>
      </c>
      <c r="R1822" s="302">
        <v>40.953000000000003</v>
      </c>
    </row>
    <row r="1823" spans="9:18">
      <c r="I1823" s="302">
        <v>39.71</v>
      </c>
      <c r="J1823" s="302">
        <v>39.735999999999997</v>
      </c>
      <c r="K1823" s="302">
        <v>141.464</v>
      </c>
      <c r="L1823" s="302">
        <v>40.747</v>
      </c>
      <c r="M1823" s="302">
        <v>40.11</v>
      </c>
      <c r="N1823" s="302">
        <v>39.713000000000001</v>
      </c>
      <c r="O1823" s="302">
        <v>40.639000000000003</v>
      </c>
      <c r="P1823" s="302">
        <v>39.69</v>
      </c>
      <c r="Q1823" s="302">
        <v>39.738</v>
      </c>
      <c r="R1823" s="302">
        <v>40.643999999999998</v>
      </c>
    </row>
    <row r="1824" spans="9:18">
      <c r="I1824" s="302">
        <v>39.573</v>
      </c>
      <c r="J1824" s="302">
        <v>39.869</v>
      </c>
      <c r="K1824" s="302">
        <v>40.213000000000001</v>
      </c>
      <c r="L1824" s="302">
        <v>41.570999999999998</v>
      </c>
      <c r="M1824" s="302">
        <v>39.953000000000003</v>
      </c>
      <c r="N1824" s="302">
        <v>39.591999999999999</v>
      </c>
      <c r="O1824" s="302">
        <v>40.232999999999997</v>
      </c>
      <c r="P1824" s="302">
        <v>39.796999999999997</v>
      </c>
      <c r="Q1824" s="302">
        <v>39.667999999999999</v>
      </c>
      <c r="R1824" s="302">
        <v>40.406999999999996</v>
      </c>
    </row>
    <row r="1825" spans="9:18">
      <c r="I1825" s="302">
        <v>39.475000000000001</v>
      </c>
      <c r="J1825" s="302">
        <v>39.673999999999999</v>
      </c>
      <c r="K1825" s="302">
        <v>40.201000000000001</v>
      </c>
      <c r="L1825" s="302">
        <v>40.450000000000003</v>
      </c>
      <c r="M1825" s="302">
        <v>39.970999999999997</v>
      </c>
      <c r="N1825" s="302">
        <v>39.54</v>
      </c>
      <c r="O1825" s="302">
        <v>40.564</v>
      </c>
      <c r="P1825" s="302">
        <v>39.716000000000001</v>
      </c>
      <c r="Q1825" s="302">
        <v>39.616999999999997</v>
      </c>
      <c r="R1825" s="302">
        <v>40.314</v>
      </c>
    </row>
    <row r="1826" spans="9:18">
      <c r="I1826" s="302">
        <v>40.040999999999997</v>
      </c>
      <c r="J1826" s="302">
        <v>39.832000000000001</v>
      </c>
      <c r="K1826" s="302">
        <v>39.972000000000001</v>
      </c>
      <c r="L1826" s="302">
        <v>40.351999999999997</v>
      </c>
      <c r="M1826" s="302">
        <v>39.89</v>
      </c>
      <c r="N1826" s="302">
        <v>39.591999999999999</v>
      </c>
      <c r="O1826" s="302">
        <v>40.438000000000002</v>
      </c>
      <c r="P1826" s="302">
        <v>39.804000000000002</v>
      </c>
      <c r="Q1826" s="302">
        <v>39.723999999999997</v>
      </c>
      <c r="R1826" s="302">
        <v>40.536000000000001</v>
      </c>
    </row>
    <row r="1827" spans="9:18">
      <c r="I1827" s="302">
        <v>39.631999999999998</v>
      </c>
      <c r="J1827" s="302">
        <v>39.575000000000003</v>
      </c>
      <c r="K1827" s="302">
        <v>40.084000000000003</v>
      </c>
      <c r="L1827" s="302">
        <v>40.395000000000003</v>
      </c>
      <c r="M1827" s="302">
        <v>40.116999999999997</v>
      </c>
      <c r="N1827" s="302">
        <v>39.442</v>
      </c>
      <c r="O1827" s="302">
        <v>41.061999999999998</v>
      </c>
      <c r="P1827" s="302">
        <v>39.636000000000003</v>
      </c>
      <c r="Q1827" s="302">
        <v>40.005000000000003</v>
      </c>
      <c r="R1827" s="302">
        <v>40.250999999999998</v>
      </c>
    </row>
    <row r="1828" spans="9:18">
      <c r="I1828" s="302">
        <v>39.558</v>
      </c>
      <c r="J1828" s="302">
        <v>39.723999999999997</v>
      </c>
      <c r="K1828" s="302">
        <v>40.024999999999999</v>
      </c>
      <c r="L1828" s="302">
        <v>40.411000000000001</v>
      </c>
      <c r="M1828" s="302">
        <v>40.161000000000001</v>
      </c>
      <c r="N1828" s="302">
        <v>39.799999999999997</v>
      </c>
      <c r="O1828" s="302">
        <v>40.195999999999998</v>
      </c>
      <c r="P1828" s="302">
        <v>39.713000000000001</v>
      </c>
      <c r="Q1828" s="302">
        <v>39.796999999999997</v>
      </c>
      <c r="R1828" s="302">
        <v>41.424999999999997</v>
      </c>
    </row>
    <row r="1829" spans="9:18">
      <c r="I1829" s="302">
        <v>39.78</v>
      </c>
      <c r="J1829" s="302">
        <v>39.643000000000001</v>
      </c>
      <c r="K1829" s="302">
        <v>40.024000000000001</v>
      </c>
      <c r="L1829" s="302">
        <v>40.515000000000001</v>
      </c>
      <c r="M1829" s="302">
        <v>40.14</v>
      </c>
      <c r="N1829" s="302">
        <v>39.593000000000004</v>
      </c>
      <c r="O1829" s="302">
        <v>40.405000000000001</v>
      </c>
      <c r="P1829" s="302">
        <v>39.933</v>
      </c>
      <c r="Q1829" s="302">
        <v>39.692999999999998</v>
      </c>
      <c r="R1829" s="302">
        <v>40.247</v>
      </c>
    </row>
    <row r="1830" spans="9:18">
      <c r="I1830" s="302">
        <v>39.664000000000001</v>
      </c>
      <c r="J1830" s="302">
        <v>39.664999999999999</v>
      </c>
      <c r="K1830" s="302">
        <v>39.890999999999998</v>
      </c>
      <c r="L1830" s="302">
        <v>40.832000000000001</v>
      </c>
      <c r="M1830" s="302">
        <v>40.701999999999998</v>
      </c>
      <c r="N1830" s="302">
        <v>39.835999999999999</v>
      </c>
      <c r="O1830" s="302">
        <v>40.575000000000003</v>
      </c>
      <c r="P1830" s="302">
        <v>39.561999999999998</v>
      </c>
      <c r="Q1830" s="302">
        <v>39.634999999999998</v>
      </c>
      <c r="R1830" s="302">
        <v>40.267000000000003</v>
      </c>
    </row>
    <row r="1831" spans="9:18">
      <c r="I1831" s="302">
        <v>39.587000000000003</v>
      </c>
      <c r="J1831" s="302">
        <v>39.716999999999999</v>
      </c>
      <c r="K1831" s="302">
        <v>39.927</v>
      </c>
      <c r="L1831" s="302">
        <v>40.670999999999999</v>
      </c>
      <c r="M1831" s="302">
        <v>40.280999999999999</v>
      </c>
      <c r="N1831" s="302">
        <v>39.533000000000001</v>
      </c>
      <c r="O1831" s="302">
        <v>40.375999999999998</v>
      </c>
      <c r="P1831" s="302">
        <v>39.451000000000001</v>
      </c>
      <c r="Q1831" s="302">
        <v>39.369</v>
      </c>
      <c r="R1831" s="302">
        <v>40.332000000000001</v>
      </c>
    </row>
    <row r="1832" spans="9:18">
      <c r="I1832" s="302">
        <v>39.753</v>
      </c>
      <c r="J1832" s="302">
        <v>39.584000000000003</v>
      </c>
      <c r="K1832" s="302">
        <v>40.018000000000001</v>
      </c>
      <c r="L1832" s="302">
        <v>40.515000000000001</v>
      </c>
      <c r="M1832" s="302">
        <v>40.194000000000003</v>
      </c>
      <c r="N1832" s="302">
        <v>39.692999999999998</v>
      </c>
      <c r="O1832" s="302">
        <v>40.588000000000001</v>
      </c>
      <c r="P1832" s="302">
        <v>39.551000000000002</v>
      </c>
      <c r="Q1832" s="302">
        <v>39.417999999999999</v>
      </c>
      <c r="R1832" s="302">
        <v>40.402000000000001</v>
      </c>
    </row>
    <row r="1833" spans="9:18">
      <c r="I1833" s="302">
        <v>40.604999999999997</v>
      </c>
      <c r="J1833" s="302">
        <v>39.667000000000002</v>
      </c>
      <c r="K1833" s="302">
        <v>40.017000000000003</v>
      </c>
      <c r="L1833" s="302">
        <v>40.758000000000003</v>
      </c>
      <c r="M1833" s="302">
        <v>40.470999999999997</v>
      </c>
      <c r="N1833" s="302">
        <v>39.881999999999998</v>
      </c>
      <c r="O1833" s="302">
        <v>40.795999999999999</v>
      </c>
      <c r="P1833" s="302">
        <v>39.695</v>
      </c>
      <c r="Q1833" s="302">
        <v>39.719000000000001</v>
      </c>
      <c r="R1833" s="302">
        <v>40.185000000000002</v>
      </c>
    </row>
    <row r="1834" spans="9:18">
      <c r="I1834" s="302">
        <v>39.567999999999998</v>
      </c>
      <c r="J1834" s="302">
        <v>40.868000000000002</v>
      </c>
      <c r="K1834" s="302">
        <v>39.933999999999997</v>
      </c>
      <c r="L1834" s="302">
        <v>40.456000000000003</v>
      </c>
      <c r="M1834" s="302">
        <v>39.970999999999997</v>
      </c>
      <c r="N1834" s="302">
        <v>39.551000000000002</v>
      </c>
      <c r="O1834" s="302">
        <v>40.597000000000001</v>
      </c>
      <c r="P1834" s="302">
        <v>39.597999999999999</v>
      </c>
      <c r="Q1834" s="302">
        <v>39.683999999999997</v>
      </c>
      <c r="R1834" s="302">
        <v>40.527000000000001</v>
      </c>
    </row>
    <row r="1835" spans="9:18">
      <c r="I1835" s="302">
        <v>39.591000000000001</v>
      </c>
      <c r="J1835" s="302">
        <v>39.673000000000002</v>
      </c>
      <c r="K1835" s="302">
        <v>40.01</v>
      </c>
      <c r="L1835" s="302">
        <v>40.319000000000003</v>
      </c>
      <c r="M1835" s="302">
        <v>39.981999999999999</v>
      </c>
      <c r="N1835" s="302">
        <v>39.762</v>
      </c>
      <c r="O1835" s="302">
        <v>40.301000000000002</v>
      </c>
      <c r="P1835" s="302">
        <v>39.613999999999997</v>
      </c>
      <c r="Q1835" s="302">
        <v>40.073999999999998</v>
      </c>
      <c r="R1835" s="302">
        <v>40.283999999999999</v>
      </c>
    </row>
    <row r="1836" spans="9:18">
      <c r="I1836" s="302">
        <v>39.625999999999998</v>
      </c>
      <c r="J1836" s="302">
        <v>39.744999999999997</v>
      </c>
      <c r="K1836" s="302">
        <v>39.886000000000003</v>
      </c>
      <c r="L1836" s="302">
        <v>40.569000000000003</v>
      </c>
      <c r="M1836" s="302">
        <v>39.756999999999998</v>
      </c>
      <c r="N1836" s="302">
        <v>39.634</v>
      </c>
      <c r="O1836" s="302">
        <v>40.643000000000001</v>
      </c>
      <c r="P1836" s="302">
        <v>39.496000000000002</v>
      </c>
      <c r="Q1836" s="302">
        <v>39.497</v>
      </c>
      <c r="R1836" s="302">
        <v>40.463000000000001</v>
      </c>
    </row>
    <row r="1837" spans="9:18">
      <c r="I1837" s="302">
        <v>40.037999999999997</v>
      </c>
      <c r="J1837" s="302">
        <v>39.616999999999997</v>
      </c>
      <c r="K1837" s="302">
        <v>39.81</v>
      </c>
      <c r="L1837" s="302">
        <v>40.734999999999999</v>
      </c>
      <c r="M1837" s="302">
        <v>39.966000000000001</v>
      </c>
      <c r="N1837" s="302">
        <v>39.767000000000003</v>
      </c>
      <c r="O1837" s="302">
        <v>40.658000000000001</v>
      </c>
      <c r="P1837" s="302">
        <v>39.606999999999999</v>
      </c>
      <c r="Q1837" s="302">
        <v>39.548999999999999</v>
      </c>
      <c r="R1837" s="302">
        <v>40.554000000000002</v>
      </c>
    </row>
    <row r="1838" spans="9:18">
      <c r="I1838" s="302">
        <v>39.933999999999997</v>
      </c>
      <c r="J1838" s="302">
        <v>39.643000000000001</v>
      </c>
      <c r="K1838" s="302">
        <v>40.212000000000003</v>
      </c>
      <c r="L1838" s="302">
        <v>40.899000000000001</v>
      </c>
      <c r="M1838" s="302">
        <v>40.04</v>
      </c>
      <c r="N1838" s="302">
        <v>39.840000000000003</v>
      </c>
      <c r="O1838" s="302">
        <v>40.488</v>
      </c>
      <c r="P1838" s="302">
        <v>39.402000000000001</v>
      </c>
      <c r="Q1838" s="302">
        <v>39.594000000000001</v>
      </c>
      <c r="R1838" s="302">
        <v>40.616</v>
      </c>
    </row>
    <row r="1839" spans="9:18">
      <c r="I1839" s="302">
        <v>39.921999999999997</v>
      </c>
      <c r="J1839" s="302">
        <v>39.533999999999999</v>
      </c>
      <c r="K1839" s="302">
        <v>39.893000000000001</v>
      </c>
      <c r="L1839" s="302">
        <v>40.835000000000001</v>
      </c>
      <c r="M1839" s="302">
        <v>39.887</v>
      </c>
      <c r="N1839" s="302">
        <v>39.645000000000003</v>
      </c>
      <c r="O1839" s="302">
        <v>40.383000000000003</v>
      </c>
      <c r="P1839" s="302">
        <v>39.56</v>
      </c>
      <c r="Q1839" s="302">
        <v>39.69</v>
      </c>
      <c r="R1839" s="302">
        <v>40.216000000000001</v>
      </c>
    </row>
    <row r="1840" spans="9:18">
      <c r="I1840" s="302">
        <v>39.950000000000003</v>
      </c>
      <c r="J1840" s="302">
        <v>39.576999999999998</v>
      </c>
      <c r="K1840" s="302">
        <v>39.96</v>
      </c>
      <c r="L1840" s="302">
        <v>40.000999999999998</v>
      </c>
      <c r="M1840" s="302">
        <v>40.008000000000003</v>
      </c>
      <c r="N1840" s="302">
        <v>39.597999999999999</v>
      </c>
      <c r="O1840" s="302">
        <v>40.582000000000001</v>
      </c>
      <c r="P1840" s="302">
        <v>39.340000000000003</v>
      </c>
      <c r="Q1840" s="302">
        <v>39.746000000000002</v>
      </c>
      <c r="R1840" s="302">
        <v>40.216000000000001</v>
      </c>
    </row>
    <row r="1841" spans="9:18">
      <c r="I1841" s="302">
        <v>40.058999999999997</v>
      </c>
      <c r="J1841" s="302">
        <v>39.442999999999998</v>
      </c>
      <c r="K1841" s="302">
        <v>39.911000000000001</v>
      </c>
      <c r="L1841" s="302">
        <v>40.613</v>
      </c>
      <c r="M1841" s="302">
        <v>39.762</v>
      </c>
      <c r="N1841" s="302">
        <v>39.875999999999998</v>
      </c>
      <c r="O1841" s="302">
        <v>43.268999999999998</v>
      </c>
      <c r="P1841" s="302">
        <v>39.642000000000003</v>
      </c>
      <c r="Q1841" s="302">
        <v>39.646000000000001</v>
      </c>
      <c r="R1841" s="302">
        <v>42.143000000000001</v>
      </c>
    </row>
    <row r="1842" spans="9:18">
      <c r="I1842" s="302">
        <v>40.177</v>
      </c>
      <c r="J1842" s="302">
        <v>39.473999999999997</v>
      </c>
      <c r="K1842" s="302">
        <v>39.771999999999998</v>
      </c>
      <c r="L1842" s="302">
        <v>41.155999999999999</v>
      </c>
      <c r="M1842" s="302">
        <v>39.908999999999999</v>
      </c>
      <c r="N1842" s="302">
        <v>39.747999999999998</v>
      </c>
      <c r="O1842" s="302">
        <v>40.344000000000001</v>
      </c>
      <c r="P1842" s="302">
        <v>39.377000000000002</v>
      </c>
      <c r="Q1842" s="302">
        <v>39.631999999999998</v>
      </c>
      <c r="R1842" s="302">
        <v>40.72</v>
      </c>
    </row>
    <row r="1843" spans="9:18">
      <c r="I1843" s="302">
        <v>39.963000000000001</v>
      </c>
      <c r="J1843" s="302">
        <v>39.481999999999999</v>
      </c>
      <c r="K1843" s="302">
        <v>39.86</v>
      </c>
      <c r="L1843" s="302">
        <v>40.390999999999998</v>
      </c>
      <c r="M1843" s="302">
        <v>40.216000000000001</v>
      </c>
      <c r="N1843" s="302">
        <v>39.872</v>
      </c>
      <c r="O1843" s="302">
        <v>40.289000000000001</v>
      </c>
      <c r="P1843" s="302">
        <v>39.311999999999998</v>
      </c>
      <c r="Q1843" s="302">
        <v>39.621000000000002</v>
      </c>
      <c r="R1843" s="302">
        <v>40.384999999999998</v>
      </c>
    </row>
    <row r="1844" spans="9:18">
      <c r="I1844" s="302">
        <v>39.799999999999997</v>
      </c>
      <c r="J1844" s="302">
        <v>39.771999999999998</v>
      </c>
      <c r="K1844" s="302">
        <v>39.798000000000002</v>
      </c>
      <c r="L1844" s="302">
        <v>40.595999999999997</v>
      </c>
      <c r="M1844" s="302">
        <v>141.06</v>
      </c>
      <c r="N1844" s="302">
        <v>39.604999999999997</v>
      </c>
      <c r="O1844" s="302">
        <v>40.421999999999997</v>
      </c>
      <c r="P1844" s="302">
        <v>39.360999999999997</v>
      </c>
      <c r="Q1844" s="302">
        <v>39.591999999999999</v>
      </c>
      <c r="R1844" s="302">
        <v>40.579000000000001</v>
      </c>
    </row>
    <row r="1845" spans="9:18">
      <c r="I1845" s="302">
        <v>40.338999999999999</v>
      </c>
      <c r="J1845" s="302">
        <v>39.616999999999997</v>
      </c>
      <c r="K1845" s="302">
        <v>39.837000000000003</v>
      </c>
      <c r="L1845" s="302">
        <v>40.496000000000002</v>
      </c>
      <c r="M1845" s="302">
        <v>40.826000000000001</v>
      </c>
      <c r="N1845" s="302">
        <v>40.055999999999997</v>
      </c>
      <c r="O1845" s="302">
        <v>40.460999999999999</v>
      </c>
      <c r="P1845" s="302">
        <v>39.512</v>
      </c>
      <c r="Q1845" s="302">
        <v>39.758000000000003</v>
      </c>
      <c r="R1845" s="302">
        <v>40.606000000000002</v>
      </c>
    </row>
    <row r="1846" spans="9:18">
      <c r="I1846" s="302">
        <v>40.03</v>
      </c>
      <c r="J1846" s="302">
        <v>39.994</v>
      </c>
      <c r="K1846" s="302">
        <v>39.863</v>
      </c>
      <c r="L1846" s="302">
        <v>40.351999999999997</v>
      </c>
      <c r="M1846" s="302">
        <v>40.22</v>
      </c>
      <c r="N1846" s="302">
        <v>40.591000000000001</v>
      </c>
      <c r="O1846" s="302">
        <v>40.234999999999999</v>
      </c>
      <c r="P1846" s="302">
        <v>39.488</v>
      </c>
      <c r="Q1846" s="302">
        <v>39.625999999999998</v>
      </c>
      <c r="R1846" s="302">
        <v>40.436</v>
      </c>
    </row>
    <row r="1847" spans="9:18">
      <c r="I1847" s="302">
        <v>39.656999999999996</v>
      </c>
      <c r="J1847" s="302">
        <v>39.64</v>
      </c>
      <c r="K1847" s="302">
        <v>39.878999999999998</v>
      </c>
      <c r="L1847" s="302">
        <v>40.476999999999997</v>
      </c>
      <c r="M1847" s="302">
        <v>40.259</v>
      </c>
      <c r="N1847" s="302">
        <v>39.890999999999998</v>
      </c>
      <c r="O1847" s="302">
        <v>40.664000000000001</v>
      </c>
      <c r="P1847" s="302">
        <v>39.470999999999997</v>
      </c>
      <c r="Q1847" s="302">
        <v>39.729999999999997</v>
      </c>
      <c r="R1847" s="302">
        <v>40.707999999999998</v>
      </c>
    </row>
    <row r="1848" spans="9:18">
      <c r="I1848" s="302">
        <v>39.957000000000001</v>
      </c>
      <c r="J1848" s="302">
        <v>40.011000000000003</v>
      </c>
      <c r="K1848" s="302">
        <v>39.798999999999999</v>
      </c>
      <c r="L1848" s="302">
        <v>41.935000000000002</v>
      </c>
      <c r="M1848" s="302">
        <v>39.743000000000002</v>
      </c>
      <c r="N1848" s="302">
        <v>40.152999999999999</v>
      </c>
      <c r="O1848" s="302">
        <v>40.335000000000001</v>
      </c>
      <c r="P1848" s="302">
        <v>39.673999999999999</v>
      </c>
      <c r="Q1848" s="302">
        <v>39.673000000000002</v>
      </c>
      <c r="R1848" s="302">
        <v>142.63900000000001</v>
      </c>
    </row>
    <row r="1849" spans="9:18">
      <c r="I1849" s="302">
        <v>140.55699999999999</v>
      </c>
      <c r="J1849" s="302">
        <v>39.554000000000002</v>
      </c>
      <c r="K1849" s="302">
        <v>39.670999999999999</v>
      </c>
      <c r="L1849" s="302">
        <v>41.034999999999997</v>
      </c>
      <c r="M1849" s="302">
        <v>40.131</v>
      </c>
      <c r="N1849" s="302">
        <v>139.649</v>
      </c>
      <c r="O1849" s="302">
        <v>40.308999999999997</v>
      </c>
      <c r="P1849" s="302">
        <v>39.616999999999997</v>
      </c>
      <c r="Q1849" s="302">
        <v>40.137</v>
      </c>
      <c r="R1849" s="302">
        <v>40.058</v>
      </c>
    </row>
    <row r="1850" spans="9:18">
      <c r="I1850" s="302">
        <v>40.64</v>
      </c>
      <c r="J1850" s="302">
        <v>39.593000000000004</v>
      </c>
      <c r="K1850" s="302">
        <v>39.695999999999998</v>
      </c>
      <c r="L1850" s="302">
        <v>41.323999999999998</v>
      </c>
      <c r="M1850" s="302">
        <v>39.85</v>
      </c>
      <c r="N1850" s="302">
        <v>40.146000000000001</v>
      </c>
      <c r="O1850" s="302">
        <v>40.673000000000002</v>
      </c>
      <c r="P1850" s="302">
        <v>39.445999999999998</v>
      </c>
      <c r="Q1850" s="302">
        <v>140.66999999999999</v>
      </c>
      <c r="R1850" s="302">
        <v>40.122999999999998</v>
      </c>
    </row>
    <row r="1851" spans="9:18">
      <c r="I1851" s="302">
        <v>40.578000000000003</v>
      </c>
      <c r="J1851" s="302">
        <v>39.765000000000001</v>
      </c>
      <c r="K1851" s="302">
        <v>39.869999999999997</v>
      </c>
      <c r="L1851" s="302">
        <v>40.5</v>
      </c>
      <c r="M1851" s="302">
        <v>39.960999999999999</v>
      </c>
      <c r="N1851" s="302">
        <v>39.969000000000001</v>
      </c>
      <c r="O1851" s="302">
        <v>41.595999999999997</v>
      </c>
      <c r="P1851" s="302">
        <v>39.524000000000001</v>
      </c>
      <c r="Q1851" s="302">
        <v>40.588000000000001</v>
      </c>
      <c r="R1851" s="302">
        <v>39.985999999999997</v>
      </c>
    </row>
    <row r="1852" spans="9:18">
      <c r="I1852" s="302">
        <v>40.271999999999998</v>
      </c>
      <c r="J1852" s="302">
        <v>39.637999999999998</v>
      </c>
      <c r="K1852" s="302">
        <v>39.909999999999997</v>
      </c>
      <c r="L1852" s="302">
        <v>40.226999999999997</v>
      </c>
      <c r="M1852" s="302">
        <v>39.628999999999998</v>
      </c>
      <c r="N1852" s="302">
        <v>40.088999999999999</v>
      </c>
      <c r="O1852" s="302">
        <v>40.270000000000003</v>
      </c>
      <c r="P1852" s="302">
        <v>39.465000000000003</v>
      </c>
      <c r="Q1852" s="302">
        <v>39.899000000000001</v>
      </c>
      <c r="R1852" s="302">
        <v>40.045999999999999</v>
      </c>
    </row>
    <row r="1853" spans="9:18">
      <c r="I1853" s="302">
        <v>40.338000000000001</v>
      </c>
      <c r="J1853" s="302">
        <v>39.914999999999999</v>
      </c>
      <c r="K1853" s="302">
        <v>39.774000000000001</v>
      </c>
      <c r="L1853" s="302">
        <v>40.438000000000002</v>
      </c>
      <c r="M1853" s="302">
        <v>39.887</v>
      </c>
      <c r="N1853" s="302">
        <v>40.462000000000003</v>
      </c>
      <c r="O1853" s="302">
        <v>40.466000000000001</v>
      </c>
      <c r="P1853" s="302">
        <v>39.506</v>
      </c>
      <c r="Q1853" s="302">
        <v>39.951999999999998</v>
      </c>
      <c r="R1853" s="302">
        <v>39.795999999999999</v>
      </c>
    </row>
    <row r="1854" spans="9:18">
      <c r="I1854" s="302">
        <v>40.270000000000003</v>
      </c>
      <c r="J1854" s="302">
        <v>140.30500000000001</v>
      </c>
      <c r="K1854" s="302">
        <v>39.656999999999996</v>
      </c>
      <c r="L1854" s="302">
        <v>40.271000000000001</v>
      </c>
      <c r="M1854" s="302">
        <v>39.868000000000002</v>
      </c>
      <c r="N1854" s="302">
        <v>39.68</v>
      </c>
      <c r="O1854" s="302">
        <v>40.229999999999997</v>
      </c>
      <c r="P1854" s="302">
        <v>39.459000000000003</v>
      </c>
      <c r="Q1854" s="302">
        <v>39.85</v>
      </c>
      <c r="R1854" s="302">
        <v>39.875999999999998</v>
      </c>
    </row>
    <row r="1855" spans="9:18">
      <c r="I1855" s="302">
        <v>40.442</v>
      </c>
      <c r="J1855" s="302">
        <v>40.442</v>
      </c>
      <c r="K1855" s="302">
        <v>141.65100000000001</v>
      </c>
      <c r="L1855" s="302">
        <v>40.378999999999998</v>
      </c>
      <c r="M1855" s="302">
        <v>39.697000000000003</v>
      </c>
      <c r="N1855" s="302">
        <v>40.048999999999999</v>
      </c>
      <c r="O1855" s="302">
        <v>40.33</v>
      </c>
      <c r="P1855" s="302">
        <v>39.344999999999999</v>
      </c>
      <c r="Q1855" s="302">
        <v>39.801000000000002</v>
      </c>
      <c r="R1855" s="302">
        <v>39.792000000000002</v>
      </c>
    </row>
    <row r="1856" spans="9:18">
      <c r="I1856" s="302">
        <v>40.25</v>
      </c>
      <c r="J1856" s="302">
        <v>40.253999999999998</v>
      </c>
      <c r="K1856" s="302">
        <v>40.314999999999998</v>
      </c>
      <c r="L1856" s="302">
        <v>40.201000000000001</v>
      </c>
      <c r="M1856" s="302">
        <v>39.569000000000003</v>
      </c>
      <c r="N1856" s="302">
        <v>39.774999999999999</v>
      </c>
      <c r="O1856" s="302">
        <v>40.683999999999997</v>
      </c>
      <c r="P1856" s="302">
        <v>40.161999999999999</v>
      </c>
      <c r="Q1856" s="302">
        <v>39.904000000000003</v>
      </c>
      <c r="R1856" s="302">
        <v>39.686</v>
      </c>
    </row>
    <row r="1857" spans="9:18">
      <c r="I1857" s="302">
        <v>40.362000000000002</v>
      </c>
      <c r="J1857" s="302">
        <v>40.018000000000001</v>
      </c>
      <c r="K1857" s="302">
        <v>39.929000000000002</v>
      </c>
      <c r="L1857" s="302">
        <v>40.796999999999997</v>
      </c>
      <c r="M1857" s="302">
        <v>39.761000000000003</v>
      </c>
      <c r="N1857" s="302">
        <v>39.906999999999996</v>
      </c>
      <c r="O1857" s="302">
        <v>40.622</v>
      </c>
      <c r="P1857" s="302">
        <v>39.545999999999999</v>
      </c>
      <c r="Q1857" s="302">
        <v>39.76</v>
      </c>
      <c r="R1857" s="302">
        <v>39.692999999999998</v>
      </c>
    </row>
    <row r="1858" spans="9:18">
      <c r="I1858" s="302">
        <v>39.933999999999997</v>
      </c>
      <c r="J1858" s="302">
        <v>40.039000000000001</v>
      </c>
      <c r="K1858" s="302">
        <v>39.896000000000001</v>
      </c>
      <c r="L1858" s="302">
        <v>41.241999999999997</v>
      </c>
      <c r="M1858" s="302">
        <v>40.228000000000002</v>
      </c>
      <c r="N1858" s="302">
        <v>39.715000000000003</v>
      </c>
      <c r="O1858" s="302">
        <v>40.524000000000001</v>
      </c>
      <c r="P1858" s="302">
        <v>39.304000000000002</v>
      </c>
      <c r="Q1858" s="302">
        <v>39.750999999999998</v>
      </c>
      <c r="R1858" s="302">
        <v>39.866</v>
      </c>
    </row>
    <row r="1859" spans="9:18">
      <c r="I1859" s="302">
        <v>40.119999999999997</v>
      </c>
      <c r="J1859" s="302">
        <v>39.801000000000002</v>
      </c>
      <c r="K1859" s="302">
        <v>39.643000000000001</v>
      </c>
      <c r="L1859" s="302">
        <v>40.027999999999999</v>
      </c>
      <c r="M1859" s="302">
        <v>39.664999999999999</v>
      </c>
      <c r="N1859" s="302">
        <v>41.207000000000001</v>
      </c>
      <c r="O1859" s="302">
        <v>40.4</v>
      </c>
      <c r="P1859" s="302">
        <v>39.564</v>
      </c>
      <c r="Q1859" s="302">
        <v>40.942</v>
      </c>
      <c r="R1859" s="302">
        <v>39.796999999999997</v>
      </c>
    </row>
    <row r="1860" spans="9:18">
      <c r="I1860" s="302">
        <v>40.283000000000001</v>
      </c>
      <c r="J1860" s="302">
        <v>40.543999999999997</v>
      </c>
      <c r="K1860" s="302">
        <v>39.686</v>
      </c>
      <c r="L1860" s="302">
        <v>40.220999999999997</v>
      </c>
      <c r="M1860" s="302">
        <v>39.948999999999998</v>
      </c>
      <c r="N1860" s="302">
        <v>40.03</v>
      </c>
      <c r="O1860" s="302">
        <v>40.539000000000001</v>
      </c>
      <c r="P1860" s="302">
        <v>141.31200000000001</v>
      </c>
      <c r="Q1860" s="302">
        <v>39.890999999999998</v>
      </c>
      <c r="R1860" s="302">
        <v>39.738999999999997</v>
      </c>
    </row>
    <row r="1861" spans="9:18">
      <c r="I1861" s="302">
        <v>40.043999999999997</v>
      </c>
      <c r="J1861" s="302">
        <v>39.683999999999997</v>
      </c>
      <c r="K1861" s="302">
        <v>39.576999999999998</v>
      </c>
      <c r="L1861" s="302">
        <v>40.229999999999997</v>
      </c>
      <c r="M1861" s="302">
        <v>39.561999999999998</v>
      </c>
      <c r="N1861" s="302">
        <v>39.893000000000001</v>
      </c>
      <c r="O1861" s="302">
        <v>40.454999999999998</v>
      </c>
      <c r="P1861" s="302">
        <v>40.130000000000003</v>
      </c>
      <c r="Q1861" s="302">
        <v>39.731000000000002</v>
      </c>
      <c r="R1861" s="302">
        <v>39.692999999999998</v>
      </c>
    </row>
    <row r="1862" spans="9:18">
      <c r="I1862" s="302">
        <v>40.100999999999999</v>
      </c>
      <c r="J1862" s="302">
        <v>39.9</v>
      </c>
      <c r="K1862" s="302">
        <v>39.548999999999999</v>
      </c>
      <c r="L1862" s="302">
        <v>40.476999999999997</v>
      </c>
      <c r="M1862" s="302">
        <v>39.777000000000001</v>
      </c>
      <c r="N1862" s="302">
        <v>39.505000000000003</v>
      </c>
      <c r="O1862" s="302">
        <v>40.584000000000003</v>
      </c>
      <c r="P1862" s="302">
        <v>40.006</v>
      </c>
      <c r="Q1862" s="302">
        <v>39.634</v>
      </c>
      <c r="R1862" s="302">
        <v>40.322000000000003</v>
      </c>
    </row>
    <row r="1863" spans="9:18">
      <c r="I1863" s="302">
        <v>40.143000000000001</v>
      </c>
      <c r="J1863" s="302">
        <v>39.784999999999997</v>
      </c>
      <c r="K1863" s="302">
        <v>39.500999999999998</v>
      </c>
      <c r="L1863" s="302">
        <v>142.172</v>
      </c>
      <c r="M1863" s="302">
        <v>39.613999999999997</v>
      </c>
      <c r="N1863" s="302">
        <v>39.856000000000002</v>
      </c>
      <c r="O1863" s="302">
        <v>40.171999999999997</v>
      </c>
      <c r="P1863" s="302">
        <v>39.679000000000002</v>
      </c>
      <c r="Q1863" s="302">
        <v>39.481999999999999</v>
      </c>
      <c r="R1863" s="302">
        <v>40.624000000000002</v>
      </c>
    </row>
    <row r="1864" spans="9:18">
      <c r="I1864" s="302">
        <v>39.930999999999997</v>
      </c>
      <c r="J1864" s="302">
        <v>39.643000000000001</v>
      </c>
      <c r="K1864" s="302">
        <v>39.582000000000001</v>
      </c>
      <c r="L1864" s="302">
        <v>41.472000000000001</v>
      </c>
      <c r="M1864" s="302">
        <v>39.918999999999997</v>
      </c>
      <c r="N1864" s="302">
        <v>39.692999999999998</v>
      </c>
      <c r="O1864" s="302">
        <v>40.423000000000002</v>
      </c>
      <c r="P1864" s="302">
        <v>39.667000000000002</v>
      </c>
      <c r="Q1864" s="302">
        <v>39.454999999999998</v>
      </c>
      <c r="R1864" s="302">
        <v>39.844000000000001</v>
      </c>
    </row>
    <row r="1865" spans="9:18">
      <c r="I1865" s="302">
        <v>40.018000000000001</v>
      </c>
      <c r="J1865" s="302">
        <v>39.698</v>
      </c>
      <c r="K1865" s="302">
        <v>39.487000000000002</v>
      </c>
      <c r="L1865" s="302">
        <v>41.109000000000002</v>
      </c>
      <c r="M1865" s="302">
        <v>39.545999999999999</v>
      </c>
      <c r="N1865" s="302">
        <v>39.569000000000003</v>
      </c>
      <c r="O1865" s="302">
        <v>40.512</v>
      </c>
      <c r="P1865" s="302">
        <v>39.448999999999998</v>
      </c>
      <c r="Q1865" s="302">
        <v>40.698</v>
      </c>
      <c r="R1865" s="302">
        <v>39.722000000000001</v>
      </c>
    </row>
    <row r="1866" spans="9:18">
      <c r="I1866" s="302">
        <v>40.058999999999997</v>
      </c>
      <c r="J1866" s="302">
        <v>39.756999999999998</v>
      </c>
      <c r="K1866" s="302">
        <v>39.774999999999999</v>
      </c>
      <c r="L1866" s="302">
        <v>41.731000000000002</v>
      </c>
      <c r="M1866" s="302">
        <v>39.569000000000003</v>
      </c>
      <c r="N1866" s="302">
        <v>40.180999999999997</v>
      </c>
      <c r="O1866" s="302">
        <v>40.399000000000001</v>
      </c>
      <c r="P1866" s="302">
        <v>39.634</v>
      </c>
      <c r="Q1866" s="302">
        <v>39.652999999999999</v>
      </c>
      <c r="R1866" s="302">
        <v>40.128</v>
      </c>
    </row>
    <row r="1867" spans="9:18">
      <c r="I1867" s="302">
        <v>40.151000000000003</v>
      </c>
      <c r="J1867" s="302">
        <v>39.805999999999997</v>
      </c>
      <c r="K1867" s="302">
        <v>39.584000000000003</v>
      </c>
      <c r="L1867" s="302">
        <v>41.470999999999997</v>
      </c>
      <c r="M1867" s="302">
        <v>39.773000000000003</v>
      </c>
      <c r="N1867" s="302">
        <v>39.787999999999997</v>
      </c>
      <c r="O1867" s="302">
        <v>40.54</v>
      </c>
      <c r="P1867" s="302">
        <v>39.670999999999999</v>
      </c>
      <c r="Q1867" s="302">
        <v>39.901000000000003</v>
      </c>
      <c r="R1867" s="302">
        <v>39.948999999999998</v>
      </c>
    </row>
    <row r="1868" spans="9:18">
      <c r="I1868" s="302">
        <v>39.991999999999997</v>
      </c>
      <c r="J1868" s="302">
        <v>39.701999999999998</v>
      </c>
      <c r="K1868" s="302">
        <v>39.545999999999999</v>
      </c>
      <c r="L1868" s="302">
        <v>41.482999999999997</v>
      </c>
      <c r="M1868" s="302">
        <v>39.734999999999999</v>
      </c>
      <c r="N1868" s="302">
        <v>39.75</v>
      </c>
      <c r="O1868" s="302">
        <v>143.21799999999999</v>
      </c>
      <c r="P1868" s="302">
        <v>39.651000000000003</v>
      </c>
      <c r="Q1868" s="302">
        <v>39.594000000000001</v>
      </c>
      <c r="R1868" s="302">
        <v>39.770000000000003</v>
      </c>
    </row>
    <row r="1869" spans="9:18">
      <c r="I1869" s="302">
        <v>40.040999999999997</v>
      </c>
      <c r="J1869" s="302">
        <v>39.738999999999997</v>
      </c>
      <c r="K1869" s="302">
        <v>39.415999999999997</v>
      </c>
      <c r="L1869" s="302">
        <v>41.158000000000001</v>
      </c>
      <c r="M1869" s="302">
        <v>39.682000000000002</v>
      </c>
      <c r="N1869" s="302">
        <v>39.866</v>
      </c>
      <c r="O1869" s="302">
        <v>40.753</v>
      </c>
      <c r="P1869" s="302">
        <v>39.649000000000001</v>
      </c>
      <c r="Q1869" s="302">
        <v>39.630000000000003</v>
      </c>
      <c r="R1869" s="302">
        <v>39.802999999999997</v>
      </c>
    </row>
    <row r="1870" spans="9:18">
      <c r="I1870" s="302">
        <v>40.555</v>
      </c>
      <c r="J1870" s="302">
        <v>39.564999999999998</v>
      </c>
      <c r="K1870" s="302">
        <v>39.564</v>
      </c>
      <c r="L1870" s="302">
        <v>41.33</v>
      </c>
      <c r="M1870" s="302">
        <v>39.692999999999998</v>
      </c>
      <c r="N1870" s="302">
        <v>39.808</v>
      </c>
      <c r="O1870" s="302">
        <v>40.302999999999997</v>
      </c>
      <c r="P1870" s="302">
        <v>39.631999999999998</v>
      </c>
      <c r="Q1870" s="302">
        <v>39.597000000000001</v>
      </c>
      <c r="R1870" s="302">
        <v>39.749000000000002</v>
      </c>
    </row>
    <row r="1871" spans="9:18">
      <c r="I1871" s="302">
        <v>40.113</v>
      </c>
      <c r="J1871" s="302">
        <v>39.718000000000004</v>
      </c>
      <c r="K1871" s="302">
        <v>39.390999999999998</v>
      </c>
      <c r="L1871" s="302">
        <v>41.055999999999997</v>
      </c>
      <c r="M1871" s="302">
        <v>39.777000000000001</v>
      </c>
      <c r="N1871" s="302">
        <v>39.697000000000003</v>
      </c>
      <c r="O1871" s="302">
        <v>40.103000000000002</v>
      </c>
      <c r="P1871" s="302">
        <v>39.686999999999998</v>
      </c>
      <c r="Q1871" s="302">
        <v>39.652999999999999</v>
      </c>
      <c r="R1871" s="302">
        <v>39.926000000000002</v>
      </c>
    </row>
    <row r="1872" spans="9:18">
      <c r="I1872" s="302">
        <v>39.799999999999997</v>
      </c>
      <c r="J1872" s="302">
        <v>39.75</v>
      </c>
      <c r="K1872" s="302">
        <v>39.451000000000001</v>
      </c>
      <c r="L1872" s="302">
        <v>42.503999999999998</v>
      </c>
      <c r="M1872" s="302">
        <v>39.615000000000002</v>
      </c>
      <c r="N1872" s="302">
        <v>39.731000000000002</v>
      </c>
      <c r="O1872" s="302">
        <v>39.97</v>
      </c>
      <c r="P1872" s="302">
        <v>39.488</v>
      </c>
      <c r="Q1872" s="302">
        <v>39.707999999999998</v>
      </c>
      <c r="R1872" s="302">
        <v>39.875</v>
      </c>
    </row>
    <row r="1873" spans="9:18">
      <c r="I1873" s="302">
        <v>39.828000000000003</v>
      </c>
      <c r="J1873" s="302">
        <v>39.628999999999998</v>
      </c>
      <c r="K1873" s="302">
        <v>39.607999999999997</v>
      </c>
      <c r="L1873" s="302">
        <v>41.816000000000003</v>
      </c>
      <c r="M1873" s="302">
        <v>39.770000000000003</v>
      </c>
      <c r="N1873" s="302">
        <v>39.756</v>
      </c>
      <c r="O1873" s="302">
        <v>40.917000000000002</v>
      </c>
      <c r="P1873" s="302">
        <v>39.512</v>
      </c>
      <c r="Q1873" s="302">
        <v>39.734999999999999</v>
      </c>
      <c r="R1873" s="302">
        <v>39.835999999999999</v>
      </c>
    </row>
    <row r="1874" spans="9:18">
      <c r="I1874" s="302">
        <v>39.835000000000001</v>
      </c>
      <c r="J1874" s="302">
        <v>39.545000000000002</v>
      </c>
      <c r="K1874" s="302">
        <v>39.908000000000001</v>
      </c>
      <c r="L1874" s="302">
        <v>41.231000000000002</v>
      </c>
      <c r="M1874" s="302">
        <v>39.613999999999997</v>
      </c>
      <c r="N1874" s="302">
        <v>39.929000000000002</v>
      </c>
      <c r="O1874" s="302">
        <v>40.146000000000001</v>
      </c>
      <c r="P1874" s="302">
        <v>39.529000000000003</v>
      </c>
      <c r="Q1874" s="302">
        <v>39.598999999999997</v>
      </c>
      <c r="R1874" s="302">
        <v>40.003</v>
      </c>
    </row>
    <row r="1875" spans="9:18">
      <c r="I1875" s="302">
        <v>40.533000000000001</v>
      </c>
      <c r="J1875" s="302">
        <v>39.738</v>
      </c>
      <c r="K1875" s="302">
        <v>39.475999999999999</v>
      </c>
      <c r="L1875" s="302">
        <v>40.917999999999999</v>
      </c>
      <c r="M1875" s="302">
        <v>39.475999999999999</v>
      </c>
      <c r="N1875" s="302">
        <v>39.81</v>
      </c>
      <c r="O1875" s="302">
        <v>39.741</v>
      </c>
      <c r="P1875" s="302">
        <v>39.585999999999999</v>
      </c>
      <c r="Q1875" s="302">
        <v>39.627000000000002</v>
      </c>
      <c r="R1875" s="302">
        <v>39.908999999999999</v>
      </c>
    </row>
    <row r="1876" spans="9:18">
      <c r="I1876" s="302">
        <v>40.192999999999998</v>
      </c>
      <c r="J1876" s="302">
        <v>39.619</v>
      </c>
      <c r="K1876" s="302">
        <v>39.393000000000001</v>
      </c>
      <c r="L1876" s="302">
        <v>40.908999999999999</v>
      </c>
      <c r="M1876" s="302">
        <v>39.72</v>
      </c>
      <c r="N1876" s="302">
        <v>39.767000000000003</v>
      </c>
      <c r="O1876" s="302">
        <v>40.058999999999997</v>
      </c>
      <c r="P1876" s="302">
        <v>39.744999999999997</v>
      </c>
      <c r="Q1876" s="302">
        <v>39.628999999999998</v>
      </c>
      <c r="R1876" s="302">
        <v>40.006999999999998</v>
      </c>
    </row>
    <row r="1877" spans="9:18">
      <c r="I1877" s="302">
        <v>40.36</v>
      </c>
      <c r="J1877" s="302">
        <v>39.835999999999999</v>
      </c>
      <c r="K1877" s="302">
        <v>39.658999999999999</v>
      </c>
      <c r="L1877" s="302">
        <v>40.959000000000003</v>
      </c>
      <c r="M1877" s="302">
        <v>39.792000000000002</v>
      </c>
      <c r="N1877" s="302">
        <v>39.770000000000003</v>
      </c>
      <c r="O1877" s="302">
        <v>39.895000000000003</v>
      </c>
      <c r="P1877" s="302">
        <v>39.344000000000001</v>
      </c>
      <c r="Q1877" s="302">
        <v>39.783000000000001</v>
      </c>
      <c r="R1877" s="302">
        <v>39.944000000000003</v>
      </c>
    </row>
    <row r="1878" spans="9:18">
      <c r="I1878" s="302">
        <v>40.234000000000002</v>
      </c>
      <c r="J1878" s="302">
        <v>39.729999999999997</v>
      </c>
      <c r="K1878" s="302">
        <v>39.412999999999997</v>
      </c>
      <c r="L1878" s="302">
        <v>41.566000000000003</v>
      </c>
      <c r="M1878" s="302">
        <v>39.482999999999997</v>
      </c>
      <c r="N1878" s="302">
        <v>40.045000000000002</v>
      </c>
      <c r="O1878" s="302">
        <v>39.9</v>
      </c>
      <c r="P1878" s="302">
        <v>39.469000000000001</v>
      </c>
      <c r="Q1878" s="302">
        <v>39.673999999999999</v>
      </c>
      <c r="R1878" s="302">
        <v>40.179000000000002</v>
      </c>
    </row>
    <row r="1879" spans="9:18">
      <c r="I1879" s="302">
        <v>40.012</v>
      </c>
      <c r="J1879" s="302">
        <v>39.481999999999999</v>
      </c>
      <c r="K1879" s="302">
        <v>39.369999999999997</v>
      </c>
      <c r="L1879" s="302">
        <v>40.838999999999999</v>
      </c>
      <c r="M1879" s="302">
        <v>39.68</v>
      </c>
      <c r="N1879" s="302">
        <v>40.06</v>
      </c>
      <c r="O1879" s="302">
        <v>39.957999999999998</v>
      </c>
      <c r="P1879" s="302">
        <v>39.387999999999998</v>
      </c>
      <c r="Q1879" s="302">
        <v>39.591999999999999</v>
      </c>
      <c r="R1879" s="302">
        <v>40.162999999999997</v>
      </c>
    </row>
    <row r="1880" spans="9:18">
      <c r="I1880" s="302">
        <v>40.222999999999999</v>
      </c>
      <c r="J1880" s="302">
        <v>39.646999999999998</v>
      </c>
      <c r="K1880" s="302">
        <v>39.552999999999997</v>
      </c>
      <c r="L1880" s="302">
        <v>42.103000000000002</v>
      </c>
      <c r="M1880" s="302">
        <v>39.847000000000001</v>
      </c>
      <c r="N1880" s="302">
        <v>39.664999999999999</v>
      </c>
      <c r="O1880" s="302">
        <v>39.936999999999998</v>
      </c>
      <c r="P1880" s="302">
        <v>39.334000000000003</v>
      </c>
      <c r="Q1880" s="302">
        <v>39.628999999999998</v>
      </c>
      <c r="R1880" s="302">
        <v>145.39500000000001</v>
      </c>
    </row>
    <row r="1881" spans="9:18">
      <c r="I1881" s="302">
        <v>40.384999999999998</v>
      </c>
      <c r="J1881" s="302">
        <v>39.710999999999999</v>
      </c>
      <c r="K1881" s="302">
        <v>39.540999999999997</v>
      </c>
      <c r="L1881" s="302">
        <v>41.155999999999999</v>
      </c>
      <c r="M1881" s="302">
        <v>39.713000000000001</v>
      </c>
      <c r="N1881" s="302">
        <v>40.531999999999996</v>
      </c>
      <c r="O1881" s="302">
        <v>40.228999999999999</v>
      </c>
      <c r="P1881" s="302">
        <v>39.353999999999999</v>
      </c>
      <c r="Q1881" s="302">
        <v>39.72</v>
      </c>
      <c r="R1881" s="302">
        <v>40.945999999999998</v>
      </c>
    </row>
    <row r="1882" spans="9:18">
      <c r="I1882" s="302">
        <v>40.305</v>
      </c>
      <c r="J1882" s="302">
        <v>39.744</v>
      </c>
      <c r="K1882" s="302">
        <v>39.375999999999998</v>
      </c>
      <c r="L1882" s="302">
        <v>40.828000000000003</v>
      </c>
      <c r="M1882" s="302">
        <v>39.723999999999997</v>
      </c>
      <c r="N1882" s="302">
        <v>40.017000000000003</v>
      </c>
      <c r="O1882" s="302">
        <v>39.875</v>
      </c>
      <c r="P1882" s="302">
        <v>39.546999999999997</v>
      </c>
      <c r="Q1882" s="302">
        <v>39.552</v>
      </c>
      <c r="R1882" s="302">
        <v>40.256999999999998</v>
      </c>
    </row>
    <row r="1883" spans="9:18">
      <c r="I1883" s="302">
        <v>40.148000000000003</v>
      </c>
      <c r="J1883" s="302">
        <v>39.622999999999998</v>
      </c>
      <c r="K1883" s="302">
        <v>39.412999999999997</v>
      </c>
      <c r="L1883" s="302">
        <v>40.866</v>
      </c>
      <c r="M1883" s="302">
        <v>39.798999999999999</v>
      </c>
      <c r="N1883" s="302">
        <v>40.427</v>
      </c>
      <c r="O1883" s="302">
        <v>39.701999999999998</v>
      </c>
      <c r="P1883" s="302">
        <v>39.482999999999997</v>
      </c>
      <c r="Q1883" s="302">
        <v>39.548000000000002</v>
      </c>
      <c r="R1883" s="302">
        <v>40.243000000000002</v>
      </c>
    </row>
    <row r="1884" spans="9:18">
      <c r="I1884" s="302">
        <v>40.070999999999998</v>
      </c>
      <c r="J1884" s="302">
        <v>39.728000000000002</v>
      </c>
      <c r="K1884" s="302">
        <v>39.362000000000002</v>
      </c>
      <c r="L1884" s="302">
        <v>48.372999999999998</v>
      </c>
      <c r="M1884" s="302">
        <v>39.89</v>
      </c>
      <c r="N1884" s="302">
        <v>39.726999999999997</v>
      </c>
      <c r="O1884" s="302">
        <v>39.973999999999997</v>
      </c>
      <c r="P1884" s="302">
        <v>39.554000000000002</v>
      </c>
      <c r="Q1884" s="302">
        <v>39.594000000000001</v>
      </c>
      <c r="R1884" s="302">
        <v>40.051000000000002</v>
      </c>
    </row>
    <row r="1885" spans="9:18">
      <c r="I1885" s="302">
        <v>40.491999999999997</v>
      </c>
      <c r="J1885" s="302">
        <v>39.683</v>
      </c>
      <c r="K1885" s="302">
        <v>39.537999999999997</v>
      </c>
      <c r="L1885" s="302">
        <v>40.746000000000002</v>
      </c>
      <c r="M1885" s="302">
        <v>39.774000000000001</v>
      </c>
      <c r="N1885" s="302">
        <v>39.887</v>
      </c>
      <c r="O1885" s="302">
        <v>40.033999999999999</v>
      </c>
      <c r="P1885" s="302">
        <v>39.375</v>
      </c>
      <c r="Q1885" s="302">
        <v>39.457000000000001</v>
      </c>
      <c r="R1885" s="302">
        <v>40.973999999999997</v>
      </c>
    </row>
    <row r="1886" spans="9:18">
      <c r="I1886" s="302">
        <v>40.430999999999997</v>
      </c>
      <c r="J1886" s="302">
        <v>39.905999999999999</v>
      </c>
      <c r="K1886" s="302">
        <v>39.305</v>
      </c>
      <c r="L1886" s="302">
        <v>41.802999999999997</v>
      </c>
      <c r="M1886" s="302">
        <v>39.859000000000002</v>
      </c>
      <c r="N1886" s="302">
        <v>39.835000000000001</v>
      </c>
      <c r="O1886" s="302">
        <v>39.857999999999997</v>
      </c>
      <c r="P1886" s="302">
        <v>39.509</v>
      </c>
      <c r="Q1886" s="302">
        <v>39.613</v>
      </c>
      <c r="R1886" s="302">
        <v>39.85</v>
      </c>
    </row>
    <row r="1887" spans="9:18">
      <c r="I1887" s="302">
        <v>40.128</v>
      </c>
      <c r="J1887" s="302">
        <v>39.759</v>
      </c>
      <c r="K1887" s="302">
        <v>39.500999999999998</v>
      </c>
      <c r="L1887" s="302">
        <v>41.570999999999998</v>
      </c>
      <c r="M1887" s="302">
        <v>39.753</v>
      </c>
      <c r="N1887" s="302">
        <v>39.732999999999997</v>
      </c>
      <c r="O1887" s="302">
        <v>40.21</v>
      </c>
      <c r="P1887" s="302">
        <v>39.527999999999999</v>
      </c>
      <c r="Q1887" s="302">
        <v>39.720999999999997</v>
      </c>
      <c r="R1887" s="302">
        <v>39.881</v>
      </c>
    </row>
    <row r="1888" spans="9:18">
      <c r="I1888" s="302">
        <v>40.128999999999998</v>
      </c>
      <c r="J1888" s="302">
        <v>39.814999999999998</v>
      </c>
      <c r="K1888" s="302">
        <v>39.375999999999998</v>
      </c>
      <c r="L1888" s="302">
        <v>41.036000000000001</v>
      </c>
      <c r="M1888" s="302">
        <v>39.795999999999999</v>
      </c>
      <c r="N1888" s="302">
        <v>39.642000000000003</v>
      </c>
      <c r="O1888" s="302">
        <v>40.15</v>
      </c>
      <c r="P1888" s="302">
        <v>39.573</v>
      </c>
      <c r="Q1888" s="302">
        <v>39.588000000000001</v>
      </c>
      <c r="R1888" s="302">
        <v>40.170999999999999</v>
      </c>
    </row>
    <row r="1889" spans="9:18">
      <c r="I1889" s="302">
        <v>40.369999999999997</v>
      </c>
      <c r="J1889" s="302">
        <v>39.631</v>
      </c>
      <c r="K1889" s="302">
        <v>39.386000000000003</v>
      </c>
      <c r="L1889" s="302">
        <v>41.058</v>
      </c>
      <c r="M1889" s="302">
        <v>39.689</v>
      </c>
      <c r="N1889" s="302">
        <v>39.988999999999997</v>
      </c>
      <c r="O1889" s="302">
        <v>39.854999999999997</v>
      </c>
      <c r="P1889" s="302">
        <v>39.325000000000003</v>
      </c>
      <c r="Q1889" s="302">
        <v>39.558999999999997</v>
      </c>
      <c r="R1889" s="302">
        <v>40.128</v>
      </c>
    </row>
    <row r="1890" spans="9:18">
      <c r="I1890" s="302">
        <v>144.71899999999999</v>
      </c>
      <c r="J1890" s="302">
        <v>39.811</v>
      </c>
      <c r="K1890" s="302">
        <v>39.393999999999998</v>
      </c>
      <c r="L1890" s="302">
        <v>41.122</v>
      </c>
      <c r="M1890" s="302">
        <v>39.737000000000002</v>
      </c>
      <c r="N1890" s="302">
        <v>39.545000000000002</v>
      </c>
      <c r="O1890" s="302">
        <v>40.070999999999998</v>
      </c>
      <c r="P1890" s="302">
        <v>39.512</v>
      </c>
      <c r="Q1890" s="302">
        <v>39.820999999999998</v>
      </c>
      <c r="R1890" s="302">
        <v>39.686999999999998</v>
      </c>
    </row>
    <row r="1891" spans="9:18">
      <c r="I1891" s="302">
        <v>40.328000000000003</v>
      </c>
      <c r="J1891" s="302">
        <v>39.868000000000002</v>
      </c>
      <c r="K1891" s="302">
        <v>39.311</v>
      </c>
      <c r="L1891" s="302">
        <v>40.831000000000003</v>
      </c>
      <c r="M1891" s="302">
        <v>40.432000000000002</v>
      </c>
      <c r="N1891" s="302">
        <v>39.83</v>
      </c>
      <c r="O1891" s="302">
        <v>40.1</v>
      </c>
      <c r="P1891" s="302">
        <v>39.514000000000003</v>
      </c>
      <c r="Q1891" s="302">
        <v>39.646999999999998</v>
      </c>
      <c r="R1891" s="302">
        <v>39.72</v>
      </c>
    </row>
    <row r="1892" spans="9:18">
      <c r="I1892" s="302">
        <v>40.017000000000003</v>
      </c>
      <c r="J1892" s="302">
        <v>39.831000000000003</v>
      </c>
      <c r="K1892" s="302">
        <v>39.415999999999997</v>
      </c>
      <c r="L1892" s="302">
        <v>41.701000000000001</v>
      </c>
      <c r="M1892" s="302">
        <v>39.866</v>
      </c>
      <c r="N1892" s="302">
        <v>39.603999999999999</v>
      </c>
      <c r="O1892" s="302">
        <v>39.716999999999999</v>
      </c>
      <c r="P1892" s="302">
        <v>39.499000000000002</v>
      </c>
      <c r="Q1892" s="302">
        <v>39.807000000000002</v>
      </c>
      <c r="R1892" s="302">
        <v>39.848999999999997</v>
      </c>
    </row>
    <row r="1893" spans="9:18">
      <c r="I1893" s="302">
        <v>40.07</v>
      </c>
      <c r="J1893" s="302">
        <v>40.493000000000002</v>
      </c>
      <c r="K1893" s="302">
        <v>39.445</v>
      </c>
      <c r="L1893" s="302">
        <v>41.232999999999997</v>
      </c>
      <c r="M1893" s="302">
        <v>39.963999999999999</v>
      </c>
      <c r="N1893" s="302">
        <v>39.725999999999999</v>
      </c>
      <c r="O1893" s="302">
        <v>39.834000000000003</v>
      </c>
      <c r="P1893" s="302">
        <v>39.469000000000001</v>
      </c>
      <c r="Q1893" s="302">
        <v>39.662999999999997</v>
      </c>
      <c r="R1893" s="302">
        <v>39.738</v>
      </c>
    </row>
    <row r="1894" spans="9:18">
      <c r="I1894" s="302">
        <v>39.613</v>
      </c>
      <c r="J1894" s="302">
        <v>40.360999999999997</v>
      </c>
      <c r="K1894" s="302">
        <v>39.814999999999998</v>
      </c>
      <c r="L1894" s="302">
        <v>42.460999999999999</v>
      </c>
      <c r="M1894" s="302">
        <v>40.796999999999997</v>
      </c>
      <c r="N1894" s="302">
        <v>39.716000000000001</v>
      </c>
      <c r="O1894" s="302">
        <v>39.991</v>
      </c>
      <c r="P1894" s="302">
        <v>39.548000000000002</v>
      </c>
      <c r="Q1894" s="302">
        <v>39.784999999999997</v>
      </c>
      <c r="R1894" s="302">
        <v>39.801000000000002</v>
      </c>
    </row>
    <row r="1895" spans="9:18">
      <c r="I1895" s="302">
        <v>39.701000000000001</v>
      </c>
      <c r="J1895" s="302">
        <v>40.69</v>
      </c>
      <c r="K1895" s="302">
        <v>39.521000000000001</v>
      </c>
      <c r="L1895" s="302">
        <v>42.597999999999999</v>
      </c>
      <c r="M1895" s="302">
        <v>40.204000000000001</v>
      </c>
      <c r="N1895" s="302">
        <v>39.779000000000003</v>
      </c>
      <c r="O1895" s="302">
        <v>39.895000000000003</v>
      </c>
      <c r="P1895" s="302">
        <v>40.177</v>
      </c>
      <c r="Q1895" s="302">
        <v>39.753</v>
      </c>
      <c r="R1895" s="302">
        <v>40.031999999999996</v>
      </c>
    </row>
    <row r="1896" spans="9:18">
      <c r="I1896" s="302">
        <v>39.771000000000001</v>
      </c>
      <c r="J1896" s="302">
        <v>39.912999999999997</v>
      </c>
      <c r="K1896" s="302">
        <v>39.386000000000003</v>
      </c>
      <c r="L1896" s="302">
        <v>41.685000000000002</v>
      </c>
      <c r="M1896" s="302">
        <v>39.713000000000001</v>
      </c>
      <c r="N1896" s="302">
        <v>39.939</v>
      </c>
      <c r="O1896" s="302">
        <v>39.844000000000001</v>
      </c>
      <c r="P1896" s="302">
        <v>141.601</v>
      </c>
      <c r="Q1896" s="302">
        <v>39.567</v>
      </c>
      <c r="R1896" s="302">
        <v>40.119999999999997</v>
      </c>
    </row>
    <row r="1897" spans="9:18">
      <c r="I1897" s="302">
        <v>40.04</v>
      </c>
      <c r="J1897" s="302">
        <v>39.604999999999997</v>
      </c>
      <c r="K1897" s="302">
        <v>39.338000000000001</v>
      </c>
      <c r="L1897" s="302">
        <v>41.165999999999997</v>
      </c>
      <c r="M1897" s="302">
        <v>39.79</v>
      </c>
      <c r="N1897" s="302">
        <v>39.905999999999999</v>
      </c>
      <c r="O1897" s="302">
        <v>40.131999999999998</v>
      </c>
      <c r="P1897" s="302">
        <v>40.168999999999997</v>
      </c>
      <c r="Q1897" s="302">
        <v>39.503</v>
      </c>
      <c r="R1897" s="302">
        <v>39.929000000000002</v>
      </c>
    </row>
    <row r="1898" spans="9:18">
      <c r="I1898" s="302">
        <v>39.488</v>
      </c>
      <c r="J1898" s="302">
        <v>39.628</v>
      </c>
      <c r="K1898" s="302">
        <v>39.335999999999999</v>
      </c>
      <c r="L1898" s="302">
        <v>41.23</v>
      </c>
      <c r="M1898" s="302">
        <v>39.728999999999999</v>
      </c>
      <c r="N1898" s="302">
        <v>39.909999999999997</v>
      </c>
      <c r="O1898" s="302">
        <v>40.616999999999997</v>
      </c>
      <c r="P1898" s="302">
        <v>39.722000000000001</v>
      </c>
      <c r="Q1898" s="302">
        <v>39.472999999999999</v>
      </c>
      <c r="R1898" s="302">
        <v>40.206000000000003</v>
      </c>
    </row>
    <row r="1899" spans="9:18">
      <c r="I1899" s="302">
        <v>39.549999999999997</v>
      </c>
      <c r="J1899" s="302">
        <v>39.822000000000003</v>
      </c>
      <c r="K1899" s="302">
        <v>40.130000000000003</v>
      </c>
      <c r="L1899" s="302">
        <v>41.161000000000001</v>
      </c>
      <c r="M1899" s="302">
        <v>39.738</v>
      </c>
      <c r="N1899" s="302">
        <v>39.978000000000002</v>
      </c>
      <c r="O1899" s="302">
        <v>40.014000000000003</v>
      </c>
      <c r="P1899" s="302">
        <v>39.700000000000003</v>
      </c>
      <c r="Q1899" s="302">
        <v>39.527000000000001</v>
      </c>
      <c r="R1899" s="302">
        <v>39.969000000000001</v>
      </c>
    </row>
    <row r="1900" spans="9:18">
      <c r="I1900" s="302">
        <v>39.621000000000002</v>
      </c>
      <c r="J1900" s="302">
        <v>39.667000000000002</v>
      </c>
      <c r="K1900" s="302">
        <v>39.485999999999997</v>
      </c>
      <c r="L1900" s="302">
        <v>41.709000000000003</v>
      </c>
      <c r="M1900" s="302">
        <v>39.567999999999998</v>
      </c>
      <c r="N1900" s="302">
        <v>39.764000000000003</v>
      </c>
      <c r="O1900" s="302">
        <v>39.555</v>
      </c>
      <c r="P1900" s="302">
        <v>39.762999999999998</v>
      </c>
      <c r="Q1900" s="302">
        <v>39.414000000000001</v>
      </c>
      <c r="R1900" s="302">
        <v>39.875999999999998</v>
      </c>
    </row>
    <row r="1901" spans="9:18">
      <c r="I1901" s="302">
        <v>39.606000000000002</v>
      </c>
      <c r="J1901" s="302">
        <v>39.956000000000003</v>
      </c>
      <c r="K1901" s="302">
        <v>39.332000000000001</v>
      </c>
      <c r="L1901" s="302">
        <v>41.206000000000003</v>
      </c>
      <c r="M1901" s="302">
        <v>40.406999999999996</v>
      </c>
      <c r="N1901" s="302">
        <v>39.781999999999996</v>
      </c>
      <c r="O1901" s="302">
        <v>39.820999999999998</v>
      </c>
      <c r="P1901" s="302">
        <v>40.238999999999997</v>
      </c>
      <c r="Q1901" s="302">
        <v>39.750999999999998</v>
      </c>
      <c r="R1901" s="302">
        <v>40.204000000000001</v>
      </c>
    </row>
    <row r="1902" spans="9:18">
      <c r="I1902" s="302">
        <v>39.887999999999998</v>
      </c>
      <c r="J1902" s="302">
        <v>39.993000000000002</v>
      </c>
      <c r="K1902" s="302">
        <v>39.369999999999997</v>
      </c>
      <c r="L1902" s="302">
        <v>40.938000000000002</v>
      </c>
      <c r="M1902" s="302">
        <v>141.94</v>
      </c>
      <c r="N1902" s="302">
        <v>39.923000000000002</v>
      </c>
      <c r="O1902" s="302">
        <v>39.637</v>
      </c>
      <c r="P1902" s="302">
        <v>39.71</v>
      </c>
      <c r="Q1902" s="302">
        <v>39.575000000000003</v>
      </c>
      <c r="R1902" s="302">
        <v>40.128999999999998</v>
      </c>
    </row>
    <row r="1903" spans="9:18">
      <c r="I1903" s="302">
        <v>40.854999999999997</v>
      </c>
      <c r="J1903" s="302">
        <v>40.048999999999999</v>
      </c>
      <c r="K1903" s="302">
        <v>39.375</v>
      </c>
      <c r="L1903" s="302">
        <v>42.146000000000001</v>
      </c>
      <c r="M1903" s="302">
        <v>40.241</v>
      </c>
      <c r="N1903" s="302">
        <v>39.573</v>
      </c>
      <c r="O1903" s="302">
        <v>39.997</v>
      </c>
      <c r="P1903" s="302">
        <v>39.539000000000001</v>
      </c>
      <c r="Q1903" s="302">
        <v>39.579000000000001</v>
      </c>
      <c r="R1903" s="302">
        <v>39.954999999999998</v>
      </c>
    </row>
    <row r="1904" spans="9:18">
      <c r="I1904" s="302">
        <v>41.341000000000001</v>
      </c>
      <c r="J1904" s="302">
        <v>40.222999999999999</v>
      </c>
      <c r="K1904" s="302">
        <v>39.362000000000002</v>
      </c>
      <c r="L1904" s="302">
        <v>40.905000000000001</v>
      </c>
      <c r="M1904" s="302">
        <v>40.168999999999997</v>
      </c>
      <c r="N1904" s="302">
        <v>40.128999999999998</v>
      </c>
      <c r="O1904" s="302">
        <v>39.968000000000004</v>
      </c>
      <c r="P1904" s="302">
        <v>39.637</v>
      </c>
      <c r="Q1904" s="302">
        <v>39.47</v>
      </c>
      <c r="R1904" s="302">
        <v>39.764000000000003</v>
      </c>
    </row>
    <row r="1905" spans="9:18">
      <c r="I1905" s="302">
        <v>39.972999999999999</v>
      </c>
      <c r="J1905" s="302">
        <v>39.777999999999999</v>
      </c>
      <c r="K1905" s="302">
        <v>39.444000000000003</v>
      </c>
      <c r="L1905" s="302">
        <v>40.668999999999997</v>
      </c>
      <c r="M1905" s="302">
        <v>40.015000000000001</v>
      </c>
      <c r="N1905" s="302">
        <v>39.863999999999997</v>
      </c>
      <c r="O1905" s="302">
        <v>40.161000000000001</v>
      </c>
      <c r="P1905" s="302">
        <v>39.639000000000003</v>
      </c>
      <c r="Q1905" s="302">
        <v>39.466000000000001</v>
      </c>
      <c r="R1905" s="302">
        <v>40.164999999999999</v>
      </c>
    </row>
    <row r="1906" spans="9:18">
      <c r="I1906" s="302">
        <v>39.683999999999997</v>
      </c>
      <c r="J1906" s="302">
        <v>39.857999999999997</v>
      </c>
      <c r="K1906" s="302">
        <v>39.350999999999999</v>
      </c>
      <c r="L1906" s="302">
        <v>41.146000000000001</v>
      </c>
      <c r="M1906" s="302">
        <v>40.332999999999998</v>
      </c>
      <c r="N1906" s="302">
        <v>40.331000000000003</v>
      </c>
      <c r="O1906" s="302">
        <v>39.851999999999997</v>
      </c>
      <c r="P1906" s="302">
        <v>39.752000000000002</v>
      </c>
      <c r="Q1906" s="302">
        <v>39.805999999999997</v>
      </c>
      <c r="R1906" s="302">
        <v>39.664000000000001</v>
      </c>
    </row>
    <row r="1907" spans="9:18">
      <c r="I1907" s="302">
        <v>39.753999999999998</v>
      </c>
      <c r="J1907" s="302">
        <v>39.792999999999999</v>
      </c>
      <c r="K1907" s="302">
        <v>39.329000000000001</v>
      </c>
      <c r="L1907" s="302">
        <v>40.777999999999999</v>
      </c>
      <c r="M1907" s="302">
        <v>40.220999999999997</v>
      </c>
      <c r="N1907" s="302">
        <v>39.985999999999997</v>
      </c>
      <c r="O1907" s="302">
        <v>40.020000000000003</v>
      </c>
      <c r="P1907" s="302">
        <v>39.859000000000002</v>
      </c>
      <c r="Q1907" s="302">
        <v>40.539000000000001</v>
      </c>
      <c r="R1907" s="302">
        <v>40.17</v>
      </c>
    </row>
    <row r="1908" spans="9:18">
      <c r="I1908" s="302">
        <v>39.581000000000003</v>
      </c>
      <c r="J1908" s="302">
        <v>39.793999999999997</v>
      </c>
      <c r="K1908" s="302">
        <v>39.363</v>
      </c>
      <c r="L1908" s="302">
        <v>44.911999999999999</v>
      </c>
      <c r="M1908" s="302">
        <v>40.171999999999997</v>
      </c>
      <c r="N1908" s="302">
        <v>39.832999999999998</v>
      </c>
      <c r="O1908" s="302">
        <v>40.088000000000001</v>
      </c>
      <c r="P1908" s="302">
        <v>39.686999999999998</v>
      </c>
      <c r="Q1908" s="302">
        <v>40.965000000000003</v>
      </c>
      <c r="R1908" s="302">
        <v>141.80699999999999</v>
      </c>
    </row>
    <row r="1909" spans="9:18">
      <c r="I1909" s="302">
        <v>39.630000000000003</v>
      </c>
      <c r="J1909" s="302">
        <v>39.871000000000002</v>
      </c>
      <c r="K1909" s="302">
        <v>39.283000000000001</v>
      </c>
      <c r="L1909" s="302">
        <v>43.087000000000003</v>
      </c>
      <c r="M1909" s="302">
        <v>40.067</v>
      </c>
      <c r="N1909" s="302">
        <v>39.768999999999998</v>
      </c>
      <c r="O1909" s="302">
        <v>141.76</v>
      </c>
      <c r="P1909" s="302">
        <v>39.637</v>
      </c>
      <c r="Q1909" s="302">
        <v>39.673000000000002</v>
      </c>
      <c r="R1909" s="302">
        <v>40.686999999999998</v>
      </c>
    </row>
    <row r="1910" spans="9:18">
      <c r="I1910" s="302">
        <v>39.588000000000001</v>
      </c>
      <c r="J1910" s="302">
        <v>39.970999999999997</v>
      </c>
      <c r="K1910" s="302">
        <v>39.456000000000003</v>
      </c>
      <c r="L1910" s="302">
        <v>41.293999999999997</v>
      </c>
      <c r="M1910" s="302">
        <v>40.027000000000001</v>
      </c>
      <c r="N1910" s="302">
        <v>39.957999999999998</v>
      </c>
      <c r="O1910" s="302">
        <v>41.122</v>
      </c>
      <c r="P1910" s="302">
        <v>39.729999999999997</v>
      </c>
      <c r="Q1910" s="302">
        <v>39.491</v>
      </c>
      <c r="R1910" s="302">
        <v>40.265999999999998</v>
      </c>
    </row>
    <row r="1911" spans="9:18">
      <c r="I1911" s="302">
        <v>39.472999999999999</v>
      </c>
      <c r="J1911" s="302">
        <v>140.934</v>
      </c>
      <c r="K1911" s="302">
        <v>39.555</v>
      </c>
      <c r="L1911" s="302">
        <v>41.63</v>
      </c>
      <c r="M1911" s="302">
        <v>39.904000000000003</v>
      </c>
      <c r="N1911" s="302">
        <v>39.811999999999998</v>
      </c>
      <c r="O1911" s="302">
        <v>40.988999999999997</v>
      </c>
      <c r="P1911" s="302">
        <v>39.600999999999999</v>
      </c>
      <c r="Q1911" s="302">
        <v>39.784999999999997</v>
      </c>
      <c r="R1911" s="302">
        <v>40.067999999999998</v>
      </c>
    </row>
    <row r="1912" spans="9:18">
      <c r="I1912" s="302">
        <v>39.670999999999999</v>
      </c>
      <c r="J1912" s="302">
        <v>40.372999999999998</v>
      </c>
      <c r="K1912" s="302">
        <v>39.871000000000002</v>
      </c>
      <c r="L1912" s="302">
        <v>40.9</v>
      </c>
      <c r="M1912" s="302">
        <v>39.856000000000002</v>
      </c>
      <c r="N1912" s="302">
        <v>39.792000000000002</v>
      </c>
      <c r="O1912" s="302">
        <v>40.628</v>
      </c>
      <c r="P1912" s="302">
        <v>39.642000000000003</v>
      </c>
      <c r="Q1912" s="302">
        <v>39.539000000000001</v>
      </c>
      <c r="R1912" s="302">
        <v>40.603000000000002</v>
      </c>
    </row>
    <row r="1913" spans="9:18">
      <c r="I1913" s="302">
        <v>39.536999999999999</v>
      </c>
      <c r="J1913" s="302">
        <v>40.287999999999997</v>
      </c>
      <c r="K1913" s="302">
        <v>40.351999999999997</v>
      </c>
      <c r="L1913" s="302">
        <v>41.439</v>
      </c>
      <c r="M1913" s="302">
        <v>39.768000000000001</v>
      </c>
      <c r="N1913" s="302">
        <v>40.033999999999999</v>
      </c>
      <c r="O1913" s="302">
        <v>40.405999999999999</v>
      </c>
      <c r="P1913" s="302">
        <v>39.78</v>
      </c>
      <c r="Q1913" s="302">
        <v>39.558</v>
      </c>
      <c r="R1913" s="302">
        <v>40.411000000000001</v>
      </c>
    </row>
    <row r="1914" spans="9:18">
      <c r="I1914" s="302">
        <v>39.506</v>
      </c>
      <c r="J1914" s="302">
        <v>40.183999999999997</v>
      </c>
      <c r="K1914" s="302">
        <v>39.534999999999997</v>
      </c>
      <c r="L1914" s="302">
        <v>41.167000000000002</v>
      </c>
      <c r="M1914" s="302">
        <v>39.911000000000001</v>
      </c>
      <c r="N1914" s="302">
        <v>40.088000000000001</v>
      </c>
      <c r="O1914" s="302">
        <v>41.53</v>
      </c>
      <c r="P1914" s="302">
        <v>39.697000000000003</v>
      </c>
      <c r="Q1914" s="302">
        <v>39.491999999999997</v>
      </c>
      <c r="R1914" s="302">
        <v>40.012</v>
      </c>
    </row>
    <row r="1915" spans="9:18">
      <c r="I1915" s="302">
        <v>39.466999999999999</v>
      </c>
      <c r="J1915" s="302">
        <v>40.203000000000003</v>
      </c>
      <c r="K1915" s="302">
        <v>39.552</v>
      </c>
      <c r="L1915" s="302">
        <v>41.359000000000002</v>
      </c>
      <c r="M1915" s="302">
        <v>39.96</v>
      </c>
      <c r="N1915" s="302">
        <v>40.113</v>
      </c>
      <c r="O1915" s="302">
        <v>40.418999999999997</v>
      </c>
      <c r="P1915" s="302">
        <v>39.750999999999998</v>
      </c>
      <c r="Q1915" s="302">
        <v>39.676000000000002</v>
      </c>
      <c r="R1915" s="302">
        <v>40.512999999999998</v>
      </c>
    </row>
    <row r="1916" spans="9:18">
      <c r="I1916" s="302">
        <v>39.685000000000002</v>
      </c>
      <c r="J1916" s="302">
        <v>39.893000000000001</v>
      </c>
      <c r="K1916" s="302">
        <v>39.472000000000001</v>
      </c>
      <c r="L1916" s="302">
        <v>41.573</v>
      </c>
      <c r="M1916" s="302">
        <v>39.83</v>
      </c>
      <c r="N1916" s="302">
        <v>39.816000000000003</v>
      </c>
      <c r="O1916" s="302">
        <v>40.543999999999997</v>
      </c>
      <c r="P1916" s="302">
        <v>39.639000000000003</v>
      </c>
      <c r="Q1916" s="302">
        <v>39.585999999999999</v>
      </c>
      <c r="R1916" s="302">
        <v>40.076000000000001</v>
      </c>
    </row>
    <row r="1917" spans="9:18">
      <c r="I1917" s="302">
        <v>39.432000000000002</v>
      </c>
      <c r="J1917" s="302">
        <v>40.094000000000001</v>
      </c>
      <c r="K1917" s="302">
        <v>39.552999999999997</v>
      </c>
      <c r="L1917" s="302">
        <v>42.802</v>
      </c>
      <c r="M1917" s="302">
        <v>39.747999999999998</v>
      </c>
      <c r="N1917" s="302">
        <v>39.762999999999998</v>
      </c>
      <c r="O1917" s="302">
        <v>40.676000000000002</v>
      </c>
      <c r="P1917" s="302">
        <v>39.729999999999997</v>
      </c>
      <c r="Q1917" s="302">
        <v>39.475000000000001</v>
      </c>
      <c r="R1917" s="302">
        <v>40.249000000000002</v>
      </c>
    </row>
    <row r="1918" spans="9:18">
      <c r="I1918" s="302">
        <v>39.43</v>
      </c>
      <c r="J1918" s="302">
        <v>40.015999999999998</v>
      </c>
      <c r="K1918" s="302">
        <v>39.387999999999998</v>
      </c>
      <c r="L1918" s="302">
        <v>43.098999999999997</v>
      </c>
      <c r="M1918" s="302">
        <v>39.756999999999998</v>
      </c>
      <c r="N1918" s="302">
        <v>39.768000000000001</v>
      </c>
      <c r="O1918" s="302">
        <v>40.581000000000003</v>
      </c>
      <c r="P1918" s="302">
        <v>39.935000000000002</v>
      </c>
      <c r="Q1918" s="302">
        <v>39.868000000000002</v>
      </c>
      <c r="R1918" s="302">
        <v>40.069000000000003</v>
      </c>
    </row>
    <row r="1919" spans="9:18">
      <c r="I1919" s="302">
        <v>39.572000000000003</v>
      </c>
      <c r="J1919" s="302">
        <v>40.021000000000001</v>
      </c>
      <c r="K1919" s="302">
        <v>39.424999999999997</v>
      </c>
      <c r="L1919" s="302">
        <v>41.597000000000001</v>
      </c>
      <c r="M1919" s="302">
        <v>39.637999999999998</v>
      </c>
      <c r="N1919" s="302">
        <v>40.142000000000003</v>
      </c>
      <c r="O1919" s="302">
        <v>40.420999999999999</v>
      </c>
      <c r="P1919" s="302">
        <v>40.627000000000002</v>
      </c>
      <c r="Q1919" s="302">
        <v>140.143</v>
      </c>
      <c r="R1919" s="302">
        <v>40.021999999999998</v>
      </c>
    </row>
    <row r="1920" spans="9:18">
      <c r="I1920" s="302">
        <v>39.795999999999999</v>
      </c>
      <c r="J1920" s="302">
        <v>39.902000000000001</v>
      </c>
      <c r="K1920" s="302">
        <v>39.584000000000003</v>
      </c>
      <c r="L1920" s="302">
        <v>42.658999999999999</v>
      </c>
      <c r="M1920" s="302">
        <v>39.796999999999997</v>
      </c>
      <c r="N1920" s="302">
        <v>39.844000000000001</v>
      </c>
      <c r="O1920" s="302">
        <v>40.494999999999997</v>
      </c>
      <c r="P1920" s="302">
        <v>39.691000000000003</v>
      </c>
      <c r="Q1920" s="302">
        <v>39.872</v>
      </c>
      <c r="R1920" s="302">
        <v>40.393999999999998</v>
      </c>
    </row>
    <row r="1921" spans="9:18">
      <c r="I1921" s="302">
        <v>39.677</v>
      </c>
      <c r="J1921" s="302">
        <v>39.902000000000001</v>
      </c>
      <c r="K1921" s="302">
        <v>39.594000000000001</v>
      </c>
      <c r="L1921" s="302">
        <v>41.381999999999998</v>
      </c>
      <c r="M1921" s="302">
        <v>40.246000000000002</v>
      </c>
      <c r="N1921" s="302">
        <v>39.722000000000001</v>
      </c>
      <c r="O1921" s="302">
        <v>40.622999999999998</v>
      </c>
      <c r="P1921" s="302">
        <v>39.811999999999998</v>
      </c>
      <c r="Q1921" s="302">
        <v>39.930999999999997</v>
      </c>
      <c r="R1921" s="302">
        <v>40.125</v>
      </c>
    </row>
    <row r="1922" spans="9:18">
      <c r="I1922" s="302">
        <v>39.685000000000002</v>
      </c>
      <c r="J1922" s="302">
        <v>39.764000000000003</v>
      </c>
      <c r="K1922" s="302">
        <v>39.524000000000001</v>
      </c>
      <c r="L1922" s="302">
        <v>41.593000000000004</v>
      </c>
      <c r="M1922" s="302">
        <v>39.857999999999997</v>
      </c>
      <c r="N1922" s="302">
        <v>40.320999999999998</v>
      </c>
      <c r="O1922" s="302">
        <v>40.924999999999997</v>
      </c>
      <c r="P1922" s="302">
        <v>39.646999999999998</v>
      </c>
      <c r="Q1922" s="302">
        <v>39.637999999999998</v>
      </c>
      <c r="R1922" s="302">
        <v>40.143000000000001</v>
      </c>
    </row>
    <row r="1923" spans="9:18">
      <c r="I1923" s="302">
        <v>39.670999999999999</v>
      </c>
      <c r="J1923" s="302">
        <v>40.003</v>
      </c>
      <c r="K1923" s="302">
        <v>39.485999999999997</v>
      </c>
      <c r="L1923" s="302">
        <v>43.662999999999997</v>
      </c>
      <c r="M1923" s="302">
        <v>39.832000000000001</v>
      </c>
      <c r="N1923" s="302">
        <v>39.862000000000002</v>
      </c>
      <c r="O1923" s="302">
        <v>40.451999999999998</v>
      </c>
      <c r="P1923" s="302">
        <v>40.173999999999999</v>
      </c>
      <c r="Q1923" s="302">
        <v>39.689</v>
      </c>
      <c r="R1923" s="302">
        <v>39.970999999999997</v>
      </c>
    </row>
    <row r="1924" spans="9:18">
      <c r="I1924" s="302">
        <v>39.442999999999998</v>
      </c>
      <c r="J1924" s="302">
        <v>39.862000000000002</v>
      </c>
      <c r="K1924" s="302">
        <v>39.610999999999997</v>
      </c>
      <c r="L1924" s="302">
        <v>42.512</v>
      </c>
      <c r="M1924" s="302">
        <v>39.683</v>
      </c>
      <c r="N1924" s="302">
        <v>40.387999999999998</v>
      </c>
      <c r="O1924" s="302">
        <v>40.481000000000002</v>
      </c>
      <c r="P1924" s="302">
        <v>141.33099999999999</v>
      </c>
      <c r="Q1924" s="302">
        <v>39.572000000000003</v>
      </c>
      <c r="R1924" s="302">
        <v>40.177</v>
      </c>
    </row>
    <row r="1925" spans="9:18">
      <c r="I1925" s="302">
        <v>39.478000000000002</v>
      </c>
      <c r="J1925" s="302">
        <v>40.604999999999997</v>
      </c>
      <c r="K1925" s="302">
        <v>39.526000000000003</v>
      </c>
      <c r="L1925" s="302">
        <v>42.162999999999997</v>
      </c>
      <c r="M1925" s="302">
        <v>39.936999999999998</v>
      </c>
      <c r="N1925" s="302">
        <v>151.553</v>
      </c>
      <c r="O1925" s="302">
        <v>40.35</v>
      </c>
      <c r="P1925" s="302">
        <v>40.332000000000001</v>
      </c>
      <c r="Q1925" s="302">
        <v>39.682000000000002</v>
      </c>
      <c r="R1925" s="302">
        <v>40.094999999999999</v>
      </c>
    </row>
    <row r="1926" spans="9:18">
      <c r="I1926" s="302">
        <v>39.618000000000002</v>
      </c>
      <c r="J1926" s="302">
        <v>39.664999999999999</v>
      </c>
      <c r="K1926" s="302">
        <v>39.649000000000001</v>
      </c>
      <c r="L1926" s="302">
        <v>41.182000000000002</v>
      </c>
      <c r="M1926" s="302">
        <v>39.661000000000001</v>
      </c>
      <c r="N1926" s="302">
        <v>40.353999999999999</v>
      </c>
      <c r="O1926" s="302">
        <v>40.65</v>
      </c>
      <c r="P1926" s="302">
        <v>39.941000000000003</v>
      </c>
      <c r="Q1926" s="302">
        <v>39.426000000000002</v>
      </c>
      <c r="R1926" s="302">
        <v>40.015999999999998</v>
      </c>
    </row>
    <row r="1927" spans="9:18">
      <c r="I1927" s="302">
        <v>39.496000000000002</v>
      </c>
      <c r="J1927" s="302">
        <v>40.246000000000002</v>
      </c>
      <c r="K1927" s="302">
        <v>39.447000000000003</v>
      </c>
      <c r="L1927" s="302">
        <v>41.911000000000001</v>
      </c>
      <c r="M1927" s="302">
        <v>39.777999999999999</v>
      </c>
      <c r="N1927" s="302">
        <v>40.133000000000003</v>
      </c>
      <c r="O1927" s="302">
        <v>40.036000000000001</v>
      </c>
      <c r="P1927" s="302">
        <v>39.674999999999997</v>
      </c>
      <c r="Q1927" s="302">
        <v>39.478999999999999</v>
      </c>
      <c r="R1927" s="302">
        <v>40.045000000000002</v>
      </c>
    </row>
    <row r="1928" spans="9:18">
      <c r="I1928" s="302">
        <v>39.546999999999997</v>
      </c>
      <c r="J1928" s="302">
        <v>39.956000000000003</v>
      </c>
      <c r="K1928" s="302">
        <v>39.369</v>
      </c>
      <c r="L1928" s="302">
        <v>41.375999999999998</v>
      </c>
      <c r="M1928" s="302">
        <v>39.85</v>
      </c>
      <c r="N1928" s="302">
        <v>39.741</v>
      </c>
      <c r="O1928" s="302">
        <v>40.433999999999997</v>
      </c>
      <c r="P1928" s="302">
        <v>39.784999999999997</v>
      </c>
      <c r="Q1928" s="302">
        <v>39.558999999999997</v>
      </c>
      <c r="R1928" s="302">
        <v>40.252000000000002</v>
      </c>
    </row>
    <row r="1929" spans="9:18">
      <c r="I1929" s="302">
        <v>39.554000000000002</v>
      </c>
      <c r="J1929" s="302">
        <v>39.725999999999999</v>
      </c>
      <c r="K1929" s="302">
        <v>39.421999999999997</v>
      </c>
      <c r="L1929" s="302">
        <v>41.046999999999997</v>
      </c>
      <c r="M1929" s="302">
        <v>39.966000000000001</v>
      </c>
      <c r="N1929" s="302">
        <v>40.619999999999997</v>
      </c>
      <c r="O1929" s="302">
        <v>40.98</v>
      </c>
      <c r="P1929" s="302">
        <v>39.661999999999999</v>
      </c>
      <c r="Q1929" s="302">
        <v>39.561999999999998</v>
      </c>
      <c r="R1929" s="302">
        <v>40.366</v>
      </c>
    </row>
    <row r="1930" spans="9:18">
      <c r="I1930" s="302">
        <v>39.598999999999997</v>
      </c>
      <c r="J1930" s="302">
        <v>39.786999999999999</v>
      </c>
      <c r="K1930" s="302">
        <v>39.424999999999997</v>
      </c>
      <c r="L1930" s="302">
        <v>42.399000000000001</v>
      </c>
      <c r="M1930" s="302">
        <v>39.835000000000001</v>
      </c>
      <c r="N1930" s="302">
        <v>39.607999999999997</v>
      </c>
      <c r="O1930" s="302">
        <v>40.334000000000003</v>
      </c>
      <c r="P1930" s="302">
        <v>39.749000000000002</v>
      </c>
      <c r="Q1930" s="302">
        <v>39.588999999999999</v>
      </c>
      <c r="R1930" s="302">
        <v>40.24</v>
      </c>
    </row>
    <row r="1931" spans="9:18">
      <c r="I1931" s="302">
        <v>39.465000000000003</v>
      </c>
      <c r="J1931" s="302">
        <v>39.661000000000001</v>
      </c>
      <c r="K1931" s="302">
        <v>39.305</v>
      </c>
      <c r="L1931" s="302">
        <v>41.162999999999997</v>
      </c>
      <c r="M1931" s="302">
        <v>39.832000000000001</v>
      </c>
      <c r="N1931" s="302">
        <v>39.628999999999998</v>
      </c>
      <c r="O1931" s="302">
        <v>40.554000000000002</v>
      </c>
      <c r="P1931" s="302">
        <v>39.587000000000003</v>
      </c>
      <c r="Q1931" s="302">
        <v>39.540999999999997</v>
      </c>
      <c r="R1931" s="302">
        <v>40.073</v>
      </c>
    </row>
    <row r="1932" spans="9:18">
      <c r="I1932" s="302">
        <v>39.588999999999999</v>
      </c>
      <c r="J1932" s="302">
        <v>39.665999999999997</v>
      </c>
      <c r="K1932" s="302">
        <v>39.515000000000001</v>
      </c>
      <c r="L1932" s="302">
        <v>42.003999999999998</v>
      </c>
      <c r="M1932" s="302">
        <v>39.844999999999999</v>
      </c>
      <c r="N1932" s="302">
        <v>39.68</v>
      </c>
      <c r="O1932" s="302">
        <v>40.548000000000002</v>
      </c>
      <c r="P1932" s="302">
        <v>39.679000000000002</v>
      </c>
      <c r="Q1932" s="302">
        <v>39.475999999999999</v>
      </c>
      <c r="R1932" s="302">
        <v>40.113999999999997</v>
      </c>
    </row>
    <row r="1933" spans="9:18">
      <c r="I1933" s="302">
        <v>39.703000000000003</v>
      </c>
      <c r="J1933" s="302">
        <v>39.902000000000001</v>
      </c>
      <c r="K1933" s="302">
        <v>39.540999999999997</v>
      </c>
      <c r="L1933" s="302">
        <v>41.302999999999997</v>
      </c>
      <c r="M1933" s="302">
        <v>39.899000000000001</v>
      </c>
      <c r="N1933" s="302">
        <v>39.554000000000002</v>
      </c>
      <c r="O1933" s="302">
        <v>40.598999999999997</v>
      </c>
      <c r="P1933" s="302">
        <v>39.53</v>
      </c>
      <c r="Q1933" s="302">
        <v>40.003</v>
      </c>
      <c r="R1933" s="302">
        <v>40.173999999999999</v>
      </c>
    </row>
    <row r="1934" spans="9:18">
      <c r="I1934" s="302">
        <v>39.613999999999997</v>
      </c>
      <c r="J1934" s="302">
        <v>39.813000000000002</v>
      </c>
      <c r="K1934" s="302">
        <v>39.484999999999999</v>
      </c>
      <c r="L1934" s="302">
        <v>42.167999999999999</v>
      </c>
      <c r="M1934" s="302">
        <v>39.826000000000001</v>
      </c>
      <c r="N1934" s="302">
        <v>39.512999999999998</v>
      </c>
      <c r="O1934" s="302">
        <v>40.642000000000003</v>
      </c>
      <c r="P1934" s="302">
        <v>39.6</v>
      </c>
      <c r="Q1934" s="302">
        <v>39.500999999999998</v>
      </c>
      <c r="R1934" s="302">
        <v>40.283000000000001</v>
      </c>
    </row>
    <row r="1935" spans="9:18">
      <c r="I1935" s="302">
        <v>39.786999999999999</v>
      </c>
      <c r="J1935" s="302">
        <v>40.466000000000001</v>
      </c>
      <c r="K1935" s="302">
        <v>39.433999999999997</v>
      </c>
      <c r="L1935" s="302">
        <v>143.15100000000001</v>
      </c>
      <c r="M1935" s="302">
        <v>39.892000000000003</v>
      </c>
      <c r="N1935" s="302">
        <v>39.628999999999998</v>
      </c>
      <c r="O1935" s="302">
        <v>40.642000000000003</v>
      </c>
      <c r="P1935" s="302">
        <v>39.582000000000001</v>
      </c>
      <c r="Q1935" s="302">
        <v>39.71</v>
      </c>
      <c r="R1935" s="302">
        <v>40.457000000000001</v>
      </c>
    </row>
    <row r="1936" spans="9:18">
      <c r="I1936" s="302">
        <v>39.692999999999998</v>
      </c>
      <c r="J1936" s="302">
        <v>39.792999999999999</v>
      </c>
      <c r="K1936" s="302">
        <v>142.34399999999999</v>
      </c>
      <c r="L1936" s="302">
        <v>41.893999999999998</v>
      </c>
      <c r="M1936" s="302">
        <v>140.55000000000001</v>
      </c>
      <c r="N1936" s="302">
        <v>39.802999999999997</v>
      </c>
      <c r="O1936" s="302">
        <v>40.311999999999998</v>
      </c>
      <c r="P1936" s="302">
        <v>39.729999999999997</v>
      </c>
      <c r="Q1936" s="302">
        <v>39.981000000000002</v>
      </c>
      <c r="R1936" s="302">
        <v>40.853999999999999</v>
      </c>
    </row>
    <row r="1937" spans="9:18">
      <c r="I1937" s="302">
        <v>39.686</v>
      </c>
      <c r="J1937" s="302">
        <v>39.895000000000003</v>
      </c>
      <c r="K1937" s="302">
        <v>39.872</v>
      </c>
      <c r="L1937" s="302">
        <v>40.715000000000003</v>
      </c>
      <c r="M1937" s="302">
        <v>40.76</v>
      </c>
      <c r="N1937" s="302">
        <v>39.802</v>
      </c>
      <c r="O1937" s="302">
        <v>141.017</v>
      </c>
      <c r="P1937" s="302">
        <v>39.718000000000004</v>
      </c>
      <c r="Q1937" s="302">
        <v>39.491</v>
      </c>
      <c r="R1937" s="302">
        <v>40.595999999999997</v>
      </c>
    </row>
    <row r="1938" spans="9:18">
      <c r="I1938" s="302">
        <v>39.649000000000001</v>
      </c>
      <c r="J1938" s="302">
        <v>39.962000000000003</v>
      </c>
      <c r="K1938" s="302">
        <v>40.981999999999999</v>
      </c>
      <c r="L1938" s="302">
        <v>40.322000000000003</v>
      </c>
      <c r="M1938" s="302">
        <v>40.287999999999997</v>
      </c>
      <c r="N1938" s="302">
        <v>39.567999999999998</v>
      </c>
      <c r="O1938" s="302">
        <v>40.642000000000003</v>
      </c>
      <c r="P1938" s="302">
        <v>39.561</v>
      </c>
      <c r="Q1938" s="302">
        <v>39.701999999999998</v>
      </c>
      <c r="R1938" s="302">
        <v>40.351999999999997</v>
      </c>
    </row>
    <row r="1939" spans="9:18">
      <c r="I1939" s="302">
        <v>39.712000000000003</v>
      </c>
      <c r="J1939" s="302">
        <v>139.99700000000001</v>
      </c>
      <c r="K1939" s="302">
        <v>39.750999999999998</v>
      </c>
      <c r="L1939" s="302">
        <v>40.677999999999997</v>
      </c>
      <c r="M1939" s="302">
        <v>39.957000000000001</v>
      </c>
      <c r="N1939" s="302">
        <v>39.686999999999998</v>
      </c>
      <c r="O1939" s="302">
        <v>40.253</v>
      </c>
      <c r="P1939" s="302">
        <v>39.496000000000002</v>
      </c>
      <c r="Q1939" s="302">
        <v>39.546999999999997</v>
      </c>
      <c r="R1939" s="302">
        <v>141.82</v>
      </c>
    </row>
    <row r="1940" spans="9:18">
      <c r="I1940" s="302">
        <v>39.514000000000003</v>
      </c>
      <c r="J1940" s="302">
        <v>40.097999999999999</v>
      </c>
      <c r="K1940" s="302">
        <v>39.578000000000003</v>
      </c>
      <c r="L1940" s="302">
        <v>40.744999999999997</v>
      </c>
      <c r="M1940" s="302">
        <v>39.924999999999997</v>
      </c>
      <c r="N1940" s="302">
        <v>39.643999999999998</v>
      </c>
      <c r="O1940" s="302">
        <v>40.265999999999998</v>
      </c>
      <c r="P1940" s="302">
        <v>39.537999999999997</v>
      </c>
      <c r="Q1940" s="302">
        <v>39.42</v>
      </c>
      <c r="R1940" s="302">
        <v>40.518000000000001</v>
      </c>
    </row>
    <row r="1941" spans="9:18">
      <c r="I1941" s="302">
        <v>39.665999999999997</v>
      </c>
      <c r="J1941" s="302">
        <v>40.198999999999998</v>
      </c>
      <c r="K1941" s="302">
        <v>40.005000000000003</v>
      </c>
      <c r="L1941" s="302">
        <v>40.375</v>
      </c>
      <c r="M1941" s="302">
        <v>39.829000000000001</v>
      </c>
      <c r="N1941" s="302">
        <v>39.488</v>
      </c>
      <c r="O1941" s="302">
        <v>40.131</v>
      </c>
      <c r="P1941" s="302">
        <v>39.518999999999998</v>
      </c>
      <c r="Q1941" s="302">
        <v>39.520000000000003</v>
      </c>
      <c r="R1941" s="302">
        <v>39.912999999999997</v>
      </c>
    </row>
    <row r="1942" spans="9:18">
      <c r="I1942" s="302">
        <v>39.543999999999997</v>
      </c>
      <c r="J1942" s="302">
        <v>39.979999999999997</v>
      </c>
      <c r="K1942" s="302">
        <v>39.619999999999997</v>
      </c>
      <c r="L1942" s="302">
        <v>40.945999999999998</v>
      </c>
      <c r="M1942" s="302">
        <v>39.796999999999997</v>
      </c>
      <c r="N1942" s="302">
        <v>39.795999999999999</v>
      </c>
      <c r="O1942" s="302">
        <v>40.097999999999999</v>
      </c>
      <c r="P1942" s="302">
        <v>39.408000000000001</v>
      </c>
      <c r="Q1942" s="302">
        <v>39.392000000000003</v>
      </c>
      <c r="R1942" s="302">
        <v>39.731999999999999</v>
      </c>
    </row>
    <row r="1943" spans="9:18">
      <c r="I1943" s="302">
        <v>39.744</v>
      </c>
      <c r="J1943" s="302">
        <v>39.978000000000002</v>
      </c>
      <c r="K1943" s="302">
        <v>39.634999999999998</v>
      </c>
      <c r="L1943" s="302">
        <v>40.231000000000002</v>
      </c>
      <c r="M1943" s="302">
        <v>39.923000000000002</v>
      </c>
      <c r="N1943" s="302">
        <v>40.21</v>
      </c>
      <c r="O1943" s="302">
        <v>41.314</v>
      </c>
      <c r="P1943" s="302">
        <v>39.46</v>
      </c>
      <c r="Q1943" s="302">
        <v>39.776000000000003</v>
      </c>
      <c r="R1943" s="302">
        <v>39.631</v>
      </c>
    </row>
    <row r="1944" spans="9:18">
      <c r="I1944" s="302">
        <v>39.707000000000001</v>
      </c>
      <c r="J1944" s="302">
        <v>39.966000000000001</v>
      </c>
      <c r="K1944" s="302">
        <v>39.747</v>
      </c>
      <c r="L1944" s="302">
        <v>40.527000000000001</v>
      </c>
      <c r="M1944" s="302">
        <v>39.993000000000002</v>
      </c>
      <c r="N1944" s="302">
        <v>39.64</v>
      </c>
      <c r="O1944" s="302">
        <v>40.238999999999997</v>
      </c>
      <c r="P1944" s="302">
        <v>39.530999999999999</v>
      </c>
      <c r="Q1944" s="302">
        <v>39.371000000000002</v>
      </c>
      <c r="R1944" s="302">
        <v>39.643999999999998</v>
      </c>
    </row>
    <row r="1945" spans="9:18">
      <c r="I1945" s="302">
        <v>39.524000000000001</v>
      </c>
      <c r="J1945" s="302">
        <v>39.72</v>
      </c>
      <c r="K1945" s="302">
        <v>39.637999999999998</v>
      </c>
      <c r="L1945" s="302">
        <v>40.499000000000002</v>
      </c>
      <c r="M1945" s="302">
        <v>39.908000000000001</v>
      </c>
      <c r="N1945" s="302">
        <v>39.527000000000001</v>
      </c>
      <c r="O1945" s="302">
        <v>40.088999999999999</v>
      </c>
      <c r="P1945" s="302">
        <v>39.520000000000003</v>
      </c>
      <c r="Q1945" s="302">
        <v>39.557000000000002</v>
      </c>
      <c r="R1945" s="302">
        <v>39.643000000000001</v>
      </c>
    </row>
    <row r="1946" spans="9:18">
      <c r="I1946" s="302">
        <v>40.063000000000002</v>
      </c>
      <c r="J1946" s="302">
        <v>39.938000000000002</v>
      </c>
      <c r="K1946" s="302">
        <v>39.628</v>
      </c>
      <c r="L1946" s="302">
        <v>40.378</v>
      </c>
      <c r="M1946" s="302">
        <v>39.857999999999997</v>
      </c>
      <c r="N1946" s="302">
        <v>39.890999999999998</v>
      </c>
      <c r="O1946" s="302">
        <v>40.103000000000002</v>
      </c>
      <c r="P1946" s="302">
        <v>39.423999999999999</v>
      </c>
      <c r="Q1946" s="302">
        <v>39.630000000000003</v>
      </c>
      <c r="R1946" s="302">
        <v>39.634</v>
      </c>
    </row>
    <row r="1947" spans="9:18">
      <c r="I1947" s="302">
        <v>39.543999999999997</v>
      </c>
      <c r="J1947" s="302">
        <v>40.133000000000003</v>
      </c>
      <c r="K1947" s="302">
        <v>39.734999999999999</v>
      </c>
      <c r="L1947" s="302">
        <v>41.24</v>
      </c>
      <c r="M1947" s="302">
        <v>40.091999999999999</v>
      </c>
      <c r="N1947" s="302">
        <v>39.496000000000002</v>
      </c>
      <c r="O1947" s="302">
        <v>39.991</v>
      </c>
      <c r="P1947" s="302">
        <v>39.563000000000002</v>
      </c>
      <c r="Q1947" s="302">
        <v>39.499000000000002</v>
      </c>
      <c r="R1947" s="302">
        <v>39.493000000000002</v>
      </c>
    </row>
    <row r="1948" spans="9:18">
      <c r="I1948" s="302">
        <v>39.622999999999998</v>
      </c>
      <c r="J1948" s="302">
        <v>39.881999999999998</v>
      </c>
      <c r="K1948" s="302">
        <v>39.646000000000001</v>
      </c>
      <c r="L1948" s="302">
        <v>40.481999999999999</v>
      </c>
      <c r="M1948" s="302">
        <v>39.753</v>
      </c>
      <c r="N1948" s="302">
        <v>39.72</v>
      </c>
      <c r="O1948" s="302">
        <v>39.954999999999998</v>
      </c>
      <c r="P1948" s="302">
        <v>39.503</v>
      </c>
      <c r="Q1948" s="302">
        <v>39.481000000000002</v>
      </c>
      <c r="R1948" s="302">
        <v>39.686</v>
      </c>
    </row>
    <row r="1949" spans="9:18">
      <c r="I1949" s="302">
        <v>39.848999999999997</v>
      </c>
      <c r="J1949" s="302">
        <v>40.789000000000001</v>
      </c>
      <c r="K1949" s="302">
        <v>39.582000000000001</v>
      </c>
      <c r="L1949" s="302">
        <v>40.686</v>
      </c>
      <c r="M1949" s="302">
        <v>40.112000000000002</v>
      </c>
      <c r="N1949" s="302">
        <v>39.792000000000002</v>
      </c>
      <c r="O1949" s="302">
        <v>40.130000000000003</v>
      </c>
      <c r="P1949" s="302">
        <v>39.524000000000001</v>
      </c>
      <c r="Q1949" s="302">
        <v>39.496000000000002</v>
      </c>
      <c r="R1949" s="302">
        <v>39.731999999999999</v>
      </c>
    </row>
    <row r="1950" spans="9:18">
      <c r="I1950" s="302">
        <v>39.598999999999997</v>
      </c>
      <c r="J1950" s="302">
        <v>39.936999999999998</v>
      </c>
      <c r="K1950" s="302">
        <v>39.792999999999999</v>
      </c>
      <c r="L1950" s="302">
        <v>40.597999999999999</v>
      </c>
      <c r="M1950" s="302">
        <v>39.991</v>
      </c>
      <c r="N1950" s="302">
        <v>39.463000000000001</v>
      </c>
      <c r="O1950" s="302">
        <v>40.192999999999998</v>
      </c>
      <c r="P1950" s="302">
        <v>39.630000000000003</v>
      </c>
      <c r="Q1950" s="302">
        <v>39.427999999999997</v>
      </c>
      <c r="R1950" s="302">
        <v>39.688000000000002</v>
      </c>
    </row>
    <row r="1951" spans="9:18">
      <c r="I1951" s="302">
        <v>39.582999999999998</v>
      </c>
      <c r="J1951" s="302">
        <v>39.973999999999997</v>
      </c>
      <c r="K1951" s="302">
        <v>39.680999999999997</v>
      </c>
      <c r="L1951" s="302">
        <v>40.487000000000002</v>
      </c>
      <c r="M1951" s="302">
        <v>40.156999999999996</v>
      </c>
      <c r="N1951" s="302">
        <v>39.713000000000001</v>
      </c>
      <c r="O1951" s="302">
        <v>39.883000000000003</v>
      </c>
      <c r="P1951" s="302">
        <v>39.710999999999999</v>
      </c>
      <c r="Q1951" s="302">
        <v>39.415999999999997</v>
      </c>
      <c r="R1951" s="302">
        <v>39.783000000000001</v>
      </c>
    </row>
    <row r="1952" spans="9:18">
      <c r="I1952" s="302">
        <v>39.652999999999999</v>
      </c>
      <c r="J1952" s="302">
        <v>40.091999999999999</v>
      </c>
      <c r="K1952" s="302">
        <v>39.847999999999999</v>
      </c>
      <c r="L1952" s="302">
        <v>40.603999999999999</v>
      </c>
      <c r="M1952" s="302">
        <v>39.860999999999997</v>
      </c>
      <c r="N1952" s="302">
        <v>39.83</v>
      </c>
      <c r="O1952" s="302">
        <v>40.255000000000003</v>
      </c>
      <c r="P1952" s="302">
        <v>140.84100000000001</v>
      </c>
      <c r="Q1952" s="302">
        <v>39.442999999999998</v>
      </c>
      <c r="R1952" s="302">
        <v>39.89</v>
      </c>
    </row>
    <row r="1953" spans="9:18">
      <c r="I1953" s="302">
        <v>39.924999999999997</v>
      </c>
      <c r="J1953" s="302">
        <v>39.822000000000003</v>
      </c>
      <c r="K1953" s="302">
        <v>39.673999999999999</v>
      </c>
      <c r="L1953" s="302">
        <v>40.682000000000002</v>
      </c>
      <c r="M1953" s="302">
        <v>39.906999999999996</v>
      </c>
      <c r="N1953" s="302">
        <v>39.64</v>
      </c>
      <c r="O1953" s="302">
        <v>40.529000000000003</v>
      </c>
      <c r="P1953" s="302">
        <v>39.889000000000003</v>
      </c>
      <c r="Q1953" s="302">
        <v>39.441000000000003</v>
      </c>
      <c r="R1953" s="302">
        <v>39.808</v>
      </c>
    </row>
    <row r="1954" spans="9:18">
      <c r="I1954" s="302">
        <v>39.668999999999997</v>
      </c>
      <c r="J1954" s="302">
        <v>39.771999999999998</v>
      </c>
      <c r="K1954" s="302">
        <v>39.655000000000001</v>
      </c>
      <c r="L1954" s="302">
        <v>40.851999999999997</v>
      </c>
      <c r="M1954" s="302">
        <v>39.835999999999999</v>
      </c>
      <c r="N1954" s="302">
        <v>39.494999999999997</v>
      </c>
      <c r="O1954" s="302">
        <v>40.192999999999998</v>
      </c>
      <c r="P1954" s="302">
        <v>39.694000000000003</v>
      </c>
      <c r="Q1954" s="302">
        <v>39.445</v>
      </c>
      <c r="R1954" s="302">
        <v>39.701000000000001</v>
      </c>
    </row>
    <row r="1955" spans="9:18">
      <c r="I1955" s="302">
        <v>39.625999999999998</v>
      </c>
      <c r="J1955" s="302">
        <v>39.975999999999999</v>
      </c>
      <c r="K1955" s="302">
        <v>39.712000000000003</v>
      </c>
      <c r="L1955" s="302">
        <v>40.762</v>
      </c>
      <c r="M1955" s="302">
        <v>39.959000000000003</v>
      </c>
      <c r="N1955" s="302">
        <v>39.488999999999997</v>
      </c>
      <c r="O1955" s="302">
        <v>40.338999999999999</v>
      </c>
      <c r="P1955" s="302">
        <v>39.832000000000001</v>
      </c>
      <c r="Q1955" s="302">
        <v>39.521000000000001</v>
      </c>
      <c r="R1955" s="302">
        <v>39.722999999999999</v>
      </c>
    </row>
    <row r="1956" spans="9:18">
      <c r="I1956" s="302">
        <v>39.603000000000002</v>
      </c>
      <c r="J1956" s="302">
        <v>39.82</v>
      </c>
      <c r="K1956" s="302">
        <v>39.843000000000004</v>
      </c>
      <c r="L1956" s="302">
        <v>42.250999999999998</v>
      </c>
      <c r="M1956" s="302">
        <v>39.866</v>
      </c>
      <c r="N1956" s="302">
        <v>39.54</v>
      </c>
      <c r="O1956" s="302">
        <v>40.055</v>
      </c>
      <c r="P1956" s="302">
        <v>39.677</v>
      </c>
      <c r="Q1956" s="302">
        <v>39.613</v>
      </c>
      <c r="R1956" s="302">
        <v>39.765999999999998</v>
      </c>
    </row>
    <row r="1957" spans="9:18">
      <c r="I1957" s="302">
        <v>39.758000000000003</v>
      </c>
      <c r="J1957" s="302">
        <v>39.874000000000002</v>
      </c>
      <c r="K1957" s="302">
        <v>39.691000000000003</v>
      </c>
      <c r="L1957" s="302">
        <v>40.488999999999997</v>
      </c>
      <c r="M1957" s="302">
        <v>39.899000000000001</v>
      </c>
      <c r="N1957" s="302">
        <v>39.680999999999997</v>
      </c>
      <c r="O1957" s="302">
        <v>40.283000000000001</v>
      </c>
      <c r="P1957" s="302">
        <v>39.616</v>
      </c>
      <c r="Q1957" s="302">
        <v>39.487000000000002</v>
      </c>
      <c r="R1957" s="302">
        <v>39.828000000000003</v>
      </c>
    </row>
    <row r="1958" spans="9:18">
      <c r="I1958" s="302">
        <v>39.795000000000002</v>
      </c>
      <c r="J1958" s="302">
        <v>41.076000000000001</v>
      </c>
      <c r="K1958" s="302">
        <v>39.72</v>
      </c>
      <c r="L1958" s="302">
        <v>40.695999999999998</v>
      </c>
      <c r="M1958" s="302">
        <v>39.984000000000002</v>
      </c>
      <c r="N1958" s="302">
        <v>39.668999999999997</v>
      </c>
      <c r="O1958" s="302">
        <v>40.098999999999997</v>
      </c>
      <c r="P1958" s="302">
        <v>39.468000000000004</v>
      </c>
      <c r="Q1958" s="302">
        <v>39.427</v>
      </c>
      <c r="R1958" s="302">
        <v>39.834000000000003</v>
      </c>
    </row>
    <row r="1959" spans="9:18">
      <c r="I1959" s="302">
        <v>39.692</v>
      </c>
      <c r="J1959" s="302">
        <v>39.805</v>
      </c>
      <c r="K1959" s="302">
        <v>39.719000000000001</v>
      </c>
      <c r="L1959" s="302">
        <v>40.555</v>
      </c>
      <c r="M1959" s="302">
        <v>39.936999999999998</v>
      </c>
      <c r="N1959" s="302">
        <v>39.655999999999999</v>
      </c>
      <c r="O1959" s="302">
        <v>40.201999999999998</v>
      </c>
      <c r="P1959" s="302">
        <v>39.631</v>
      </c>
      <c r="Q1959" s="302">
        <v>39.463999999999999</v>
      </c>
      <c r="R1959" s="302">
        <v>39.829000000000001</v>
      </c>
    </row>
    <row r="1960" spans="9:18">
      <c r="I1960" s="302">
        <v>39.811</v>
      </c>
      <c r="J1960" s="302">
        <v>39.64</v>
      </c>
      <c r="K1960" s="302">
        <v>39.713999999999999</v>
      </c>
      <c r="L1960" s="302">
        <v>41.18</v>
      </c>
      <c r="M1960" s="302">
        <v>39.792999999999999</v>
      </c>
      <c r="N1960" s="302">
        <v>39.664999999999999</v>
      </c>
      <c r="O1960" s="302">
        <v>40.445999999999998</v>
      </c>
      <c r="P1960" s="302">
        <v>39.545999999999999</v>
      </c>
      <c r="Q1960" s="302">
        <v>39.427999999999997</v>
      </c>
      <c r="R1960" s="302">
        <v>39.83</v>
      </c>
    </row>
    <row r="1961" spans="9:18">
      <c r="I1961" s="302">
        <v>39.79</v>
      </c>
      <c r="J1961" s="302">
        <v>40.402000000000001</v>
      </c>
      <c r="K1961" s="302">
        <v>39.552999999999997</v>
      </c>
      <c r="L1961" s="302">
        <v>40.667000000000002</v>
      </c>
      <c r="M1961" s="302">
        <v>41.323</v>
      </c>
      <c r="N1961" s="302">
        <v>39.722000000000001</v>
      </c>
      <c r="O1961" s="302">
        <v>40.408000000000001</v>
      </c>
      <c r="P1961" s="302">
        <v>39.634</v>
      </c>
      <c r="Q1961" s="302">
        <v>39.475000000000001</v>
      </c>
      <c r="R1961" s="302">
        <v>39.747</v>
      </c>
    </row>
    <row r="1962" spans="9:18">
      <c r="I1962" s="302">
        <v>39.718000000000004</v>
      </c>
      <c r="J1962" s="302">
        <v>40.042000000000002</v>
      </c>
      <c r="K1962" s="302">
        <v>39.701000000000001</v>
      </c>
      <c r="L1962" s="302">
        <v>41.02</v>
      </c>
      <c r="M1962" s="302">
        <v>39.866</v>
      </c>
      <c r="N1962" s="302">
        <v>40.444000000000003</v>
      </c>
      <c r="O1962" s="302">
        <v>40.454999999999998</v>
      </c>
      <c r="P1962" s="302">
        <v>39.741999999999997</v>
      </c>
      <c r="Q1962" s="302">
        <v>39.299999999999997</v>
      </c>
      <c r="R1962" s="302">
        <v>39.76</v>
      </c>
    </row>
    <row r="1963" spans="9:18">
      <c r="I1963" s="302">
        <v>39.582999999999998</v>
      </c>
      <c r="J1963" s="302">
        <v>39.837000000000003</v>
      </c>
      <c r="K1963" s="302">
        <v>39.718000000000004</v>
      </c>
      <c r="L1963" s="302">
        <v>40.43</v>
      </c>
      <c r="M1963" s="302">
        <v>39.914000000000001</v>
      </c>
      <c r="N1963" s="302">
        <v>39.652999999999999</v>
      </c>
      <c r="O1963" s="302">
        <v>40.539000000000001</v>
      </c>
      <c r="P1963" s="302">
        <v>39.795000000000002</v>
      </c>
      <c r="Q1963" s="302">
        <v>39.326000000000001</v>
      </c>
      <c r="R1963" s="302">
        <v>39.65</v>
      </c>
    </row>
    <row r="1964" spans="9:18">
      <c r="I1964" s="302">
        <v>39.932000000000002</v>
      </c>
      <c r="J1964" s="302">
        <v>40.246000000000002</v>
      </c>
      <c r="K1964" s="302">
        <v>39.75</v>
      </c>
      <c r="L1964" s="302">
        <v>40.228000000000002</v>
      </c>
      <c r="M1964" s="302">
        <v>40.442</v>
      </c>
      <c r="N1964" s="302">
        <v>39.374000000000002</v>
      </c>
      <c r="O1964" s="302">
        <v>40.399000000000001</v>
      </c>
      <c r="P1964" s="302">
        <v>39.576999999999998</v>
      </c>
      <c r="Q1964" s="302">
        <v>39.277999999999999</v>
      </c>
      <c r="R1964" s="302">
        <v>39.866999999999997</v>
      </c>
    </row>
    <row r="1965" spans="9:18">
      <c r="I1965" s="302">
        <v>39.667000000000002</v>
      </c>
      <c r="J1965" s="302">
        <v>39.72</v>
      </c>
      <c r="K1965" s="302">
        <v>39.75</v>
      </c>
      <c r="L1965" s="302">
        <v>41.868000000000002</v>
      </c>
      <c r="M1965" s="302">
        <v>141.917</v>
      </c>
      <c r="N1965" s="302">
        <v>39.628999999999998</v>
      </c>
      <c r="O1965" s="302">
        <v>40.287999999999997</v>
      </c>
      <c r="P1965" s="302">
        <v>39.683</v>
      </c>
      <c r="Q1965" s="302">
        <v>39.332000000000001</v>
      </c>
      <c r="R1965" s="302">
        <v>39.786999999999999</v>
      </c>
    </row>
    <row r="1966" spans="9:18">
      <c r="I1966" s="302">
        <v>39.715000000000003</v>
      </c>
      <c r="J1966" s="302">
        <v>39.662999999999997</v>
      </c>
      <c r="K1966" s="302">
        <v>39.637999999999998</v>
      </c>
      <c r="L1966" s="302">
        <v>40.658000000000001</v>
      </c>
      <c r="M1966" s="302">
        <v>41.755000000000003</v>
      </c>
      <c r="N1966" s="302">
        <v>40.256</v>
      </c>
      <c r="O1966" s="302">
        <v>40.392000000000003</v>
      </c>
      <c r="P1966" s="302">
        <v>39.584000000000003</v>
      </c>
      <c r="Q1966" s="302">
        <v>39.417000000000002</v>
      </c>
      <c r="R1966" s="302">
        <v>39.549999999999997</v>
      </c>
    </row>
    <row r="1967" spans="9:18">
      <c r="I1967" s="302">
        <v>39.878</v>
      </c>
      <c r="J1967" s="302">
        <v>39.783999999999999</v>
      </c>
      <c r="K1967" s="302">
        <v>39.926000000000002</v>
      </c>
      <c r="L1967" s="302">
        <v>40.984000000000002</v>
      </c>
      <c r="M1967" s="302">
        <v>40.649000000000001</v>
      </c>
      <c r="N1967" s="302">
        <v>39.542000000000002</v>
      </c>
      <c r="O1967" s="302">
        <v>40.115000000000002</v>
      </c>
      <c r="P1967" s="302">
        <v>39.603000000000002</v>
      </c>
      <c r="Q1967" s="302">
        <v>39.409999999999997</v>
      </c>
      <c r="R1967" s="302">
        <v>39.999000000000002</v>
      </c>
    </row>
    <row r="1968" spans="9:18">
      <c r="I1968" s="302">
        <v>39.917999999999999</v>
      </c>
      <c r="J1968" s="302">
        <v>39.585999999999999</v>
      </c>
      <c r="K1968" s="302">
        <v>141.749</v>
      </c>
      <c r="L1968" s="302">
        <v>40.902999999999999</v>
      </c>
      <c r="M1968" s="302">
        <v>40.628</v>
      </c>
      <c r="N1968" s="302">
        <v>39.795999999999999</v>
      </c>
      <c r="O1968" s="302">
        <v>40.072000000000003</v>
      </c>
      <c r="P1968" s="302">
        <v>39.362000000000002</v>
      </c>
      <c r="Q1968" s="302">
        <v>39.841999999999999</v>
      </c>
      <c r="R1968" s="302">
        <v>39.6</v>
      </c>
    </row>
    <row r="1969" spans="9:18">
      <c r="I1969" s="302">
        <v>39.723999999999997</v>
      </c>
      <c r="J1969" s="302">
        <v>39.634999999999998</v>
      </c>
      <c r="K1969" s="302">
        <v>39.997999999999998</v>
      </c>
      <c r="L1969" s="302">
        <v>40.567</v>
      </c>
      <c r="M1969" s="302">
        <v>40.572000000000003</v>
      </c>
      <c r="N1969" s="302">
        <v>39.478999999999999</v>
      </c>
      <c r="O1969" s="302">
        <v>40.53</v>
      </c>
      <c r="P1969" s="302">
        <v>39.518000000000001</v>
      </c>
      <c r="Q1969" s="302">
        <v>39.396000000000001</v>
      </c>
      <c r="R1969" s="302">
        <v>39.734999999999999</v>
      </c>
    </row>
    <row r="1970" spans="9:18">
      <c r="I1970" s="302">
        <v>39.636000000000003</v>
      </c>
      <c r="J1970" s="302">
        <v>40.371000000000002</v>
      </c>
      <c r="K1970" s="302">
        <v>39.496000000000002</v>
      </c>
      <c r="L1970" s="302">
        <v>40.539000000000001</v>
      </c>
      <c r="M1970" s="302">
        <v>40.466999999999999</v>
      </c>
      <c r="N1970" s="302">
        <v>39.715000000000003</v>
      </c>
      <c r="O1970" s="302">
        <v>40.484999999999999</v>
      </c>
      <c r="P1970" s="302">
        <v>39.716000000000001</v>
      </c>
      <c r="Q1970" s="302">
        <v>39.328000000000003</v>
      </c>
      <c r="R1970" s="302">
        <v>39.875999999999998</v>
      </c>
    </row>
    <row r="1971" spans="9:18">
      <c r="I1971" s="302">
        <v>39.582000000000001</v>
      </c>
      <c r="J1971" s="302">
        <v>39.502000000000002</v>
      </c>
      <c r="K1971" s="302">
        <v>39.767000000000003</v>
      </c>
      <c r="L1971" s="302">
        <v>40.554000000000002</v>
      </c>
      <c r="M1971" s="302">
        <v>40.393000000000001</v>
      </c>
      <c r="N1971" s="302">
        <v>39.457000000000001</v>
      </c>
      <c r="O1971" s="302">
        <v>40.561999999999998</v>
      </c>
      <c r="P1971" s="302">
        <v>39.351999999999997</v>
      </c>
      <c r="Q1971" s="302">
        <v>39.262999999999998</v>
      </c>
      <c r="R1971" s="302">
        <v>39.621000000000002</v>
      </c>
    </row>
    <row r="1972" spans="9:18">
      <c r="I1972" s="302">
        <v>39.814999999999998</v>
      </c>
      <c r="J1972" s="302">
        <v>39.603999999999999</v>
      </c>
      <c r="K1972" s="302">
        <v>39.633000000000003</v>
      </c>
      <c r="L1972" s="302">
        <v>40.398000000000003</v>
      </c>
      <c r="M1972" s="302">
        <v>41.037999999999997</v>
      </c>
      <c r="N1972" s="302">
        <v>39.527000000000001</v>
      </c>
      <c r="O1972" s="302">
        <v>40.375999999999998</v>
      </c>
      <c r="P1972" s="302">
        <v>39.624000000000002</v>
      </c>
      <c r="Q1972" s="302">
        <v>39.305999999999997</v>
      </c>
      <c r="R1972" s="302">
        <v>39.628999999999998</v>
      </c>
    </row>
    <row r="1973" spans="9:18">
      <c r="I1973" s="302">
        <v>39.598999999999997</v>
      </c>
      <c r="J1973" s="302">
        <v>39.478000000000002</v>
      </c>
      <c r="K1973" s="302">
        <v>39.502000000000002</v>
      </c>
      <c r="L1973" s="302">
        <v>40.86</v>
      </c>
      <c r="M1973" s="302">
        <v>40.244</v>
      </c>
      <c r="N1973" s="302">
        <v>39.576999999999998</v>
      </c>
      <c r="O1973" s="302">
        <v>40.593000000000004</v>
      </c>
      <c r="P1973" s="302">
        <v>39.784999999999997</v>
      </c>
      <c r="Q1973" s="302">
        <v>39.451000000000001</v>
      </c>
      <c r="R1973" s="302">
        <v>40.085000000000001</v>
      </c>
    </row>
    <row r="1974" spans="9:18">
      <c r="I1974" s="302">
        <v>39.975000000000001</v>
      </c>
      <c r="J1974" s="302">
        <v>39.764000000000003</v>
      </c>
      <c r="K1974" s="302">
        <v>39.655000000000001</v>
      </c>
      <c r="L1974" s="302">
        <v>40.473999999999997</v>
      </c>
      <c r="M1974" s="302">
        <v>40.869999999999997</v>
      </c>
      <c r="N1974" s="302">
        <v>39.529000000000003</v>
      </c>
      <c r="O1974" s="302">
        <v>141.875</v>
      </c>
      <c r="P1974" s="302">
        <v>39.607999999999997</v>
      </c>
      <c r="Q1974" s="302">
        <v>39.554000000000002</v>
      </c>
      <c r="R1974" s="302">
        <v>39.747999999999998</v>
      </c>
    </row>
    <row r="1975" spans="9:18">
      <c r="I1975" s="302">
        <v>40.027000000000001</v>
      </c>
      <c r="J1975" s="302">
        <v>39.880000000000003</v>
      </c>
      <c r="K1975" s="302">
        <v>39.491999999999997</v>
      </c>
      <c r="L1975" s="302">
        <v>40.765999999999998</v>
      </c>
      <c r="M1975" s="302">
        <v>40.293999999999997</v>
      </c>
      <c r="N1975" s="302">
        <v>39.786000000000001</v>
      </c>
      <c r="O1975" s="302">
        <v>40.634999999999998</v>
      </c>
      <c r="P1975" s="302">
        <v>39.334000000000003</v>
      </c>
      <c r="Q1975" s="302">
        <v>39.429000000000002</v>
      </c>
      <c r="R1975" s="302">
        <v>39.825000000000003</v>
      </c>
    </row>
    <row r="1976" spans="9:18">
      <c r="I1976" s="302">
        <v>39.83</v>
      </c>
      <c r="J1976" s="302">
        <v>40.259</v>
      </c>
      <c r="K1976" s="302">
        <v>39.512999999999998</v>
      </c>
      <c r="L1976" s="302">
        <v>40.503999999999998</v>
      </c>
      <c r="M1976" s="302">
        <v>40.209000000000003</v>
      </c>
      <c r="N1976" s="302">
        <v>39.798000000000002</v>
      </c>
      <c r="O1976" s="302">
        <v>40.420999999999999</v>
      </c>
      <c r="P1976" s="302">
        <v>39.442999999999998</v>
      </c>
      <c r="Q1976" s="302">
        <v>39.956000000000003</v>
      </c>
      <c r="R1976" s="302">
        <v>39.957999999999998</v>
      </c>
    </row>
    <row r="1977" spans="9:18">
      <c r="I1977" s="302">
        <v>39.529000000000003</v>
      </c>
      <c r="J1977" s="302">
        <v>39.64</v>
      </c>
      <c r="K1977" s="302">
        <v>39.524000000000001</v>
      </c>
      <c r="L1977" s="302">
        <v>40.695</v>
      </c>
      <c r="M1977" s="302">
        <v>40.374000000000002</v>
      </c>
      <c r="N1977" s="302">
        <v>39.371000000000002</v>
      </c>
      <c r="O1977" s="302">
        <v>40.287999999999997</v>
      </c>
      <c r="P1977" s="302">
        <v>39.493000000000002</v>
      </c>
      <c r="Q1977" s="302">
        <v>39.906999999999996</v>
      </c>
      <c r="R1977" s="302">
        <v>39.787999999999997</v>
      </c>
    </row>
    <row r="1978" spans="9:18">
      <c r="I1978" s="302">
        <v>39.773000000000003</v>
      </c>
      <c r="J1978" s="302">
        <v>39.673000000000002</v>
      </c>
      <c r="K1978" s="302">
        <v>39.508000000000003</v>
      </c>
      <c r="L1978" s="302">
        <v>40.497999999999998</v>
      </c>
      <c r="M1978" s="302">
        <v>40.226999999999997</v>
      </c>
      <c r="N1978" s="302">
        <v>39.593000000000004</v>
      </c>
      <c r="O1978" s="302">
        <v>40.164999999999999</v>
      </c>
      <c r="P1978" s="302">
        <v>39.598999999999997</v>
      </c>
      <c r="Q1978" s="302">
        <v>39.234000000000002</v>
      </c>
      <c r="R1978" s="302">
        <v>39.631</v>
      </c>
    </row>
    <row r="1979" spans="9:18">
      <c r="I1979" s="302">
        <v>39.878999999999998</v>
      </c>
      <c r="J1979" s="302">
        <v>39.667999999999999</v>
      </c>
      <c r="K1979" s="302">
        <v>39.494999999999997</v>
      </c>
      <c r="L1979" s="302">
        <v>40.402999999999999</v>
      </c>
      <c r="M1979" s="302">
        <v>40.298000000000002</v>
      </c>
      <c r="N1979" s="302">
        <v>39.869999999999997</v>
      </c>
      <c r="O1979" s="302">
        <v>40.307000000000002</v>
      </c>
      <c r="P1979" s="302">
        <v>39.338000000000001</v>
      </c>
      <c r="Q1979" s="302">
        <v>39.271999999999998</v>
      </c>
      <c r="R1979" s="302">
        <v>39.768000000000001</v>
      </c>
    </row>
    <row r="1980" spans="9:18">
      <c r="I1980" s="302">
        <v>39.862000000000002</v>
      </c>
      <c r="J1980" s="302">
        <v>39.67</v>
      </c>
      <c r="K1980" s="302">
        <v>39.554000000000002</v>
      </c>
      <c r="L1980" s="302">
        <v>40.262</v>
      </c>
      <c r="M1980" s="302">
        <v>40.191000000000003</v>
      </c>
      <c r="N1980" s="302">
        <v>39.774999999999999</v>
      </c>
      <c r="O1980" s="302">
        <v>40.229999999999997</v>
      </c>
      <c r="P1980" s="302">
        <v>39.97</v>
      </c>
      <c r="Q1980" s="302">
        <v>39.283999999999999</v>
      </c>
      <c r="R1980" s="302">
        <v>39.603000000000002</v>
      </c>
    </row>
    <row r="1981" spans="9:18">
      <c r="I1981" s="302">
        <v>39.756</v>
      </c>
      <c r="J1981" s="302">
        <v>39.588000000000001</v>
      </c>
      <c r="K1981" s="302">
        <v>39.570999999999998</v>
      </c>
      <c r="L1981" s="302">
        <v>40.5</v>
      </c>
      <c r="M1981" s="302">
        <v>41.354999999999997</v>
      </c>
      <c r="N1981" s="302">
        <v>39.481999999999999</v>
      </c>
      <c r="O1981" s="302">
        <v>40.103000000000002</v>
      </c>
      <c r="P1981" s="302">
        <v>40.671999999999997</v>
      </c>
      <c r="Q1981" s="302">
        <v>39.505000000000003</v>
      </c>
      <c r="R1981" s="302">
        <v>39.787999999999997</v>
      </c>
    </row>
    <row r="1982" spans="9:18">
      <c r="I1982" s="302">
        <v>39.762999999999998</v>
      </c>
      <c r="J1982" s="302">
        <v>39.713000000000001</v>
      </c>
      <c r="K1982" s="302">
        <v>39.539000000000001</v>
      </c>
      <c r="L1982" s="302">
        <v>40.872999999999998</v>
      </c>
      <c r="M1982" s="302">
        <v>40.652999999999999</v>
      </c>
      <c r="N1982" s="302">
        <v>39.414999999999999</v>
      </c>
      <c r="O1982" s="302">
        <v>40.072000000000003</v>
      </c>
      <c r="P1982" s="302">
        <v>39.552999999999997</v>
      </c>
      <c r="Q1982" s="302">
        <v>39.320999999999998</v>
      </c>
      <c r="R1982" s="302">
        <v>39.790999999999997</v>
      </c>
    </row>
    <row r="1983" spans="9:18">
      <c r="I1983" s="302">
        <v>39.954000000000001</v>
      </c>
      <c r="J1983" s="302">
        <v>39.604999999999997</v>
      </c>
      <c r="K1983" s="302">
        <v>39.636000000000003</v>
      </c>
      <c r="L1983" s="302">
        <v>40.326999999999998</v>
      </c>
      <c r="M1983" s="302">
        <v>40.256999999999998</v>
      </c>
      <c r="N1983" s="302">
        <v>39.497999999999998</v>
      </c>
      <c r="O1983" s="302">
        <v>40.017000000000003</v>
      </c>
      <c r="P1983" s="302">
        <v>39.72</v>
      </c>
      <c r="Q1983" s="302">
        <v>39.43</v>
      </c>
      <c r="R1983" s="302">
        <v>39.838999999999999</v>
      </c>
    </row>
    <row r="1984" spans="9:18">
      <c r="I1984" s="302">
        <v>40.090000000000003</v>
      </c>
      <c r="J1984" s="302">
        <v>39.819000000000003</v>
      </c>
      <c r="K1984" s="302">
        <v>39.537999999999997</v>
      </c>
      <c r="L1984" s="302">
        <v>40.576000000000001</v>
      </c>
      <c r="M1984" s="302">
        <v>40.15</v>
      </c>
      <c r="N1984" s="302">
        <v>39.746000000000002</v>
      </c>
      <c r="O1984" s="302">
        <v>40.247</v>
      </c>
      <c r="P1984" s="302">
        <v>39.572000000000003</v>
      </c>
      <c r="Q1984" s="302">
        <v>39.436</v>
      </c>
      <c r="R1984" s="302">
        <v>40.1</v>
      </c>
    </row>
    <row r="1985" spans="9:18">
      <c r="I1985" s="302">
        <v>39.637999999999998</v>
      </c>
      <c r="J1985" s="302">
        <v>40.307000000000002</v>
      </c>
      <c r="K1985" s="302">
        <v>39.494</v>
      </c>
      <c r="L1985" s="302">
        <v>40.366</v>
      </c>
      <c r="M1985" s="302">
        <v>41.116</v>
      </c>
      <c r="N1985" s="302">
        <v>39.493000000000002</v>
      </c>
      <c r="O1985" s="302">
        <v>40.085000000000001</v>
      </c>
      <c r="P1985" s="302">
        <v>39.335000000000001</v>
      </c>
      <c r="Q1985" s="302">
        <v>39.637</v>
      </c>
      <c r="R1985" s="302">
        <v>39.829000000000001</v>
      </c>
    </row>
    <row r="1986" spans="9:18">
      <c r="I1986" s="302">
        <v>39.694000000000003</v>
      </c>
      <c r="J1986" s="302">
        <v>39.817999999999998</v>
      </c>
      <c r="K1986" s="302">
        <v>39.723999999999997</v>
      </c>
      <c r="L1986" s="302">
        <v>40.265999999999998</v>
      </c>
      <c r="M1986" s="302">
        <v>39.956000000000003</v>
      </c>
      <c r="N1986" s="302">
        <v>39.901000000000003</v>
      </c>
      <c r="O1986" s="302">
        <v>40.027000000000001</v>
      </c>
      <c r="P1986" s="302">
        <v>39.590000000000003</v>
      </c>
      <c r="Q1986" s="302">
        <v>39.362000000000002</v>
      </c>
      <c r="R1986" s="302">
        <v>39.982999999999997</v>
      </c>
    </row>
    <row r="1987" spans="9:18">
      <c r="I1987" s="302">
        <v>39.83</v>
      </c>
      <c r="J1987" s="302">
        <v>39.814999999999998</v>
      </c>
      <c r="K1987" s="302">
        <v>39.555</v>
      </c>
      <c r="L1987" s="302">
        <v>41.470999999999997</v>
      </c>
      <c r="M1987" s="302">
        <v>40.088000000000001</v>
      </c>
      <c r="N1987" s="302">
        <v>39.994999999999997</v>
      </c>
      <c r="O1987" s="302">
        <v>40.042999999999999</v>
      </c>
      <c r="P1987" s="302">
        <v>39.51</v>
      </c>
      <c r="Q1987" s="302">
        <v>39.406999999999996</v>
      </c>
      <c r="R1987" s="302">
        <v>149.74</v>
      </c>
    </row>
    <row r="1988" spans="9:18">
      <c r="I1988" s="302">
        <v>39.607999999999997</v>
      </c>
      <c r="J1988" s="302">
        <v>39.832999999999998</v>
      </c>
      <c r="K1988" s="302">
        <v>39.633000000000003</v>
      </c>
      <c r="L1988" s="302">
        <v>40.411999999999999</v>
      </c>
      <c r="M1988" s="302">
        <v>40.125999999999998</v>
      </c>
      <c r="N1988" s="302">
        <v>39.753</v>
      </c>
      <c r="O1988" s="302">
        <v>40.142000000000003</v>
      </c>
      <c r="P1988" s="302">
        <v>39.411000000000001</v>
      </c>
      <c r="Q1988" s="302">
        <v>39.395000000000003</v>
      </c>
      <c r="R1988" s="302">
        <v>40.286999999999999</v>
      </c>
    </row>
    <row r="1989" spans="9:18">
      <c r="I1989" s="302">
        <v>39.86</v>
      </c>
      <c r="J1989" s="302">
        <v>40.058999999999997</v>
      </c>
      <c r="K1989" s="302">
        <v>39.677</v>
      </c>
      <c r="L1989" s="302">
        <v>40.61</v>
      </c>
      <c r="M1989" s="302">
        <v>40.075000000000003</v>
      </c>
      <c r="N1989" s="302">
        <v>49.654000000000003</v>
      </c>
      <c r="O1989" s="302">
        <v>40.1</v>
      </c>
      <c r="P1989" s="302">
        <v>39.588000000000001</v>
      </c>
      <c r="Q1989" s="302">
        <v>39.274999999999999</v>
      </c>
      <c r="R1989" s="302">
        <v>39.924999999999997</v>
      </c>
    </row>
    <row r="1990" spans="9:18">
      <c r="I1990" s="302">
        <v>39.756999999999998</v>
      </c>
      <c r="J1990" s="302">
        <v>156.92099999999999</v>
      </c>
      <c r="K1990" s="302">
        <v>39.701000000000001</v>
      </c>
      <c r="L1990" s="302">
        <v>40.484000000000002</v>
      </c>
      <c r="M1990" s="302">
        <v>40.140999999999998</v>
      </c>
      <c r="N1990" s="302">
        <v>39.881</v>
      </c>
      <c r="O1990" s="302">
        <v>40.209000000000003</v>
      </c>
      <c r="P1990" s="302">
        <v>39.640999999999998</v>
      </c>
      <c r="Q1990" s="302">
        <v>39.427</v>
      </c>
      <c r="R1990" s="302">
        <v>40.405999999999999</v>
      </c>
    </row>
    <row r="1991" spans="9:18">
      <c r="I1991" s="302">
        <v>39.722999999999999</v>
      </c>
      <c r="J1991" s="302">
        <v>40.71</v>
      </c>
      <c r="K1991" s="302">
        <v>39.896000000000001</v>
      </c>
      <c r="L1991" s="302">
        <v>40.273000000000003</v>
      </c>
      <c r="M1991" s="302">
        <v>40.119</v>
      </c>
      <c r="N1991" s="302">
        <v>39.97</v>
      </c>
      <c r="O1991" s="302">
        <v>39.902999999999999</v>
      </c>
      <c r="P1991" s="302">
        <v>39.588000000000001</v>
      </c>
      <c r="Q1991" s="302">
        <v>39.542000000000002</v>
      </c>
      <c r="R1991" s="302">
        <v>39.923999999999999</v>
      </c>
    </row>
    <row r="1992" spans="9:18">
      <c r="I1992" s="302">
        <v>39.619999999999997</v>
      </c>
      <c r="J1992" s="302">
        <v>40.503999999999998</v>
      </c>
      <c r="K1992" s="302">
        <v>39.514000000000003</v>
      </c>
      <c r="L1992" s="302">
        <v>40.436</v>
      </c>
      <c r="M1992" s="302">
        <v>40.908000000000001</v>
      </c>
      <c r="N1992" s="302">
        <v>39.585999999999999</v>
      </c>
      <c r="O1992" s="302">
        <v>40.005000000000003</v>
      </c>
      <c r="P1992" s="302">
        <v>39.649000000000001</v>
      </c>
      <c r="Q1992" s="302">
        <v>39.44</v>
      </c>
      <c r="R1992" s="302">
        <v>39.847000000000001</v>
      </c>
    </row>
    <row r="1993" spans="9:18">
      <c r="I1993" s="302">
        <v>39.731000000000002</v>
      </c>
      <c r="J1993" s="302">
        <v>40.351999999999997</v>
      </c>
      <c r="K1993" s="302">
        <v>39.593000000000004</v>
      </c>
      <c r="L1993" s="302">
        <v>40.661000000000001</v>
      </c>
      <c r="M1993" s="302">
        <v>141.328</v>
      </c>
      <c r="N1993" s="302">
        <v>39.74</v>
      </c>
      <c r="O1993" s="302">
        <v>40.103999999999999</v>
      </c>
      <c r="P1993" s="302">
        <v>39.5</v>
      </c>
      <c r="Q1993" s="302">
        <v>39.195999999999998</v>
      </c>
      <c r="R1993" s="302">
        <v>40.000999999999998</v>
      </c>
    </row>
    <row r="1994" spans="9:18">
      <c r="I1994" s="302">
        <v>39.883000000000003</v>
      </c>
      <c r="J1994" s="302">
        <v>40.159999999999997</v>
      </c>
      <c r="K1994" s="302">
        <v>39.448</v>
      </c>
      <c r="L1994" s="302">
        <v>40.375999999999998</v>
      </c>
      <c r="M1994" s="302">
        <v>40.465000000000003</v>
      </c>
      <c r="N1994" s="302">
        <v>141.988</v>
      </c>
      <c r="O1994" s="302">
        <v>40.103999999999999</v>
      </c>
      <c r="P1994" s="302">
        <v>39.619999999999997</v>
      </c>
      <c r="Q1994" s="302">
        <v>39.326999999999998</v>
      </c>
      <c r="R1994" s="302">
        <v>39.988</v>
      </c>
    </row>
    <row r="1995" spans="9:18">
      <c r="I1995" s="302">
        <v>40.084000000000003</v>
      </c>
      <c r="J1995" s="302">
        <v>40.323999999999998</v>
      </c>
      <c r="K1995" s="302">
        <v>39.372</v>
      </c>
      <c r="L1995" s="302">
        <v>40.156999999999996</v>
      </c>
      <c r="M1995" s="302">
        <v>40.021999999999998</v>
      </c>
      <c r="N1995" s="302">
        <v>41.052999999999997</v>
      </c>
      <c r="O1995" s="302">
        <v>40.131999999999998</v>
      </c>
      <c r="P1995" s="302">
        <v>39.466000000000001</v>
      </c>
      <c r="Q1995" s="302">
        <v>39.642000000000003</v>
      </c>
      <c r="R1995" s="302">
        <v>39.914999999999999</v>
      </c>
    </row>
    <row r="1996" spans="9:18">
      <c r="I1996" s="302">
        <v>39.636000000000003</v>
      </c>
      <c r="J1996" s="302">
        <v>40.161999999999999</v>
      </c>
      <c r="K1996" s="302">
        <v>39.597999999999999</v>
      </c>
      <c r="L1996" s="302">
        <v>40.308</v>
      </c>
      <c r="M1996" s="302">
        <v>40.774999999999999</v>
      </c>
      <c r="N1996" s="302">
        <v>40.149000000000001</v>
      </c>
      <c r="O1996" s="302">
        <v>40.265999999999998</v>
      </c>
      <c r="P1996" s="302">
        <v>39.503999999999998</v>
      </c>
      <c r="Q1996" s="302">
        <v>39.478999999999999</v>
      </c>
      <c r="R1996" s="302">
        <v>39.805</v>
      </c>
    </row>
    <row r="1997" spans="9:18">
      <c r="I1997" s="302">
        <v>39.761000000000003</v>
      </c>
      <c r="J1997" s="302">
        <v>40.164999999999999</v>
      </c>
      <c r="K1997" s="302">
        <v>39.372</v>
      </c>
      <c r="L1997" s="302">
        <v>40.427999999999997</v>
      </c>
      <c r="M1997" s="302">
        <v>39.819000000000003</v>
      </c>
      <c r="N1997" s="302">
        <v>40.137</v>
      </c>
      <c r="O1997" s="302">
        <v>40.18</v>
      </c>
      <c r="P1997" s="302">
        <v>39.494</v>
      </c>
      <c r="Q1997" s="302">
        <v>39.43</v>
      </c>
      <c r="R1997" s="302">
        <v>39.841999999999999</v>
      </c>
    </row>
    <row r="1998" spans="9:18">
      <c r="I1998" s="302">
        <v>151.12</v>
      </c>
      <c r="J1998" s="302">
        <v>40.049999999999997</v>
      </c>
      <c r="K1998" s="302">
        <v>39.738</v>
      </c>
      <c r="L1998" s="302">
        <v>40.786000000000001</v>
      </c>
      <c r="M1998" s="302">
        <v>39.904000000000003</v>
      </c>
      <c r="N1998" s="302">
        <v>40.142000000000003</v>
      </c>
      <c r="O1998" s="302">
        <v>40.168999999999997</v>
      </c>
      <c r="P1998" s="302">
        <v>39.451000000000001</v>
      </c>
      <c r="Q1998" s="302">
        <v>39.463000000000001</v>
      </c>
      <c r="R1998" s="302">
        <v>39.64</v>
      </c>
    </row>
    <row r="1999" spans="9:18">
      <c r="I1999" s="302">
        <v>40.222000000000001</v>
      </c>
      <c r="J1999" s="302">
        <v>40.290999999999997</v>
      </c>
      <c r="K1999" s="302">
        <v>39.44</v>
      </c>
      <c r="M1999" s="302">
        <v>39.75</v>
      </c>
      <c r="N1999" s="302">
        <v>40.021000000000001</v>
      </c>
      <c r="O1999" s="302">
        <v>40.451000000000001</v>
      </c>
      <c r="P1999" s="302">
        <v>39.540999999999997</v>
      </c>
      <c r="Q1999" s="302">
        <v>39.695</v>
      </c>
      <c r="R1999" s="302">
        <v>39.715000000000003</v>
      </c>
    </row>
    <row r="2000" spans="9:18">
      <c r="I2000" s="302">
        <v>39.789000000000001</v>
      </c>
      <c r="J2000" s="302">
        <v>40.033999999999999</v>
      </c>
      <c r="K2000" s="302">
        <v>39.463000000000001</v>
      </c>
      <c r="M2000" s="302">
        <v>39.976999999999997</v>
      </c>
      <c r="N2000" s="302">
        <v>40.031999999999996</v>
      </c>
      <c r="O2000" s="302">
        <v>40.179000000000002</v>
      </c>
      <c r="P2000" s="302">
        <v>39.898000000000003</v>
      </c>
      <c r="Q2000" s="302">
        <v>142.298</v>
      </c>
      <c r="R2000" s="302">
        <v>39.661000000000001</v>
      </c>
    </row>
    <row r="2001" spans="9:18">
      <c r="I2001" s="302">
        <v>39.848999999999997</v>
      </c>
      <c r="J2001" s="302">
        <v>40.000999999999998</v>
      </c>
      <c r="K2001" s="302">
        <v>39.529000000000003</v>
      </c>
      <c r="M2001" s="302">
        <v>39.887999999999998</v>
      </c>
      <c r="N2001" s="302">
        <v>39.893999999999998</v>
      </c>
      <c r="O2001" s="302">
        <v>40.103000000000002</v>
      </c>
      <c r="P2001" s="302">
        <v>39.688000000000002</v>
      </c>
      <c r="Q2001" s="302">
        <v>40.405000000000001</v>
      </c>
      <c r="R2001" s="302">
        <v>39.537999999999997</v>
      </c>
    </row>
    <row r="2002" spans="9:18">
      <c r="I2002" s="302">
        <v>39.694000000000003</v>
      </c>
      <c r="J2002" s="302">
        <v>39.960999999999999</v>
      </c>
      <c r="K2002" s="302">
        <v>39.427</v>
      </c>
      <c r="M2002" s="302">
        <v>40.027999999999999</v>
      </c>
      <c r="N2002" s="302">
        <v>39.832000000000001</v>
      </c>
      <c r="O2002" s="302">
        <v>40.170999999999999</v>
      </c>
      <c r="P2002" s="302">
        <v>39.902000000000001</v>
      </c>
      <c r="Q2002" s="302">
        <v>40.088000000000001</v>
      </c>
      <c r="R2002" s="302">
        <v>39.981999999999999</v>
      </c>
    </row>
    <row r="2003" spans="9:18">
      <c r="I2003" s="302">
        <v>39.637</v>
      </c>
      <c r="J2003" s="302">
        <v>39.86</v>
      </c>
      <c r="K2003" s="302">
        <v>39.462000000000003</v>
      </c>
      <c r="M2003" s="302">
        <v>39.868000000000002</v>
      </c>
      <c r="N2003" s="302">
        <v>39.765999999999998</v>
      </c>
      <c r="O2003" s="302">
        <v>40.174999999999997</v>
      </c>
      <c r="P2003" s="302">
        <v>40.451999999999998</v>
      </c>
      <c r="Q2003" s="302">
        <v>39.982999999999997</v>
      </c>
      <c r="R2003" s="302">
        <v>39.786000000000001</v>
      </c>
    </row>
    <row r="2004" spans="9:18">
      <c r="I2004" s="302">
        <v>39.667000000000002</v>
      </c>
      <c r="J2004" s="302">
        <v>39.975999999999999</v>
      </c>
      <c r="K2004" s="302">
        <v>39.593000000000004</v>
      </c>
      <c r="M2004" s="302">
        <v>39.933</v>
      </c>
      <c r="N2004" s="302">
        <v>39.744999999999997</v>
      </c>
      <c r="O2004" s="302">
        <v>40.694000000000003</v>
      </c>
      <c r="P2004" s="302">
        <v>39.725000000000001</v>
      </c>
      <c r="Q2004" s="302">
        <v>40.201000000000001</v>
      </c>
      <c r="R2004" s="302">
        <v>41.28</v>
      </c>
    </row>
    <row r="2005" spans="9:18">
      <c r="I2005" s="302">
        <v>39.613</v>
      </c>
      <c r="J2005" s="302">
        <v>39.694000000000003</v>
      </c>
      <c r="K2005" s="302">
        <v>39.479999999999997</v>
      </c>
      <c r="M2005" s="302">
        <v>39.723999999999997</v>
      </c>
      <c r="N2005" s="302">
        <v>39.674999999999997</v>
      </c>
      <c r="O2005" s="302">
        <v>40.39</v>
      </c>
      <c r="P2005" s="302">
        <v>39.67</v>
      </c>
      <c r="Q2005" s="302">
        <v>40.104999999999997</v>
      </c>
      <c r="R2005" s="302">
        <v>39.634</v>
      </c>
    </row>
    <row r="2006" spans="9:18">
      <c r="I2006" s="302">
        <v>39.279000000000003</v>
      </c>
      <c r="J2006" s="302">
        <v>39.976999999999997</v>
      </c>
      <c r="K2006" s="302">
        <v>40.052</v>
      </c>
      <c r="M2006" s="302">
        <v>39.832999999999998</v>
      </c>
      <c r="N2006" s="302">
        <v>39.844999999999999</v>
      </c>
      <c r="O2006" s="302">
        <v>40.161000000000001</v>
      </c>
      <c r="P2006" s="302">
        <v>139.886</v>
      </c>
      <c r="Q2006" s="302">
        <v>40.045000000000002</v>
      </c>
      <c r="R2006" s="302">
        <v>39.595999999999997</v>
      </c>
    </row>
    <row r="2007" spans="9:18">
      <c r="I2007" s="302">
        <v>39.497999999999998</v>
      </c>
      <c r="J2007" s="302">
        <v>39.886000000000003</v>
      </c>
      <c r="K2007" s="302">
        <v>39.552999999999997</v>
      </c>
      <c r="M2007" s="302">
        <v>40.018000000000001</v>
      </c>
      <c r="N2007" s="302">
        <v>39.843000000000004</v>
      </c>
      <c r="O2007" s="302">
        <v>40.156999999999996</v>
      </c>
      <c r="P2007" s="302">
        <v>40.33</v>
      </c>
      <c r="Q2007" s="302">
        <v>40.670999999999999</v>
      </c>
      <c r="R2007" s="302">
        <v>39.549999999999997</v>
      </c>
    </row>
    <row r="2008" spans="9:18">
      <c r="I2008" s="302">
        <v>39.978999999999999</v>
      </c>
      <c r="J2008" s="302">
        <v>40.036000000000001</v>
      </c>
      <c r="K2008" s="302">
        <v>39.526000000000003</v>
      </c>
      <c r="M2008" s="302">
        <v>39.911999999999999</v>
      </c>
      <c r="N2008" s="302">
        <v>39.887999999999998</v>
      </c>
      <c r="O2008" s="302">
        <v>40.113999999999997</v>
      </c>
      <c r="P2008" s="302">
        <v>39.893999999999998</v>
      </c>
      <c r="Q2008" s="302">
        <v>39.883000000000003</v>
      </c>
      <c r="R2008" s="302">
        <v>39.786999999999999</v>
      </c>
    </row>
    <row r="2009" spans="9:18">
      <c r="I2009" s="302">
        <v>39.4</v>
      </c>
      <c r="J2009" s="302">
        <v>40.073</v>
      </c>
      <c r="K2009" s="302">
        <v>39.664999999999999</v>
      </c>
      <c r="M2009" s="302">
        <v>40.006</v>
      </c>
      <c r="N2009" s="302">
        <v>39.83</v>
      </c>
      <c r="O2009" s="302">
        <v>40.447000000000003</v>
      </c>
      <c r="P2009" s="302">
        <v>39.698999999999998</v>
      </c>
      <c r="Q2009" s="302">
        <v>39.829000000000001</v>
      </c>
      <c r="R2009" s="302">
        <v>39.683999999999997</v>
      </c>
    </row>
    <row r="2010" spans="9:18">
      <c r="I2010" s="302">
        <v>39.304000000000002</v>
      </c>
      <c r="J2010" s="302">
        <v>39.853000000000002</v>
      </c>
      <c r="K2010" s="302">
        <v>39.543999999999997</v>
      </c>
      <c r="M2010" s="302">
        <v>39.923999999999999</v>
      </c>
      <c r="N2010" s="302">
        <v>39.9</v>
      </c>
      <c r="O2010" s="302">
        <v>41.069000000000003</v>
      </c>
      <c r="P2010" s="302">
        <v>39.436</v>
      </c>
      <c r="Q2010" s="302">
        <v>40.472999999999999</v>
      </c>
      <c r="R2010" s="302">
        <v>39.76</v>
      </c>
    </row>
    <row r="2011" spans="9:18">
      <c r="I2011" s="302">
        <v>39.368000000000002</v>
      </c>
      <c r="J2011" s="302">
        <v>39.902999999999999</v>
      </c>
      <c r="K2011" s="302">
        <v>39.518999999999998</v>
      </c>
      <c r="M2011" s="302">
        <v>39.923999999999999</v>
      </c>
      <c r="N2011" s="302">
        <v>39.805</v>
      </c>
      <c r="O2011" s="302">
        <v>40.854999999999997</v>
      </c>
      <c r="P2011" s="302">
        <v>39.950000000000003</v>
      </c>
      <c r="Q2011" s="302">
        <v>39.652999999999999</v>
      </c>
      <c r="R2011" s="302">
        <v>39.610999999999997</v>
      </c>
    </row>
    <row r="2012" spans="9:18">
      <c r="I2012" s="302">
        <v>39.332000000000001</v>
      </c>
      <c r="J2012" s="302">
        <v>40.200000000000003</v>
      </c>
      <c r="K2012" s="302">
        <v>39.491999999999997</v>
      </c>
      <c r="M2012" s="302">
        <v>39.865000000000002</v>
      </c>
      <c r="N2012" s="302">
        <v>39.701000000000001</v>
      </c>
      <c r="O2012" s="302">
        <v>40.110999999999997</v>
      </c>
      <c r="P2012" s="302">
        <v>39.770000000000003</v>
      </c>
      <c r="Q2012" s="302">
        <v>39.697000000000003</v>
      </c>
      <c r="R2012" s="302">
        <v>39.917999999999999</v>
      </c>
    </row>
    <row r="2013" spans="9:18">
      <c r="I2013" s="302">
        <v>39.256</v>
      </c>
      <c r="J2013" s="302">
        <v>39.997</v>
      </c>
      <c r="K2013" s="302">
        <v>39.692999999999998</v>
      </c>
      <c r="M2013" s="302">
        <v>39.957999999999998</v>
      </c>
      <c r="N2013" s="302">
        <v>39.801000000000002</v>
      </c>
      <c r="O2013" s="302">
        <v>40.465000000000003</v>
      </c>
      <c r="P2013" s="302">
        <v>39.430999999999997</v>
      </c>
      <c r="Q2013" s="302">
        <v>39.817</v>
      </c>
      <c r="R2013" s="302">
        <v>39.677</v>
      </c>
    </row>
    <row r="2014" spans="9:18">
      <c r="I2014" s="302">
        <v>39.39</v>
      </c>
      <c r="J2014" s="302">
        <v>40.017000000000003</v>
      </c>
      <c r="K2014" s="302">
        <v>39.457000000000001</v>
      </c>
      <c r="M2014" s="302">
        <v>39.54</v>
      </c>
      <c r="N2014" s="302">
        <v>39.679000000000002</v>
      </c>
      <c r="O2014" s="302">
        <v>40.156999999999996</v>
      </c>
      <c r="P2014" s="302">
        <v>39.366</v>
      </c>
      <c r="Q2014" s="302">
        <v>39.890999999999998</v>
      </c>
      <c r="R2014" s="302">
        <v>39.81</v>
      </c>
    </row>
    <row r="2015" spans="9:18">
      <c r="I2015" s="302">
        <v>39.914999999999999</v>
      </c>
      <c r="J2015" s="302">
        <v>40.075000000000003</v>
      </c>
      <c r="K2015" s="302">
        <v>39.682000000000002</v>
      </c>
      <c r="M2015" s="302">
        <v>39.856000000000002</v>
      </c>
      <c r="N2015" s="302">
        <v>39.707999999999998</v>
      </c>
      <c r="O2015" s="302">
        <v>40.033000000000001</v>
      </c>
      <c r="P2015" s="302">
        <v>39.697000000000003</v>
      </c>
      <c r="Q2015" s="302">
        <v>39.917999999999999</v>
      </c>
      <c r="R2015" s="302">
        <v>39.710999999999999</v>
      </c>
    </row>
    <row r="2016" spans="9:18">
      <c r="I2016" s="302">
        <v>39.332999999999998</v>
      </c>
      <c r="J2016" s="302">
        <v>40.286000000000001</v>
      </c>
      <c r="K2016" s="302">
        <v>39.57</v>
      </c>
      <c r="M2016" s="302">
        <v>40.000999999999998</v>
      </c>
      <c r="N2016" s="302">
        <v>39.682000000000002</v>
      </c>
      <c r="O2016" s="302">
        <v>40.094999999999999</v>
      </c>
      <c r="P2016" s="302">
        <v>39.478000000000002</v>
      </c>
      <c r="Q2016" s="302">
        <v>40.210999999999999</v>
      </c>
      <c r="R2016" s="302">
        <v>39.866999999999997</v>
      </c>
    </row>
    <row r="2017" spans="9:18">
      <c r="I2017" s="302">
        <v>39.328000000000003</v>
      </c>
      <c r="J2017" s="302">
        <v>40.216999999999999</v>
      </c>
      <c r="K2017" s="302">
        <v>39.643999999999998</v>
      </c>
      <c r="M2017" s="302">
        <v>39.807000000000002</v>
      </c>
      <c r="N2017" s="302">
        <v>39.601999999999997</v>
      </c>
      <c r="O2017" s="302">
        <v>40.134</v>
      </c>
      <c r="P2017" s="302">
        <v>39.457999999999998</v>
      </c>
      <c r="Q2017" s="302">
        <v>39.948</v>
      </c>
      <c r="R2017" s="302">
        <v>39.44</v>
      </c>
    </row>
    <row r="2018" spans="9:18">
      <c r="I2018" s="302">
        <v>39.944000000000003</v>
      </c>
      <c r="J2018" s="302">
        <v>139.60599999999999</v>
      </c>
      <c r="K2018" s="302">
        <v>39.609000000000002</v>
      </c>
      <c r="M2018" s="302">
        <v>39.959000000000003</v>
      </c>
      <c r="N2018" s="302">
        <v>39.545999999999999</v>
      </c>
      <c r="O2018" s="302">
        <v>40.158999999999999</v>
      </c>
      <c r="P2018" s="302">
        <v>39.470999999999997</v>
      </c>
      <c r="Q2018" s="302">
        <v>40.231999999999999</v>
      </c>
      <c r="R2018" s="302">
        <v>39.655000000000001</v>
      </c>
    </row>
    <row r="2019" spans="9:18">
      <c r="I2019" s="302">
        <v>39.5</v>
      </c>
      <c r="J2019" s="302">
        <v>40.423000000000002</v>
      </c>
      <c r="K2019" s="302">
        <v>39.444000000000003</v>
      </c>
      <c r="M2019" s="302">
        <v>39.829000000000001</v>
      </c>
      <c r="N2019" s="302">
        <v>39.808</v>
      </c>
      <c r="O2019" s="302">
        <v>40.241</v>
      </c>
      <c r="P2019" s="302">
        <v>39.493000000000002</v>
      </c>
      <c r="Q2019" s="302">
        <v>39.933999999999997</v>
      </c>
      <c r="R2019" s="302">
        <v>39.814</v>
      </c>
    </row>
    <row r="2020" spans="9:18">
      <c r="I2020" s="302">
        <v>39.301000000000002</v>
      </c>
      <c r="J2020" s="302">
        <v>40.088999999999999</v>
      </c>
      <c r="K2020" s="302">
        <v>39.469000000000001</v>
      </c>
      <c r="M2020" s="302">
        <v>40.014000000000003</v>
      </c>
      <c r="N2020" s="302">
        <v>39.707000000000001</v>
      </c>
      <c r="O2020" s="302">
        <v>40.107999999999997</v>
      </c>
      <c r="P2020" s="302">
        <v>39.402000000000001</v>
      </c>
      <c r="Q2020" s="302">
        <v>39.847000000000001</v>
      </c>
      <c r="R2020" s="302">
        <v>39.734999999999999</v>
      </c>
    </row>
    <row r="2021" spans="9:18">
      <c r="I2021" s="302">
        <v>39.600999999999999</v>
      </c>
      <c r="J2021" s="302">
        <v>39.908999999999999</v>
      </c>
      <c r="K2021" s="302">
        <v>39.365000000000002</v>
      </c>
      <c r="M2021" s="302">
        <v>39.765000000000001</v>
      </c>
      <c r="N2021" s="302">
        <v>39.783000000000001</v>
      </c>
      <c r="O2021" s="302">
        <v>40.112000000000002</v>
      </c>
      <c r="P2021" s="302">
        <v>39.863999999999997</v>
      </c>
      <c r="Q2021" s="302">
        <v>40.555999999999997</v>
      </c>
      <c r="R2021" s="302">
        <v>39.631</v>
      </c>
    </row>
    <row r="2022" spans="9:18">
      <c r="I2022" s="302">
        <v>39.475999999999999</v>
      </c>
      <c r="J2022" s="302">
        <v>39.834000000000003</v>
      </c>
      <c r="K2022" s="302">
        <v>39.429000000000002</v>
      </c>
      <c r="M2022" s="302">
        <v>39.802999999999997</v>
      </c>
      <c r="N2022" s="302">
        <v>39.555</v>
      </c>
      <c r="O2022" s="302">
        <v>40.273000000000003</v>
      </c>
      <c r="P2022" s="302">
        <v>39.423999999999999</v>
      </c>
      <c r="Q2022" s="302">
        <v>39.859000000000002</v>
      </c>
      <c r="R2022" s="302">
        <v>39.918999999999997</v>
      </c>
    </row>
    <row r="2023" spans="9:18">
      <c r="I2023" s="302">
        <v>39.372</v>
      </c>
      <c r="J2023" s="302">
        <v>39.841999999999999</v>
      </c>
      <c r="K2023" s="302">
        <v>39.369</v>
      </c>
      <c r="M2023" s="302">
        <v>40.155999999999999</v>
      </c>
      <c r="N2023" s="302">
        <v>39.673000000000002</v>
      </c>
      <c r="O2023" s="302">
        <v>40.142000000000003</v>
      </c>
      <c r="P2023" s="302">
        <v>39.634</v>
      </c>
      <c r="Q2023" s="302">
        <v>39.826000000000001</v>
      </c>
      <c r="R2023" s="302">
        <v>40.255000000000003</v>
      </c>
    </row>
    <row r="2024" spans="9:18">
      <c r="I2024" s="302">
        <v>39.658000000000001</v>
      </c>
      <c r="J2024" s="302">
        <v>39.789000000000001</v>
      </c>
      <c r="K2024" s="302">
        <v>39.521000000000001</v>
      </c>
      <c r="M2024" s="302">
        <v>39.554000000000002</v>
      </c>
      <c r="N2024" s="302">
        <v>39.567999999999998</v>
      </c>
      <c r="O2024" s="302">
        <v>40.088999999999999</v>
      </c>
      <c r="P2024" s="302">
        <v>39.862000000000002</v>
      </c>
      <c r="Q2024" s="302">
        <v>39.898000000000003</v>
      </c>
      <c r="R2024" s="302">
        <v>39.972000000000001</v>
      </c>
    </row>
    <row r="2025" spans="9:18">
      <c r="I2025" s="302">
        <v>39.481999999999999</v>
      </c>
      <c r="J2025" s="302">
        <v>40.542999999999999</v>
      </c>
      <c r="K2025" s="302">
        <v>39.438000000000002</v>
      </c>
      <c r="M2025" s="302">
        <v>40.649000000000001</v>
      </c>
      <c r="N2025" s="302">
        <v>39.670999999999999</v>
      </c>
      <c r="O2025" s="302">
        <v>40.235999999999997</v>
      </c>
      <c r="P2025" s="302">
        <v>40.143000000000001</v>
      </c>
      <c r="Q2025" s="302">
        <v>39.993000000000002</v>
      </c>
      <c r="R2025" s="302">
        <v>39.698</v>
      </c>
    </row>
    <row r="2026" spans="9:18">
      <c r="I2026" s="302">
        <v>39.195</v>
      </c>
      <c r="J2026" s="302">
        <v>39.676000000000002</v>
      </c>
      <c r="K2026" s="302">
        <v>39.615000000000002</v>
      </c>
      <c r="M2026" s="302">
        <v>39.920999999999999</v>
      </c>
      <c r="N2026" s="302">
        <v>39.545000000000002</v>
      </c>
      <c r="O2026" s="302">
        <v>40.164000000000001</v>
      </c>
      <c r="P2026" s="302">
        <v>39.404000000000003</v>
      </c>
      <c r="Q2026" s="302">
        <v>39.866999999999997</v>
      </c>
      <c r="R2026" s="302">
        <v>39.639000000000003</v>
      </c>
    </row>
    <row r="2027" spans="9:18">
      <c r="I2027" s="302">
        <v>39.481000000000002</v>
      </c>
      <c r="J2027" s="302">
        <v>39.704999999999998</v>
      </c>
      <c r="K2027" s="302">
        <v>39.651000000000003</v>
      </c>
      <c r="M2027" s="302">
        <v>39.776000000000003</v>
      </c>
      <c r="N2027" s="302">
        <v>39.69</v>
      </c>
      <c r="O2027" s="302">
        <v>39.994999999999997</v>
      </c>
      <c r="P2027" s="302">
        <v>40.302</v>
      </c>
      <c r="Q2027" s="302">
        <v>39.81</v>
      </c>
      <c r="R2027" s="302">
        <v>39.735999999999997</v>
      </c>
    </row>
    <row r="2028" spans="9:18">
      <c r="I2028" s="302">
        <v>39.389000000000003</v>
      </c>
      <c r="J2028" s="302">
        <v>39.58</v>
      </c>
      <c r="K2028" s="302">
        <v>39.722000000000001</v>
      </c>
      <c r="M2028" s="302">
        <v>39.594000000000001</v>
      </c>
      <c r="N2028" s="302">
        <v>39.566000000000003</v>
      </c>
      <c r="O2028" s="302">
        <v>40.006</v>
      </c>
      <c r="P2028" s="302">
        <v>39.448</v>
      </c>
      <c r="Q2028" s="302">
        <v>39.622999999999998</v>
      </c>
      <c r="R2028" s="302">
        <v>40.813000000000002</v>
      </c>
    </row>
    <row r="2029" spans="9:18">
      <c r="I2029" s="302">
        <v>39.500999999999998</v>
      </c>
      <c r="J2029" s="302">
        <v>39.533000000000001</v>
      </c>
      <c r="K2029" s="302">
        <v>39.466999999999999</v>
      </c>
      <c r="M2029" s="302">
        <v>39.554000000000002</v>
      </c>
      <c r="N2029" s="302">
        <v>39.505000000000003</v>
      </c>
      <c r="O2029" s="302">
        <v>40.128999999999998</v>
      </c>
      <c r="P2029" s="302">
        <v>39.317</v>
      </c>
      <c r="Q2029" s="302">
        <v>40.043999999999997</v>
      </c>
      <c r="R2029" s="302">
        <v>39.582999999999998</v>
      </c>
    </row>
    <row r="2030" spans="9:18">
      <c r="I2030" s="302">
        <v>39.274999999999999</v>
      </c>
      <c r="J2030" s="302">
        <v>39.591999999999999</v>
      </c>
      <c r="K2030" s="302">
        <v>39.509</v>
      </c>
      <c r="M2030" s="302">
        <v>39.667000000000002</v>
      </c>
      <c r="N2030" s="302">
        <v>39.384999999999998</v>
      </c>
      <c r="O2030" s="302">
        <v>40.107999999999997</v>
      </c>
      <c r="P2030" s="302">
        <v>39.326999999999998</v>
      </c>
      <c r="Q2030" s="302">
        <v>39.880000000000003</v>
      </c>
      <c r="R2030" s="302">
        <v>39.615000000000002</v>
      </c>
    </row>
    <row r="2031" spans="9:18">
      <c r="I2031" s="302">
        <v>39.414999999999999</v>
      </c>
      <c r="J2031" s="302">
        <v>39.725999999999999</v>
      </c>
      <c r="K2031" s="302">
        <v>39.453000000000003</v>
      </c>
      <c r="M2031" s="302">
        <v>39.566000000000003</v>
      </c>
      <c r="N2031" s="302">
        <v>39.442</v>
      </c>
      <c r="O2031" s="302">
        <v>41.149000000000001</v>
      </c>
      <c r="P2031" s="302">
        <v>39.299999999999997</v>
      </c>
      <c r="Q2031" s="302">
        <v>39.887</v>
      </c>
      <c r="R2031" s="302">
        <v>39.713999999999999</v>
      </c>
    </row>
    <row r="2032" spans="9:18">
      <c r="I2032" s="302">
        <v>39.228000000000002</v>
      </c>
      <c r="J2032" s="302">
        <v>39.448999999999998</v>
      </c>
      <c r="K2032" s="302">
        <v>39.680999999999997</v>
      </c>
      <c r="M2032" s="302">
        <v>39.828000000000003</v>
      </c>
      <c r="N2032" s="302">
        <v>40.814999999999998</v>
      </c>
      <c r="O2032" s="302">
        <v>41.869</v>
      </c>
      <c r="P2032" s="302">
        <v>39.271000000000001</v>
      </c>
      <c r="Q2032" s="302">
        <v>39.99</v>
      </c>
      <c r="R2032" s="302">
        <v>39.799999999999997</v>
      </c>
    </row>
    <row r="2033" spans="9:18">
      <c r="I2033" s="302">
        <v>39.286000000000001</v>
      </c>
      <c r="J2033" s="302">
        <v>39.526000000000003</v>
      </c>
      <c r="K2033" s="302">
        <v>39.622</v>
      </c>
      <c r="M2033" s="302">
        <v>39.860999999999997</v>
      </c>
      <c r="N2033" s="302">
        <v>39.866</v>
      </c>
      <c r="O2033" s="302">
        <v>40.857999999999997</v>
      </c>
      <c r="P2033" s="302">
        <v>39.409999999999997</v>
      </c>
      <c r="Q2033" s="302">
        <v>39.808999999999997</v>
      </c>
      <c r="R2033" s="302">
        <v>39.957000000000001</v>
      </c>
    </row>
    <row r="2034" spans="9:18">
      <c r="I2034" s="302">
        <v>39.396000000000001</v>
      </c>
      <c r="J2034" s="302">
        <v>39.671999999999997</v>
      </c>
      <c r="K2034" s="302">
        <v>39.548999999999999</v>
      </c>
      <c r="M2034" s="302">
        <v>39.619999999999997</v>
      </c>
      <c r="N2034" s="302">
        <v>39.447000000000003</v>
      </c>
      <c r="O2034" s="302">
        <v>40.398000000000003</v>
      </c>
      <c r="P2034" s="302">
        <v>39.704999999999998</v>
      </c>
      <c r="Q2034" s="302">
        <v>40.093000000000004</v>
      </c>
      <c r="R2034" s="302">
        <v>40.130000000000003</v>
      </c>
    </row>
    <row r="2035" spans="9:18">
      <c r="I2035" s="302">
        <v>39.386000000000003</v>
      </c>
      <c r="J2035" s="302">
        <v>39.533999999999999</v>
      </c>
      <c r="K2035" s="302">
        <v>39.582999999999998</v>
      </c>
      <c r="M2035" s="302">
        <v>39.929000000000002</v>
      </c>
      <c r="N2035" s="302">
        <v>39.655000000000001</v>
      </c>
      <c r="O2035" s="302">
        <v>40.155000000000001</v>
      </c>
      <c r="P2035" s="302">
        <v>39.326999999999998</v>
      </c>
      <c r="Q2035" s="302">
        <v>39.889000000000003</v>
      </c>
      <c r="R2035" s="302">
        <v>39.936999999999998</v>
      </c>
    </row>
    <row r="2036" spans="9:18">
      <c r="I2036" s="302">
        <v>39.408000000000001</v>
      </c>
      <c r="J2036" s="302">
        <v>39.734999999999999</v>
      </c>
      <c r="K2036" s="302">
        <v>39.54</v>
      </c>
      <c r="M2036" s="302">
        <v>39.649000000000001</v>
      </c>
      <c r="N2036" s="302">
        <v>39.585999999999999</v>
      </c>
      <c r="O2036" s="302">
        <v>40.164000000000001</v>
      </c>
      <c r="P2036" s="302">
        <v>39.222000000000001</v>
      </c>
      <c r="Q2036" s="302">
        <v>39.743000000000002</v>
      </c>
      <c r="R2036" s="302">
        <v>39.652999999999999</v>
      </c>
    </row>
    <row r="2037" spans="9:18">
      <c r="I2037" s="302">
        <v>39.436999999999998</v>
      </c>
      <c r="J2037" s="302">
        <v>39.585000000000001</v>
      </c>
      <c r="K2037" s="302">
        <v>39.478000000000002</v>
      </c>
      <c r="M2037" s="302">
        <v>39.801000000000002</v>
      </c>
      <c r="N2037" s="302">
        <v>39.54</v>
      </c>
      <c r="O2037" s="302">
        <v>40.286999999999999</v>
      </c>
      <c r="P2037" s="302">
        <v>39.247999999999998</v>
      </c>
      <c r="Q2037" s="302">
        <v>40.061</v>
      </c>
      <c r="R2037" s="302">
        <v>39.802</v>
      </c>
    </row>
    <row r="2038" spans="9:18">
      <c r="I2038" s="302">
        <v>39.357999999999997</v>
      </c>
      <c r="J2038" s="302">
        <v>39.654000000000003</v>
      </c>
      <c r="K2038" s="302">
        <v>39.593000000000004</v>
      </c>
      <c r="M2038" s="302">
        <v>40.002000000000002</v>
      </c>
      <c r="N2038" s="302">
        <v>39.636000000000003</v>
      </c>
      <c r="O2038" s="302">
        <v>40.146999999999998</v>
      </c>
      <c r="P2038" s="302">
        <v>39.296999999999997</v>
      </c>
      <c r="Q2038" s="302">
        <v>39.856999999999999</v>
      </c>
      <c r="R2038" s="302">
        <v>39.646999999999998</v>
      </c>
    </row>
    <row r="2039" spans="9:18">
      <c r="I2039" s="302">
        <v>39.402000000000001</v>
      </c>
      <c r="J2039" s="302">
        <v>39.725999999999999</v>
      </c>
      <c r="K2039" s="302">
        <v>39.521000000000001</v>
      </c>
      <c r="M2039" s="302">
        <v>39.975999999999999</v>
      </c>
      <c r="N2039" s="302">
        <v>39.649000000000001</v>
      </c>
      <c r="O2039" s="302">
        <v>40.640999999999998</v>
      </c>
      <c r="P2039" s="302">
        <v>39.295000000000002</v>
      </c>
      <c r="Q2039" s="302">
        <v>39.786999999999999</v>
      </c>
      <c r="R2039" s="302">
        <v>39.905000000000001</v>
      </c>
    </row>
    <row r="2040" spans="9:18">
      <c r="I2040" s="302">
        <v>39.395000000000003</v>
      </c>
      <c r="J2040" s="302">
        <v>39.676000000000002</v>
      </c>
      <c r="K2040" s="302">
        <v>39.405999999999999</v>
      </c>
      <c r="M2040" s="302">
        <v>39.892000000000003</v>
      </c>
      <c r="N2040" s="302">
        <v>39.716999999999999</v>
      </c>
      <c r="P2040" s="302">
        <v>39.405999999999999</v>
      </c>
      <c r="Q2040" s="302">
        <v>39.909999999999997</v>
      </c>
      <c r="R2040" s="302">
        <v>39.805999999999997</v>
      </c>
    </row>
    <row r="2041" spans="9:18">
      <c r="I2041" s="302">
        <v>39.380000000000003</v>
      </c>
      <c r="J2041" s="302">
        <v>39.695999999999998</v>
      </c>
      <c r="K2041" s="302">
        <v>39.478999999999999</v>
      </c>
      <c r="M2041" s="302">
        <v>39.819000000000003</v>
      </c>
      <c r="N2041" s="302">
        <v>39.661000000000001</v>
      </c>
      <c r="P2041" s="302">
        <v>39.499000000000002</v>
      </c>
      <c r="Q2041" s="302">
        <v>39.746000000000002</v>
      </c>
      <c r="R2041" s="302">
        <v>40.161999999999999</v>
      </c>
    </row>
    <row r="2042" spans="9:18">
      <c r="I2042" s="302">
        <v>39.470999999999997</v>
      </c>
      <c r="J2042" s="302">
        <v>39.616999999999997</v>
      </c>
      <c r="K2042" s="302">
        <v>39.713000000000001</v>
      </c>
      <c r="M2042" s="302">
        <v>39.875</v>
      </c>
      <c r="N2042" s="302">
        <v>39.715000000000003</v>
      </c>
      <c r="P2042" s="302">
        <v>39.49</v>
      </c>
      <c r="Q2042" s="302">
        <v>39.817999999999998</v>
      </c>
      <c r="R2042" s="302">
        <v>39.805</v>
      </c>
    </row>
    <row r="2043" spans="9:18">
      <c r="I2043" s="302">
        <v>39.33</v>
      </c>
      <c r="J2043" s="302">
        <v>40.226999999999997</v>
      </c>
      <c r="K2043" s="302">
        <v>39.372999999999998</v>
      </c>
      <c r="M2043" s="302">
        <v>39.936</v>
      </c>
      <c r="N2043" s="302">
        <v>39.555</v>
      </c>
      <c r="P2043" s="302">
        <v>39.417000000000002</v>
      </c>
      <c r="Q2043" s="302">
        <v>39.935000000000002</v>
      </c>
      <c r="R2043" s="302">
        <v>39.878999999999998</v>
      </c>
    </row>
    <row r="2044" spans="9:18">
      <c r="I2044" s="302">
        <v>39.417999999999999</v>
      </c>
      <c r="J2044" s="302">
        <v>39.576000000000001</v>
      </c>
      <c r="K2044" s="302">
        <v>39.442</v>
      </c>
      <c r="M2044" s="302">
        <v>39.884</v>
      </c>
      <c r="N2044" s="302">
        <v>39.61</v>
      </c>
      <c r="P2044" s="302">
        <v>39.317</v>
      </c>
      <c r="Q2044" s="302">
        <v>39.884</v>
      </c>
      <c r="R2044" s="302">
        <v>40.08</v>
      </c>
    </row>
    <row r="2045" spans="9:18">
      <c r="I2045" s="302">
        <v>39.357999999999997</v>
      </c>
      <c r="J2045" s="302">
        <v>39.762999999999998</v>
      </c>
      <c r="K2045" s="302">
        <v>39.436999999999998</v>
      </c>
      <c r="M2045" s="302">
        <v>40.045999999999999</v>
      </c>
      <c r="N2045" s="302">
        <v>39.78</v>
      </c>
      <c r="P2045" s="302">
        <v>39.393000000000001</v>
      </c>
      <c r="Q2045" s="302">
        <v>39.895000000000003</v>
      </c>
      <c r="R2045" s="302">
        <v>39.972000000000001</v>
      </c>
    </row>
    <row r="2046" spans="9:18">
      <c r="I2046" s="302">
        <v>39.317999999999998</v>
      </c>
      <c r="J2046" s="302">
        <v>39.747</v>
      </c>
      <c r="K2046" s="302">
        <v>39.729999999999997</v>
      </c>
      <c r="M2046" s="302">
        <v>39.837000000000003</v>
      </c>
      <c r="N2046" s="302">
        <v>39.527999999999999</v>
      </c>
      <c r="P2046" s="302">
        <v>39.468000000000004</v>
      </c>
      <c r="Q2046" s="302">
        <v>39.859000000000002</v>
      </c>
      <c r="R2046" s="302">
        <v>39.786999999999999</v>
      </c>
    </row>
    <row r="2047" spans="9:18">
      <c r="I2047" s="302">
        <v>39.301000000000002</v>
      </c>
      <c r="J2047" s="302">
        <v>39.737000000000002</v>
      </c>
      <c r="K2047" s="302">
        <v>39.542999999999999</v>
      </c>
      <c r="M2047" s="302">
        <v>39.863999999999997</v>
      </c>
      <c r="N2047" s="302">
        <v>39.69</v>
      </c>
      <c r="P2047" s="302">
        <v>39.26</v>
      </c>
      <c r="Q2047" s="302">
        <v>40.000999999999998</v>
      </c>
      <c r="R2047" s="302">
        <v>40.012</v>
      </c>
    </row>
    <row r="2048" spans="9:18">
      <c r="I2048" s="302">
        <v>39.514000000000003</v>
      </c>
      <c r="J2048" s="302">
        <v>39.670999999999999</v>
      </c>
      <c r="K2048" s="302">
        <v>39.502000000000002</v>
      </c>
      <c r="M2048" s="302">
        <v>39.895000000000003</v>
      </c>
      <c r="N2048" s="302">
        <v>39.814</v>
      </c>
      <c r="P2048" s="302">
        <v>39.351999999999997</v>
      </c>
      <c r="Q2048" s="302">
        <v>39.960999999999999</v>
      </c>
      <c r="R2048" s="302">
        <v>39.722999999999999</v>
      </c>
    </row>
    <row r="2049" spans="9:18">
      <c r="I2049" s="302">
        <v>39.356000000000002</v>
      </c>
      <c r="J2049" s="302">
        <v>39.813000000000002</v>
      </c>
      <c r="K2049" s="302">
        <v>39.776000000000003</v>
      </c>
      <c r="M2049" s="302">
        <v>39.747999999999998</v>
      </c>
      <c r="N2049" s="302">
        <v>39.664999999999999</v>
      </c>
      <c r="P2049" s="302">
        <v>39.273000000000003</v>
      </c>
      <c r="Q2049" s="302">
        <v>39.902999999999999</v>
      </c>
      <c r="R2049" s="302">
        <v>39.835999999999999</v>
      </c>
    </row>
    <row r="2050" spans="9:18">
      <c r="I2050" s="302">
        <v>39.332999999999998</v>
      </c>
      <c r="J2050" s="302">
        <v>39.747</v>
      </c>
      <c r="K2050" s="302">
        <v>39.551000000000002</v>
      </c>
      <c r="M2050" s="302">
        <v>39.915999999999997</v>
      </c>
      <c r="N2050" s="302">
        <v>40.222000000000001</v>
      </c>
      <c r="P2050" s="302">
        <v>39.468000000000004</v>
      </c>
      <c r="Q2050" s="302">
        <v>39.959000000000003</v>
      </c>
      <c r="R2050" s="302">
        <v>40.56</v>
      </c>
    </row>
    <row r="2051" spans="9:18">
      <c r="I2051" s="302">
        <v>39.633000000000003</v>
      </c>
      <c r="J2051" s="302">
        <v>39.923999999999999</v>
      </c>
      <c r="K2051" s="302">
        <v>39.496000000000002</v>
      </c>
      <c r="M2051" s="302">
        <v>39.960999999999999</v>
      </c>
      <c r="N2051" s="302">
        <v>41.045999999999999</v>
      </c>
      <c r="P2051" s="302">
        <v>39.604999999999997</v>
      </c>
      <c r="Q2051" s="302">
        <v>39.835000000000001</v>
      </c>
      <c r="R2051" s="302">
        <v>40.076999999999998</v>
      </c>
    </row>
    <row r="2052" spans="9:18">
      <c r="I2052" s="302">
        <v>39.332000000000001</v>
      </c>
      <c r="K2052" s="302">
        <v>39.487000000000002</v>
      </c>
      <c r="N2052" s="302">
        <v>39.737000000000002</v>
      </c>
      <c r="P2052" s="302">
        <v>39.384</v>
      </c>
      <c r="Q2052" s="302">
        <v>40.082000000000001</v>
      </c>
      <c r="R2052" s="302">
        <v>39.808</v>
      </c>
    </row>
    <row r="2053" spans="9:18">
      <c r="I2053" s="302">
        <v>39.468000000000004</v>
      </c>
      <c r="K2053" s="302">
        <v>39.558999999999997</v>
      </c>
      <c r="N2053" s="302">
        <v>39.831000000000003</v>
      </c>
      <c r="P2053" s="302">
        <v>39.398000000000003</v>
      </c>
      <c r="Q2053" s="302">
        <v>40.439</v>
      </c>
    </row>
    <row r="2054" spans="9:18">
      <c r="I2054" s="302">
        <v>39.326000000000001</v>
      </c>
      <c r="K2054" s="302">
        <v>39.534999999999997</v>
      </c>
      <c r="N2054" s="302">
        <v>39.703000000000003</v>
      </c>
      <c r="P2054" s="302">
        <v>39.389000000000003</v>
      </c>
      <c r="Q2054" s="302">
        <v>40.575000000000003</v>
      </c>
    </row>
    <row r="2055" spans="9:18">
      <c r="I2055" s="302">
        <v>39.622999999999998</v>
      </c>
      <c r="K2055" s="302">
        <v>39.402000000000001</v>
      </c>
      <c r="N2055" s="302">
        <v>39.744</v>
      </c>
      <c r="P2055" s="302">
        <v>39.447000000000003</v>
      </c>
      <c r="Q2055" s="302">
        <v>39.759</v>
      </c>
    </row>
    <row r="2056" spans="9:18">
      <c r="I2056" s="302">
        <v>39.500999999999998</v>
      </c>
      <c r="K2056" s="302">
        <v>39.427999999999997</v>
      </c>
      <c r="N2056" s="302">
        <v>39.796999999999997</v>
      </c>
      <c r="P2056" s="302">
        <v>39.259</v>
      </c>
      <c r="Q2056" s="302">
        <v>39.732999999999997</v>
      </c>
    </row>
    <row r="2057" spans="9:18">
      <c r="I2057" s="302">
        <v>39.478999999999999</v>
      </c>
      <c r="K2057" s="302">
        <v>39.609000000000002</v>
      </c>
      <c r="N2057" s="302">
        <v>39.899000000000001</v>
      </c>
      <c r="P2057" s="302">
        <v>39.435000000000002</v>
      </c>
      <c r="Q2057" s="302">
        <v>40.005000000000003</v>
      </c>
    </row>
    <row r="2058" spans="9:18">
      <c r="I2058" s="302">
        <v>39.591000000000001</v>
      </c>
      <c r="K2058" s="302">
        <v>39.356999999999999</v>
      </c>
      <c r="N2058" s="302">
        <v>39.749000000000002</v>
      </c>
      <c r="P2058" s="302">
        <v>39.619999999999997</v>
      </c>
      <c r="Q2058" s="302">
        <v>41.039000000000001</v>
      </c>
    </row>
    <row r="2059" spans="9:18">
      <c r="I2059" s="302">
        <v>39.676000000000002</v>
      </c>
      <c r="K2059" s="302">
        <v>39.802999999999997</v>
      </c>
      <c r="P2059" s="302">
        <v>39.813000000000002</v>
      </c>
      <c r="Q2059" s="302">
        <v>39.917000000000002</v>
      </c>
    </row>
    <row r="2060" spans="9:18">
      <c r="I2060" s="302">
        <v>39.469000000000001</v>
      </c>
      <c r="K2060" s="302">
        <v>39.462000000000003</v>
      </c>
      <c r="P2060" s="302">
        <v>39.561</v>
      </c>
      <c r="Q2060" s="302">
        <v>39.963000000000001</v>
      </c>
    </row>
    <row r="2061" spans="9:18">
      <c r="I2061" s="302">
        <v>39.393000000000001</v>
      </c>
      <c r="K2061" s="302">
        <v>39.597000000000001</v>
      </c>
      <c r="P2061" s="302">
        <v>39.627000000000002</v>
      </c>
      <c r="Q2061" s="302">
        <v>39.923000000000002</v>
      </c>
    </row>
    <row r="2062" spans="9:18">
      <c r="I2062" s="302">
        <v>39.497999999999998</v>
      </c>
      <c r="K2062" s="302">
        <v>39.619999999999997</v>
      </c>
      <c r="P2062" s="302">
        <v>39.950000000000003</v>
      </c>
      <c r="Q2062" s="302">
        <v>39.719000000000001</v>
      </c>
    </row>
    <row r="2063" spans="9:18">
      <c r="I2063" s="302">
        <v>39.475000000000001</v>
      </c>
      <c r="K2063" s="302">
        <v>39.616</v>
      </c>
      <c r="P2063" s="302">
        <v>39.787999999999997</v>
      </c>
      <c r="Q2063" s="302">
        <v>39.795999999999999</v>
      </c>
    </row>
    <row r="2064" spans="9:18">
      <c r="I2064" s="302">
        <v>39.472999999999999</v>
      </c>
      <c r="K2064" s="302">
        <v>39.689</v>
      </c>
      <c r="P2064" s="302">
        <v>39.643999999999998</v>
      </c>
      <c r="Q2064" s="302">
        <v>39.817999999999998</v>
      </c>
    </row>
    <row r="2065" spans="11:17">
      <c r="K2065" s="302">
        <v>39.622</v>
      </c>
      <c r="P2065" s="302">
        <v>39.622999999999998</v>
      </c>
      <c r="Q2065" s="302">
        <v>39.950000000000003</v>
      </c>
    </row>
    <row r="2066" spans="11:17">
      <c r="K2066" s="302">
        <v>39.612000000000002</v>
      </c>
      <c r="P2066" s="302">
        <v>39.639000000000003</v>
      </c>
    </row>
    <row r="2067" spans="11:17">
      <c r="K2067" s="302">
        <v>39.591999999999999</v>
      </c>
      <c r="P2067" s="302">
        <v>39.353999999999999</v>
      </c>
    </row>
    <row r="2068" spans="11:17">
      <c r="K2068" s="302">
        <v>39.747999999999998</v>
      </c>
      <c r="P2068" s="302">
        <v>39.457000000000001</v>
      </c>
    </row>
    <row r="2069" spans="11:17">
      <c r="K2069" s="302">
        <v>39.615000000000002</v>
      </c>
      <c r="P2069" s="302">
        <v>39.515999999999998</v>
      </c>
    </row>
    <row r="2070" spans="11:17">
      <c r="K2070" s="302">
        <v>39.710999999999999</v>
      </c>
      <c r="P2070" s="302">
        <v>40.161000000000001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zoomScale="60" zoomScaleNormal="60" workbookViewId="0">
      <selection activeCell="K22" sqref="K22:K29"/>
    </sheetView>
  </sheetViews>
  <sheetFormatPr defaultRowHeight="14.4"/>
  <cols>
    <col min="3" max="3" width="32.5546875" customWidth="1"/>
    <col min="4" max="4" width="8.44140625" customWidth="1"/>
    <col min="5" max="5" width="11.33203125" customWidth="1"/>
    <col min="6" max="6" width="12" customWidth="1"/>
    <col min="7" max="8" width="11.33203125" customWidth="1"/>
    <col min="9" max="9" width="3.88671875" customWidth="1"/>
    <col min="12" max="12" width="31.109375" customWidth="1"/>
    <col min="13" max="13" width="10.33203125" bestFit="1" customWidth="1"/>
    <col min="14" max="14" width="9.88671875" customWidth="1"/>
    <col min="16" max="16" width="10.6640625" customWidth="1"/>
    <col min="17" max="17" width="11.109375" customWidth="1"/>
  </cols>
  <sheetData>
    <row r="1" spans="1:24" ht="19.8">
      <c r="A1" s="426" t="s">
        <v>113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</row>
    <row r="2" spans="1:24" ht="5.25" customHeight="1"/>
    <row r="3" spans="1:24" ht="15.75" customHeight="1" thickBot="1">
      <c r="A3" s="427" t="s">
        <v>11</v>
      </c>
      <c r="B3" s="427"/>
      <c r="C3" s="427"/>
      <c r="D3" s="427"/>
      <c r="E3" s="428"/>
      <c r="F3" s="428"/>
      <c r="G3" s="428"/>
      <c r="H3" s="428"/>
      <c r="I3" s="427"/>
      <c r="J3" s="427"/>
      <c r="K3" s="427"/>
      <c r="L3" s="427"/>
      <c r="M3" s="427"/>
      <c r="N3" s="427"/>
      <c r="O3" s="427"/>
    </row>
    <row r="4" spans="1:24" s="1" customFormat="1" ht="20.25" customHeight="1">
      <c r="A4" s="429" t="s">
        <v>9</v>
      </c>
      <c r="B4" s="431" t="s">
        <v>5</v>
      </c>
      <c r="C4" s="433" t="s">
        <v>4</v>
      </c>
      <c r="D4" s="435" t="s">
        <v>8</v>
      </c>
      <c r="E4" s="437" t="s">
        <v>10</v>
      </c>
      <c r="F4" s="433" t="s">
        <v>44</v>
      </c>
      <c r="G4" s="439" t="s">
        <v>114</v>
      </c>
      <c r="H4" s="441" t="s">
        <v>141</v>
      </c>
      <c r="I4" s="441"/>
      <c r="J4" s="429" t="s">
        <v>9</v>
      </c>
      <c r="K4" s="431" t="s">
        <v>5</v>
      </c>
      <c r="L4" s="433" t="s">
        <v>4</v>
      </c>
      <c r="M4" s="435" t="s">
        <v>8</v>
      </c>
      <c r="N4" s="437" t="s">
        <v>10</v>
      </c>
      <c r="O4" s="433" t="s">
        <v>44</v>
      </c>
      <c r="P4" s="439" t="s">
        <v>114</v>
      </c>
      <c r="Q4" s="441" t="s">
        <v>141</v>
      </c>
      <c r="R4" s="71"/>
    </row>
    <row r="5" spans="1:24" s="1" customFormat="1" ht="24" customHeight="1" thickBot="1">
      <c r="A5" s="430"/>
      <c r="B5" s="432"/>
      <c r="C5" s="434"/>
      <c r="D5" s="436"/>
      <c r="E5" s="438"/>
      <c r="F5" s="434"/>
      <c r="G5" s="440"/>
      <c r="H5" s="442"/>
      <c r="I5" s="442"/>
      <c r="J5" s="430"/>
      <c r="K5" s="432"/>
      <c r="L5" s="434"/>
      <c r="M5" s="436"/>
      <c r="N5" s="438"/>
      <c r="O5" s="434"/>
      <c r="P5" s="440"/>
      <c r="Q5" s="442"/>
      <c r="R5" s="71"/>
      <c r="T5" s="1" t="s">
        <v>140</v>
      </c>
      <c r="U5" s="1" t="s">
        <v>139</v>
      </c>
      <c r="W5" s="70"/>
      <c r="X5" s="70"/>
    </row>
    <row r="6" spans="1:24" s="2" customFormat="1" ht="20.100000000000001" customHeight="1">
      <c r="A6" s="443">
        <v>1</v>
      </c>
      <c r="B6" s="446" t="s">
        <v>227</v>
      </c>
      <c r="C6" s="3" t="s">
        <v>167</v>
      </c>
      <c r="D6" s="6" t="s">
        <v>13</v>
      </c>
      <c r="E6" s="69">
        <v>65.599999999999994</v>
      </c>
      <c r="F6" s="32">
        <f>IF(E6&gt;79.99,0,IF(E6&gt;77.49,2.5,IF(E6&gt;74.99,5,IF(E6&gt;72.49,7.5,IF(E6&gt;69.99,10,IF(E6&gt;67.49,12.5,IF(E6&gt;64.99,15,IF(E6&gt;62.49,17.5,IF(E6&gt;59.99,20,IF(E6&gt;57.49,22.5,IF(E6&gt;54.99,25,IF(E6&gt;52.49,27.5,IF(E6&gt;49.99,30,IF(E6&gt;47.49,32.5,IF(E6&gt;44.99,35,IF(E6&gt;42.49,37.5,IF(E6&gt;39.99,40,IF(E6&gt;37.49,42.5,0))))))))))))))))))</f>
        <v>15</v>
      </c>
      <c r="G6" s="32">
        <f>IF(E6&gt;84.99,ROUNDDOWN(E6-80,0),0)*$T$6</f>
        <v>0</v>
      </c>
      <c r="H6" s="449">
        <f>SUM(G6:G13)</f>
        <v>20</v>
      </c>
      <c r="I6" s="451"/>
      <c r="J6" s="443">
        <v>6</v>
      </c>
      <c r="K6" s="446" t="s">
        <v>168</v>
      </c>
      <c r="L6" s="3" t="s">
        <v>169</v>
      </c>
      <c r="M6" s="6" t="s">
        <v>33</v>
      </c>
      <c r="N6" s="197">
        <v>75.599999999999994</v>
      </c>
      <c r="O6" s="32">
        <f>IF(N6&gt;79.99,0,IF(N6&gt;77.49,2.5,IF(N6&gt;74.99,5,IF(N6&gt;72.49,7.5,IF(N6&gt;69.99,10,IF(N6&gt;67.49,12.5,IF(N6&gt;64.99,15,IF(N6&gt;62.49,17.5,IF(N6&gt;59.99,20,IF(N6&gt;57.49,22.5,IF(N6&gt;54.99,25,IF(N6&gt;52.49,27.5,IF(N6&gt;49.99,30,IF(N6&gt;47.49,32.5,IF(N6&gt;44.99,35,IF(N6&gt;42.49,37.5,IF(N6&gt;39.99,40,IF(N6&gt;37.49,42.5,0))))))))))))))))))</f>
        <v>5</v>
      </c>
      <c r="P6" s="32">
        <f t="shared" ref="P6:P13" si="0">IF(N6&gt;84.99,ROUNDDOWN(N6-80,0),0)*$T$11</f>
        <v>0</v>
      </c>
      <c r="Q6" s="449">
        <f>SUM(P6:P13)</f>
        <v>0</v>
      </c>
      <c r="R6" s="72"/>
      <c r="S6" s="76">
        <v>1</v>
      </c>
      <c r="T6" s="2">
        <f>IF(U6=4,4,IF(U6&gt;7,2,3))</f>
        <v>4</v>
      </c>
      <c r="U6" s="2">
        <f>COUNTIF(E6:E13,"&gt;10")</f>
        <v>4</v>
      </c>
    </row>
    <row r="7" spans="1:24" s="2" customFormat="1" ht="20.100000000000001" customHeight="1">
      <c r="A7" s="444"/>
      <c r="B7" s="447"/>
      <c r="C7" s="4" t="s">
        <v>170</v>
      </c>
      <c r="D7" s="7" t="s">
        <v>14</v>
      </c>
      <c r="E7" s="68">
        <v>82</v>
      </c>
      <c r="F7" s="5">
        <f>IF(E7&gt;79.99,0,IF(E7&gt;77.49,2.5,IF(E7&gt;74.99,5,IF(E7&gt;72.49,7.5,IF(E7&gt;69.99,10,IF(E7&gt;67.49,12.5,IF(E7&gt;64.99,15,IF(E7&gt;62.49,17.5,IF(E7&gt;59.99,20,IF(E7&gt;57.49,22.5,IF(E7&gt;54.99,25,IF(E7&gt;52.49,27.5,IF(E7&gt;49.99,30,IF(E7&gt;47.49,32.5,IF(E7&gt;44.99,35,IF(E7&gt;42.49,37.5,IF(E7&gt;39.99,40,IF(E7&gt;37.49,42.5,0))))))))))))))))))</f>
        <v>0</v>
      </c>
      <c r="G7" s="5">
        <f t="shared" ref="G7:G13" si="1">IF(E7&gt;84.99,ROUNDDOWN(E7-80,0),0)*$T$6</f>
        <v>0</v>
      </c>
      <c r="H7" s="450"/>
      <c r="I7" s="451"/>
      <c r="J7" s="444"/>
      <c r="K7" s="447"/>
      <c r="L7" s="4" t="s">
        <v>171</v>
      </c>
      <c r="M7" s="7" t="s">
        <v>34</v>
      </c>
      <c r="N7" s="68">
        <v>81.599999999999994</v>
      </c>
      <c r="O7" s="5">
        <f>IF(N7&gt;79.99,0,IF(N7&gt;77.49,2.5,IF(N7&gt;74.99,5,IF(N7&gt;72.49,7.5,IF(N7&gt;69.99,10,IF(N7&gt;67.49,12.5,IF(N7&gt;64.99,15,IF(N7&gt;62.49,17.5,IF(N7&gt;59.99,20,IF(N7&gt;57.49,22.5,IF(N7&gt;54.99,25,IF(N7&gt;52.49,27.5,IF(N7&gt;49.99,30,IF(N7&gt;47.49,32.5,IF(N7&gt;44.99,35,IF(N7&gt;42.49,37.5,IF(N7&gt;39.99,40,IF(N7&gt;37.49,42.5,0))))))))))))))))))</f>
        <v>0</v>
      </c>
      <c r="P7" s="5">
        <f t="shared" si="0"/>
        <v>0</v>
      </c>
      <c r="Q7" s="450"/>
      <c r="R7" s="72"/>
      <c r="S7" s="2">
        <v>2</v>
      </c>
      <c r="T7" s="2">
        <f t="shared" ref="T7:T15" si="2">IF(U7=4,4,IF(U7&gt;7,2,3))</f>
        <v>3</v>
      </c>
      <c r="U7" s="2">
        <f>COUNTIF(E14:E21,"&gt;10")</f>
        <v>5</v>
      </c>
    </row>
    <row r="8" spans="1:24" s="2" customFormat="1" ht="20.100000000000001" customHeight="1">
      <c r="A8" s="444"/>
      <c r="B8" s="447"/>
      <c r="C8" s="4" t="s">
        <v>172</v>
      </c>
      <c r="D8" s="7" t="s">
        <v>15</v>
      </c>
      <c r="E8" s="68">
        <v>67.5</v>
      </c>
      <c r="F8" s="5">
        <f t="shared" ref="F8:F45" si="3">IF(E8&gt;79.99,0,IF(E8&gt;77.49,2.5,IF(E8&gt;74.99,5,IF(E8&gt;72.49,7.5,IF(E8&gt;69.99,10,IF(E8&gt;67.49,12.5,IF(E8&gt;64.99,15,IF(E8&gt;62.49,17.5,IF(E8&gt;59.99,20,IF(E8&gt;57.49,22.5,IF(E8&gt;54.99,25,IF(E8&gt;52.49,27.5,IF(E8&gt;49.99,30,IF(E8&gt;47.49,32.5,IF(E8&gt;44.99,35,IF(E8&gt;42.49,37.5,IF(E8&gt;39.99,40,IF(E8&gt;37.49,42.5,0))))))))))))))))))</f>
        <v>12.5</v>
      </c>
      <c r="G8" s="5">
        <f t="shared" si="1"/>
        <v>0</v>
      </c>
      <c r="H8" s="450"/>
      <c r="I8" s="451"/>
      <c r="J8" s="444"/>
      <c r="K8" s="447"/>
      <c r="L8" s="4" t="s">
        <v>173</v>
      </c>
      <c r="M8" s="7" t="s">
        <v>35</v>
      </c>
      <c r="N8" s="68">
        <v>73.7</v>
      </c>
      <c r="O8" s="5">
        <f t="shared" ref="O8:O45" si="4">IF(N8&gt;79.99,0,IF(N8&gt;77.49,2.5,IF(N8&gt;74.99,5,IF(N8&gt;72.49,7.5,IF(N8&gt;69.99,10,IF(N8&gt;67.49,12.5,IF(N8&gt;64.99,15,IF(N8&gt;62.49,17.5,IF(N8&gt;59.99,20,IF(N8&gt;57.49,22.5,IF(N8&gt;54.99,25,IF(N8&gt;52.49,27.5,IF(N8&gt;49.99,30,IF(N8&gt;47.49,32.5,IF(N8&gt;44.99,35,IF(N8&gt;42.49,37.5,IF(N8&gt;39.99,40,IF(N8&gt;37.49,42.5,0))))))))))))))))))</f>
        <v>7.5</v>
      </c>
      <c r="P8" s="5">
        <f t="shared" si="0"/>
        <v>0</v>
      </c>
      <c r="Q8" s="450"/>
      <c r="R8" s="72"/>
      <c r="S8" s="2">
        <v>3</v>
      </c>
      <c r="T8" s="2">
        <f t="shared" si="2"/>
        <v>4</v>
      </c>
      <c r="U8" s="2">
        <f>COUNTIF(E22:E29,"&gt;10")</f>
        <v>4</v>
      </c>
    </row>
    <row r="9" spans="1:24" s="2" customFormat="1" ht="20.100000000000001" customHeight="1">
      <c r="A9" s="444"/>
      <c r="B9" s="447"/>
      <c r="C9" s="4" t="s">
        <v>174</v>
      </c>
      <c r="D9" s="7" t="s">
        <v>16</v>
      </c>
      <c r="E9" s="68">
        <v>85</v>
      </c>
      <c r="F9" s="5">
        <f t="shared" si="3"/>
        <v>0</v>
      </c>
      <c r="G9" s="5">
        <f t="shared" si="1"/>
        <v>20</v>
      </c>
      <c r="H9" s="450"/>
      <c r="I9" s="451"/>
      <c r="J9" s="444"/>
      <c r="K9" s="447"/>
      <c r="L9" s="4" t="s">
        <v>175</v>
      </c>
      <c r="M9" s="7" t="s">
        <v>36</v>
      </c>
      <c r="N9" s="68">
        <v>74.2</v>
      </c>
      <c r="O9" s="5">
        <f t="shared" si="4"/>
        <v>7.5</v>
      </c>
      <c r="P9" s="5">
        <f t="shared" si="0"/>
        <v>0</v>
      </c>
      <c r="Q9" s="450"/>
      <c r="R9" s="72"/>
      <c r="S9" s="2">
        <v>4</v>
      </c>
      <c r="T9" s="2">
        <f t="shared" si="2"/>
        <v>2</v>
      </c>
      <c r="U9" s="2">
        <f>COUNTIF(E30:E37,"&gt;10")</f>
        <v>8</v>
      </c>
    </row>
    <row r="10" spans="1:24" s="2" customFormat="1" ht="20.100000000000001" customHeight="1">
      <c r="A10" s="444"/>
      <c r="B10" s="447"/>
      <c r="C10" s="4"/>
      <c r="D10" s="7" t="s">
        <v>41</v>
      </c>
      <c r="E10" s="68"/>
      <c r="F10" s="5">
        <f t="shared" si="3"/>
        <v>0</v>
      </c>
      <c r="G10" s="5">
        <f t="shared" si="1"/>
        <v>0</v>
      </c>
      <c r="H10" s="450"/>
      <c r="I10" s="451"/>
      <c r="J10" s="444"/>
      <c r="K10" s="447"/>
      <c r="L10" s="4"/>
      <c r="M10" s="7" t="s">
        <v>52</v>
      </c>
      <c r="N10" s="68"/>
      <c r="O10" s="5">
        <f t="shared" si="4"/>
        <v>0</v>
      </c>
      <c r="P10" s="5">
        <f t="shared" si="0"/>
        <v>0</v>
      </c>
      <c r="Q10" s="450"/>
      <c r="R10" s="72"/>
      <c r="S10" s="2">
        <v>5</v>
      </c>
      <c r="T10" s="2">
        <f t="shared" si="2"/>
        <v>3</v>
      </c>
      <c r="U10" s="2">
        <f>COUNTIF(E38:E45,"&gt;10")</f>
        <v>5</v>
      </c>
    </row>
    <row r="11" spans="1:24" s="2" customFormat="1" ht="20.100000000000001" customHeight="1">
      <c r="A11" s="444"/>
      <c r="B11" s="447"/>
      <c r="C11" s="4"/>
      <c r="D11" s="7" t="s">
        <v>42</v>
      </c>
      <c r="E11" s="68"/>
      <c r="F11" s="5">
        <f t="shared" si="3"/>
        <v>0</v>
      </c>
      <c r="G11" s="5">
        <f t="shared" si="1"/>
        <v>0</v>
      </c>
      <c r="H11" s="450"/>
      <c r="I11" s="451"/>
      <c r="J11" s="444"/>
      <c r="K11" s="447"/>
      <c r="L11" s="4"/>
      <c r="M11" s="7" t="s">
        <v>53</v>
      </c>
      <c r="N11" s="68"/>
      <c r="O11" s="5">
        <f t="shared" si="4"/>
        <v>0</v>
      </c>
      <c r="P11" s="5">
        <f t="shared" si="0"/>
        <v>0</v>
      </c>
      <c r="Q11" s="450"/>
      <c r="R11" s="72"/>
      <c r="S11" s="2">
        <v>6</v>
      </c>
      <c r="T11" s="2">
        <f t="shared" si="2"/>
        <v>4</v>
      </c>
      <c r="U11" s="2">
        <f>COUNTIF(N6:N13,"&gt;10")</f>
        <v>4</v>
      </c>
    </row>
    <row r="12" spans="1:24" s="2" customFormat="1" ht="20.100000000000001" customHeight="1">
      <c r="A12" s="444"/>
      <c r="B12" s="447"/>
      <c r="C12" s="24"/>
      <c r="D12" s="8" t="s">
        <v>43</v>
      </c>
      <c r="E12" s="68"/>
      <c r="F12" s="5">
        <f t="shared" si="3"/>
        <v>0</v>
      </c>
      <c r="G12" s="5">
        <f t="shared" si="1"/>
        <v>0</v>
      </c>
      <c r="H12" s="450"/>
      <c r="I12" s="451"/>
      <c r="J12" s="444"/>
      <c r="K12" s="447"/>
      <c r="L12" s="24"/>
      <c r="M12" s="8" t="s">
        <v>54</v>
      </c>
      <c r="N12" s="68"/>
      <c r="O12" s="5">
        <f t="shared" si="4"/>
        <v>0</v>
      </c>
      <c r="P12" s="5">
        <f t="shared" si="0"/>
        <v>0</v>
      </c>
      <c r="Q12" s="450"/>
      <c r="R12" s="73"/>
      <c r="S12" s="2">
        <v>7</v>
      </c>
      <c r="T12" s="2">
        <f t="shared" si="2"/>
        <v>3</v>
      </c>
      <c r="U12" s="2">
        <f>COUNTIF(N14:N21,"&gt;10")</f>
        <v>6</v>
      </c>
    </row>
    <row r="13" spans="1:24" s="2" customFormat="1" ht="20.100000000000001" customHeight="1" thickBot="1">
      <c r="A13" s="445"/>
      <c r="B13" s="448"/>
      <c r="C13" s="25"/>
      <c r="D13" s="9" t="s">
        <v>115</v>
      </c>
      <c r="E13" s="77"/>
      <c r="F13" s="34">
        <f t="shared" si="3"/>
        <v>0</v>
      </c>
      <c r="G13" s="34">
        <f t="shared" si="1"/>
        <v>0</v>
      </c>
      <c r="H13" s="450"/>
      <c r="I13" s="451"/>
      <c r="J13" s="445"/>
      <c r="K13" s="448"/>
      <c r="L13" s="25"/>
      <c r="M13" s="9" t="s">
        <v>116</v>
      </c>
      <c r="N13" s="77"/>
      <c r="O13" s="34">
        <f t="shared" si="4"/>
        <v>0</v>
      </c>
      <c r="P13" s="34">
        <f t="shared" si="0"/>
        <v>0</v>
      </c>
      <c r="Q13" s="450"/>
      <c r="R13" s="73"/>
      <c r="S13" s="2">
        <v>8</v>
      </c>
      <c r="T13" s="2">
        <f t="shared" si="2"/>
        <v>4</v>
      </c>
      <c r="U13" s="2">
        <f>COUNTIF(N22:N29,"&gt;10")</f>
        <v>4</v>
      </c>
    </row>
    <row r="14" spans="1:24" ht="21">
      <c r="A14" s="443">
        <v>2</v>
      </c>
      <c r="B14" s="446" t="s">
        <v>176</v>
      </c>
      <c r="C14" s="3" t="s">
        <v>177</v>
      </c>
      <c r="D14" s="6" t="s">
        <v>17</v>
      </c>
      <c r="E14" s="198">
        <v>96</v>
      </c>
      <c r="F14" s="32">
        <f t="shared" si="3"/>
        <v>0</v>
      </c>
      <c r="G14" s="32">
        <f t="shared" ref="G14:G21" si="5">IF(E14&gt;84.99,ROUNDDOWN(E14-80,0),0)*$T$7</f>
        <v>48</v>
      </c>
      <c r="H14" s="449">
        <f>SUM(G14:G21)</f>
        <v>69</v>
      </c>
      <c r="J14" s="443">
        <v>7</v>
      </c>
      <c r="K14" s="446" t="s">
        <v>178</v>
      </c>
      <c r="L14" s="3" t="s">
        <v>179</v>
      </c>
      <c r="M14" s="6" t="s">
        <v>37</v>
      </c>
      <c r="N14" s="31">
        <v>97</v>
      </c>
      <c r="O14" s="32">
        <f t="shared" si="4"/>
        <v>0</v>
      </c>
      <c r="P14" s="32">
        <f t="shared" ref="P14:P21" si="6">IF(N14&gt;84.99,ROUNDDOWN(N14-80,0),0)*$T$12</f>
        <v>51</v>
      </c>
      <c r="Q14" s="449">
        <f>SUM(P14:P21)</f>
        <v>123</v>
      </c>
      <c r="R14" s="72"/>
      <c r="S14" s="2">
        <v>9</v>
      </c>
      <c r="T14" s="2">
        <f t="shared" si="2"/>
        <v>4</v>
      </c>
      <c r="U14" s="2">
        <f>COUNTIF(N30:N37,"&gt;10")</f>
        <v>4</v>
      </c>
    </row>
    <row r="15" spans="1:24" ht="21">
      <c r="A15" s="444"/>
      <c r="B15" s="447"/>
      <c r="C15" s="4" t="s">
        <v>180</v>
      </c>
      <c r="D15" s="7" t="s">
        <v>18</v>
      </c>
      <c r="E15" s="10">
        <v>71.8</v>
      </c>
      <c r="F15" s="5">
        <f t="shared" si="3"/>
        <v>10</v>
      </c>
      <c r="G15" s="5">
        <f t="shared" si="5"/>
        <v>0</v>
      </c>
      <c r="H15" s="450"/>
      <c r="J15" s="444"/>
      <c r="K15" s="447"/>
      <c r="L15" s="4" t="s">
        <v>181</v>
      </c>
      <c r="M15" s="7" t="s">
        <v>38</v>
      </c>
      <c r="N15" s="10">
        <v>74.5</v>
      </c>
      <c r="O15" s="5">
        <f t="shared" si="4"/>
        <v>7.5</v>
      </c>
      <c r="P15" s="5">
        <f t="shared" si="6"/>
        <v>0</v>
      </c>
      <c r="Q15" s="450"/>
      <c r="R15" s="72"/>
      <c r="S15" s="2">
        <v>10</v>
      </c>
      <c r="T15" s="2">
        <f t="shared" si="2"/>
        <v>3</v>
      </c>
      <c r="U15" s="2">
        <f>COUNTIF(N38:N45,"&gt;10")</f>
        <v>6</v>
      </c>
    </row>
    <row r="16" spans="1:24" ht="21">
      <c r="A16" s="444"/>
      <c r="B16" s="447"/>
      <c r="C16" s="4" t="s">
        <v>182</v>
      </c>
      <c r="D16" s="7" t="s">
        <v>19</v>
      </c>
      <c r="E16" s="10">
        <v>56.4</v>
      </c>
      <c r="F16" s="5">
        <f t="shared" si="3"/>
        <v>25</v>
      </c>
      <c r="G16" s="5">
        <f t="shared" si="5"/>
        <v>0</v>
      </c>
      <c r="H16" s="450"/>
      <c r="J16" s="444"/>
      <c r="K16" s="447"/>
      <c r="L16" s="4" t="s">
        <v>183</v>
      </c>
      <c r="M16" s="7" t="s">
        <v>39</v>
      </c>
      <c r="N16" s="10">
        <v>73.3</v>
      </c>
      <c r="O16" s="5">
        <f t="shared" si="4"/>
        <v>7.5</v>
      </c>
      <c r="P16" s="5">
        <f t="shared" si="6"/>
        <v>0</v>
      </c>
      <c r="Q16" s="450"/>
      <c r="R16" s="72"/>
    </row>
    <row r="17" spans="1:18" ht="21">
      <c r="A17" s="444"/>
      <c r="B17" s="447"/>
      <c r="C17" s="4" t="s">
        <v>228</v>
      </c>
      <c r="D17" s="7" t="s">
        <v>20</v>
      </c>
      <c r="E17" s="10">
        <v>87.9</v>
      </c>
      <c r="F17" s="5">
        <f t="shared" si="3"/>
        <v>0</v>
      </c>
      <c r="G17" s="5">
        <f t="shared" si="5"/>
        <v>21</v>
      </c>
      <c r="H17" s="450"/>
      <c r="J17" s="444"/>
      <c r="K17" s="447"/>
      <c r="L17" s="4" t="s">
        <v>184</v>
      </c>
      <c r="M17" s="7" t="s">
        <v>40</v>
      </c>
      <c r="N17" s="10">
        <v>90</v>
      </c>
      <c r="O17" s="5">
        <f t="shared" si="4"/>
        <v>0</v>
      </c>
      <c r="P17" s="5">
        <f t="shared" si="6"/>
        <v>30</v>
      </c>
      <c r="Q17" s="450"/>
      <c r="R17" s="72"/>
    </row>
    <row r="18" spans="1:18" ht="21">
      <c r="A18" s="444"/>
      <c r="B18" s="447"/>
      <c r="C18" s="4" t="s">
        <v>185</v>
      </c>
      <c r="D18" s="7" t="s">
        <v>45</v>
      </c>
      <c r="E18" s="10">
        <v>58.5</v>
      </c>
      <c r="F18" s="5">
        <f t="shared" si="3"/>
        <v>22.5</v>
      </c>
      <c r="G18" s="5">
        <f t="shared" si="5"/>
        <v>0</v>
      </c>
      <c r="H18" s="450"/>
      <c r="J18" s="444"/>
      <c r="K18" s="447"/>
      <c r="L18" s="4" t="s">
        <v>186</v>
      </c>
      <c r="M18" s="7" t="s">
        <v>55</v>
      </c>
      <c r="N18" s="10">
        <v>77.5</v>
      </c>
      <c r="O18" s="5">
        <f t="shared" si="4"/>
        <v>2.5</v>
      </c>
      <c r="P18" s="5">
        <f t="shared" si="6"/>
        <v>0</v>
      </c>
      <c r="Q18" s="450"/>
      <c r="R18" s="72"/>
    </row>
    <row r="19" spans="1:18" ht="21">
      <c r="A19" s="444"/>
      <c r="B19" s="447"/>
      <c r="C19" s="4"/>
      <c r="D19" s="7" t="s">
        <v>46</v>
      </c>
      <c r="E19" s="10"/>
      <c r="F19" s="5">
        <f t="shared" si="3"/>
        <v>0</v>
      </c>
      <c r="G19" s="5">
        <f t="shared" si="5"/>
        <v>0</v>
      </c>
      <c r="H19" s="450"/>
      <c r="J19" s="444"/>
      <c r="K19" s="447"/>
      <c r="L19" s="4" t="s">
        <v>187</v>
      </c>
      <c r="M19" s="7" t="s">
        <v>117</v>
      </c>
      <c r="N19" s="10">
        <v>94.7</v>
      </c>
      <c r="O19" s="5">
        <f t="shared" si="4"/>
        <v>0</v>
      </c>
      <c r="P19" s="5">
        <f t="shared" si="6"/>
        <v>42</v>
      </c>
      <c r="Q19" s="450"/>
      <c r="R19" s="72"/>
    </row>
    <row r="20" spans="1:18" ht="21">
      <c r="A20" s="444"/>
      <c r="B20" s="447"/>
      <c r="C20" s="24"/>
      <c r="D20" s="8" t="s">
        <v>118</v>
      </c>
      <c r="E20" s="10"/>
      <c r="F20" s="5">
        <f t="shared" si="3"/>
        <v>0</v>
      </c>
      <c r="G20" s="5">
        <f t="shared" si="5"/>
        <v>0</v>
      </c>
      <c r="H20" s="450"/>
      <c r="J20" s="444"/>
      <c r="K20" s="447"/>
      <c r="L20" s="24"/>
      <c r="M20" s="8" t="s">
        <v>119</v>
      </c>
      <c r="N20" s="10"/>
      <c r="O20" s="5">
        <f t="shared" si="4"/>
        <v>0</v>
      </c>
      <c r="P20" s="5">
        <f t="shared" si="6"/>
        <v>0</v>
      </c>
      <c r="Q20" s="450"/>
      <c r="R20" s="73"/>
    </row>
    <row r="21" spans="1:18" ht="21.6" thickBot="1">
      <c r="A21" s="445"/>
      <c r="B21" s="448"/>
      <c r="C21" s="25"/>
      <c r="D21" s="9" t="s">
        <v>120</v>
      </c>
      <c r="E21" s="33"/>
      <c r="F21" s="34">
        <f t="shared" si="3"/>
        <v>0</v>
      </c>
      <c r="G21" s="34">
        <f t="shared" si="5"/>
        <v>0</v>
      </c>
      <c r="H21" s="450"/>
      <c r="J21" s="445"/>
      <c r="K21" s="448"/>
      <c r="L21" s="25"/>
      <c r="M21" s="9" t="s">
        <v>121</v>
      </c>
      <c r="N21" s="33"/>
      <c r="O21" s="34">
        <f t="shared" si="4"/>
        <v>0</v>
      </c>
      <c r="P21" s="34">
        <f t="shared" si="6"/>
        <v>0</v>
      </c>
      <c r="Q21" s="450"/>
      <c r="R21" s="73"/>
    </row>
    <row r="22" spans="1:18" ht="21">
      <c r="A22" s="443">
        <v>3</v>
      </c>
      <c r="B22" s="446" t="s">
        <v>176</v>
      </c>
      <c r="C22" s="3" t="s">
        <v>188</v>
      </c>
      <c r="D22" s="6" t="s">
        <v>21</v>
      </c>
      <c r="E22" s="31">
        <v>82.6</v>
      </c>
      <c r="F22" s="32">
        <f t="shared" si="3"/>
        <v>0</v>
      </c>
      <c r="G22" s="32">
        <f t="shared" ref="G22:G29" si="7">IF(E22&gt;84.99,ROUNDDOWN(E22-80,0),0)*$T$8</f>
        <v>0</v>
      </c>
      <c r="H22" s="449">
        <f>SUM(G22:G29)</f>
        <v>76</v>
      </c>
      <c r="J22" s="443">
        <v>8</v>
      </c>
      <c r="K22" s="446" t="s">
        <v>189</v>
      </c>
      <c r="L22" s="3" t="s">
        <v>190</v>
      </c>
      <c r="M22" s="6" t="s">
        <v>56</v>
      </c>
      <c r="N22" s="31">
        <v>76</v>
      </c>
      <c r="O22" s="32">
        <f t="shared" si="4"/>
        <v>5</v>
      </c>
      <c r="P22" s="32">
        <f t="shared" ref="P22:P29" si="8">IF(N22&gt;84.99,ROUNDDOWN(N22-80,0),0)*$T$13</f>
        <v>0</v>
      </c>
      <c r="Q22" s="449">
        <f>SUM(P22:P29)</f>
        <v>0</v>
      </c>
      <c r="R22" s="72"/>
    </row>
    <row r="23" spans="1:18" ht="21">
      <c r="A23" s="444"/>
      <c r="B23" s="447"/>
      <c r="C23" s="4" t="s">
        <v>191</v>
      </c>
      <c r="D23" s="7" t="s">
        <v>22</v>
      </c>
      <c r="E23" s="10">
        <v>93</v>
      </c>
      <c r="F23" s="5">
        <f t="shared" si="3"/>
        <v>0</v>
      </c>
      <c r="G23" s="5">
        <f t="shared" si="7"/>
        <v>52</v>
      </c>
      <c r="H23" s="450"/>
      <c r="J23" s="444"/>
      <c r="K23" s="447"/>
      <c r="L23" s="4" t="s">
        <v>192</v>
      </c>
      <c r="M23" s="7" t="s">
        <v>57</v>
      </c>
      <c r="N23" s="10">
        <v>77.5</v>
      </c>
      <c r="O23" s="5">
        <f t="shared" si="4"/>
        <v>2.5</v>
      </c>
      <c r="P23" s="5">
        <f t="shared" si="8"/>
        <v>0</v>
      </c>
      <c r="Q23" s="450"/>
      <c r="R23" s="72"/>
    </row>
    <row r="24" spans="1:18" ht="21">
      <c r="A24" s="444"/>
      <c r="B24" s="447"/>
      <c r="C24" s="4" t="s">
        <v>193</v>
      </c>
      <c r="D24" s="7" t="s">
        <v>23</v>
      </c>
      <c r="E24" s="199">
        <v>78.400000000000006</v>
      </c>
      <c r="F24" s="5">
        <f t="shared" si="3"/>
        <v>2.5</v>
      </c>
      <c r="G24" s="5">
        <f t="shared" si="7"/>
        <v>0</v>
      </c>
      <c r="H24" s="450"/>
      <c r="J24" s="444"/>
      <c r="K24" s="447"/>
      <c r="L24" s="4" t="s">
        <v>194</v>
      </c>
      <c r="M24" s="7" t="s">
        <v>58</v>
      </c>
      <c r="N24" s="10">
        <v>81.599999999999994</v>
      </c>
      <c r="O24" s="5">
        <f t="shared" si="4"/>
        <v>0</v>
      </c>
      <c r="P24" s="5">
        <f t="shared" si="8"/>
        <v>0</v>
      </c>
      <c r="Q24" s="450"/>
      <c r="R24" s="72"/>
    </row>
    <row r="25" spans="1:18" ht="21">
      <c r="A25" s="444"/>
      <c r="B25" s="447"/>
      <c r="C25" s="4" t="s">
        <v>195</v>
      </c>
      <c r="D25" s="7" t="s">
        <v>24</v>
      </c>
      <c r="E25" s="10">
        <v>86.7</v>
      </c>
      <c r="F25" s="5">
        <f t="shared" si="3"/>
        <v>0</v>
      </c>
      <c r="G25" s="5">
        <f t="shared" si="7"/>
        <v>24</v>
      </c>
      <c r="H25" s="450"/>
      <c r="J25" s="444"/>
      <c r="K25" s="447"/>
      <c r="L25" s="4" t="s">
        <v>196</v>
      </c>
      <c r="M25" s="7" t="s">
        <v>59</v>
      </c>
      <c r="N25" s="10">
        <v>80.8</v>
      </c>
      <c r="O25" s="5">
        <f t="shared" si="4"/>
        <v>0</v>
      </c>
      <c r="P25" s="5">
        <f t="shared" si="8"/>
        <v>0</v>
      </c>
      <c r="Q25" s="450"/>
      <c r="R25" s="72"/>
    </row>
    <row r="26" spans="1:18" ht="21">
      <c r="A26" s="444"/>
      <c r="B26" s="447"/>
      <c r="C26" s="4"/>
      <c r="D26" s="7" t="s">
        <v>47</v>
      </c>
      <c r="E26" s="10"/>
      <c r="F26" s="5">
        <f t="shared" si="3"/>
        <v>0</v>
      </c>
      <c r="G26" s="5">
        <f t="shared" si="7"/>
        <v>0</v>
      </c>
      <c r="H26" s="450"/>
      <c r="J26" s="444"/>
      <c r="K26" s="447"/>
      <c r="L26" s="4"/>
      <c r="M26" s="7" t="s">
        <v>60</v>
      </c>
      <c r="N26" s="10"/>
      <c r="O26" s="5">
        <f t="shared" si="4"/>
        <v>0</v>
      </c>
      <c r="P26" s="5">
        <f t="shared" si="8"/>
        <v>0</v>
      </c>
      <c r="Q26" s="450"/>
      <c r="R26" s="72"/>
    </row>
    <row r="27" spans="1:18" ht="21">
      <c r="A27" s="444"/>
      <c r="B27" s="447"/>
      <c r="C27" s="4"/>
      <c r="D27" s="7" t="s">
        <v>122</v>
      </c>
      <c r="E27" s="10"/>
      <c r="F27" s="5">
        <f t="shared" si="3"/>
        <v>0</v>
      </c>
      <c r="G27" s="5">
        <f t="shared" si="7"/>
        <v>0</v>
      </c>
      <c r="H27" s="450"/>
      <c r="J27" s="444"/>
      <c r="K27" s="447"/>
      <c r="L27" s="4"/>
      <c r="M27" s="7" t="s">
        <v>61</v>
      </c>
      <c r="N27" s="10"/>
      <c r="O27" s="5">
        <f t="shared" si="4"/>
        <v>0</v>
      </c>
      <c r="P27" s="5">
        <f t="shared" si="8"/>
        <v>0</v>
      </c>
      <c r="Q27" s="450"/>
      <c r="R27" s="72"/>
    </row>
    <row r="28" spans="1:18" ht="21">
      <c r="A28" s="444"/>
      <c r="B28" s="447"/>
      <c r="C28" s="24"/>
      <c r="D28" s="8" t="s">
        <v>123</v>
      </c>
      <c r="E28" s="10"/>
      <c r="F28" s="5">
        <f t="shared" si="3"/>
        <v>0</v>
      </c>
      <c r="G28" s="5">
        <f t="shared" si="7"/>
        <v>0</v>
      </c>
      <c r="H28" s="450"/>
      <c r="J28" s="444"/>
      <c r="K28" s="447"/>
      <c r="L28" s="24"/>
      <c r="M28" s="8" t="s">
        <v>124</v>
      </c>
      <c r="N28" s="10"/>
      <c r="O28" s="5">
        <f t="shared" si="4"/>
        <v>0</v>
      </c>
      <c r="P28" s="5">
        <f t="shared" si="8"/>
        <v>0</v>
      </c>
      <c r="Q28" s="450"/>
      <c r="R28" s="73"/>
    </row>
    <row r="29" spans="1:18" ht="21.6" thickBot="1">
      <c r="A29" s="445"/>
      <c r="B29" s="448"/>
      <c r="C29" s="25"/>
      <c r="D29" s="9" t="s">
        <v>125</v>
      </c>
      <c r="E29" s="33"/>
      <c r="F29" s="34">
        <f t="shared" si="3"/>
        <v>0</v>
      </c>
      <c r="G29" s="34">
        <f t="shared" si="7"/>
        <v>0</v>
      </c>
      <c r="H29" s="450"/>
      <c r="J29" s="445"/>
      <c r="K29" s="448"/>
      <c r="L29" s="25"/>
      <c r="M29" s="9" t="s">
        <v>126</v>
      </c>
      <c r="N29" s="33"/>
      <c r="O29" s="34">
        <f t="shared" si="4"/>
        <v>0</v>
      </c>
      <c r="P29" s="34">
        <f t="shared" si="8"/>
        <v>0</v>
      </c>
      <c r="Q29" s="450"/>
      <c r="R29" s="73"/>
    </row>
    <row r="30" spans="1:18" ht="21">
      <c r="A30" s="443">
        <v>4</v>
      </c>
      <c r="B30" s="446" t="s">
        <v>226</v>
      </c>
      <c r="C30" s="3" t="s">
        <v>197</v>
      </c>
      <c r="D30" s="6" t="s">
        <v>25</v>
      </c>
      <c r="E30" s="31">
        <v>85</v>
      </c>
      <c r="F30" s="32">
        <f t="shared" si="3"/>
        <v>0</v>
      </c>
      <c r="G30" s="32">
        <f t="shared" ref="G30:G37" si="9">IF(E30&gt;84.99,ROUNDDOWN(E30-80,0),0)*$T$9</f>
        <v>10</v>
      </c>
      <c r="H30" s="449">
        <f>SUM(G30:G37)</f>
        <v>44</v>
      </c>
      <c r="J30" s="443">
        <v>9</v>
      </c>
      <c r="K30" s="446" t="s">
        <v>198</v>
      </c>
      <c r="L30" s="3" t="s">
        <v>199</v>
      </c>
      <c r="M30" s="6" t="s">
        <v>62</v>
      </c>
      <c r="N30" s="31">
        <v>80.650000000000006</v>
      </c>
      <c r="O30" s="32">
        <f t="shared" si="4"/>
        <v>0</v>
      </c>
      <c r="P30" s="32">
        <f t="shared" ref="P30:P37" si="10">IF(N30&gt;84.99,ROUNDDOWN(N30-80,0),0)*$T$14</f>
        <v>0</v>
      </c>
      <c r="Q30" s="449">
        <f>SUM(P30:P37)</f>
        <v>0</v>
      </c>
      <c r="R30" s="72"/>
    </row>
    <row r="31" spans="1:18" ht="21">
      <c r="A31" s="444"/>
      <c r="B31" s="447"/>
      <c r="C31" s="4" t="s">
        <v>200</v>
      </c>
      <c r="D31" s="7" t="s">
        <v>26</v>
      </c>
      <c r="E31" s="199">
        <v>87.9</v>
      </c>
      <c r="F31" s="5">
        <f t="shared" si="3"/>
        <v>0</v>
      </c>
      <c r="G31" s="5">
        <f t="shared" si="9"/>
        <v>14</v>
      </c>
      <c r="H31" s="450"/>
      <c r="J31" s="444"/>
      <c r="K31" s="447"/>
      <c r="L31" s="4" t="s">
        <v>201</v>
      </c>
      <c r="M31" s="7" t="s">
        <v>63</v>
      </c>
      <c r="N31" s="10">
        <v>80.099999999999994</v>
      </c>
      <c r="O31" s="5">
        <f t="shared" si="4"/>
        <v>0</v>
      </c>
      <c r="P31" s="5">
        <f t="shared" si="10"/>
        <v>0</v>
      </c>
      <c r="Q31" s="450"/>
      <c r="R31" s="72"/>
    </row>
    <row r="32" spans="1:18" ht="21">
      <c r="A32" s="444"/>
      <c r="B32" s="447"/>
      <c r="C32" s="4" t="s">
        <v>202</v>
      </c>
      <c r="D32" s="7" t="s">
        <v>27</v>
      </c>
      <c r="E32" s="10">
        <v>90.45</v>
      </c>
      <c r="F32" s="5">
        <f t="shared" si="3"/>
        <v>0</v>
      </c>
      <c r="G32" s="5">
        <f t="shared" si="9"/>
        <v>20</v>
      </c>
      <c r="H32" s="450"/>
      <c r="J32" s="444"/>
      <c r="K32" s="447"/>
      <c r="L32" s="4" t="s">
        <v>203</v>
      </c>
      <c r="M32" s="7" t="s">
        <v>64</v>
      </c>
      <c r="N32" s="10">
        <v>75</v>
      </c>
      <c r="O32" s="5">
        <f t="shared" si="4"/>
        <v>5</v>
      </c>
      <c r="P32" s="5">
        <f t="shared" si="10"/>
        <v>0</v>
      </c>
      <c r="Q32" s="450"/>
      <c r="R32" s="72"/>
    </row>
    <row r="33" spans="1:18" ht="21">
      <c r="A33" s="444"/>
      <c r="B33" s="447"/>
      <c r="C33" s="4" t="s">
        <v>204</v>
      </c>
      <c r="D33" s="7" t="s">
        <v>28</v>
      </c>
      <c r="E33" s="10">
        <v>66</v>
      </c>
      <c r="F33" s="5">
        <f t="shared" si="3"/>
        <v>15</v>
      </c>
      <c r="G33" s="5">
        <f t="shared" si="9"/>
        <v>0</v>
      </c>
      <c r="H33" s="450"/>
      <c r="J33" s="444"/>
      <c r="K33" s="447"/>
      <c r="L33" s="4" t="s">
        <v>205</v>
      </c>
      <c r="M33" s="7" t="s">
        <v>65</v>
      </c>
      <c r="N33" s="10">
        <v>72.5</v>
      </c>
      <c r="O33" s="5">
        <f t="shared" si="4"/>
        <v>7.5</v>
      </c>
      <c r="P33" s="5">
        <f t="shared" si="10"/>
        <v>0</v>
      </c>
      <c r="Q33" s="450"/>
      <c r="R33" s="72"/>
    </row>
    <row r="34" spans="1:18" ht="21">
      <c r="A34" s="444"/>
      <c r="B34" s="447"/>
      <c r="C34" s="4" t="s">
        <v>206</v>
      </c>
      <c r="D34" s="7" t="s">
        <v>48</v>
      </c>
      <c r="E34" s="10">
        <v>45.5</v>
      </c>
      <c r="F34" s="5">
        <f t="shared" si="3"/>
        <v>35</v>
      </c>
      <c r="G34" s="5">
        <f t="shared" si="9"/>
        <v>0</v>
      </c>
      <c r="H34" s="450"/>
      <c r="J34" s="444"/>
      <c r="K34" s="447"/>
      <c r="L34" s="4"/>
      <c r="M34" s="7" t="s">
        <v>66</v>
      </c>
      <c r="N34" s="10"/>
      <c r="O34" s="5">
        <f t="shared" si="4"/>
        <v>0</v>
      </c>
      <c r="P34" s="5">
        <f t="shared" si="10"/>
        <v>0</v>
      </c>
      <c r="Q34" s="450"/>
      <c r="R34" s="72"/>
    </row>
    <row r="35" spans="1:18" ht="21">
      <c r="A35" s="444"/>
      <c r="B35" s="447"/>
      <c r="C35" s="4" t="s">
        <v>207</v>
      </c>
      <c r="D35" s="7" t="s">
        <v>127</v>
      </c>
      <c r="E35" s="10">
        <v>66.5</v>
      </c>
      <c r="F35" s="5">
        <f t="shared" si="3"/>
        <v>15</v>
      </c>
      <c r="G35" s="5">
        <f t="shared" si="9"/>
        <v>0</v>
      </c>
      <c r="H35" s="450"/>
      <c r="J35" s="444"/>
      <c r="K35" s="447"/>
      <c r="L35" s="4"/>
      <c r="M35" s="7" t="s">
        <v>67</v>
      </c>
      <c r="N35" s="10"/>
      <c r="O35" s="5">
        <f t="shared" si="4"/>
        <v>0</v>
      </c>
      <c r="P35" s="5">
        <f t="shared" si="10"/>
        <v>0</v>
      </c>
      <c r="Q35" s="450"/>
      <c r="R35" s="72"/>
    </row>
    <row r="36" spans="1:18" ht="21">
      <c r="A36" s="444"/>
      <c r="B36" s="447"/>
      <c r="C36" s="24" t="s">
        <v>208</v>
      </c>
      <c r="D36" s="8" t="s">
        <v>49</v>
      </c>
      <c r="E36" s="10">
        <v>84.7</v>
      </c>
      <c r="F36" s="5">
        <f t="shared" si="3"/>
        <v>0</v>
      </c>
      <c r="G36" s="5">
        <f t="shared" si="9"/>
        <v>0</v>
      </c>
      <c r="H36" s="450"/>
      <c r="J36" s="444"/>
      <c r="K36" s="447"/>
      <c r="L36" s="24"/>
      <c r="M36" s="8" t="s">
        <v>68</v>
      </c>
      <c r="N36" s="10"/>
      <c r="O36" s="5">
        <f t="shared" si="4"/>
        <v>0</v>
      </c>
      <c r="P36" s="5">
        <f t="shared" si="10"/>
        <v>0</v>
      </c>
      <c r="Q36" s="450"/>
      <c r="R36" s="73"/>
    </row>
    <row r="37" spans="1:18" ht="21.6" thickBot="1">
      <c r="A37" s="445"/>
      <c r="B37" s="448"/>
      <c r="C37" s="25" t="s">
        <v>209</v>
      </c>
      <c r="D37" s="9" t="s">
        <v>50</v>
      </c>
      <c r="E37" s="26">
        <v>78</v>
      </c>
      <c r="F37" s="27">
        <f t="shared" si="3"/>
        <v>2.5</v>
      </c>
      <c r="G37" s="27">
        <f t="shared" si="9"/>
        <v>0</v>
      </c>
      <c r="H37" s="452"/>
      <c r="J37" s="445"/>
      <c r="K37" s="448"/>
      <c r="L37" s="25"/>
      <c r="M37" s="9" t="s">
        <v>128</v>
      </c>
      <c r="N37" s="26"/>
      <c r="O37" s="27">
        <f t="shared" si="4"/>
        <v>0</v>
      </c>
      <c r="P37" s="27">
        <f t="shared" si="10"/>
        <v>0</v>
      </c>
      <c r="Q37" s="452"/>
      <c r="R37" s="73"/>
    </row>
    <row r="38" spans="1:18" ht="21">
      <c r="A38" s="443">
        <v>5</v>
      </c>
      <c r="B38" s="446" t="s">
        <v>210</v>
      </c>
      <c r="C38" s="3" t="s">
        <v>211</v>
      </c>
      <c r="D38" s="6" t="s">
        <v>29</v>
      </c>
      <c r="E38" s="31">
        <v>73</v>
      </c>
      <c r="F38" s="32">
        <f t="shared" si="3"/>
        <v>7.5</v>
      </c>
      <c r="G38" s="32">
        <f t="shared" ref="G38:G45" si="11">IF(E38&gt;84.99,ROUNDDOWN(E38-80,0),0)*$T$10</f>
        <v>0</v>
      </c>
      <c r="H38" s="449">
        <f>SUM(G38:G45)</f>
        <v>0</v>
      </c>
      <c r="J38" s="443">
        <v>10</v>
      </c>
      <c r="K38" s="446" t="s">
        <v>145</v>
      </c>
      <c r="L38" s="3" t="s">
        <v>212</v>
      </c>
      <c r="M38" s="6" t="s">
        <v>129</v>
      </c>
      <c r="N38" s="31">
        <v>68</v>
      </c>
      <c r="O38" s="32">
        <f t="shared" si="4"/>
        <v>12.5</v>
      </c>
      <c r="P38" s="32">
        <f t="shared" ref="P38:P43" si="12">IF(N38&gt;84.99,ROUNDDOWN(N38-80,0),0)*$T$15</f>
        <v>0</v>
      </c>
      <c r="Q38" s="449">
        <f>SUM(P38:P45)</f>
        <v>90</v>
      </c>
      <c r="R38" s="72"/>
    </row>
    <row r="39" spans="1:18" ht="21">
      <c r="A39" s="444"/>
      <c r="B39" s="447"/>
      <c r="C39" s="4" t="s">
        <v>213</v>
      </c>
      <c r="D39" s="7" t="s">
        <v>30</v>
      </c>
      <c r="E39" s="10">
        <v>79</v>
      </c>
      <c r="F39" s="5">
        <f t="shared" si="3"/>
        <v>2.5</v>
      </c>
      <c r="G39" s="5">
        <f t="shared" si="11"/>
        <v>0</v>
      </c>
      <c r="H39" s="450"/>
      <c r="J39" s="444"/>
      <c r="K39" s="447"/>
      <c r="L39" s="4" t="s">
        <v>214</v>
      </c>
      <c r="M39" s="7" t="s">
        <v>130</v>
      </c>
      <c r="N39" s="10">
        <v>74.5</v>
      </c>
      <c r="O39" s="5">
        <f t="shared" si="4"/>
        <v>7.5</v>
      </c>
      <c r="P39" s="5">
        <f t="shared" si="12"/>
        <v>0</v>
      </c>
      <c r="Q39" s="450"/>
      <c r="R39" s="72"/>
    </row>
    <row r="40" spans="1:18" ht="21">
      <c r="A40" s="444"/>
      <c r="B40" s="447"/>
      <c r="C40" s="4" t="s">
        <v>215</v>
      </c>
      <c r="D40" s="7" t="s">
        <v>31</v>
      </c>
      <c r="E40" s="10">
        <v>77.5</v>
      </c>
      <c r="F40" s="5">
        <f t="shared" si="3"/>
        <v>2.5</v>
      </c>
      <c r="G40" s="5">
        <f t="shared" si="11"/>
        <v>0</v>
      </c>
      <c r="H40" s="450"/>
      <c r="J40" s="444"/>
      <c r="K40" s="447"/>
      <c r="L40" s="4" t="s">
        <v>216</v>
      </c>
      <c r="M40" s="7" t="s">
        <v>131</v>
      </c>
      <c r="N40" s="10">
        <v>95.2</v>
      </c>
      <c r="O40" s="5">
        <f t="shared" si="4"/>
        <v>0</v>
      </c>
      <c r="P40" s="5">
        <f t="shared" si="12"/>
        <v>45</v>
      </c>
      <c r="Q40" s="450"/>
      <c r="R40" s="72"/>
    </row>
    <row r="41" spans="1:18" ht="21">
      <c r="A41" s="444"/>
      <c r="B41" s="447"/>
      <c r="C41" s="4" t="s">
        <v>217</v>
      </c>
      <c r="D41" s="7" t="s">
        <v>32</v>
      </c>
      <c r="E41" s="10">
        <v>61.6</v>
      </c>
      <c r="F41" s="5">
        <f t="shared" si="3"/>
        <v>20</v>
      </c>
      <c r="G41" s="5">
        <f t="shared" si="11"/>
        <v>0</v>
      </c>
      <c r="H41" s="450"/>
      <c r="J41" s="444"/>
      <c r="K41" s="447"/>
      <c r="L41" s="4" t="s">
        <v>218</v>
      </c>
      <c r="M41" s="7" t="s">
        <v>132</v>
      </c>
      <c r="N41" s="10">
        <v>95</v>
      </c>
      <c r="O41" s="5">
        <f t="shared" si="4"/>
        <v>0</v>
      </c>
      <c r="P41" s="5">
        <f t="shared" si="12"/>
        <v>45</v>
      </c>
      <c r="Q41" s="450"/>
      <c r="R41" s="72"/>
    </row>
    <row r="42" spans="1:18" ht="21">
      <c r="A42" s="444"/>
      <c r="B42" s="447"/>
      <c r="C42" s="4" t="s">
        <v>219</v>
      </c>
      <c r="D42" s="7" t="s">
        <v>51</v>
      </c>
      <c r="E42" s="10">
        <v>76.5</v>
      </c>
      <c r="F42" s="5">
        <f t="shared" si="3"/>
        <v>5</v>
      </c>
      <c r="G42" s="5">
        <f t="shared" si="11"/>
        <v>0</v>
      </c>
      <c r="H42" s="450"/>
      <c r="J42" s="444"/>
      <c r="K42" s="447"/>
      <c r="L42" s="4" t="s">
        <v>220</v>
      </c>
      <c r="M42" s="7" t="s">
        <v>133</v>
      </c>
      <c r="N42" s="10">
        <v>71.8</v>
      </c>
      <c r="O42" s="5">
        <f t="shared" si="4"/>
        <v>10</v>
      </c>
      <c r="P42" s="5">
        <f t="shared" si="12"/>
        <v>0</v>
      </c>
      <c r="Q42" s="450"/>
      <c r="R42" s="72"/>
    </row>
    <row r="43" spans="1:18" ht="21">
      <c r="A43" s="444"/>
      <c r="B43" s="447"/>
      <c r="C43" s="4"/>
      <c r="D43" s="7" t="s">
        <v>134</v>
      </c>
      <c r="E43" s="10"/>
      <c r="F43" s="5">
        <f t="shared" si="3"/>
        <v>0</v>
      </c>
      <c r="G43" s="5">
        <f t="shared" si="11"/>
        <v>0</v>
      </c>
      <c r="H43" s="450"/>
      <c r="J43" s="444"/>
      <c r="K43" s="447"/>
      <c r="L43" s="4" t="s">
        <v>221</v>
      </c>
      <c r="M43" s="7" t="s">
        <v>41</v>
      </c>
      <c r="N43" s="68">
        <v>81.5</v>
      </c>
      <c r="O43" s="5">
        <f t="shared" si="4"/>
        <v>0</v>
      </c>
      <c r="P43" s="5">
        <f t="shared" si="12"/>
        <v>0</v>
      </c>
      <c r="Q43" s="450"/>
      <c r="R43" s="72"/>
    </row>
    <row r="44" spans="1:18" ht="21">
      <c r="A44" s="444"/>
      <c r="B44" s="447"/>
      <c r="C44" s="24"/>
      <c r="D44" s="8" t="s">
        <v>135</v>
      </c>
      <c r="E44" s="10"/>
      <c r="F44" s="5">
        <f t="shared" si="3"/>
        <v>0</v>
      </c>
      <c r="G44" s="5">
        <f t="shared" si="11"/>
        <v>0</v>
      </c>
      <c r="H44" s="450"/>
      <c r="J44" s="444"/>
      <c r="K44" s="447"/>
      <c r="L44" s="24"/>
      <c r="M44" s="8" t="s">
        <v>136</v>
      </c>
      <c r="N44" s="10"/>
      <c r="O44" s="5">
        <f t="shared" si="4"/>
        <v>0</v>
      </c>
      <c r="P44" s="5">
        <f>IF(N44&gt;84.99,ROUNDDOWN(N44-80,0),0)*$T$1</f>
        <v>0</v>
      </c>
      <c r="Q44" s="450"/>
      <c r="R44" s="73"/>
    </row>
    <row r="45" spans="1:18" ht="21.6" thickBot="1">
      <c r="A45" s="445"/>
      <c r="B45" s="448"/>
      <c r="C45" s="25"/>
      <c r="D45" s="9" t="s">
        <v>137</v>
      </c>
      <c r="E45" s="26"/>
      <c r="F45" s="27">
        <f t="shared" si="3"/>
        <v>0</v>
      </c>
      <c r="G45" s="27">
        <f t="shared" si="11"/>
        <v>0</v>
      </c>
      <c r="H45" s="452"/>
      <c r="J45" s="445"/>
      <c r="K45" s="448"/>
      <c r="L45" s="25"/>
      <c r="M45" s="9" t="s">
        <v>138</v>
      </c>
      <c r="N45" s="26"/>
      <c r="O45" s="27">
        <f t="shared" si="4"/>
        <v>0</v>
      </c>
      <c r="P45" s="27">
        <f>IF(N45&gt;84.99,ROUNDDOWN(N45-80,0),0)*$T$15</f>
        <v>0</v>
      </c>
      <c r="Q45" s="452"/>
      <c r="R45" s="73"/>
    </row>
  </sheetData>
  <mergeCells count="49">
    <mergeCell ref="Q38:Q45"/>
    <mergeCell ref="A30:A37"/>
    <mergeCell ref="B30:B37"/>
    <mergeCell ref="H30:H37"/>
    <mergeCell ref="J30:J37"/>
    <mergeCell ref="K30:K37"/>
    <mergeCell ref="Q30:Q37"/>
    <mergeCell ref="A38:A45"/>
    <mergeCell ref="B38:B45"/>
    <mergeCell ref="H38:H45"/>
    <mergeCell ref="J38:J45"/>
    <mergeCell ref="K38:K45"/>
    <mergeCell ref="Q22:Q29"/>
    <mergeCell ref="A14:A21"/>
    <mergeCell ref="B14:B21"/>
    <mergeCell ref="H14:H21"/>
    <mergeCell ref="J14:J21"/>
    <mergeCell ref="K14:K21"/>
    <mergeCell ref="Q14:Q21"/>
    <mergeCell ref="A22:A29"/>
    <mergeCell ref="B22:B29"/>
    <mergeCell ref="H22:H29"/>
    <mergeCell ref="J22:J29"/>
    <mergeCell ref="K22:K29"/>
    <mergeCell ref="P4:P5"/>
    <mergeCell ref="Q4:Q5"/>
    <mergeCell ref="A6:A13"/>
    <mergeCell ref="B6:B13"/>
    <mergeCell ref="H6:H13"/>
    <mergeCell ref="J6:J13"/>
    <mergeCell ref="K6:K13"/>
    <mergeCell ref="Q6:Q13"/>
    <mergeCell ref="I4:I13"/>
    <mergeCell ref="J4:J5"/>
    <mergeCell ref="K4:K5"/>
    <mergeCell ref="L4:L5"/>
    <mergeCell ref="M4:M5"/>
    <mergeCell ref="N4:N5"/>
    <mergeCell ref="A1:O1"/>
    <mergeCell ref="A3:O3"/>
    <mergeCell ref="A4:A5"/>
    <mergeCell ref="B4:B5"/>
    <mergeCell ref="C4:C5"/>
    <mergeCell ref="D4:D5"/>
    <mergeCell ref="E4:E5"/>
    <mergeCell ref="F4:F5"/>
    <mergeCell ref="G4:G5"/>
    <mergeCell ref="H4:H5"/>
    <mergeCell ref="O4:O5"/>
  </mergeCells>
  <pageMargins left="0.31496062992125984" right="0.31496062992125984" top="0.15748031496062992" bottom="0.11811023622047245" header="0.31496062992125984" footer="0.31496062992125984"/>
  <pageSetup paperSize="9" scale="57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L5" sqref="L5:N16"/>
    </sheetView>
  </sheetViews>
  <sheetFormatPr defaultColWidth="9.109375" defaultRowHeight="14.4"/>
  <cols>
    <col min="1" max="1" width="7.5546875" style="320" customWidth="1"/>
    <col min="2" max="2" width="7.6640625" style="320" customWidth="1"/>
    <col min="3" max="3" width="9.109375" style="320"/>
    <col min="4" max="6" width="8.5546875" style="320" customWidth="1"/>
    <col min="7" max="7" width="9.109375" style="320" customWidth="1"/>
    <col min="8" max="8" width="10.88671875" style="320" customWidth="1"/>
    <col min="9" max="9" width="9.109375" style="320"/>
    <col min="10" max="10" width="10.88671875" style="320" customWidth="1"/>
    <col min="11" max="11" width="8" style="320" customWidth="1"/>
    <col min="12" max="16384" width="9.109375" style="320"/>
  </cols>
  <sheetData>
    <row r="1" spans="1:11" ht="17.399999999999999">
      <c r="A1" s="453" t="s">
        <v>97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1" ht="15" thickBot="1"/>
    <row r="3" spans="1:11" ht="18.75" customHeight="1">
      <c r="A3" s="454" t="s">
        <v>89</v>
      </c>
      <c r="B3" s="456" t="s">
        <v>90</v>
      </c>
      <c r="C3" s="458" t="s">
        <v>91</v>
      </c>
      <c r="D3" s="463" t="s">
        <v>101</v>
      </c>
      <c r="E3" s="464"/>
      <c r="F3" s="465"/>
      <c r="G3" s="458" t="s">
        <v>1</v>
      </c>
      <c r="H3" s="460" t="s">
        <v>92</v>
      </c>
      <c r="I3" s="456" t="s">
        <v>93</v>
      </c>
      <c r="J3" s="466" t="s">
        <v>94</v>
      </c>
      <c r="K3" s="468" t="s">
        <v>95</v>
      </c>
    </row>
    <row r="4" spans="1:11" ht="16.5" customHeight="1" thickBot="1">
      <c r="A4" s="455"/>
      <c r="B4" s="457"/>
      <c r="C4" s="459"/>
      <c r="D4" s="321">
        <v>1</v>
      </c>
      <c r="E4" s="321">
        <v>2</v>
      </c>
      <c r="F4" s="321">
        <v>3</v>
      </c>
      <c r="G4" s="459"/>
      <c r="H4" s="461"/>
      <c r="I4" s="457"/>
      <c r="J4" s="467"/>
      <c r="K4" s="469"/>
    </row>
    <row r="5" spans="1:11">
      <c r="A5" s="322">
        <v>7</v>
      </c>
      <c r="B5" s="323">
        <v>0</v>
      </c>
      <c r="C5" s="324">
        <v>120</v>
      </c>
      <c r="D5" s="324">
        <v>20</v>
      </c>
      <c r="E5" s="324"/>
      <c r="F5" s="324"/>
      <c r="G5" s="325"/>
      <c r="H5" s="325">
        <v>3</v>
      </c>
      <c r="I5" s="326">
        <f t="shared" ref="I5:I14" si="0">B5-C5+D5+E5+F5+H5-G5</f>
        <v>-97</v>
      </c>
      <c r="J5" s="327">
        <f t="shared" ref="J5:J14" si="1">I5-MIN($I$5:$I$14)</f>
        <v>0</v>
      </c>
      <c r="K5" s="328">
        <f t="shared" ref="K5:K14" si="2">RANK(I5,I$5:I$14,1)</f>
        <v>1</v>
      </c>
    </row>
    <row r="6" spans="1:11">
      <c r="A6" s="329">
        <v>10</v>
      </c>
      <c r="B6" s="330">
        <v>0</v>
      </c>
      <c r="C6" s="331">
        <v>90</v>
      </c>
      <c r="D6" s="331">
        <v>20</v>
      </c>
      <c r="E6" s="331">
        <v>10</v>
      </c>
      <c r="F6" s="331"/>
      <c r="G6" s="332"/>
      <c r="H6" s="332">
        <v>1</v>
      </c>
      <c r="I6" s="333">
        <f t="shared" si="0"/>
        <v>-59</v>
      </c>
      <c r="J6" s="334">
        <f t="shared" si="1"/>
        <v>38</v>
      </c>
      <c r="K6" s="335">
        <f t="shared" si="2"/>
        <v>2</v>
      </c>
    </row>
    <row r="7" spans="1:11">
      <c r="A7" s="329">
        <v>2</v>
      </c>
      <c r="B7" s="330">
        <v>0</v>
      </c>
      <c r="C7" s="331">
        <v>69</v>
      </c>
      <c r="D7" s="331">
        <v>5</v>
      </c>
      <c r="E7" s="331">
        <v>10</v>
      </c>
      <c r="F7" s="331">
        <v>5</v>
      </c>
      <c r="G7" s="332"/>
      <c r="H7" s="332">
        <v>11</v>
      </c>
      <c r="I7" s="333">
        <f t="shared" si="0"/>
        <v>-38</v>
      </c>
      <c r="J7" s="334">
        <f t="shared" si="1"/>
        <v>59</v>
      </c>
      <c r="K7" s="335">
        <f t="shared" si="2"/>
        <v>3</v>
      </c>
    </row>
    <row r="8" spans="1:11">
      <c r="A8" s="329">
        <v>3</v>
      </c>
      <c r="B8" s="330">
        <v>0</v>
      </c>
      <c r="C8" s="331">
        <v>68</v>
      </c>
      <c r="D8" s="331">
        <v>20</v>
      </c>
      <c r="E8" s="331"/>
      <c r="F8" s="331"/>
      <c r="G8" s="332"/>
      <c r="H8" s="332">
        <v>30</v>
      </c>
      <c r="I8" s="333">
        <f t="shared" si="0"/>
        <v>-18</v>
      </c>
      <c r="J8" s="334">
        <f t="shared" si="1"/>
        <v>79</v>
      </c>
      <c r="K8" s="335">
        <f t="shared" si="2"/>
        <v>4</v>
      </c>
    </row>
    <row r="9" spans="1:11">
      <c r="A9" s="329">
        <v>4</v>
      </c>
      <c r="B9" s="330">
        <v>0</v>
      </c>
      <c r="C9" s="331">
        <v>44</v>
      </c>
      <c r="D9" s="331">
        <v>20</v>
      </c>
      <c r="E9" s="331">
        <v>10</v>
      </c>
      <c r="F9" s="331"/>
      <c r="G9" s="332"/>
      <c r="H9" s="332">
        <v>14</v>
      </c>
      <c r="I9" s="333">
        <f t="shared" si="0"/>
        <v>0</v>
      </c>
      <c r="J9" s="334">
        <f t="shared" si="1"/>
        <v>97</v>
      </c>
      <c r="K9" s="335">
        <f t="shared" si="2"/>
        <v>5</v>
      </c>
    </row>
    <row r="10" spans="1:11">
      <c r="A10" s="329">
        <v>9</v>
      </c>
      <c r="B10" s="330">
        <v>0</v>
      </c>
      <c r="C10" s="331"/>
      <c r="D10" s="331"/>
      <c r="E10" s="331"/>
      <c r="F10" s="331"/>
      <c r="G10" s="332"/>
      <c r="H10" s="332">
        <v>6</v>
      </c>
      <c r="I10" s="333">
        <f t="shared" si="0"/>
        <v>6</v>
      </c>
      <c r="J10" s="334">
        <f t="shared" si="1"/>
        <v>103</v>
      </c>
      <c r="K10" s="335">
        <f t="shared" si="2"/>
        <v>6</v>
      </c>
    </row>
    <row r="11" spans="1:11">
      <c r="A11" s="329">
        <v>8</v>
      </c>
      <c r="B11" s="330">
        <v>0</v>
      </c>
      <c r="C11" s="331"/>
      <c r="D11" s="331">
        <v>5</v>
      </c>
      <c r="E11" s="331"/>
      <c r="F11" s="331"/>
      <c r="G11" s="332"/>
      <c r="H11" s="332">
        <v>2</v>
      </c>
      <c r="I11" s="333">
        <f t="shared" si="0"/>
        <v>7</v>
      </c>
      <c r="J11" s="334">
        <f t="shared" si="1"/>
        <v>104</v>
      </c>
      <c r="K11" s="335">
        <f t="shared" si="2"/>
        <v>7</v>
      </c>
    </row>
    <row r="12" spans="1:11">
      <c r="A12" s="329">
        <v>1</v>
      </c>
      <c r="B12" s="330">
        <v>0</v>
      </c>
      <c r="C12" s="331">
        <v>20</v>
      </c>
      <c r="D12" s="331">
        <v>20</v>
      </c>
      <c r="E12" s="331">
        <v>22</v>
      </c>
      <c r="F12" s="331"/>
      <c r="G12" s="332"/>
      <c r="H12" s="332">
        <v>0</v>
      </c>
      <c r="I12" s="333">
        <f t="shared" si="0"/>
        <v>22</v>
      </c>
      <c r="J12" s="334">
        <f t="shared" si="1"/>
        <v>119</v>
      </c>
      <c r="K12" s="335">
        <f t="shared" si="2"/>
        <v>8</v>
      </c>
    </row>
    <row r="13" spans="1:11">
      <c r="A13" s="329">
        <v>6</v>
      </c>
      <c r="B13" s="330">
        <v>0</v>
      </c>
      <c r="C13" s="331"/>
      <c r="D13" s="331">
        <v>40</v>
      </c>
      <c r="E13" s="331"/>
      <c r="F13" s="331"/>
      <c r="G13" s="332"/>
      <c r="H13" s="332">
        <v>22</v>
      </c>
      <c r="I13" s="333">
        <f t="shared" si="0"/>
        <v>62</v>
      </c>
      <c r="J13" s="334">
        <f t="shared" si="1"/>
        <v>159</v>
      </c>
      <c r="K13" s="335">
        <f t="shared" si="2"/>
        <v>9</v>
      </c>
    </row>
    <row r="14" spans="1:11" ht="15" thickBot="1">
      <c r="A14" s="336">
        <v>5</v>
      </c>
      <c r="B14" s="337">
        <v>0</v>
      </c>
      <c r="C14" s="338"/>
      <c r="D14" s="338">
        <v>10</v>
      </c>
      <c r="E14" s="338">
        <v>50</v>
      </c>
      <c r="F14" s="338"/>
      <c r="G14" s="339"/>
      <c r="H14" s="339">
        <v>8</v>
      </c>
      <c r="I14" s="340">
        <f t="shared" si="0"/>
        <v>68</v>
      </c>
      <c r="J14" s="341">
        <f t="shared" si="1"/>
        <v>165</v>
      </c>
      <c r="K14" s="342">
        <f t="shared" si="2"/>
        <v>10</v>
      </c>
    </row>
    <row r="16" spans="1:11" ht="17.399999999999999">
      <c r="A16" s="453" t="s">
        <v>98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</row>
    <row r="17" spans="1:11" ht="15" thickBot="1"/>
    <row r="18" spans="1:11" ht="18.75" customHeight="1">
      <c r="A18" s="454" t="s">
        <v>89</v>
      </c>
      <c r="B18" s="456" t="s">
        <v>90</v>
      </c>
      <c r="C18" s="458" t="s">
        <v>91</v>
      </c>
      <c r="D18" s="463" t="s">
        <v>101</v>
      </c>
      <c r="E18" s="464"/>
      <c r="F18" s="465"/>
      <c r="G18" s="458" t="s">
        <v>1</v>
      </c>
      <c r="H18" s="460" t="s">
        <v>92</v>
      </c>
      <c r="I18" s="456" t="s">
        <v>93</v>
      </c>
      <c r="J18" s="466" t="s">
        <v>94</v>
      </c>
      <c r="K18" s="468" t="s">
        <v>95</v>
      </c>
    </row>
    <row r="19" spans="1:11" ht="16.5" customHeight="1" thickBot="1">
      <c r="A19" s="455"/>
      <c r="B19" s="457"/>
      <c r="C19" s="459"/>
      <c r="D19" s="321">
        <v>1</v>
      </c>
      <c r="E19" s="321">
        <v>2</v>
      </c>
      <c r="F19" s="321">
        <v>3</v>
      </c>
      <c r="G19" s="459"/>
      <c r="H19" s="461"/>
      <c r="I19" s="457"/>
      <c r="J19" s="467"/>
      <c r="K19" s="469"/>
    </row>
    <row r="20" spans="1:11">
      <c r="A20" s="322">
        <v>9</v>
      </c>
      <c r="B20" s="323">
        <v>180</v>
      </c>
      <c r="C20" s="324">
        <v>24</v>
      </c>
      <c r="D20" s="324"/>
      <c r="E20" s="324"/>
      <c r="F20" s="324"/>
      <c r="G20" s="325"/>
      <c r="H20" s="325">
        <v>17</v>
      </c>
      <c r="I20" s="326">
        <f t="shared" ref="I20:I29" si="3">B20-C20+D20+E20+F20+H20-G20</f>
        <v>173</v>
      </c>
      <c r="J20" s="327">
        <f t="shared" ref="J20:J29" si="4">I20-MIN($I$20:$I$29)</f>
        <v>0</v>
      </c>
      <c r="K20" s="328">
        <f t="shared" ref="K20:K29" si="5">RANK(I20,I$20:I$29,1)</f>
        <v>1</v>
      </c>
    </row>
    <row r="21" spans="1:11">
      <c r="A21" s="329">
        <v>4</v>
      </c>
      <c r="B21" s="330">
        <v>180</v>
      </c>
      <c r="C21" s="331"/>
      <c r="D21" s="331"/>
      <c r="E21" s="331"/>
      <c r="F21" s="331"/>
      <c r="G21" s="332"/>
      <c r="H21" s="332">
        <v>7</v>
      </c>
      <c r="I21" s="333">
        <f t="shared" si="3"/>
        <v>187</v>
      </c>
      <c r="J21" s="334">
        <f t="shared" si="4"/>
        <v>14</v>
      </c>
      <c r="K21" s="335">
        <f t="shared" si="5"/>
        <v>2</v>
      </c>
    </row>
    <row r="22" spans="1:11">
      <c r="A22" s="329">
        <v>8</v>
      </c>
      <c r="B22" s="330">
        <v>180</v>
      </c>
      <c r="C22" s="331"/>
      <c r="D22" s="331">
        <v>10</v>
      </c>
      <c r="E22" s="331"/>
      <c r="F22" s="331"/>
      <c r="G22" s="332"/>
      <c r="H22" s="332">
        <v>0</v>
      </c>
      <c r="I22" s="333">
        <f t="shared" si="3"/>
        <v>190</v>
      </c>
      <c r="J22" s="334">
        <f t="shared" si="4"/>
        <v>17</v>
      </c>
      <c r="K22" s="335">
        <f t="shared" si="5"/>
        <v>3</v>
      </c>
    </row>
    <row r="23" spans="1:11">
      <c r="A23" s="329">
        <v>1</v>
      </c>
      <c r="B23" s="330">
        <v>180</v>
      </c>
      <c r="C23" s="331"/>
      <c r="D23" s="331">
        <v>10</v>
      </c>
      <c r="E23" s="331"/>
      <c r="F23" s="331"/>
      <c r="G23" s="332"/>
      <c r="H23" s="332">
        <v>1</v>
      </c>
      <c r="I23" s="333">
        <f t="shared" si="3"/>
        <v>191</v>
      </c>
      <c r="J23" s="334">
        <f t="shared" si="4"/>
        <v>18</v>
      </c>
      <c r="K23" s="335">
        <f t="shared" si="5"/>
        <v>4</v>
      </c>
    </row>
    <row r="24" spans="1:11">
      <c r="A24" s="329">
        <v>3</v>
      </c>
      <c r="B24" s="330">
        <v>180</v>
      </c>
      <c r="C24" s="331"/>
      <c r="D24" s="331"/>
      <c r="E24" s="331"/>
      <c r="F24" s="331"/>
      <c r="G24" s="332"/>
      <c r="H24" s="332">
        <v>12</v>
      </c>
      <c r="I24" s="333">
        <f t="shared" si="3"/>
        <v>192</v>
      </c>
      <c r="J24" s="334">
        <f t="shared" si="4"/>
        <v>19</v>
      </c>
      <c r="K24" s="335">
        <f t="shared" si="5"/>
        <v>5</v>
      </c>
    </row>
    <row r="25" spans="1:11">
      <c r="A25" s="329">
        <v>10</v>
      </c>
      <c r="B25" s="330">
        <v>180</v>
      </c>
      <c r="C25" s="331"/>
      <c r="D25" s="331"/>
      <c r="E25" s="331"/>
      <c r="F25" s="331"/>
      <c r="G25" s="332"/>
      <c r="H25" s="332">
        <v>16</v>
      </c>
      <c r="I25" s="333">
        <f t="shared" si="3"/>
        <v>196</v>
      </c>
      <c r="J25" s="334">
        <f t="shared" si="4"/>
        <v>23</v>
      </c>
      <c r="K25" s="335">
        <f t="shared" si="5"/>
        <v>6</v>
      </c>
    </row>
    <row r="26" spans="1:11">
      <c r="A26" s="329">
        <v>7</v>
      </c>
      <c r="B26" s="330">
        <v>180</v>
      </c>
      <c r="C26" s="331"/>
      <c r="D26" s="331">
        <v>5</v>
      </c>
      <c r="E26" s="331"/>
      <c r="F26" s="331"/>
      <c r="G26" s="332"/>
      <c r="H26" s="332">
        <v>16</v>
      </c>
      <c r="I26" s="333">
        <f t="shared" si="3"/>
        <v>201</v>
      </c>
      <c r="J26" s="334">
        <f t="shared" si="4"/>
        <v>28</v>
      </c>
      <c r="K26" s="335">
        <f t="shared" si="5"/>
        <v>7</v>
      </c>
    </row>
    <row r="27" spans="1:11">
      <c r="A27" s="329">
        <v>6</v>
      </c>
      <c r="B27" s="330">
        <v>180</v>
      </c>
      <c r="C27" s="331"/>
      <c r="D27" s="331">
        <v>10</v>
      </c>
      <c r="E27" s="331"/>
      <c r="F27" s="331"/>
      <c r="G27" s="332"/>
      <c r="H27" s="332">
        <v>14</v>
      </c>
      <c r="I27" s="333">
        <f t="shared" si="3"/>
        <v>204</v>
      </c>
      <c r="J27" s="334">
        <f t="shared" si="4"/>
        <v>31</v>
      </c>
      <c r="K27" s="335">
        <f t="shared" si="5"/>
        <v>8</v>
      </c>
    </row>
    <row r="28" spans="1:11">
      <c r="A28" s="329">
        <v>5</v>
      </c>
      <c r="B28" s="330">
        <v>180</v>
      </c>
      <c r="C28" s="331"/>
      <c r="D28" s="331"/>
      <c r="E28" s="331"/>
      <c r="F28" s="331"/>
      <c r="G28" s="332"/>
      <c r="H28" s="332">
        <v>33</v>
      </c>
      <c r="I28" s="333">
        <f t="shared" si="3"/>
        <v>213</v>
      </c>
      <c r="J28" s="334">
        <f t="shared" si="4"/>
        <v>40</v>
      </c>
      <c r="K28" s="335">
        <f t="shared" si="5"/>
        <v>9</v>
      </c>
    </row>
    <row r="29" spans="1:11" ht="15" thickBot="1">
      <c r="A29" s="336">
        <v>2</v>
      </c>
      <c r="B29" s="337">
        <v>180</v>
      </c>
      <c r="C29" s="338"/>
      <c r="D29" s="338">
        <v>40</v>
      </c>
      <c r="E29" s="338">
        <v>10</v>
      </c>
      <c r="F29" s="338">
        <v>9</v>
      </c>
      <c r="G29" s="339"/>
      <c r="H29" s="339">
        <v>36</v>
      </c>
      <c r="I29" s="340">
        <f t="shared" si="3"/>
        <v>275</v>
      </c>
      <c r="J29" s="341">
        <f t="shared" si="4"/>
        <v>102</v>
      </c>
      <c r="K29" s="342">
        <f t="shared" si="5"/>
        <v>10</v>
      </c>
    </row>
    <row r="30" spans="1:11">
      <c r="A30" s="320" t="s">
        <v>96</v>
      </c>
    </row>
    <row r="32" spans="1:11" ht="17.399999999999999">
      <c r="A32" s="453" t="s">
        <v>106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</row>
    <row r="33" spans="1:6" ht="15" thickBot="1"/>
    <row r="34" spans="1:6">
      <c r="A34" s="454" t="s">
        <v>89</v>
      </c>
      <c r="B34" s="456"/>
      <c r="C34" s="458" t="s">
        <v>101</v>
      </c>
      <c r="D34" s="458" t="s">
        <v>1</v>
      </c>
      <c r="E34" s="460" t="s">
        <v>92</v>
      </c>
      <c r="F34" s="456" t="s">
        <v>93</v>
      </c>
    </row>
    <row r="35" spans="1:6" ht="37.200000000000003" customHeight="1" thickBot="1">
      <c r="A35" s="455"/>
      <c r="B35" s="457"/>
      <c r="C35" s="459"/>
      <c r="D35" s="459"/>
      <c r="E35" s="461"/>
      <c r="F35" s="462"/>
    </row>
    <row r="36" spans="1:6">
      <c r="A36" s="322">
        <v>1</v>
      </c>
      <c r="B36" s="326"/>
      <c r="C36" s="324"/>
      <c r="D36" s="325"/>
      <c r="E36" s="325">
        <v>28.47</v>
      </c>
      <c r="F36" s="322">
        <f>B36+C36+E36-D36</f>
        <v>28.47</v>
      </c>
    </row>
    <row r="37" spans="1:6">
      <c r="A37" s="329">
        <v>2</v>
      </c>
      <c r="B37" s="346"/>
      <c r="C37" s="331">
        <v>10</v>
      </c>
      <c r="D37" s="332"/>
      <c r="E37" s="332">
        <v>14.26</v>
      </c>
      <c r="F37" s="329">
        <f t="shared" ref="F37:F45" si="6">B37+C37+E37-D37</f>
        <v>24.259999999999998</v>
      </c>
    </row>
    <row r="38" spans="1:6">
      <c r="A38" s="329">
        <v>3</v>
      </c>
      <c r="B38" s="346"/>
      <c r="C38" s="348"/>
      <c r="D38" s="332"/>
      <c r="E38" s="332">
        <v>0</v>
      </c>
      <c r="F38" s="329">
        <f t="shared" si="6"/>
        <v>0</v>
      </c>
    </row>
    <row r="39" spans="1:6">
      <c r="A39" s="329">
        <v>4</v>
      </c>
      <c r="B39" s="346"/>
      <c r="C39" s="331">
        <f>15+24</f>
        <v>39</v>
      </c>
      <c r="D39" s="332"/>
      <c r="E39" s="332">
        <v>40.65</v>
      </c>
      <c r="F39" s="329">
        <f t="shared" si="6"/>
        <v>79.650000000000006</v>
      </c>
    </row>
    <row r="40" spans="1:6">
      <c r="A40" s="329">
        <v>5</v>
      </c>
      <c r="B40" s="346"/>
      <c r="C40" s="331"/>
      <c r="D40" s="332"/>
      <c r="E40" s="332">
        <v>18.440000000000001</v>
      </c>
      <c r="F40" s="329">
        <f t="shared" si="6"/>
        <v>18.440000000000001</v>
      </c>
    </row>
    <row r="41" spans="1:6">
      <c r="A41" s="329">
        <v>6</v>
      </c>
      <c r="B41" s="346"/>
      <c r="C41" s="331"/>
      <c r="D41" s="332"/>
      <c r="E41" s="379">
        <v>16.5</v>
      </c>
      <c r="F41" s="329">
        <f t="shared" si="6"/>
        <v>16.5</v>
      </c>
    </row>
    <row r="42" spans="1:6">
      <c r="A42" s="329">
        <v>7</v>
      </c>
      <c r="B42" s="346"/>
      <c r="C42" s="331"/>
      <c r="D42" s="332"/>
      <c r="E42" s="332">
        <v>21.36</v>
      </c>
      <c r="F42" s="329">
        <f t="shared" si="6"/>
        <v>21.36</v>
      </c>
    </row>
    <row r="43" spans="1:6">
      <c r="A43" s="329">
        <v>8</v>
      </c>
      <c r="B43" s="346"/>
      <c r="C43" s="331">
        <v>10</v>
      </c>
      <c r="D43" s="332"/>
      <c r="E43" s="332">
        <v>31.43</v>
      </c>
      <c r="F43" s="329">
        <f t="shared" si="6"/>
        <v>41.43</v>
      </c>
    </row>
    <row r="44" spans="1:6">
      <c r="A44" s="351">
        <v>9</v>
      </c>
      <c r="B44" s="352"/>
      <c r="C44" s="353"/>
      <c r="D44" s="354">
        <v>43.145000000000003</v>
      </c>
      <c r="E44" s="354">
        <v>17.440000000000001</v>
      </c>
      <c r="F44" s="329">
        <f t="shared" si="6"/>
        <v>-25.705000000000002</v>
      </c>
    </row>
    <row r="45" spans="1:6" ht="15" thickBot="1">
      <c r="A45" s="336">
        <v>10</v>
      </c>
      <c r="B45" s="347"/>
      <c r="C45" s="338"/>
      <c r="D45" s="339"/>
      <c r="E45" s="339">
        <v>8.49</v>
      </c>
      <c r="F45" s="336">
        <f t="shared" si="6"/>
        <v>8.49</v>
      </c>
    </row>
  </sheetData>
  <mergeCells count="27">
    <mergeCell ref="A1:K1"/>
    <mergeCell ref="A3:A4"/>
    <mergeCell ref="B3:B4"/>
    <mergeCell ref="C3:C4"/>
    <mergeCell ref="D3:F3"/>
    <mergeCell ref="G3:G4"/>
    <mergeCell ref="H3:H4"/>
    <mergeCell ref="I3:I4"/>
    <mergeCell ref="J3:J4"/>
    <mergeCell ref="K3:K4"/>
    <mergeCell ref="A16:K16"/>
    <mergeCell ref="A18:A19"/>
    <mergeCell ref="B18:B19"/>
    <mergeCell ref="C18:C19"/>
    <mergeCell ref="D18:F18"/>
    <mergeCell ref="G18:G19"/>
    <mergeCell ref="H18:H19"/>
    <mergeCell ref="I18:I19"/>
    <mergeCell ref="J18:J19"/>
    <mergeCell ref="K18:K19"/>
    <mergeCell ref="A32:K32"/>
    <mergeCell ref="A34:A35"/>
    <mergeCell ref="B34:B35"/>
    <mergeCell ref="C34:C35"/>
    <mergeCell ref="D34:D35"/>
    <mergeCell ref="E34:E35"/>
    <mergeCell ref="F34:F35"/>
  </mergeCells>
  <pageMargins left="0.70866141732283472" right="0.70866141732283472" top="0.74803149606299213" bottom="0.74803149606299213" header="0.31496062992125984" footer="0.31496062992125984"/>
  <pageSetup scale="12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="80" zoomScaleNormal="80" workbookViewId="0">
      <pane ySplit="2" topLeftCell="A3" activePane="bottomLeft" state="frozen"/>
      <selection pane="bottomLeft" activeCell="D43" sqref="D43:D44"/>
    </sheetView>
  </sheetViews>
  <sheetFormatPr defaultColWidth="9.109375" defaultRowHeight="14.4"/>
  <cols>
    <col min="1" max="1" width="7.5546875" style="28" customWidth="1"/>
    <col min="2" max="2" width="10" style="28" bestFit="1" customWidth="1"/>
    <col min="3" max="3" width="11.5546875" style="28" customWidth="1"/>
    <col min="4" max="5" width="10.44140625" style="28" customWidth="1"/>
    <col min="6" max="6" width="10.33203125" style="28" customWidth="1"/>
    <col min="7" max="7" width="11.33203125" style="28" customWidth="1"/>
    <col min="8" max="8" width="11.6640625" style="28" customWidth="1"/>
    <col min="9" max="10" width="10.33203125" style="28" customWidth="1"/>
    <col min="11" max="11" width="10" style="28" customWidth="1"/>
    <col min="12" max="12" width="6.44140625" style="28" customWidth="1"/>
    <col min="13" max="16384" width="9.109375" style="28"/>
  </cols>
  <sheetData>
    <row r="1" spans="1:15" ht="20.399999999999999" thickBot="1">
      <c r="B1" s="470" t="s">
        <v>99</v>
      </c>
      <c r="C1" s="470"/>
      <c r="D1" s="470"/>
      <c r="E1" s="470"/>
      <c r="F1" s="470"/>
      <c r="G1" s="470"/>
      <c r="H1" s="470"/>
      <c r="I1" s="470"/>
      <c r="J1" s="470"/>
      <c r="K1" s="470"/>
    </row>
    <row r="2" spans="1:15" ht="32.25" customHeight="1" thickBot="1">
      <c r="A2" s="233"/>
      <c r="B2" s="111" t="s">
        <v>157</v>
      </c>
      <c r="C2" s="111" t="s">
        <v>159</v>
      </c>
      <c r="D2" s="111" t="s">
        <v>160</v>
      </c>
      <c r="E2" s="111" t="s">
        <v>230</v>
      </c>
      <c r="F2" s="111" t="s">
        <v>237</v>
      </c>
      <c r="G2" s="111" t="s">
        <v>149</v>
      </c>
      <c r="H2" s="111" t="s">
        <v>178</v>
      </c>
      <c r="I2" s="111" t="s">
        <v>189</v>
      </c>
      <c r="J2" s="112" t="s">
        <v>146</v>
      </c>
      <c r="K2" s="113" t="s">
        <v>145</v>
      </c>
    </row>
    <row r="3" spans="1:15">
      <c r="A3" s="259">
        <v>1</v>
      </c>
      <c r="B3" s="257">
        <v>147.215</v>
      </c>
      <c r="C3" s="257">
        <v>142.68</v>
      </c>
      <c r="D3" s="281">
        <v>142.851</v>
      </c>
      <c r="E3" s="257">
        <v>150.17500000000001</v>
      </c>
      <c r="F3" s="257">
        <v>142.054</v>
      </c>
      <c r="G3" s="257">
        <v>141.316</v>
      </c>
      <c r="H3" s="257">
        <v>142.72200000000001</v>
      </c>
      <c r="I3" s="257">
        <v>144.26499999999999</v>
      </c>
      <c r="J3" s="218">
        <v>142.83799999999999</v>
      </c>
      <c r="K3" s="255">
        <v>141.78200000000001</v>
      </c>
      <c r="M3" s="249"/>
      <c r="N3" s="249"/>
      <c r="O3" s="242"/>
    </row>
    <row r="4" spans="1:15">
      <c r="A4" s="45">
        <v>2</v>
      </c>
      <c r="B4" s="170">
        <v>141.654</v>
      </c>
      <c r="C4" s="170">
        <v>141.28100000000001</v>
      </c>
      <c r="D4" s="282">
        <v>140.86600000000001</v>
      </c>
      <c r="E4" s="170">
        <v>149.09800000000001</v>
      </c>
      <c r="F4" s="170">
        <v>141.44</v>
      </c>
      <c r="G4" s="170">
        <v>142.12</v>
      </c>
      <c r="H4" s="170">
        <v>142.68700000000001</v>
      </c>
      <c r="I4" s="170">
        <v>141.93199999999999</v>
      </c>
      <c r="J4" s="246">
        <v>140.298</v>
      </c>
      <c r="K4" s="252">
        <v>139.90299999999999</v>
      </c>
      <c r="M4" s="249"/>
      <c r="N4" s="249"/>
      <c r="O4" s="242"/>
    </row>
    <row r="5" spans="1:15">
      <c r="A5" s="45">
        <v>3</v>
      </c>
      <c r="B5" s="170">
        <v>144.48500000000001</v>
      </c>
      <c r="C5" s="170">
        <v>141.55500000000001</v>
      </c>
      <c r="D5" s="283">
        <v>141.048</v>
      </c>
      <c r="E5" s="170">
        <v>144.37700000000001</v>
      </c>
      <c r="F5" s="170">
        <v>141.08799999999999</v>
      </c>
      <c r="G5" s="170">
        <v>141.85</v>
      </c>
      <c r="H5" s="170">
        <v>142.065</v>
      </c>
      <c r="I5" s="170">
        <v>141.94200000000001</v>
      </c>
      <c r="J5" s="151">
        <v>141.58699999999999</v>
      </c>
      <c r="K5" s="237">
        <v>142.334</v>
      </c>
      <c r="M5" s="249"/>
      <c r="N5" s="249"/>
      <c r="O5" s="242"/>
    </row>
    <row r="6" spans="1:15">
      <c r="A6" s="45">
        <v>4</v>
      </c>
      <c r="B6" s="169">
        <v>138.959</v>
      </c>
      <c r="C6" s="217">
        <v>140.90199999999999</v>
      </c>
      <c r="D6" s="282">
        <v>140.61500000000001</v>
      </c>
      <c r="E6" s="170">
        <v>145.09100000000001</v>
      </c>
      <c r="F6" s="170">
        <v>141.578</v>
      </c>
      <c r="G6" s="170">
        <v>141.69399999999999</v>
      </c>
      <c r="H6" s="170">
        <v>141.30699999999999</v>
      </c>
      <c r="I6" s="170">
        <v>141.20400000000001</v>
      </c>
      <c r="J6" s="246">
        <v>140.75</v>
      </c>
      <c r="K6" s="237">
        <v>141.233</v>
      </c>
      <c r="M6" s="249"/>
      <c r="N6" s="249"/>
      <c r="O6" s="242"/>
    </row>
    <row r="7" spans="1:15">
      <c r="A7" s="45">
        <v>5</v>
      </c>
      <c r="B7" s="170">
        <v>142.33600000000001</v>
      </c>
      <c r="C7" s="170">
        <v>141.482</v>
      </c>
      <c r="D7" s="283">
        <v>142.64500000000001</v>
      </c>
      <c r="E7" s="170">
        <v>153.27600000000001</v>
      </c>
      <c r="F7" s="170">
        <v>141.32</v>
      </c>
      <c r="G7" s="217">
        <v>140.71600000000001</v>
      </c>
      <c r="H7" s="170">
        <v>142.971</v>
      </c>
      <c r="I7" s="217">
        <v>140.68899999999999</v>
      </c>
      <c r="J7" s="151">
        <v>141.017</v>
      </c>
      <c r="K7" s="237">
        <v>143.74799999999999</v>
      </c>
      <c r="M7" s="249"/>
      <c r="N7" s="249"/>
      <c r="O7" s="242"/>
    </row>
    <row r="8" spans="1:15">
      <c r="A8" s="45">
        <v>6</v>
      </c>
      <c r="B8" s="170">
        <v>143.37100000000001</v>
      </c>
      <c r="C8" s="170">
        <v>154.392</v>
      </c>
      <c r="D8" s="283">
        <v>142.589</v>
      </c>
      <c r="E8" s="170">
        <v>145.495</v>
      </c>
      <c r="F8" s="170">
        <v>141.626</v>
      </c>
      <c r="G8" s="170">
        <v>141.14400000000001</v>
      </c>
      <c r="H8" s="170">
        <v>142.18</v>
      </c>
      <c r="I8" s="170">
        <v>144.589</v>
      </c>
      <c r="J8" s="151">
        <v>141.12200000000001</v>
      </c>
      <c r="K8" s="237">
        <v>145.68700000000001</v>
      </c>
      <c r="M8" s="249"/>
      <c r="N8" s="249"/>
      <c r="O8" s="242"/>
    </row>
    <row r="9" spans="1:15">
      <c r="A9" s="45">
        <v>7</v>
      </c>
      <c r="B9" s="170">
        <v>143.958</v>
      </c>
      <c r="C9" s="170">
        <v>141.262</v>
      </c>
      <c r="D9" s="283">
        <v>141.792</v>
      </c>
      <c r="E9" s="170">
        <v>148.26599999999999</v>
      </c>
      <c r="F9" s="170">
        <v>141.80799999999999</v>
      </c>
      <c r="G9" s="170">
        <v>143.81800000000001</v>
      </c>
      <c r="H9" s="217">
        <v>140.58099999999999</v>
      </c>
      <c r="I9" s="170">
        <v>141.64099999999999</v>
      </c>
      <c r="J9" s="246">
        <v>140.72499999999999</v>
      </c>
      <c r="K9" s="237">
        <v>141.95599999999999</v>
      </c>
      <c r="M9" s="249"/>
      <c r="N9" s="249"/>
      <c r="O9" s="242"/>
    </row>
    <row r="10" spans="1:15">
      <c r="A10" s="45">
        <v>8</v>
      </c>
      <c r="B10" s="217">
        <v>140.29400000000001</v>
      </c>
      <c r="C10" s="170">
        <v>141.232</v>
      </c>
      <c r="D10" s="283">
        <v>141.58199999999999</v>
      </c>
      <c r="E10" s="170">
        <v>152.745</v>
      </c>
      <c r="F10" s="170">
        <v>141.26300000000001</v>
      </c>
      <c r="G10" s="170">
        <v>142.24</v>
      </c>
      <c r="H10" s="170">
        <v>142.00899999999999</v>
      </c>
      <c r="I10" s="170">
        <v>141.50800000000001</v>
      </c>
      <c r="J10" s="151">
        <v>141.572</v>
      </c>
      <c r="K10" s="237">
        <v>142.41800000000001</v>
      </c>
      <c r="M10" s="249"/>
      <c r="N10" s="249"/>
      <c r="O10" s="242"/>
    </row>
    <row r="11" spans="1:15">
      <c r="A11" s="45">
        <v>9</v>
      </c>
      <c r="B11" s="170">
        <v>145.19999999999999</v>
      </c>
      <c r="C11" s="217">
        <v>140.983</v>
      </c>
      <c r="D11" s="283">
        <v>141.828</v>
      </c>
      <c r="E11" s="170">
        <v>149.88399999999999</v>
      </c>
      <c r="F11" s="170">
        <v>142.08199999999999</v>
      </c>
      <c r="G11" s="170">
        <v>141.12700000000001</v>
      </c>
      <c r="H11" s="170">
        <v>142.62100000000001</v>
      </c>
      <c r="I11" s="217">
        <v>140.88499999999999</v>
      </c>
      <c r="J11" s="246">
        <v>140.30000000000001</v>
      </c>
      <c r="K11" s="237">
        <v>142.209</v>
      </c>
      <c r="M11" s="249"/>
      <c r="N11" s="249"/>
      <c r="O11" s="242"/>
    </row>
    <row r="12" spans="1:15">
      <c r="A12" s="45">
        <v>10</v>
      </c>
      <c r="B12" s="170">
        <v>164.886</v>
      </c>
      <c r="C12" s="170">
        <v>141.298</v>
      </c>
      <c r="D12" s="283">
        <v>141.21899999999999</v>
      </c>
      <c r="E12" s="170">
        <v>149.09299999999999</v>
      </c>
      <c r="F12" s="170">
        <v>142.07400000000001</v>
      </c>
      <c r="G12" s="170">
        <v>141.29499999999999</v>
      </c>
      <c r="H12" s="217">
        <v>140.35400000000001</v>
      </c>
      <c r="I12" s="170">
        <v>142.01599999999999</v>
      </c>
      <c r="J12" s="151">
        <v>142.09700000000001</v>
      </c>
      <c r="K12" s="237">
        <v>141.12299999999999</v>
      </c>
      <c r="M12" s="249"/>
      <c r="N12" s="249"/>
      <c r="O12" s="242"/>
    </row>
    <row r="13" spans="1:15">
      <c r="A13" s="45">
        <v>11</v>
      </c>
      <c r="B13" s="170">
        <v>143.018</v>
      </c>
      <c r="C13" s="170">
        <v>142.15</v>
      </c>
      <c r="D13" s="282">
        <v>140.88200000000001</v>
      </c>
      <c r="E13" s="170">
        <v>146.624</v>
      </c>
      <c r="F13" s="170">
        <v>143.096</v>
      </c>
      <c r="G13" s="170">
        <v>143.41</v>
      </c>
      <c r="H13" s="170">
        <v>141.16</v>
      </c>
      <c r="I13" s="170">
        <v>145.31</v>
      </c>
      <c r="J13" s="151">
        <v>141.845</v>
      </c>
      <c r="K13" s="237">
        <v>141.358</v>
      </c>
      <c r="M13" s="249"/>
      <c r="N13" s="249"/>
      <c r="O13" s="242"/>
    </row>
    <row r="14" spans="1:15">
      <c r="A14" s="45">
        <v>12</v>
      </c>
      <c r="B14" s="170">
        <v>145.149</v>
      </c>
      <c r="C14" s="217">
        <v>140.554</v>
      </c>
      <c r="D14" s="282">
        <v>140.31</v>
      </c>
      <c r="E14" s="170">
        <v>147.15</v>
      </c>
      <c r="F14" s="170">
        <v>143.00800000000001</v>
      </c>
      <c r="G14" s="170">
        <v>143.17599999999999</v>
      </c>
      <c r="H14" s="170">
        <v>141.71899999999999</v>
      </c>
      <c r="I14" s="170">
        <v>164.053</v>
      </c>
      <c r="J14" s="151">
        <v>144.86699999999999</v>
      </c>
      <c r="K14" s="237">
        <v>148.351</v>
      </c>
      <c r="M14" s="249"/>
      <c r="N14" s="249"/>
      <c r="O14" s="242"/>
    </row>
    <row r="15" spans="1:15">
      <c r="A15" s="45">
        <v>13</v>
      </c>
      <c r="B15" s="170">
        <v>141.54900000000001</v>
      </c>
      <c r="C15" s="170">
        <v>141.86699999999999</v>
      </c>
      <c r="D15" s="283">
        <v>141.83199999999999</v>
      </c>
      <c r="E15" s="170">
        <v>145.56899999999999</v>
      </c>
      <c r="F15" s="217">
        <v>140.953</v>
      </c>
      <c r="G15" s="170">
        <v>141.69200000000001</v>
      </c>
      <c r="H15" s="170">
        <v>141.79300000000001</v>
      </c>
      <c r="I15" s="170">
        <v>141.011</v>
      </c>
      <c r="J15" s="151">
        <v>141.58799999999999</v>
      </c>
      <c r="K15" s="247">
        <v>140.78700000000001</v>
      </c>
      <c r="M15" s="249"/>
      <c r="N15" s="249"/>
      <c r="O15" s="242"/>
    </row>
    <row r="16" spans="1:15">
      <c r="A16" s="45">
        <v>14</v>
      </c>
      <c r="B16" s="170">
        <v>142.09899999999999</v>
      </c>
      <c r="C16" s="170">
        <v>141.535</v>
      </c>
      <c r="D16" s="283">
        <v>142.30099999999999</v>
      </c>
      <c r="E16" s="170">
        <v>141.80699999999999</v>
      </c>
      <c r="F16" s="170">
        <v>142.47</v>
      </c>
      <c r="G16" s="170">
        <v>141.36000000000001</v>
      </c>
      <c r="H16" s="170">
        <v>143.678</v>
      </c>
      <c r="I16" s="169">
        <v>139.96199999999999</v>
      </c>
      <c r="J16" s="246">
        <v>140.50200000000001</v>
      </c>
      <c r="K16" s="237">
        <v>143.57400000000001</v>
      </c>
      <c r="M16" s="249"/>
      <c r="N16" s="249"/>
      <c r="O16" s="242"/>
    </row>
    <row r="17" spans="1:15">
      <c r="A17" s="45">
        <v>15</v>
      </c>
      <c r="B17" s="170">
        <v>143.27000000000001</v>
      </c>
      <c r="C17" s="217">
        <v>140.184</v>
      </c>
      <c r="D17" s="282">
        <v>140.99199999999999</v>
      </c>
      <c r="E17" s="170">
        <v>144.58199999999999</v>
      </c>
      <c r="F17" s="170">
        <v>143.27199999999999</v>
      </c>
      <c r="G17" s="170">
        <v>141.01900000000001</v>
      </c>
      <c r="H17" s="170">
        <v>143.25</v>
      </c>
      <c r="I17" s="170">
        <v>142.05699999999999</v>
      </c>
      <c r="J17" s="246">
        <v>140.75899999999999</v>
      </c>
      <c r="K17" s="237">
        <v>141.755</v>
      </c>
      <c r="M17" s="249"/>
      <c r="N17" s="249"/>
      <c r="O17" s="242"/>
    </row>
    <row r="18" spans="1:15">
      <c r="A18" s="45">
        <v>16</v>
      </c>
      <c r="B18" s="170">
        <v>141.09399999999999</v>
      </c>
      <c r="C18" s="170">
        <v>141.02099999999999</v>
      </c>
      <c r="D18" s="283">
        <v>141.495</v>
      </c>
      <c r="E18" s="217">
        <v>140.49299999999999</v>
      </c>
      <c r="F18" s="170">
        <v>142.65799999999999</v>
      </c>
      <c r="G18" s="170">
        <v>141.11199999999999</v>
      </c>
      <c r="H18" s="170">
        <v>141.1</v>
      </c>
      <c r="I18" s="170">
        <v>143.10499999999999</v>
      </c>
      <c r="J18" s="151">
        <v>141.21799999999999</v>
      </c>
      <c r="K18" s="237">
        <v>141.86600000000001</v>
      </c>
      <c r="M18" s="249"/>
      <c r="N18" s="249"/>
      <c r="O18" s="242"/>
    </row>
    <row r="19" spans="1:15">
      <c r="A19" s="45">
        <v>17</v>
      </c>
      <c r="B19" s="170">
        <v>151.43799999999999</v>
      </c>
      <c r="C19" s="217">
        <v>140.364</v>
      </c>
      <c r="D19" s="283">
        <v>141.423</v>
      </c>
      <c r="E19" s="169">
        <v>136.10400000000001</v>
      </c>
      <c r="F19" s="170">
        <v>143.48599999999999</v>
      </c>
      <c r="G19" s="170">
        <v>150.63200000000001</v>
      </c>
      <c r="H19" s="170">
        <v>143.352</v>
      </c>
      <c r="I19" s="170">
        <v>142.161</v>
      </c>
      <c r="J19" s="246">
        <v>140.327</v>
      </c>
      <c r="K19" s="247">
        <v>140.97800000000001</v>
      </c>
      <c r="M19" s="249"/>
      <c r="N19" s="249"/>
      <c r="O19" s="242"/>
    </row>
    <row r="20" spans="1:15">
      <c r="A20" s="45">
        <v>18</v>
      </c>
      <c r="B20" s="170">
        <v>142.90100000000001</v>
      </c>
      <c r="C20" s="169">
        <v>139.41900000000001</v>
      </c>
      <c r="D20" s="283">
        <v>143.29</v>
      </c>
      <c r="E20" s="170">
        <v>148.00800000000001</v>
      </c>
      <c r="F20" s="170">
        <v>142.60400000000001</v>
      </c>
      <c r="G20" s="170">
        <v>141.04400000000001</v>
      </c>
      <c r="H20" s="170">
        <v>143.38300000000001</v>
      </c>
      <c r="I20" s="170">
        <v>141.59800000000001</v>
      </c>
      <c r="J20" s="246">
        <v>140.744</v>
      </c>
      <c r="K20" s="237">
        <v>142.68799999999999</v>
      </c>
      <c r="M20" s="249"/>
      <c r="N20" s="249"/>
      <c r="O20" s="242"/>
    </row>
    <row r="21" spans="1:15">
      <c r="A21" s="45">
        <v>19</v>
      </c>
      <c r="B21" s="170">
        <v>143.70400000000001</v>
      </c>
      <c r="C21" s="170">
        <v>142.273</v>
      </c>
      <c r="D21" s="283">
        <v>141.36500000000001</v>
      </c>
      <c r="E21" s="170">
        <v>145.94499999999999</v>
      </c>
      <c r="F21" s="170">
        <v>147.33799999999999</v>
      </c>
      <c r="G21" s="170">
        <v>141.28299999999999</v>
      </c>
      <c r="H21" s="170">
        <v>142.49199999999999</v>
      </c>
      <c r="I21" s="217">
        <v>140.684</v>
      </c>
      <c r="J21" s="151">
        <v>141.27600000000001</v>
      </c>
      <c r="K21" s="247">
        <v>140.446</v>
      </c>
      <c r="M21" s="249"/>
      <c r="N21" s="249"/>
      <c r="O21" s="242"/>
    </row>
    <row r="22" spans="1:15">
      <c r="A22" s="45">
        <v>20</v>
      </c>
      <c r="B22" s="170">
        <v>143.76</v>
      </c>
      <c r="C22" s="170">
        <v>143.07400000000001</v>
      </c>
      <c r="D22" s="283">
        <v>141.00299999999999</v>
      </c>
      <c r="E22" s="170">
        <v>142.465</v>
      </c>
      <c r="F22" s="170">
        <v>142.66999999999999</v>
      </c>
      <c r="G22" s="170">
        <v>141.05699999999999</v>
      </c>
      <c r="H22" s="170">
        <v>141.96199999999999</v>
      </c>
      <c r="I22" s="170">
        <v>143.06899999999999</v>
      </c>
      <c r="J22" s="246">
        <v>140.607</v>
      </c>
      <c r="K22" s="237">
        <v>142.66999999999999</v>
      </c>
      <c r="M22" s="249"/>
      <c r="N22" s="249"/>
      <c r="O22" s="242"/>
    </row>
    <row r="23" spans="1:15">
      <c r="A23" s="45">
        <v>21</v>
      </c>
      <c r="B23" s="217">
        <v>140.679</v>
      </c>
      <c r="C23" s="170">
        <v>141.11199999999999</v>
      </c>
      <c r="D23" s="283">
        <v>141.46299999999999</v>
      </c>
      <c r="E23" s="169">
        <v>137.65199999999999</v>
      </c>
      <c r="F23" s="170">
        <v>141.16499999999999</v>
      </c>
      <c r="G23" s="170">
        <v>141.43700000000001</v>
      </c>
      <c r="H23" s="170">
        <v>144.464</v>
      </c>
      <c r="I23" s="217">
        <v>140.94300000000001</v>
      </c>
      <c r="J23" s="246">
        <v>140.94300000000001</v>
      </c>
      <c r="K23" s="237">
        <v>142</v>
      </c>
      <c r="M23" s="249"/>
      <c r="N23" s="249"/>
      <c r="O23" s="242"/>
    </row>
    <row r="24" spans="1:15">
      <c r="A24" s="45">
        <v>22</v>
      </c>
      <c r="B24" s="170">
        <v>142.52600000000001</v>
      </c>
      <c r="C24" s="170">
        <v>141.13</v>
      </c>
      <c r="D24" s="282">
        <v>140.65</v>
      </c>
      <c r="E24" s="285">
        <v>150.28899999999999</v>
      </c>
      <c r="F24" s="170">
        <v>141.84200000000001</v>
      </c>
      <c r="G24" s="170">
        <v>141.595</v>
      </c>
      <c r="H24" s="169">
        <v>139.75399999999999</v>
      </c>
      <c r="I24" s="217">
        <v>140.59399999999999</v>
      </c>
      <c r="J24" s="151">
        <v>142.37100000000001</v>
      </c>
      <c r="K24" s="237">
        <v>142.27000000000001</v>
      </c>
      <c r="M24" s="249"/>
      <c r="N24" s="249"/>
      <c r="O24" s="242"/>
    </row>
    <row r="25" spans="1:15">
      <c r="A25" s="45">
        <v>23</v>
      </c>
      <c r="B25" s="170">
        <v>142.44900000000001</v>
      </c>
      <c r="C25" s="170">
        <v>143.22999999999999</v>
      </c>
      <c r="D25" s="283">
        <v>141.22</v>
      </c>
      <c r="E25" s="170">
        <v>148.84800000000001</v>
      </c>
      <c r="F25" s="170">
        <v>142.42699999999999</v>
      </c>
      <c r="G25" s="170">
        <v>141.13800000000001</v>
      </c>
      <c r="H25" s="170">
        <v>141.553</v>
      </c>
      <c r="I25" s="217">
        <v>140.47900000000001</v>
      </c>
      <c r="J25" s="246">
        <v>140.946</v>
      </c>
      <c r="K25" s="237">
        <v>142.66300000000001</v>
      </c>
      <c r="M25" s="249"/>
      <c r="N25" s="249"/>
      <c r="O25" s="242"/>
    </row>
    <row r="26" spans="1:15">
      <c r="A26" s="45">
        <v>24</v>
      </c>
      <c r="B26" s="170">
        <v>142.369</v>
      </c>
      <c r="C26" s="170">
        <v>141.34200000000001</v>
      </c>
      <c r="D26" s="283">
        <v>142.04900000000001</v>
      </c>
      <c r="E26" s="286">
        <v>144.108</v>
      </c>
      <c r="F26" s="170">
        <v>142.036</v>
      </c>
      <c r="G26" s="170">
        <v>141.37100000000001</v>
      </c>
      <c r="H26" s="170">
        <v>142.196</v>
      </c>
      <c r="I26" s="170">
        <v>142.30500000000001</v>
      </c>
      <c r="J26" s="151">
        <v>141.21700000000001</v>
      </c>
      <c r="K26" s="237">
        <v>141.13900000000001</v>
      </c>
      <c r="M26" s="249"/>
      <c r="N26" s="249"/>
      <c r="O26" s="242"/>
    </row>
    <row r="27" spans="1:15">
      <c r="A27" s="45">
        <v>25</v>
      </c>
      <c r="B27" s="170">
        <v>142.94399999999999</v>
      </c>
      <c r="C27" s="217">
        <v>140.15</v>
      </c>
      <c r="D27" s="284">
        <v>139.48099999999999</v>
      </c>
      <c r="E27" s="286">
        <v>141.345</v>
      </c>
      <c r="F27" s="217">
        <v>140.983</v>
      </c>
      <c r="G27" s="170">
        <v>141.99700000000001</v>
      </c>
      <c r="H27" s="217">
        <v>140.654</v>
      </c>
      <c r="I27" s="217">
        <v>140.233</v>
      </c>
      <c r="J27" s="246">
        <v>140.53700000000001</v>
      </c>
      <c r="K27" s="237">
        <v>141.68899999999999</v>
      </c>
      <c r="M27" s="249"/>
      <c r="N27" s="249"/>
      <c r="O27" s="242"/>
    </row>
    <row r="28" spans="1:15">
      <c r="A28" s="45">
        <v>26</v>
      </c>
      <c r="B28" s="170">
        <v>141.07599999999999</v>
      </c>
      <c r="C28" s="170">
        <v>142.05600000000001</v>
      </c>
      <c r="D28" s="283">
        <f>152.376-10</f>
        <v>142.376</v>
      </c>
      <c r="E28" s="285">
        <v>141.24700000000001</v>
      </c>
      <c r="F28" s="170">
        <v>141.87700000000001</v>
      </c>
      <c r="G28" s="170">
        <v>142.77199999999999</v>
      </c>
      <c r="H28" s="170">
        <f>154.488-10</f>
        <v>144.488</v>
      </c>
      <c r="I28" s="170">
        <v>141.28399999999999</v>
      </c>
      <c r="J28" s="151">
        <v>141.43700000000001</v>
      </c>
      <c r="K28" s="237">
        <v>142.75399999999999</v>
      </c>
      <c r="M28" s="249"/>
      <c r="N28" s="249"/>
      <c r="O28" s="242"/>
    </row>
    <row r="29" spans="1:15">
      <c r="A29" s="45">
        <v>27</v>
      </c>
      <c r="B29" s="217">
        <v>140.74</v>
      </c>
      <c r="C29" s="217">
        <v>140.30500000000001</v>
      </c>
      <c r="D29" s="283">
        <v>143.31800000000001</v>
      </c>
      <c r="E29" s="170">
        <f>170.013-23</f>
        <v>147.01300000000001</v>
      </c>
      <c r="F29" s="170">
        <v>141.06</v>
      </c>
      <c r="G29" s="170">
        <v>142.541</v>
      </c>
      <c r="H29" s="170">
        <f>152.329-10</f>
        <v>142.32900000000001</v>
      </c>
      <c r="I29" s="170">
        <v>141.31200000000001</v>
      </c>
      <c r="J29" s="151">
        <v>141.23099999999999</v>
      </c>
      <c r="K29" s="237">
        <v>142.63900000000001</v>
      </c>
      <c r="M29" s="249"/>
      <c r="N29" s="249"/>
      <c r="O29" s="242"/>
    </row>
    <row r="30" spans="1:15">
      <c r="A30" s="45">
        <v>28</v>
      </c>
      <c r="B30" s="217">
        <v>140.38300000000001</v>
      </c>
      <c r="C30" s="217">
        <v>140.934</v>
      </c>
      <c r="D30" s="283">
        <v>141.464</v>
      </c>
      <c r="E30" s="170">
        <v>141.04900000000001</v>
      </c>
      <c r="F30" s="170">
        <v>141.94</v>
      </c>
      <c r="G30" s="170">
        <v>141.863</v>
      </c>
      <c r="H30" s="170">
        <v>143.21799999999999</v>
      </c>
      <c r="I30" s="170">
        <v>141.601</v>
      </c>
      <c r="J30" s="246">
        <v>140.59899999999999</v>
      </c>
      <c r="K30" s="237">
        <v>145.39500000000001</v>
      </c>
      <c r="M30" s="249"/>
      <c r="N30" s="249"/>
      <c r="O30" s="242"/>
    </row>
    <row r="31" spans="1:15">
      <c r="A31" s="45">
        <v>29</v>
      </c>
      <c r="B31" s="217">
        <v>140.55699999999999</v>
      </c>
      <c r="C31" s="169">
        <v>139.99700000000001</v>
      </c>
      <c r="D31" s="283">
        <v>141.65100000000001</v>
      </c>
      <c r="E31" s="170">
        <v>143.102</v>
      </c>
      <c r="F31" s="217">
        <v>140.55000000000001</v>
      </c>
      <c r="G31" s="169">
        <v>139.649</v>
      </c>
      <c r="H31" s="170">
        <v>141.76</v>
      </c>
      <c r="I31" s="170">
        <v>141.33099999999999</v>
      </c>
      <c r="J31" s="246">
        <v>140.66999999999999</v>
      </c>
      <c r="K31" s="237">
        <v>141.80699999999999</v>
      </c>
      <c r="M31" s="249"/>
      <c r="N31" s="249"/>
      <c r="O31" s="242"/>
    </row>
    <row r="32" spans="1:15">
      <c r="A32" s="45">
        <v>30</v>
      </c>
      <c r="B32" s="170">
        <v>144.71899999999999</v>
      </c>
      <c r="C32" s="170">
        <f>156.921-10</f>
        <v>146.92099999999999</v>
      </c>
      <c r="D32" s="283">
        <v>142.34399999999999</v>
      </c>
      <c r="E32" s="170">
        <v>142.172</v>
      </c>
      <c r="F32" s="170">
        <v>141.917</v>
      </c>
      <c r="G32" s="170">
        <f>151.553-10</f>
        <v>141.553</v>
      </c>
      <c r="H32" s="170">
        <v>141.017</v>
      </c>
      <c r="I32" s="217">
        <v>140.84100000000001</v>
      </c>
      <c r="J32" s="246">
        <v>140.143</v>
      </c>
      <c r="K32" s="237">
        <v>141.82</v>
      </c>
      <c r="M32" s="249"/>
      <c r="N32" s="249"/>
      <c r="O32" s="242"/>
    </row>
    <row r="33" spans="1:15">
      <c r="A33" s="45">
        <v>31</v>
      </c>
      <c r="B33" s="170">
        <f>151.12-5</f>
        <v>146.12</v>
      </c>
      <c r="C33" s="169">
        <v>139.60599999999999</v>
      </c>
      <c r="D33" s="283">
        <v>141.749</v>
      </c>
      <c r="E33" s="170">
        <v>143.15100000000001</v>
      </c>
      <c r="F33" s="170">
        <v>141.328</v>
      </c>
      <c r="G33" s="170">
        <v>141.988</v>
      </c>
      <c r="H33" s="170">
        <v>141.875</v>
      </c>
      <c r="I33" s="169">
        <v>139.886</v>
      </c>
      <c r="J33" s="151">
        <v>142.298</v>
      </c>
      <c r="K33" s="237">
        <v>149.74</v>
      </c>
      <c r="M33" s="249"/>
      <c r="N33" s="249"/>
      <c r="O33" s="242"/>
    </row>
    <row r="34" spans="1:15" ht="16.2" thickBot="1">
      <c r="A34" s="260"/>
      <c r="B34" s="258"/>
      <c r="C34" s="256"/>
      <c r="D34" s="225"/>
      <c r="E34" s="256"/>
      <c r="F34" s="256"/>
      <c r="G34" s="225"/>
      <c r="H34" s="256"/>
      <c r="I34" s="256"/>
      <c r="J34" s="256"/>
      <c r="K34" s="254"/>
      <c r="M34" s="242"/>
      <c r="N34" s="242"/>
      <c r="O34" s="242"/>
    </row>
    <row r="35" spans="1:15" ht="21" customHeight="1">
      <c r="A35" s="243" t="s">
        <v>109</v>
      </c>
      <c r="B35" s="248">
        <v>22</v>
      </c>
      <c r="C35" s="248">
        <f>10+10+10</f>
        <v>30</v>
      </c>
      <c r="D35" s="248">
        <v>10</v>
      </c>
      <c r="E35" s="248">
        <f>23+24</f>
        <v>47</v>
      </c>
      <c r="F35" s="248">
        <v>0</v>
      </c>
      <c r="G35" s="248">
        <v>10</v>
      </c>
      <c r="H35" s="248">
        <v>10</v>
      </c>
      <c r="I35" s="248">
        <f>10+10</f>
        <v>20</v>
      </c>
      <c r="J35" s="236">
        <v>0</v>
      </c>
      <c r="K35" s="245">
        <v>10</v>
      </c>
      <c r="M35" s="242"/>
      <c r="N35" s="242"/>
      <c r="O35" s="242"/>
    </row>
    <row r="36" spans="1:15" ht="21" customHeight="1" thickBot="1">
      <c r="A36" s="163" t="s">
        <v>108</v>
      </c>
      <c r="B36" s="164">
        <f>31*140</f>
        <v>4340</v>
      </c>
      <c r="C36" s="164">
        <f t="shared" ref="C36:K36" si="0">31*140</f>
        <v>4340</v>
      </c>
      <c r="D36" s="164">
        <f t="shared" si="0"/>
        <v>4340</v>
      </c>
      <c r="E36" s="164">
        <f t="shared" si="0"/>
        <v>4340</v>
      </c>
      <c r="F36" s="164">
        <f t="shared" si="0"/>
        <v>4340</v>
      </c>
      <c r="G36" s="164">
        <f t="shared" si="0"/>
        <v>4340</v>
      </c>
      <c r="H36" s="164">
        <f t="shared" si="0"/>
        <v>4340</v>
      </c>
      <c r="I36" s="164">
        <f t="shared" si="0"/>
        <v>4340</v>
      </c>
      <c r="J36" s="164">
        <f t="shared" si="0"/>
        <v>4340</v>
      </c>
      <c r="K36" s="164">
        <f t="shared" si="0"/>
        <v>4340</v>
      </c>
      <c r="M36" s="242"/>
      <c r="N36" s="240"/>
      <c r="O36" s="242"/>
    </row>
    <row r="37" spans="1:15" ht="30" customHeight="1">
      <c r="A37" s="471" t="s">
        <v>107</v>
      </c>
      <c r="B37" s="165">
        <f>SUM(B3:B33)+B35-B36</f>
        <v>136.90200000000004</v>
      </c>
      <c r="C37" s="165">
        <f t="shared" ref="C37:K37" si="1">SUM(C3:C33)+C35-C36</f>
        <v>86.291000000001077</v>
      </c>
      <c r="D37" s="261">
        <f t="shared" si="1"/>
        <v>59.693000000000211</v>
      </c>
      <c r="E37" s="165">
        <f t="shared" si="1"/>
        <v>213.22299999999905</v>
      </c>
      <c r="F37" s="165">
        <f t="shared" si="1"/>
        <v>65.013000000000829</v>
      </c>
      <c r="G37" s="165">
        <f t="shared" si="1"/>
        <v>71.008999999999105</v>
      </c>
      <c r="H37" s="165">
        <f t="shared" si="1"/>
        <v>76.693999999999505</v>
      </c>
      <c r="I37" s="165">
        <f t="shared" si="1"/>
        <v>94.490000000000691</v>
      </c>
      <c r="J37" s="253">
        <f t="shared" si="1"/>
        <v>38.430999999999585</v>
      </c>
      <c r="K37" s="165">
        <f t="shared" si="1"/>
        <v>90.782000000000153</v>
      </c>
      <c r="L37" s="207" t="s">
        <v>235</v>
      </c>
      <c r="M37" s="242"/>
      <c r="N37" s="242"/>
      <c r="O37" s="242"/>
    </row>
    <row r="38" spans="1:15" ht="21.6" customHeight="1" thickBot="1">
      <c r="A38" s="472"/>
      <c r="B38" s="166">
        <v>1.6423842592592592E-3</v>
      </c>
      <c r="C38" s="166">
        <v>9.9873842592592592E-4</v>
      </c>
      <c r="D38" s="262">
        <v>6.9089120370370365E-4</v>
      </c>
      <c r="E38" s="166">
        <v>2.618321759259259E-3</v>
      </c>
      <c r="F38" s="166">
        <v>7.5246527777777779E-4</v>
      </c>
      <c r="G38" s="166">
        <v>8.2186342592592586E-4</v>
      </c>
      <c r="H38" s="166">
        <v>8.8766203703703707E-4</v>
      </c>
      <c r="I38" s="166">
        <v>1.0936342592592593E-3</v>
      </c>
      <c r="J38" s="250">
        <v>4.4480324074074067E-4</v>
      </c>
      <c r="K38" s="251">
        <v>9.3497685185185188E-4</v>
      </c>
      <c r="L38" s="207" t="s">
        <v>236</v>
      </c>
    </row>
  </sheetData>
  <mergeCells count="2">
    <mergeCell ref="B1:K1"/>
    <mergeCell ref="A37:A3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9"/>
  <sheetViews>
    <sheetView zoomScale="60" zoomScaleNormal="60" workbookViewId="0">
      <selection activeCell="Y9" sqref="Y9"/>
    </sheetView>
  </sheetViews>
  <sheetFormatPr defaultRowHeight="14.4"/>
  <cols>
    <col min="1" max="1" width="5.77734375" style="319" customWidth="1"/>
    <col min="2" max="2" width="23.6640625" style="319" customWidth="1"/>
    <col min="3" max="3" width="17.5546875" style="1" customWidth="1"/>
    <col min="4" max="4" width="11.88671875" style="398" customWidth="1"/>
    <col min="5" max="5" width="14.109375" style="1" customWidth="1"/>
    <col min="6" max="6" width="5.5546875" style="319" customWidth="1"/>
    <col min="7" max="7" width="11.21875" style="319" customWidth="1"/>
    <col min="8" max="8" width="5.21875" style="319" customWidth="1"/>
    <col min="9" max="9" width="5.77734375" style="319" customWidth="1"/>
    <col min="10" max="10" width="23.6640625" style="319" customWidth="1"/>
    <col min="11" max="11" width="17.5546875" style="1" customWidth="1"/>
    <col min="12" max="12" width="11.88671875" style="398" customWidth="1"/>
    <col min="13" max="13" width="14.109375" style="1" customWidth="1"/>
    <col min="14" max="14" width="5.5546875" style="319" customWidth="1"/>
    <col min="15" max="15" width="11.21875" style="319" customWidth="1"/>
    <col min="16" max="16" width="5.21875" style="319" customWidth="1"/>
    <col min="17" max="17" width="5.77734375" style="319" customWidth="1"/>
    <col min="18" max="18" width="23.6640625" style="319" customWidth="1"/>
    <col min="19" max="19" width="17.5546875" style="1" customWidth="1"/>
    <col min="20" max="20" width="11.88671875" style="398" customWidth="1"/>
    <col min="21" max="21" width="14.109375" style="1" customWidth="1"/>
    <col min="22" max="22" width="5.5546875" style="319" customWidth="1"/>
    <col min="23" max="23" width="11.21875" style="319" customWidth="1"/>
    <col min="24" max="24" width="4.33203125" style="319" customWidth="1"/>
    <col min="25" max="26" width="8.88671875" style="319"/>
    <col min="27" max="27" width="20.88671875" style="319" customWidth="1"/>
    <col min="28" max="16384" width="8.88671875" style="319"/>
  </cols>
  <sheetData>
    <row r="1" spans="1:23" ht="21.6" customHeight="1">
      <c r="A1" s="555" t="s">
        <v>291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</row>
    <row r="2" spans="1:23" ht="15" thickBot="1">
      <c r="C2" s="319"/>
      <c r="D2" s="319"/>
      <c r="E2" s="319"/>
      <c r="K2" s="319"/>
      <c r="L2" s="319"/>
      <c r="M2" s="319"/>
      <c r="S2" s="319"/>
      <c r="T2" s="319"/>
      <c r="U2" s="319"/>
    </row>
    <row r="3" spans="1:23" ht="14.4" customHeight="1">
      <c r="A3" s="496" t="s">
        <v>281</v>
      </c>
      <c r="B3" s="498" t="s">
        <v>4</v>
      </c>
      <c r="C3" s="500" t="s">
        <v>5</v>
      </c>
      <c r="D3" s="492" t="s">
        <v>71</v>
      </c>
      <c r="E3" s="490" t="s">
        <v>282</v>
      </c>
      <c r="F3" s="492" t="s">
        <v>283</v>
      </c>
      <c r="G3" s="494" t="s">
        <v>284</v>
      </c>
      <c r="I3" s="496" t="s">
        <v>281</v>
      </c>
      <c r="J3" s="498" t="s">
        <v>4</v>
      </c>
      <c r="K3" s="500" t="s">
        <v>5</v>
      </c>
      <c r="L3" s="492" t="s">
        <v>71</v>
      </c>
      <c r="M3" s="490" t="s">
        <v>282</v>
      </c>
      <c r="N3" s="492" t="s">
        <v>283</v>
      </c>
      <c r="O3" s="494" t="s">
        <v>284</v>
      </c>
      <c r="Q3" s="496" t="s">
        <v>281</v>
      </c>
      <c r="R3" s="498" t="s">
        <v>4</v>
      </c>
      <c r="S3" s="500" t="s">
        <v>5</v>
      </c>
      <c r="T3" s="492" t="s">
        <v>71</v>
      </c>
      <c r="U3" s="490" t="s">
        <v>282</v>
      </c>
      <c r="V3" s="492" t="s">
        <v>283</v>
      </c>
      <c r="W3" s="494" t="s">
        <v>284</v>
      </c>
    </row>
    <row r="4" spans="1:23" ht="19.8" customHeight="1" thickBot="1">
      <c r="A4" s="497"/>
      <c r="B4" s="499"/>
      <c r="C4" s="501"/>
      <c r="D4" s="493"/>
      <c r="E4" s="491"/>
      <c r="F4" s="493"/>
      <c r="G4" s="495"/>
      <c r="I4" s="497"/>
      <c r="J4" s="499"/>
      <c r="K4" s="501"/>
      <c r="L4" s="493"/>
      <c r="M4" s="491"/>
      <c r="N4" s="493"/>
      <c r="O4" s="495"/>
      <c r="Q4" s="497"/>
      <c r="R4" s="499"/>
      <c r="S4" s="501"/>
      <c r="T4" s="493"/>
      <c r="U4" s="491"/>
      <c r="V4" s="493"/>
      <c r="W4" s="495"/>
    </row>
    <row r="5" spans="1:23" ht="17.399999999999999">
      <c r="A5" s="485">
        <v>1</v>
      </c>
      <c r="B5" s="399" t="s">
        <v>221</v>
      </c>
      <c r="C5" s="400" t="s">
        <v>285</v>
      </c>
      <c r="D5" s="401">
        <v>39.954000000000001</v>
      </c>
      <c r="E5" s="476">
        <f>AVERAGE(D5:D7)</f>
        <v>40.18533333333334</v>
      </c>
      <c r="F5" s="482">
        <v>1</v>
      </c>
      <c r="G5" s="473">
        <f>AVERAGE(E5,E8,E11)</f>
        <v>39.618000000000002</v>
      </c>
      <c r="I5" s="485">
        <v>6</v>
      </c>
      <c r="J5" s="399" t="s">
        <v>193</v>
      </c>
      <c r="K5" s="400" t="s">
        <v>148</v>
      </c>
      <c r="L5" s="401">
        <v>39.874000000000002</v>
      </c>
      <c r="M5" s="476">
        <f>AVERAGE(L5:L7)</f>
        <v>39.915333333333336</v>
      </c>
      <c r="N5" s="482">
        <v>1</v>
      </c>
      <c r="O5" s="473">
        <f>AVERAGE(M5,M8,M11)</f>
        <v>39.613999999999997</v>
      </c>
      <c r="Q5" s="485">
        <v>11</v>
      </c>
      <c r="R5" s="399" t="s">
        <v>188</v>
      </c>
      <c r="S5" s="400" t="s">
        <v>148</v>
      </c>
      <c r="T5" s="401">
        <v>39.774999999999999</v>
      </c>
      <c r="U5" s="476">
        <f>AVERAGE(T5:T7)</f>
        <v>39.848666666666666</v>
      </c>
      <c r="V5" s="482">
        <v>1</v>
      </c>
      <c r="W5" s="556">
        <f>AVERAGE(U5,U8,U11)</f>
        <v>39.521999999999998</v>
      </c>
    </row>
    <row r="6" spans="1:23" ht="17.399999999999999">
      <c r="A6" s="486"/>
      <c r="B6" s="402" t="s">
        <v>262</v>
      </c>
      <c r="C6" s="403" t="s">
        <v>286</v>
      </c>
      <c r="D6" s="404">
        <v>40.112000000000002</v>
      </c>
      <c r="E6" s="477"/>
      <c r="F6" s="483"/>
      <c r="G6" s="474"/>
      <c r="I6" s="486"/>
      <c r="J6" s="402" t="s">
        <v>188</v>
      </c>
      <c r="K6" s="403" t="s">
        <v>148</v>
      </c>
      <c r="L6" s="404">
        <v>39.878999999999998</v>
      </c>
      <c r="M6" s="477"/>
      <c r="N6" s="483"/>
      <c r="O6" s="474"/>
      <c r="Q6" s="486"/>
      <c r="R6" s="402" t="s">
        <v>196</v>
      </c>
      <c r="S6" s="403" t="s">
        <v>189</v>
      </c>
      <c r="T6" s="404">
        <v>39.881999999999998</v>
      </c>
      <c r="U6" s="477"/>
      <c r="V6" s="483"/>
      <c r="W6" s="557"/>
    </row>
    <row r="7" spans="1:23" ht="18" thickBot="1">
      <c r="A7" s="488"/>
      <c r="B7" s="402" t="s">
        <v>209</v>
      </c>
      <c r="C7" s="403" t="s">
        <v>230</v>
      </c>
      <c r="D7" s="404">
        <v>40.49</v>
      </c>
      <c r="E7" s="477"/>
      <c r="F7" s="483"/>
      <c r="G7" s="474"/>
      <c r="I7" s="488"/>
      <c r="J7" s="402" t="s">
        <v>195</v>
      </c>
      <c r="K7" s="403" t="s">
        <v>148</v>
      </c>
      <c r="L7" s="404">
        <v>39.993000000000002</v>
      </c>
      <c r="M7" s="477"/>
      <c r="N7" s="483"/>
      <c r="O7" s="474"/>
      <c r="Q7" s="488"/>
      <c r="R7" s="402" t="s">
        <v>251</v>
      </c>
      <c r="S7" s="405" t="s">
        <v>144</v>
      </c>
      <c r="T7" s="404">
        <v>39.889000000000003</v>
      </c>
      <c r="U7" s="477"/>
      <c r="V7" s="483"/>
      <c r="W7" s="557"/>
    </row>
    <row r="8" spans="1:23" ht="17.399999999999999">
      <c r="A8" s="488"/>
      <c r="B8" s="399" t="s">
        <v>261</v>
      </c>
      <c r="C8" s="400" t="s">
        <v>287</v>
      </c>
      <c r="D8" s="401">
        <v>39.125999999999998</v>
      </c>
      <c r="E8" s="476">
        <f>AVERAGE(D8:D10)</f>
        <v>39.401333333333334</v>
      </c>
      <c r="F8" s="479">
        <v>2</v>
      </c>
      <c r="G8" s="474"/>
      <c r="I8" s="488"/>
      <c r="J8" s="399" t="s">
        <v>262</v>
      </c>
      <c r="K8" s="400" t="s">
        <v>286</v>
      </c>
      <c r="L8" s="401">
        <v>39.533000000000001</v>
      </c>
      <c r="M8" s="476">
        <f>AVERAGE(L8:L10)</f>
        <v>39.591333333333331</v>
      </c>
      <c r="N8" s="479">
        <v>2</v>
      </c>
      <c r="O8" s="474"/>
      <c r="Q8" s="488"/>
      <c r="R8" s="399" t="s">
        <v>288</v>
      </c>
      <c r="S8" s="400" t="s">
        <v>189</v>
      </c>
      <c r="T8" s="401">
        <v>39.299999999999997</v>
      </c>
      <c r="U8" s="476">
        <f>AVERAGE(T8:T10)</f>
        <v>39.359666666666669</v>
      </c>
      <c r="V8" s="479">
        <v>2</v>
      </c>
      <c r="W8" s="557"/>
    </row>
    <row r="9" spans="1:23" ht="17.399999999999999">
      <c r="A9" s="488"/>
      <c r="B9" s="402" t="s">
        <v>199</v>
      </c>
      <c r="C9" s="403" t="s">
        <v>146</v>
      </c>
      <c r="D9" s="404">
        <v>39.512</v>
      </c>
      <c r="E9" s="477"/>
      <c r="F9" s="480"/>
      <c r="G9" s="474"/>
      <c r="I9" s="488"/>
      <c r="J9" s="402" t="s">
        <v>169</v>
      </c>
      <c r="K9" s="403" t="s">
        <v>149</v>
      </c>
      <c r="L9" s="404">
        <v>39.601999999999997</v>
      </c>
      <c r="M9" s="477"/>
      <c r="N9" s="480"/>
      <c r="O9" s="474"/>
      <c r="Q9" s="488"/>
      <c r="R9" s="402" t="s">
        <v>199</v>
      </c>
      <c r="S9" s="403" t="s">
        <v>146</v>
      </c>
      <c r="T9" s="404">
        <v>39.378999999999998</v>
      </c>
      <c r="U9" s="477"/>
      <c r="V9" s="480"/>
      <c r="W9" s="557"/>
    </row>
    <row r="10" spans="1:23" ht="18" thickBot="1">
      <c r="A10" s="488"/>
      <c r="B10" s="406" t="s">
        <v>217</v>
      </c>
      <c r="C10" s="405" t="s">
        <v>144</v>
      </c>
      <c r="D10" s="407">
        <v>39.566000000000003</v>
      </c>
      <c r="E10" s="478"/>
      <c r="F10" s="481"/>
      <c r="G10" s="474"/>
      <c r="I10" s="488"/>
      <c r="J10" s="406" t="s">
        <v>195</v>
      </c>
      <c r="K10" s="405" t="s">
        <v>148</v>
      </c>
      <c r="L10" s="407">
        <v>39.639000000000003</v>
      </c>
      <c r="M10" s="478"/>
      <c r="N10" s="481"/>
      <c r="O10" s="474"/>
      <c r="Q10" s="488"/>
      <c r="R10" s="406" t="s">
        <v>288</v>
      </c>
      <c r="S10" s="405" t="s">
        <v>189</v>
      </c>
      <c r="T10" s="407">
        <v>39.4</v>
      </c>
      <c r="U10" s="478"/>
      <c r="V10" s="481"/>
      <c r="W10" s="557"/>
    </row>
    <row r="11" spans="1:23" ht="17.399999999999999">
      <c r="A11" s="488"/>
      <c r="B11" s="408" t="s">
        <v>167</v>
      </c>
      <c r="C11" s="400" t="s">
        <v>286</v>
      </c>
      <c r="D11" s="401">
        <v>39.195</v>
      </c>
      <c r="E11" s="476">
        <f>AVERAGE(D11:D13)</f>
        <v>39.267333333333333</v>
      </c>
      <c r="F11" s="479">
        <v>9</v>
      </c>
      <c r="G11" s="474"/>
      <c r="I11" s="488"/>
      <c r="J11" s="408" t="s">
        <v>167</v>
      </c>
      <c r="K11" s="400" t="s">
        <v>286</v>
      </c>
      <c r="L11" s="401">
        <v>39.177</v>
      </c>
      <c r="M11" s="476">
        <f>AVERAGE(L11:L13)</f>
        <v>39.335333333333331</v>
      </c>
      <c r="N11" s="479">
        <v>9</v>
      </c>
      <c r="O11" s="474"/>
      <c r="Q11" s="488"/>
      <c r="R11" s="408" t="s">
        <v>188</v>
      </c>
      <c r="S11" s="400" t="s">
        <v>148</v>
      </c>
      <c r="T11" s="401">
        <v>39.308</v>
      </c>
      <c r="U11" s="476">
        <f>AVERAGE(T11:T13)</f>
        <v>39.357666666666667</v>
      </c>
      <c r="V11" s="479">
        <v>9</v>
      </c>
      <c r="W11" s="557"/>
    </row>
    <row r="12" spans="1:23" ht="17.399999999999999">
      <c r="A12" s="488"/>
      <c r="B12" s="409" t="s">
        <v>201</v>
      </c>
      <c r="C12" s="403" t="s">
        <v>146</v>
      </c>
      <c r="D12" s="404">
        <v>39.293999999999997</v>
      </c>
      <c r="E12" s="477"/>
      <c r="F12" s="480"/>
      <c r="G12" s="474"/>
      <c r="I12" s="488"/>
      <c r="J12" s="409" t="s">
        <v>188</v>
      </c>
      <c r="K12" s="403" t="s">
        <v>148</v>
      </c>
      <c r="L12" s="404">
        <v>39.404000000000003</v>
      </c>
      <c r="M12" s="477"/>
      <c r="N12" s="480"/>
      <c r="O12" s="474"/>
      <c r="Q12" s="488"/>
      <c r="R12" s="409" t="s">
        <v>188</v>
      </c>
      <c r="S12" s="403" t="s">
        <v>148</v>
      </c>
      <c r="T12" s="404">
        <v>39.356999999999999</v>
      </c>
      <c r="U12" s="477"/>
      <c r="V12" s="480"/>
      <c r="W12" s="557"/>
    </row>
    <row r="13" spans="1:23" ht="18" thickBot="1">
      <c r="A13" s="489"/>
      <c r="B13" s="410" t="s">
        <v>170</v>
      </c>
      <c r="C13" s="411" t="s">
        <v>286</v>
      </c>
      <c r="D13" s="407">
        <v>39.313000000000002</v>
      </c>
      <c r="E13" s="478"/>
      <c r="F13" s="481"/>
      <c r="G13" s="475"/>
      <c r="I13" s="489"/>
      <c r="J13" s="410" t="s">
        <v>171</v>
      </c>
      <c r="K13" s="411" t="s">
        <v>149</v>
      </c>
      <c r="L13" s="407">
        <v>39.424999999999997</v>
      </c>
      <c r="M13" s="478"/>
      <c r="N13" s="481"/>
      <c r="O13" s="475"/>
      <c r="Q13" s="489"/>
      <c r="R13" s="410" t="s">
        <v>194</v>
      </c>
      <c r="S13" s="411" t="s">
        <v>189</v>
      </c>
      <c r="T13" s="407">
        <v>39.408000000000001</v>
      </c>
      <c r="U13" s="478"/>
      <c r="V13" s="481"/>
      <c r="W13" s="558"/>
    </row>
    <row r="14" spans="1:23" ht="17.399999999999999">
      <c r="A14" s="485">
        <v>2</v>
      </c>
      <c r="B14" s="399" t="s">
        <v>167</v>
      </c>
      <c r="C14" s="400" t="s">
        <v>286</v>
      </c>
      <c r="D14" s="401">
        <v>39.884</v>
      </c>
      <c r="E14" s="476">
        <f>AVERAGE(D14:D16)</f>
        <v>39.942666666666668</v>
      </c>
      <c r="F14" s="482">
        <v>1</v>
      </c>
      <c r="G14" s="559">
        <f>AVERAGE(E14,E17,E20)</f>
        <v>39.81516666666667</v>
      </c>
      <c r="I14" s="485">
        <v>7</v>
      </c>
      <c r="J14" s="399" t="s">
        <v>263</v>
      </c>
      <c r="K14" s="400" t="s">
        <v>149</v>
      </c>
      <c r="L14" s="401">
        <v>39.869</v>
      </c>
      <c r="M14" s="476">
        <f>AVERAGE(L14:L16)</f>
        <v>39.896000000000001</v>
      </c>
      <c r="N14" s="482">
        <v>1</v>
      </c>
      <c r="O14" s="473">
        <f>AVERAGE(M14,M17,M20)</f>
        <v>39.652666666666669</v>
      </c>
      <c r="Q14" s="485">
        <v>13</v>
      </c>
      <c r="R14" s="399" t="s">
        <v>194</v>
      </c>
      <c r="S14" s="400" t="s">
        <v>189</v>
      </c>
      <c r="T14" s="401">
        <v>39.908999999999999</v>
      </c>
      <c r="U14" s="476">
        <f>AVERAGE(T14:T16)</f>
        <v>39.955999999999996</v>
      </c>
      <c r="V14" s="482">
        <v>1</v>
      </c>
      <c r="W14" s="559">
        <f>AVERAGE(U14,U17,U20)</f>
        <v>39.776222222222223</v>
      </c>
    </row>
    <row r="15" spans="1:23" ht="17.399999999999999">
      <c r="A15" s="486"/>
      <c r="B15" s="402" t="s">
        <v>203</v>
      </c>
      <c r="C15" s="403" t="s">
        <v>146</v>
      </c>
      <c r="D15" s="404">
        <v>39.933</v>
      </c>
      <c r="E15" s="477"/>
      <c r="F15" s="483"/>
      <c r="G15" s="560"/>
      <c r="I15" s="486"/>
      <c r="J15" s="402" t="s">
        <v>261</v>
      </c>
      <c r="K15" s="403" t="s">
        <v>189</v>
      </c>
      <c r="L15" s="404">
        <v>39.875999999999998</v>
      </c>
      <c r="M15" s="477"/>
      <c r="N15" s="483"/>
      <c r="O15" s="474"/>
      <c r="Q15" s="486"/>
      <c r="R15" s="402" t="s">
        <v>194</v>
      </c>
      <c r="S15" s="403" t="s">
        <v>189</v>
      </c>
      <c r="T15" s="404">
        <v>39.951000000000001</v>
      </c>
      <c r="U15" s="477"/>
      <c r="V15" s="483"/>
      <c r="W15" s="560"/>
    </row>
    <row r="16" spans="1:23" ht="18" thickBot="1">
      <c r="A16" s="486"/>
      <c r="B16" s="406" t="s">
        <v>185</v>
      </c>
      <c r="C16" s="405" t="s">
        <v>264</v>
      </c>
      <c r="D16" s="407">
        <v>40.011000000000003</v>
      </c>
      <c r="E16" s="478"/>
      <c r="F16" s="484"/>
      <c r="G16" s="560"/>
      <c r="I16" s="486"/>
      <c r="J16" s="406" t="s">
        <v>195</v>
      </c>
      <c r="K16" s="405" t="s">
        <v>148</v>
      </c>
      <c r="L16" s="407">
        <v>39.942999999999998</v>
      </c>
      <c r="M16" s="478"/>
      <c r="N16" s="484"/>
      <c r="O16" s="474"/>
      <c r="Q16" s="486"/>
      <c r="R16" s="406" t="s">
        <v>171</v>
      </c>
      <c r="S16" s="405" t="s">
        <v>149</v>
      </c>
      <c r="T16" s="407">
        <v>40.008000000000003</v>
      </c>
      <c r="U16" s="478"/>
      <c r="V16" s="484"/>
      <c r="W16" s="560"/>
    </row>
    <row r="17" spans="1:23" ht="17.399999999999999">
      <c r="A17" s="486"/>
      <c r="B17" s="399" t="s">
        <v>263</v>
      </c>
      <c r="C17" s="400" t="s">
        <v>149</v>
      </c>
      <c r="D17" s="401">
        <v>39.454999999999998</v>
      </c>
      <c r="E17" s="476">
        <f>AVERAGE(D17:D19)</f>
        <v>39.687666666666665</v>
      </c>
      <c r="F17" s="479">
        <v>2</v>
      </c>
      <c r="G17" s="560"/>
      <c r="I17" s="486"/>
      <c r="J17" s="399" t="s">
        <v>192</v>
      </c>
      <c r="K17" s="400" t="s">
        <v>189</v>
      </c>
      <c r="L17" s="401">
        <v>39.445</v>
      </c>
      <c r="M17" s="476">
        <f>AVERAGE(L17:L19)</f>
        <v>39.541666666666664</v>
      </c>
      <c r="N17" s="479">
        <v>2</v>
      </c>
      <c r="O17" s="474"/>
      <c r="Q17" s="486"/>
      <c r="R17" s="399" t="s">
        <v>263</v>
      </c>
      <c r="S17" s="400" t="s">
        <v>149</v>
      </c>
      <c r="T17" s="401">
        <v>39.436</v>
      </c>
      <c r="U17" s="476">
        <f>AVERAGE(T17:T19)</f>
        <v>39.636666666666663</v>
      </c>
      <c r="V17" s="479">
        <v>2</v>
      </c>
      <c r="W17" s="560"/>
    </row>
    <row r="18" spans="1:23" ht="17.399999999999999">
      <c r="A18" s="486"/>
      <c r="B18" s="402" t="s">
        <v>171</v>
      </c>
      <c r="C18" s="403" t="s">
        <v>149</v>
      </c>
      <c r="D18" s="404">
        <v>39.759</v>
      </c>
      <c r="E18" s="477"/>
      <c r="F18" s="480"/>
      <c r="G18" s="560"/>
      <c r="I18" s="486"/>
      <c r="J18" s="402" t="s">
        <v>247</v>
      </c>
      <c r="K18" s="403" t="s">
        <v>285</v>
      </c>
      <c r="L18" s="404">
        <v>39.552999999999997</v>
      </c>
      <c r="M18" s="477"/>
      <c r="N18" s="480"/>
      <c r="O18" s="474"/>
      <c r="Q18" s="486"/>
      <c r="R18" s="402" t="s">
        <v>263</v>
      </c>
      <c r="S18" s="403" t="s">
        <v>149</v>
      </c>
      <c r="T18" s="404">
        <v>39.545000000000002</v>
      </c>
      <c r="U18" s="477"/>
      <c r="V18" s="480"/>
      <c r="W18" s="560"/>
    </row>
    <row r="19" spans="1:23" ht="18" thickBot="1">
      <c r="A19" s="486"/>
      <c r="B19" s="406" t="s">
        <v>181</v>
      </c>
      <c r="C19" s="405" t="s">
        <v>178</v>
      </c>
      <c r="D19" s="407">
        <v>39.848999999999997</v>
      </c>
      <c r="E19" s="478"/>
      <c r="F19" s="481"/>
      <c r="G19" s="560"/>
      <c r="I19" s="486"/>
      <c r="J19" s="406" t="s">
        <v>247</v>
      </c>
      <c r="K19" s="405" t="s">
        <v>285</v>
      </c>
      <c r="L19" s="407">
        <v>39.627000000000002</v>
      </c>
      <c r="M19" s="478"/>
      <c r="N19" s="481"/>
      <c r="O19" s="474"/>
      <c r="Q19" s="486"/>
      <c r="R19" s="406" t="s">
        <v>221</v>
      </c>
      <c r="S19" s="405" t="s">
        <v>285</v>
      </c>
      <c r="T19" s="407">
        <v>39.929000000000002</v>
      </c>
      <c r="U19" s="478"/>
      <c r="V19" s="481"/>
      <c r="W19" s="560"/>
    </row>
    <row r="20" spans="1:23" ht="17.399999999999999">
      <c r="A20" s="486"/>
      <c r="B20" s="408"/>
      <c r="C20" s="400"/>
      <c r="D20" s="401"/>
      <c r="E20" s="476"/>
      <c r="F20" s="479">
        <v>9</v>
      </c>
      <c r="G20" s="560"/>
      <c r="I20" s="486"/>
      <c r="J20" s="408" t="s">
        <v>167</v>
      </c>
      <c r="K20" s="400" t="s">
        <v>286</v>
      </c>
      <c r="L20" s="401">
        <v>39.470999999999997</v>
      </c>
      <c r="M20" s="476">
        <f>AVERAGE(L20:L22)</f>
        <v>39.520333333333333</v>
      </c>
      <c r="N20" s="479">
        <v>9</v>
      </c>
      <c r="O20" s="474"/>
      <c r="Q20" s="486"/>
      <c r="R20" s="408" t="s">
        <v>221</v>
      </c>
      <c r="S20" s="400" t="s">
        <v>285</v>
      </c>
      <c r="T20" s="401">
        <v>39.664000000000001</v>
      </c>
      <c r="U20" s="476">
        <f>AVERAGE(T20:T22)</f>
        <v>39.735999999999997</v>
      </c>
      <c r="V20" s="479">
        <v>9</v>
      </c>
      <c r="W20" s="560"/>
    </row>
    <row r="21" spans="1:23" ht="17.399999999999999">
      <c r="A21" s="486"/>
      <c r="B21" s="409"/>
      <c r="C21" s="403"/>
      <c r="D21" s="404"/>
      <c r="E21" s="477"/>
      <c r="F21" s="480"/>
      <c r="G21" s="560"/>
      <c r="I21" s="486"/>
      <c r="J21" s="409" t="s">
        <v>195</v>
      </c>
      <c r="K21" s="403" t="s">
        <v>148</v>
      </c>
      <c r="L21" s="404">
        <v>39.527999999999999</v>
      </c>
      <c r="M21" s="477"/>
      <c r="N21" s="480"/>
      <c r="O21" s="474"/>
      <c r="Q21" s="486"/>
      <c r="R21" s="409" t="s">
        <v>172</v>
      </c>
      <c r="S21" s="403" t="s">
        <v>286</v>
      </c>
      <c r="T21" s="404">
        <v>39.682000000000002</v>
      </c>
      <c r="U21" s="477"/>
      <c r="V21" s="480"/>
      <c r="W21" s="560"/>
    </row>
    <row r="22" spans="1:23" ht="18" thickBot="1">
      <c r="A22" s="487"/>
      <c r="B22" s="410"/>
      <c r="C22" s="411"/>
      <c r="D22" s="407"/>
      <c r="E22" s="478"/>
      <c r="F22" s="481"/>
      <c r="G22" s="561"/>
      <c r="I22" s="487"/>
      <c r="J22" s="410" t="s">
        <v>214</v>
      </c>
      <c r="K22" s="411" t="s">
        <v>285</v>
      </c>
      <c r="L22" s="407">
        <v>39.561999999999998</v>
      </c>
      <c r="M22" s="478"/>
      <c r="N22" s="481"/>
      <c r="O22" s="475"/>
      <c r="Q22" s="487"/>
      <c r="R22" s="410" t="s">
        <v>182</v>
      </c>
      <c r="S22" s="411" t="s">
        <v>264</v>
      </c>
      <c r="T22" s="407">
        <v>39.862000000000002</v>
      </c>
      <c r="U22" s="478"/>
      <c r="V22" s="481"/>
      <c r="W22" s="561"/>
    </row>
    <row r="23" spans="1:23" ht="17.399999999999999">
      <c r="A23" s="485">
        <v>3</v>
      </c>
      <c r="B23" s="399" t="s">
        <v>250</v>
      </c>
      <c r="C23" s="400" t="s">
        <v>264</v>
      </c>
      <c r="D23" s="401">
        <v>40.195</v>
      </c>
      <c r="E23" s="476">
        <f>AVERAGE(D23:D25)</f>
        <v>40.209333333333333</v>
      </c>
      <c r="F23" s="482">
        <v>1</v>
      </c>
      <c r="G23" s="559">
        <f>AVERAGE(E23,E26,E29)</f>
        <v>39.830777777777776</v>
      </c>
      <c r="I23" s="485">
        <v>8</v>
      </c>
      <c r="J23" s="399" t="s">
        <v>263</v>
      </c>
      <c r="K23" s="400" t="s">
        <v>149</v>
      </c>
      <c r="L23" s="401">
        <v>39.956000000000003</v>
      </c>
      <c r="M23" s="476">
        <f>AVERAGE(L23:L25)</f>
        <v>39.705999999999996</v>
      </c>
      <c r="N23" s="482">
        <v>1</v>
      </c>
      <c r="O23" s="473">
        <f>AVERAGE(M23,M26,M29)</f>
        <v>39.574999999999996</v>
      </c>
      <c r="Q23" s="485">
        <v>21</v>
      </c>
      <c r="R23" s="399" t="s">
        <v>194</v>
      </c>
      <c r="S23" s="400" t="s">
        <v>189</v>
      </c>
      <c r="T23" s="401">
        <v>39.798999999999999</v>
      </c>
      <c r="U23" s="476">
        <f>AVERAGE(T23:T25)</f>
        <v>39.883999999999993</v>
      </c>
      <c r="V23" s="482">
        <v>1</v>
      </c>
      <c r="W23" s="473">
        <f>AVERAGE(U23,U26,U29)</f>
        <v>39.590222222222224</v>
      </c>
    </row>
    <row r="24" spans="1:23" ht="17.399999999999999">
      <c r="A24" s="486"/>
      <c r="B24" s="402" t="s">
        <v>212</v>
      </c>
      <c r="C24" s="403" t="s">
        <v>285</v>
      </c>
      <c r="D24" s="404">
        <v>40.213000000000001</v>
      </c>
      <c r="E24" s="477"/>
      <c r="F24" s="483"/>
      <c r="G24" s="560"/>
      <c r="I24" s="486"/>
      <c r="J24" s="402" t="s">
        <v>251</v>
      </c>
      <c r="K24" s="403" t="s">
        <v>144</v>
      </c>
      <c r="L24" s="404">
        <v>39.966999999999999</v>
      </c>
      <c r="M24" s="477"/>
      <c r="N24" s="483"/>
      <c r="O24" s="474"/>
      <c r="Q24" s="486"/>
      <c r="R24" s="402" t="s">
        <v>192</v>
      </c>
      <c r="S24" s="403" t="s">
        <v>189</v>
      </c>
      <c r="T24" s="404">
        <v>39.914000000000001</v>
      </c>
      <c r="U24" s="477"/>
      <c r="V24" s="483"/>
      <c r="W24" s="474"/>
    </row>
    <row r="25" spans="1:23" ht="18" thickBot="1">
      <c r="A25" s="486"/>
      <c r="B25" s="406" t="s">
        <v>171</v>
      </c>
      <c r="C25" s="405" t="s">
        <v>149</v>
      </c>
      <c r="D25" s="407">
        <v>40.22</v>
      </c>
      <c r="E25" s="478"/>
      <c r="F25" s="484"/>
      <c r="G25" s="560"/>
      <c r="I25" s="486"/>
      <c r="J25" s="406" t="s">
        <v>199</v>
      </c>
      <c r="K25" s="405" t="s">
        <v>146</v>
      </c>
      <c r="L25" s="407">
        <v>39.195</v>
      </c>
      <c r="M25" s="478"/>
      <c r="N25" s="484"/>
      <c r="O25" s="474"/>
      <c r="Q25" s="486"/>
      <c r="R25" s="406" t="s">
        <v>203</v>
      </c>
      <c r="S25" s="405" t="s">
        <v>146</v>
      </c>
      <c r="T25" s="407">
        <v>39.939</v>
      </c>
      <c r="U25" s="478"/>
      <c r="V25" s="484"/>
      <c r="W25" s="474"/>
    </row>
    <row r="26" spans="1:23" ht="18" thickBot="1">
      <c r="A26" s="486"/>
      <c r="B26" s="399" t="s">
        <v>262</v>
      </c>
      <c r="C26" s="400" t="s">
        <v>286</v>
      </c>
      <c r="D26" s="401">
        <v>39.716000000000001</v>
      </c>
      <c r="E26" s="476">
        <f>AVERAGE(D26:D28)</f>
        <v>39.847333333333331</v>
      </c>
      <c r="F26" s="479">
        <v>2</v>
      </c>
      <c r="G26" s="560"/>
      <c r="I26" s="486"/>
      <c r="J26" s="399" t="s">
        <v>170</v>
      </c>
      <c r="K26" s="400" t="s">
        <v>286</v>
      </c>
      <c r="L26" s="401">
        <v>39.598999999999997</v>
      </c>
      <c r="M26" s="476">
        <f>AVERAGE(L26:L28)</f>
        <v>39.663666666666664</v>
      </c>
      <c r="N26" s="479">
        <v>2</v>
      </c>
      <c r="O26" s="474"/>
      <c r="Q26" s="486"/>
      <c r="R26" s="399" t="s">
        <v>191</v>
      </c>
      <c r="S26" s="400" t="s">
        <v>148</v>
      </c>
      <c r="T26" s="401">
        <v>39.5</v>
      </c>
      <c r="U26" s="476">
        <f>AVERAGE(T26:T28)</f>
        <v>39.506333333333338</v>
      </c>
      <c r="V26" s="479">
        <v>2</v>
      </c>
      <c r="W26" s="474"/>
    </row>
    <row r="27" spans="1:23" ht="17.399999999999999">
      <c r="A27" s="486"/>
      <c r="B27" s="402" t="s">
        <v>221</v>
      </c>
      <c r="C27" s="403" t="s">
        <v>285</v>
      </c>
      <c r="D27" s="404">
        <v>39.893000000000001</v>
      </c>
      <c r="E27" s="477"/>
      <c r="F27" s="480"/>
      <c r="G27" s="560"/>
      <c r="I27" s="486"/>
      <c r="J27" s="402" t="s">
        <v>172</v>
      </c>
      <c r="K27" s="400" t="s">
        <v>286</v>
      </c>
      <c r="L27" s="404">
        <v>39.654000000000003</v>
      </c>
      <c r="M27" s="477"/>
      <c r="N27" s="480"/>
      <c r="O27" s="474"/>
      <c r="Q27" s="486"/>
      <c r="R27" s="402" t="s">
        <v>205</v>
      </c>
      <c r="S27" s="403" t="s">
        <v>146</v>
      </c>
      <c r="T27" s="404">
        <v>39.506</v>
      </c>
      <c r="U27" s="477"/>
      <c r="V27" s="480"/>
      <c r="W27" s="474"/>
    </row>
    <row r="28" spans="1:23" ht="18" thickBot="1">
      <c r="A28" s="486"/>
      <c r="B28" s="406" t="s">
        <v>228</v>
      </c>
      <c r="C28" s="405" t="s">
        <v>264</v>
      </c>
      <c r="D28" s="407">
        <v>39.933</v>
      </c>
      <c r="E28" s="478"/>
      <c r="F28" s="481"/>
      <c r="G28" s="560"/>
      <c r="I28" s="486"/>
      <c r="J28" s="406" t="s">
        <v>289</v>
      </c>
      <c r="K28" s="405" t="s">
        <v>146</v>
      </c>
      <c r="L28" s="407">
        <v>39.738</v>
      </c>
      <c r="M28" s="478"/>
      <c r="N28" s="481"/>
      <c r="O28" s="474"/>
      <c r="Q28" s="486"/>
      <c r="R28" s="406" t="s">
        <v>170</v>
      </c>
      <c r="S28" s="405" t="s">
        <v>286</v>
      </c>
      <c r="T28" s="407">
        <v>39.512999999999998</v>
      </c>
      <c r="U28" s="478"/>
      <c r="V28" s="481"/>
      <c r="W28" s="474"/>
    </row>
    <row r="29" spans="1:23" ht="17.399999999999999">
      <c r="A29" s="486"/>
      <c r="B29" s="408" t="s">
        <v>221</v>
      </c>
      <c r="C29" s="400" t="s">
        <v>285</v>
      </c>
      <c r="D29" s="401">
        <v>39.313000000000002</v>
      </c>
      <c r="E29" s="476">
        <f>AVERAGE(D29:D31)</f>
        <v>39.43566666666667</v>
      </c>
      <c r="F29" s="479">
        <v>9</v>
      </c>
      <c r="G29" s="560"/>
      <c r="I29" s="486"/>
      <c r="J29" s="408" t="s">
        <v>193</v>
      </c>
      <c r="K29" s="400" t="s">
        <v>148</v>
      </c>
      <c r="L29" s="401">
        <v>39.283000000000001</v>
      </c>
      <c r="M29" s="476">
        <f>AVERAGE(L29:L31)</f>
        <v>39.355333333333334</v>
      </c>
      <c r="N29" s="479">
        <v>9</v>
      </c>
      <c r="O29" s="474"/>
      <c r="Q29" s="486"/>
      <c r="R29" s="408" t="s">
        <v>194</v>
      </c>
      <c r="S29" s="400" t="s">
        <v>189</v>
      </c>
      <c r="T29" s="401">
        <v>39.292999999999999</v>
      </c>
      <c r="U29" s="476">
        <f>AVERAGE(T29:T31)</f>
        <v>39.380333333333333</v>
      </c>
      <c r="V29" s="479">
        <v>9</v>
      </c>
      <c r="W29" s="474"/>
    </row>
    <row r="30" spans="1:23" ht="17.399999999999999">
      <c r="A30" s="486"/>
      <c r="B30" s="409" t="s">
        <v>185</v>
      </c>
      <c r="C30" s="403" t="s">
        <v>264</v>
      </c>
      <c r="D30" s="404">
        <v>39.481999999999999</v>
      </c>
      <c r="E30" s="477"/>
      <c r="F30" s="480"/>
      <c r="G30" s="560"/>
      <c r="I30" s="486"/>
      <c r="J30" s="409" t="s">
        <v>193</v>
      </c>
      <c r="K30" s="403" t="s">
        <v>148</v>
      </c>
      <c r="L30" s="404">
        <v>39.360999999999997</v>
      </c>
      <c r="M30" s="477"/>
      <c r="N30" s="480"/>
      <c r="O30" s="474"/>
      <c r="Q30" s="486"/>
      <c r="R30" s="409" t="s">
        <v>203</v>
      </c>
      <c r="S30" s="403" t="s">
        <v>146</v>
      </c>
      <c r="T30" s="404">
        <v>39.369</v>
      </c>
      <c r="U30" s="477"/>
      <c r="V30" s="480"/>
      <c r="W30" s="474"/>
    </row>
    <row r="31" spans="1:23" ht="18" thickBot="1">
      <c r="A31" s="487"/>
      <c r="B31" s="410" t="s">
        <v>221</v>
      </c>
      <c r="C31" s="411" t="s">
        <v>285</v>
      </c>
      <c r="D31" s="407">
        <v>39.512</v>
      </c>
      <c r="E31" s="478"/>
      <c r="F31" s="481"/>
      <c r="G31" s="561"/>
      <c r="I31" s="487"/>
      <c r="J31" s="410" t="s">
        <v>250</v>
      </c>
      <c r="K31" s="411" t="s">
        <v>264</v>
      </c>
      <c r="L31" s="407">
        <v>39.421999999999997</v>
      </c>
      <c r="M31" s="478"/>
      <c r="N31" s="481"/>
      <c r="O31" s="475"/>
      <c r="Q31" s="487"/>
      <c r="R31" s="410" t="s">
        <v>194</v>
      </c>
      <c r="S31" s="411" t="s">
        <v>189</v>
      </c>
      <c r="T31" s="407">
        <v>39.478999999999999</v>
      </c>
      <c r="U31" s="478"/>
      <c r="V31" s="481"/>
      <c r="W31" s="475"/>
    </row>
    <row r="32" spans="1:23" ht="17.399999999999999">
      <c r="A32" s="485">
        <v>4</v>
      </c>
      <c r="B32" s="399" t="s">
        <v>167</v>
      </c>
      <c r="C32" s="400" t="s">
        <v>286</v>
      </c>
      <c r="D32" s="401">
        <v>39.673999999999999</v>
      </c>
      <c r="E32" s="476">
        <f>AVERAGE(D32:D34)</f>
        <v>39.895000000000003</v>
      </c>
      <c r="F32" s="482">
        <v>1</v>
      </c>
      <c r="G32" s="556">
        <f>AVERAGE(E32,E35,E38)</f>
        <v>39.51466666666667</v>
      </c>
      <c r="I32" s="485">
        <v>9</v>
      </c>
      <c r="J32" s="399" t="s">
        <v>172</v>
      </c>
      <c r="K32" s="400" t="s">
        <v>286</v>
      </c>
      <c r="L32" s="401">
        <v>39.771000000000001</v>
      </c>
      <c r="M32" s="476">
        <f>AVERAGE(L32:L34)</f>
        <v>39.830333333333336</v>
      </c>
      <c r="N32" s="482">
        <v>1</v>
      </c>
      <c r="O32" s="473">
        <f>AVERAGE(M32,M35,M38)</f>
        <v>39.657000000000004</v>
      </c>
      <c r="Q32" s="485">
        <v>44</v>
      </c>
      <c r="R32" s="399" t="s">
        <v>193</v>
      </c>
      <c r="S32" s="400" t="s">
        <v>148</v>
      </c>
      <c r="T32" s="401">
        <v>39.826000000000001</v>
      </c>
      <c r="U32" s="476">
        <f>AVERAGE(T32:T34)</f>
        <v>39.874666666666663</v>
      </c>
      <c r="V32" s="482">
        <v>1</v>
      </c>
      <c r="W32" s="473">
        <f>AVERAGE(U32,U35,U38)</f>
        <v>39.55533333333333</v>
      </c>
    </row>
    <row r="33" spans="1:23" ht="17.399999999999999">
      <c r="A33" s="486"/>
      <c r="B33" s="402" t="s">
        <v>195</v>
      </c>
      <c r="C33" s="403" t="s">
        <v>148</v>
      </c>
      <c r="D33" s="404">
        <v>39.962000000000003</v>
      </c>
      <c r="E33" s="477"/>
      <c r="F33" s="483"/>
      <c r="G33" s="557"/>
      <c r="I33" s="486"/>
      <c r="J33" s="402" t="s">
        <v>201</v>
      </c>
      <c r="K33" s="403" t="s">
        <v>146</v>
      </c>
      <c r="L33" s="404">
        <v>39.819000000000003</v>
      </c>
      <c r="M33" s="477"/>
      <c r="N33" s="483"/>
      <c r="O33" s="474"/>
      <c r="Q33" s="486"/>
      <c r="R33" s="402" t="s">
        <v>214</v>
      </c>
      <c r="S33" s="403" t="s">
        <v>285</v>
      </c>
      <c r="T33" s="404">
        <v>39.840000000000003</v>
      </c>
      <c r="U33" s="477"/>
      <c r="V33" s="483"/>
      <c r="W33" s="474"/>
    </row>
    <row r="34" spans="1:23" ht="18" thickBot="1">
      <c r="A34" s="486"/>
      <c r="B34" s="406" t="s">
        <v>183</v>
      </c>
      <c r="C34" s="405" t="s">
        <v>290</v>
      </c>
      <c r="D34" s="407">
        <v>40.048999999999999</v>
      </c>
      <c r="E34" s="478"/>
      <c r="F34" s="484"/>
      <c r="G34" s="557"/>
      <c r="I34" s="486"/>
      <c r="J34" s="406" t="s">
        <v>182</v>
      </c>
      <c r="K34" s="405" t="s">
        <v>264</v>
      </c>
      <c r="L34" s="407">
        <v>39.901000000000003</v>
      </c>
      <c r="M34" s="478"/>
      <c r="N34" s="484"/>
      <c r="O34" s="474"/>
      <c r="Q34" s="486"/>
      <c r="R34" s="406" t="s">
        <v>201</v>
      </c>
      <c r="S34" s="405" t="s">
        <v>146</v>
      </c>
      <c r="T34" s="407">
        <v>39.957999999999998</v>
      </c>
      <c r="U34" s="478"/>
      <c r="V34" s="484"/>
      <c r="W34" s="474"/>
    </row>
    <row r="35" spans="1:23" ht="17.399999999999999">
      <c r="A35" s="486"/>
      <c r="B35" s="399" t="s">
        <v>261</v>
      </c>
      <c r="C35" s="400" t="s">
        <v>189</v>
      </c>
      <c r="D35" s="401">
        <v>39.313000000000002</v>
      </c>
      <c r="E35" s="476">
        <f>AVERAGE(D35:D37)</f>
        <v>39.449999999999996</v>
      </c>
      <c r="F35" s="479">
        <v>2</v>
      </c>
      <c r="G35" s="557"/>
      <c r="I35" s="486"/>
      <c r="J35" s="399" t="s">
        <v>167</v>
      </c>
      <c r="K35" s="400" t="s">
        <v>286</v>
      </c>
      <c r="L35" s="401">
        <v>39.189</v>
      </c>
      <c r="M35" s="476">
        <f>AVERAGE(L35:L37)</f>
        <v>39.302666666666674</v>
      </c>
      <c r="N35" s="479">
        <v>2</v>
      </c>
      <c r="O35" s="474"/>
      <c r="Q35" s="486"/>
      <c r="R35" s="399" t="s">
        <v>263</v>
      </c>
      <c r="S35" s="400" t="s">
        <v>149</v>
      </c>
      <c r="T35" s="401">
        <v>39.351999999999997</v>
      </c>
      <c r="U35" s="476">
        <f>AVERAGE(T35:T37)</f>
        <v>39.413333333333334</v>
      </c>
      <c r="V35" s="479">
        <v>2</v>
      </c>
      <c r="W35" s="474"/>
    </row>
    <row r="36" spans="1:23" ht="17.399999999999999">
      <c r="A36" s="486"/>
      <c r="B36" s="402" t="s">
        <v>247</v>
      </c>
      <c r="C36" s="403" t="s">
        <v>285</v>
      </c>
      <c r="D36" s="404">
        <v>39.503</v>
      </c>
      <c r="E36" s="477"/>
      <c r="F36" s="480"/>
      <c r="G36" s="557"/>
      <c r="I36" s="486"/>
      <c r="J36" s="402" t="s">
        <v>263</v>
      </c>
      <c r="K36" s="403" t="s">
        <v>149</v>
      </c>
      <c r="L36" s="404">
        <v>39.384</v>
      </c>
      <c r="M36" s="477"/>
      <c r="N36" s="480"/>
      <c r="O36" s="474"/>
      <c r="Q36" s="486"/>
      <c r="R36" s="402" t="s">
        <v>170</v>
      </c>
      <c r="S36" s="403" t="s">
        <v>286</v>
      </c>
      <c r="T36" s="404">
        <v>39.399000000000001</v>
      </c>
      <c r="U36" s="477"/>
      <c r="V36" s="480"/>
      <c r="W36" s="474"/>
    </row>
    <row r="37" spans="1:23" ht="18" thickBot="1">
      <c r="A37" s="486"/>
      <c r="B37" s="406" t="s">
        <v>193</v>
      </c>
      <c r="C37" s="405" t="s">
        <v>148</v>
      </c>
      <c r="D37" s="407">
        <v>39.533999999999999</v>
      </c>
      <c r="E37" s="478"/>
      <c r="F37" s="481"/>
      <c r="G37" s="557"/>
      <c r="I37" s="486"/>
      <c r="J37" s="406" t="s">
        <v>261</v>
      </c>
      <c r="K37" s="405" t="s">
        <v>189</v>
      </c>
      <c r="L37" s="407">
        <v>39.335000000000001</v>
      </c>
      <c r="M37" s="478"/>
      <c r="N37" s="481"/>
      <c r="O37" s="474"/>
      <c r="Q37" s="486"/>
      <c r="R37" s="406" t="s">
        <v>199</v>
      </c>
      <c r="S37" s="405" t="s">
        <v>146</v>
      </c>
      <c r="T37" s="407">
        <v>39.488999999999997</v>
      </c>
      <c r="U37" s="478"/>
      <c r="V37" s="481"/>
      <c r="W37" s="474"/>
    </row>
    <row r="38" spans="1:23" ht="17.399999999999999">
      <c r="A38" s="486"/>
      <c r="B38" s="408" t="s">
        <v>196</v>
      </c>
      <c r="C38" s="400" t="s">
        <v>189</v>
      </c>
      <c r="D38" s="401">
        <v>39.179000000000002</v>
      </c>
      <c r="E38" s="476">
        <f>AVERAGE(D38:D40)</f>
        <v>39.199000000000005</v>
      </c>
      <c r="F38" s="479">
        <v>9</v>
      </c>
      <c r="G38" s="557"/>
      <c r="I38" s="486"/>
      <c r="J38" s="408" t="s">
        <v>170</v>
      </c>
      <c r="K38" s="400" t="s">
        <v>286</v>
      </c>
      <c r="L38" s="401">
        <v>39.83</v>
      </c>
      <c r="M38" s="476">
        <f>AVERAGE(L38:L40)</f>
        <v>39.838000000000001</v>
      </c>
      <c r="N38" s="479">
        <v>9</v>
      </c>
      <c r="O38" s="474"/>
      <c r="Q38" s="486"/>
      <c r="R38" s="408" t="s">
        <v>194</v>
      </c>
      <c r="S38" s="400" t="s">
        <v>189</v>
      </c>
      <c r="T38" s="401">
        <v>39.348999999999997</v>
      </c>
      <c r="U38" s="476">
        <f>AVERAGE(T38:T40)</f>
        <v>39.378</v>
      </c>
      <c r="V38" s="479">
        <v>9</v>
      </c>
      <c r="W38" s="474"/>
    </row>
    <row r="39" spans="1:23" ht="17.399999999999999">
      <c r="A39" s="486"/>
      <c r="B39" s="409" t="s">
        <v>203</v>
      </c>
      <c r="C39" s="403" t="s">
        <v>146</v>
      </c>
      <c r="D39" s="404">
        <v>39.195999999999998</v>
      </c>
      <c r="E39" s="477"/>
      <c r="F39" s="480"/>
      <c r="G39" s="557"/>
      <c r="I39" s="486"/>
      <c r="J39" s="409" t="s">
        <v>171</v>
      </c>
      <c r="K39" s="403" t="s">
        <v>149</v>
      </c>
      <c r="L39" s="404">
        <v>39.83</v>
      </c>
      <c r="M39" s="477"/>
      <c r="N39" s="480"/>
      <c r="O39" s="474"/>
      <c r="Q39" s="486"/>
      <c r="R39" s="409" t="s">
        <v>188</v>
      </c>
      <c r="S39" s="403" t="s">
        <v>148</v>
      </c>
      <c r="T39" s="404">
        <v>39.371000000000002</v>
      </c>
      <c r="U39" s="477"/>
      <c r="V39" s="480"/>
      <c r="W39" s="474"/>
    </row>
    <row r="40" spans="1:23" ht="18" thickBot="1">
      <c r="A40" s="487"/>
      <c r="B40" s="410" t="s">
        <v>192</v>
      </c>
      <c r="C40" s="411" t="s">
        <v>189</v>
      </c>
      <c r="D40" s="407">
        <v>39.222000000000001</v>
      </c>
      <c r="E40" s="478"/>
      <c r="F40" s="481"/>
      <c r="G40" s="558"/>
      <c r="I40" s="487"/>
      <c r="J40" s="410" t="s">
        <v>252</v>
      </c>
      <c r="K40" s="411" t="s">
        <v>144</v>
      </c>
      <c r="L40" s="407">
        <v>39.853999999999999</v>
      </c>
      <c r="M40" s="478"/>
      <c r="N40" s="481"/>
      <c r="O40" s="475"/>
      <c r="Q40" s="487"/>
      <c r="R40" s="410" t="s">
        <v>170</v>
      </c>
      <c r="S40" s="411" t="s">
        <v>286</v>
      </c>
      <c r="T40" s="407">
        <v>39.414000000000001</v>
      </c>
      <c r="U40" s="478"/>
      <c r="V40" s="481"/>
      <c r="W40" s="475"/>
    </row>
    <row r="41" spans="1:23" ht="17.399999999999999">
      <c r="A41" s="485">
        <v>5</v>
      </c>
      <c r="B41" s="399" t="s">
        <v>214</v>
      </c>
      <c r="C41" s="400" t="s">
        <v>285</v>
      </c>
      <c r="D41" s="401">
        <v>39.774999999999999</v>
      </c>
      <c r="E41" s="476">
        <f>AVERAGE(D41:D43)</f>
        <v>39.824666666666666</v>
      </c>
      <c r="F41" s="482">
        <v>1</v>
      </c>
      <c r="G41" s="556">
        <f>AVERAGE(E41,E44,E47)</f>
        <v>39.49988888888889</v>
      </c>
      <c r="I41" s="485">
        <v>10</v>
      </c>
      <c r="J41" s="399" t="s">
        <v>171</v>
      </c>
      <c r="K41" s="400" t="s">
        <v>149</v>
      </c>
      <c r="L41" s="401">
        <v>39.692999999999998</v>
      </c>
      <c r="M41" s="476">
        <f>AVERAGE(L41:L43)</f>
        <v>39.725666666666662</v>
      </c>
      <c r="N41" s="482">
        <v>1</v>
      </c>
      <c r="O41" s="556">
        <f>AVERAGE(M41,M44,M47)</f>
        <v>39.550444444444445</v>
      </c>
      <c r="Q41" s="485">
        <v>69</v>
      </c>
      <c r="R41" s="399" t="s">
        <v>170</v>
      </c>
      <c r="S41" s="400" t="s">
        <v>286</v>
      </c>
      <c r="T41" s="401">
        <v>39.776000000000003</v>
      </c>
      <c r="U41" s="476">
        <f>AVERAGE(T41:T43)</f>
        <v>39.957333333333338</v>
      </c>
      <c r="V41" s="482">
        <v>1</v>
      </c>
      <c r="W41" s="473">
        <f>AVERAGE(U41,U44,U47)</f>
        <v>39.649666666666661</v>
      </c>
    </row>
    <row r="42" spans="1:23" ht="17.399999999999999">
      <c r="A42" s="486"/>
      <c r="B42" s="402" t="s">
        <v>203</v>
      </c>
      <c r="C42" s="403" t="s">
        <v>146</v>
      </c>
      <c r="D42" s="404">
        <v>39.819000000000003</v>
      </c>
      <c r="E42" s="477"/>
      <c r="F42" s="483"/>
      <c r="G42" s="557"/>
      <c r="I42" s="486"/>
      <c r="J42" s="402" t="s">
        <v>250</v>
      </c>
      <c r="K42" s="403" t="s">
        <v>264</v>
      </c>
      <c r="L42" s="404">
        <v>39.741</v>
      </c>
      <c r="M42" s="477"/>
      <c r="N42" s="483"/>
      <c r="O42" s="557"/>
      <c r="Q42" s="486"/>
      <c r="R42" s="402" t="s">
        <v>214</v>
      </c>
      <c r="S42" s="403" t="s">
        <v>285</v>
      </c>
      <c r="T42" s="404">
        <v>40.046999999999997</v>
      </c>
      <c r="U42" s="477"/>
      <c r="V42" s="483"/>
      <c r="W42" s="474"/>
    </row>
    <row r="43" spans="1:23" ht="18" thickBot="1">
      <c r="A43" s="486"/>
      <c r="B43" s="406" t="s">
        <v>188</v>
      </c>
      <c r="C43" s="405" t="s">
        <v>148</v>
      </c>
      <c r="D43" s="407">
        <v>39.880000000000003</v>
      </c>
      <c r="E43" s="478"/>
      <c r="F43" s="484"/>
      <c r="G43" s="557"/>
      <c r="I43" s="486"/>
      <c r="J43" s="406" t="s">
        <v>203</v>
      </c>
      <c r="K43" s="405" t="s">
        <v>146</v>
      </c>
      <c r="L43" s="407">
        <v>39.743000000000002</v>
      </c>
      <c r="M43" s="478"/>
      <c r="N43" s="484"/>
      <c r="O43" s="557"/>
      <c r="Q43" s="486"/>
      <c r="R43" s="406" t="s">
        <v>201</v>
      </c>
      <c r="S43" s="405" t="s">
        <v>146</v>
      </c>
      <c r="T43" s="407">
        <v>40.048999999999999</v>
      </c>
      <c r="U43" s="478"/>
      <c r="V43" s="484"/>
      <c r="W43" s="474"/>
    </row>
    <row r="44" spans="1:23" ht="17.399999999999999">
      <c r="A44" s="486"/>
      <c r="B44" s="399" t="s">
        <v>167</v>
      </c>
      <c r="C44" s="400" t="s">
        <v>286</v>
      </c>
      <c r="D44" s="401">
        <v>39.112000000000002</v>
      </c>
      <c r="E44" s="476">
        <f>AVERAGE(D44:D46)</f>
        <v>39.345333333333336</v>
      </c>
      <c r="F44" s="479">
        <v>2</v>
      </c>
      <c r="G44" s="557"/>
      <c r="I44" s="486"/>
      <c r="J44" s="399" t="s">
        <v>193</v>
      </c>
      <c r="K44" s="400" t="s">
        <v>148</v>
      </c>
      <c r="L44" s="401">
        <v>39.317999999999998</v>
      </c>
      <c r="M44" s="476">
        <f>AVERAGE(L44:L46)</f>
        <v>39.544999999999995</v>
      </c>
      <c r="N44" s="479">
        <v>2</v>
      </c>
      <c r="O44" s="557"/>
      <c r="Q44" s="486"/>
      <c r="R44" s="399" t="s">
        <v>263</v>
      </c>
      <c r="S44" s="400" t="s">
        <v>149</v>
      </c>
      <c r="T44" s="401">
        <v>39.369</v>
      </c>
      <c r="U44" s="476">
        <f>AVERAGE(T44:T46)</f>
        <v>39.443999999999996</v>
      </c>
      <c r="V44" s="479">
        <v>2</v>
      </c>
      <c r="W44" s="474"/>
    </row>
    <row r="45" spans="1:23" ht="17.399999999999999">
      <c r="A45" s="486"/>
      <c r="B45" s="402" t="s">
        <v>195</v>
      </c>
      <c r="C45" s="403" t="s">
        <v>148</v>
      </c>
      <c r="D45" s="404">
        <v>39.450000000000003</v>
      </c>
      <c r="E45" s="477"/>
      <c r="F45" s="480"/>
      <c r="G45" s="557"/>
      <c r="I45" s="486"/>
      <c r="J45" s="402" t="s">
        <v>199</v>
      </c>
      <c r="K45" s="403" t="s">
        <v>146</v>
      </c>
      <c r="L45" s="404">
        <v>39.658000000000001</v>
      </c>
      <c r="M45" s="477"/>
      <c r="N45" s="480"/>
      <c r="O45" s="557"/>
      <c r="Q45" s="486"/>
      <c r="R45" s="402" t="s">
        <v>170</v>
      </c>
      <c r="S45" s="403" t="s">
        <v>286</v>
      </c>
      <c r="T45" s="404">
        <v>39.476999999999997</v>
      </c>
      <c r="U45" s="477"/>
      <c r="V45" s="480"/>
      <c r="W45" s="474"/>
    </row>
    <row r="46" spans="1:23" ht="18" thickBot="1">
      <c r="A46" s="486"/>
      <c r="B46" s="406" t="s">
        <v>261</v>
      </c>
      <c r="C46" s="405" t="s">
        <v>189</v>
      </c>
      <c r="D46" s="407">
        <v>39.473999999999997</v>
      </c>
      <c r="E46" s="478"/>
      <c r="F46" s="481"/>
      <c r="G46" s="557"/>
      <c r="I46" s="486"/>
      <c r="J46" s="406" t="s">
        <v>251</v>
      </c>
      <c r="K46" s="405" t="s">
        <v>144</v>
      </c>
      <c r="L46" s="407">
        <v>39.658999999999999</v>
      </c>
      <c r="M46" s="478"/>
      <c r="N46" s="481"/>
      <c r="O46" s="557"/>
      <c r="Q46" s="486"/>
      <c r="R46" s="406" t="s">
        <v>199</v>
      </c>
      <c r="S46" s="405" t="s">
        <v>146</v>
      </c>
      <c r="T46" s="407">
        <v>39.485999999999997</v>
      </c>
      <c r="U46" s="478"/>
      <c r="V46" s="481"/>
      <c r="W46" s="474"/>
    </row>
    <row r="47" spans="1:23" ht="17.399999999999999">
      <c r="A47" s="486"/>
      <c r="B47" s="408" t="s">
        <v>167</v>
      </c>
      <c r="C47" s="400" t="s">
        <v>286</v>
      </c>
      <c r="D47" s="401">
        <v>39.293999999999997</v>
      </c>
      <c r="E47" s="476">
        <f>AVERAGE(D47:D49)</f>
        <v>39.329666666666668</v>
      </c>
      <c r="F47" s="479">
        <v>9</v>
      </c>
      <c r="G47" s="557"/>
      <c r="I47" s="486"/>
      <c r="J47" s="408" t="s">
        <v>192</v>
      </c>
      <c r="K47" s="400" t="s">
        <v>189</v>
      </c>
      <c r="L47" s="401">
        <v>39.304000000000002</v>
      </c>
      <c r="M47" s="476">
        <f>AVERAGE(L47:L49)</f>
        <v>39.380666666666663</v>
      </c>
      <c r="N47" s="479">
        <v>9</v>
      </c>
      <c r="O47" s="557"/>
      <c r="Q47" s="486"/>
      <c r="R47" s="408" t="s">
        <v>194</v>
      </c>
      <c r="S47" s="400" t="s">
        <v>189</v>
      </c>
      <c r="T47" s="401">
        <v>39.493000000000002</v>
      </c>
      <c r="U47" s="476">
        <f>AVERAGE(T47:T49)</f>
        <v>39.547666666666665</v>
      </c>
      <c r="V47" s="479">
        <v>9</v>
      </c>
      <c r="W47" s="474"/>
    </row>
    <row r="48" spans="1:23" ht="17.399999999999999">
      <c r="A48" s="486"/>
      <c r="B48" s="409" t="s">
        <v>194</v>
      </c>
      <c r="C48" s="403" t="s">
        <v>189</v>
      </c>
      <c r="D48" s="404">
        <v>39.311999999999998</v>
      </c>
      <c r="E48" s="477"/>
      <c r="F48" s="480"/>
      <c r="G48" s="557"/>
      <c r="I48" s="486"/>
      <c r="J48" s="409" t="s">
        <v>171</v>
      </c>
      <c r="K48" s="403" t="s">
        <v>149</v>
      </c>
      <c r="L48" s="404">
        <v>39.384999999999998</v>
      </c>
      <c r="M48" s="477"/>
      <c r="N48" s="480"/>
      <c r="O48" s="557"/>
      <c r="Q48" s="486"/>
      <c r="R48" s="409" t="s">
        <v>188</v>
      </c>
      <c r="S48" s="403" t="s">
        <v>148</v>
      </c>
      <c r="T48" s="404">
        <v>39.552999999999997</v>
      </c>
      <c r="U48" s="477"/>
      <c r="V48" s="480"/>
      <c r="W48" s="474"/>
    </row>
    <row r="49" spans="1:23" ht="18" thickBot="1">
      <c r="A49" s="487"/>
      <c r="B49" s="410" t="s">
        <v>188</v>
      </c>
      <c r="C49" s="411" t="s">
        <v>148</v>
      </c>
      <c r="D49" s="407">
        <v>39.383000000000003</v>
      </c>
      <c r="E49" s="478"/>
      <c r="F49" s="481"/>
      <c r="G49" s="558"/>
      <c r="I49" s="487"/>
      <c r="J49" s="410" t="s">
        <v>199</v>
      </c>
      <c r="K49" s="411" t="s">
        <v>146</v>
      </c>
      <c r="L49" s="407">
        <v>39.453000000000003</v>
      </c>
      <c r="M49" s="478"/>
      <c r="N49" s="481"/>
      <c r="O49" s="558"/>
      <c r="Q49" s="487"/>
      <c r="R49" s="410" t="s">
        <v>170</v>
      </c>
      <c r="S49" s="411" t="s">
        <v>286</v>
      </c>
      <c r="T49" s="407">
        <v>39.597000000000001</v>
      </c>
      <c r="U49" s="478"/>
      <c r="V49" s="481"/>
      <c r="W49" s="475"/>
    </row>
  </sheetData>
  <mergeCells count="142">
    <mergeCell ref="A1:W1"/>
    <mergeCell ref="A5:A13"/>
    <mergeCell ref="E5:E7"/>
    <mergeCell ref="F5:F7"/>
    <mergeCell ref="G5:G13"/>
    <mergeCell ref="I5:I13"/>
    <mergeCell ref="M5:M7"/>
    <mergeCell ref="N5:N7"/>
    <mergeCell ref="N3:N4"/>
    <mergeCell ref="O3:O4"/>
    <mergeCell ref="G3:G4"/>
    <mergeCell ref="I3:I4"/>
    <mergeCell ref="J3:J4"/>
    <mergeCell ref="K3:K4"/>
    <mergeCell ref="L3:L4"/>
    <mergeCell ref="M3:M4"/>
    <mergeCell ref="A3:A4"/>
    <mergeCell ref="B3:B4"/>
    <mergeCell ref="C3:C4"/>
    <mergeCell ref="D3:D4"/>
    <mergeCell ref="E3:E4"/>
    <mergeCell ref="F3:F4"/>
    <mergeCell ref="W5:W13"/>
    <mergeCell ref="E8:E10"/>
    <mergeCell ref="F8:F10"/>
    <mergeCell ref="M8:M10"/>
    <mergeCell ref="N8:N10"/>
    <mergeCell ref="U8:U10"/>
    <mergeCell ref="U3:U4"/>
    <mergeCell ref="V3:V4"/>
    <mergeCell ref="W3:W4"/>
    <mergeCell ref="Q3:Q4"/>
    <mergeCell ref="R3:R4"/>
    <mergeCell ref="S3:S4"/>
    <mergeCell ref="T3:T4"/>
    <mergeCell ref="V8:V10"/>
    <mergeCell ref="E11:E13"/>
    <mergeCell ref="F11:F13"/>
    <mergeCell ref="M11:M13"/>
    <mergeCell ref="N11:N13"/>
    <mergeCell ref="U11:U13"/>
    <mergeCell ref="V11:V13"/>
    <mergeCell ref="O5:O13"/>
    <mergeCell ref="Q5:Q13"/>
    <mergeCell ref="U5:U7"/>
    <mergeCell ref="V5:V7"/>
    <mergeCell ref="N14:N16"/>
    <mergeCell ref="O14:O22"/>
    <mergeCell ref="Q14:Q22"/>
    <mergeCell ref="U14:U16"/>
    <mergeCell ref="V14:V16"/>
    <mergeCell ref="W14:W22"/>
    <mergeCell ref="N17:N19"/>
    <mergeCell ref="U17:U19"/>
    <mergeCell ref="V17:V19"/>
    <mergeCell ref="F20:F22"/>
    <mergeCell ref="M20:M22"/>
    <mergeCell ref="N20:N22"/>
    <mergeCell ref="U20:U22"/>
    <mergeCell ref="V20:V22"/>
    <mergeCell ref="A23:A31"/>
    <mergeCell ref="E23:E25"/>
    <mergeCell ref="F23:F25"/>
    <mergeCell ref="G23:G31"/>
    <mergeCell ref="I23:I31"/>
    <mergeCell ref="A14:A22"/>
    <mergeCell ref="E14:E16"/>
    <mergeCell ref="F14:F16"/>
    <mergeCell ref="G14:G22"/>
    <mergeCell ref="I14:I22"/>
    <mergeCell ref="M14:M16"/>
    <mergeCell ref="E17:E19"/>
    <mergeCell ref="F17:F19"/>
    <mergeCell ref="M17:M19"/>
    <mergeCell ref="E20:E22"/>
    <mergeCell ref="W23:W31"/>
    <mergeCell ref="E26:E28"/>
    <mergeCell ref="F26:F28"/>
    <mergeCell ref="M26:M28"/>
    <mergeCell ref="N26:N28"/>
    <mergeCell ref="U26:U28"/>
    <mergeCell ref="V26:V28"/>
    <mergeCell ref="E29:E31"/>
    <mergeCell ref="F29:F31"/>
    <mergeCell ref="M29:M31"/>
    <mergeCell ref="M23:M25"/>
    <mergeCell ref="N23:N25"/>
    <mergeCell ref="O23:O31"/>
    <mergeCell ref="Q23:Q31"/>
    <mergeCell ref="U23:U25"/>
    <mergeCell ref="V23:V25"/>
    <mergeCell ref="N29:N31"/>
    <mergeCell ref="U29:U31"/>
    <mergeCell ref="V29:V31"/>
    <mergeCell ref="N32:N34"/>
    <mergeCell ref="O32:O40"/>
    <mergeCell ref="Q32:Q40"/>
    <mergeCell ref="U32:U34"/>
    <mergeCell ref="V32:V34"/>
    <mergeCell ref="W32:W40"/>
    <mergeCell ref="N35:N37"/>
    <mergeCell ref="U35:U37"/>
    <mergeCell ref="V35:V37"/>
    <mergeCell ref="F38:F40"/>
    <mergeCell ref="M38:M40"/>
    <mergeCell ref="N38:N40"/>
    <mergeCell ref="U38:U40"/>
    <mergeCell ref="V38:V40"/>
    <mergeCell ref="A41:A49"/>
    <mergeCell ref="E41:E43"/>
    <mergeCell ref="F41:F43"/>
    <mergeCell ref="G41:G49"/>
    <mergeCell ref="I41:I49"/>
    <mergeCell ref="A32:A40"/>
    <mergeCell ref="E32:E34"/>
    <mergeCell ref="F32:F34"/>
    <mergeCell ref="G32:G40"/>
    <mergeCell ref="I32:I40"/>
    <mergeCell ref="M32:M34"/>
    <mergeCell ref="E35:E37"/>
    <mergeCell ref="F35:F37"/>
    <mergeCell ref="M35:M37"/>
    <mergeCell ref="E38:E40"/>
    <mergeCell ref="W41:W49"/>
    <mergeCell ref="E44:E46"/>
    <mergeCell ref="F44:F46"/>
    <mergeCell ref="M44:M46"/>
    <mergeCell ref="N44:N46"/>
    <mergeCell ref="U44:U46"/>
    <mergeCell ref="V44:V46"/>
    <mergeCell ref="E47:E49"/>
    <mergeCell ref="F47:F49"/>
    <mergeCell ref="M47:M49"/>
    <mergeCell ref="M41:M43"/>
    <mergeCell ref="N41:N43"/>
    <mergeCell ref="O41:O49"/>
    <mergeCell ref="Q41:Q49"/>
    <mergeCell ref="U41:U43"/>
    <mergeCell ref="V41:V43"/>
    <mergeCell ref="N47:N49"/>
    <mergeCell ref="U47:U49"/>
    <mergeCell ref="V47:V49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19"/>
  <sheetViews>
    <sheetView topLeftCell="A16" zoomScale="70" zoomScaleNormal="70" workbookViewId="0">
      <selection activeCell="K40" sqref="K40"/>
    </sheetView>
  </sheetViews>
  <sheetFormatPr defaultRowHeight="14.4"/>
  <cols>
    <col min="1" max="1" width="7.33203125" customWidth="1"/>
    <col min="2" max="2" width="23.109375" customWidth="1"/>
    <col min="3" max="3" width="8.88671875" style="1" customWidth="1"/>
    <col min="4" max="6" width="9.44140625" style="1" customWidth="1"/>
    <col min="7" max="7" width="10.6640625" style="1" customWidth="1"/>
    <col min="8" max="8" width="8.44140625" style="1" customWidth="1"/>
    <col min="9" max="9" width="18.5546875" style="1" customWidth="1"/>
    <col min="10" max="10" width="12.88671875" style="1" customWidth="1"/>
    <col min="11" max="11" width="15.33203125" style="1" customWidth="1"/>
    <col min="12" max="12" width="13.5546875" customWidth="1"/>
    <col min="13" max="13" width="29" customWidth="1"/>
    <col min="14" max="14" width="31.109375" customWidth="1"/>
    <col min="15" max="15" width="15.44140625" customWidth="1"/>
    <col min="16" max="49" width="6.6640625" customWidth="1"/>
  </cols>
  <sheetData>
    <row r="1" spans="1:49" ht="19.8">
      <c r="A1" s="426" t="s">
        <v>113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49" ht="10.5" customHeight="1"/>
    <row r="3" spans="1:49" ht="19.2" customHeight="1" thickBot="1">
      <c r="A3" s="514" t="s">
        <v>148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</row>
    <row r="4" spans="1:49" ht="15.75" customHeight="1" thickBot="1">
      <c r="A4" s="427"/>
      <c r="B4" s="427"/>
      <c r="C4" s="427"/>
      <c r="D4" s="427"/>
      <c r="E4" s="427"/>
      <c r="F4" s="428"/>
      <c r="G4" s="428"/>
      <c r="H4" s="428"/>
      <c r="I4" s="427"/>
      <c r="J4" s="427"/>
      <c r="K4" s="427"/>
      <c r="P4" s="35">
        <v>1</v>
      </c>
      <c r="Q4" s="36">
        <v>2</v>
      </c>
      <c r="R4" s="36">
        <v>3</v>
      </c>
      <c r="S4" s="36">
        <v>4</v>
      </c>
      <c r="T4" s="36">
        <v>5</v>
      </c>
      <c r="U4" s="36">
        <v>6</v>
      </c>
      <c r="V4" s="36">
        <v>7</v>
      </c>
      <c r="W4" s="36">
        <v>8</v>
      </c>
      <c r="X4" s="36">
        <v>9</v>
      </c>
      <c r="Y4" s="36">
        <v>9</v>
      </c>
      <c r="Z4" s="36">
        <v>10</v>
      </c>
      <c r="AA4" s="36">
        <v>11</v>
      </c>
      <c r="AB4" s="36">
        <v>12</v>
      </c>
      <c r="AC4" s="36">
        <v>13</v>
      </c>
      <c r="AD4" s="36">
        <v>14</v>
      </c>
      <c r="AE4" s="36">
        <v>15</v>
      </c>
      <c r="AF4" s="36">
        <v>16</v>
      </c>
      <c r="AG4" s="36">
        <v>17</v>
      </c>
      <c r="AH4" s="36">
        <v>18</v>
      </c>
      <c r="AI4" s="36">
        <v>19</v>
      </c>
      <c r="AJ4" s="36">
        <v>19</v>
      </c>
      <c r="AK4" s="36">
        <v>20</v>
      </c>
      <c r="AL4" s="36">
        <v>21</v>
      </c>
      <c r="AM4" s="36">
        <v>22</v>
      </c>
      <c r="AN4" s="36">
        <v>23</v>
      </c>
      <c r="AO4" s="36">
        <v>24</v>
      </c>
      <c r="AP4" s="36">
        <v>25</v>
      </c>
      <c r="AQ4" s="36">
        <v>26</v>
      </c>
      <c r="AR4" s="36">
        <v>27</v>
      </c>
      <c r="AS4" s="36">
        <v>28</v>
      </c>
      <c r="AT4" s="36">
        <v>29</v>
      </c>
      <c r="AU4" s="36">
        <v>30</v>
      </c>
      <c r="AV4" s="36">
        <v>31</v>
      </c>
      <c r="AW4" s="36" t="s">
        <v>158</v>
      </c>
    </row>
    <row r="5" spans="1:49" s="1" customFormat="1" ht="24.75" customHeight="1">
      <c r="A5" s="516" t="s">
        <v>7</v>
      </c>
      <c r="B5" s="441" t="s">
        <v>4</v>
      </c>
      <c r="C5" s="519" t="s">
        <v>6</v>
      </c>
      <c r="D5" s="521" t="s">
        <v>0</v>
      </c>
      <c r="E5" s="516" t="s">
        <v>69</v>
      </c>
      <c r="F5" s="437" t="s">
        <v>70</v>
      </c>
      <c r="G5" s="433"/>
      <c r="H5" s="439"/>
      <c r="I5" s="521" t="s">
        <v>142</v>
      </c>
      <c r="J5" s="435" t="s">
        <v>12</v>
      </c>
      <c r="K5" s="525"/>
      <c r="L5" s="526" t="s">
        <v>74</v>
      </c>
      <c r="M5" s="528" t="s">
        <v>75</v>
      </c>
      <c r="P5" s="137">
        <v>40.959000000000003</v>
      </c>
      <c r="Q5" s="138">
        <v>41.493000000000002</v>
      </c>
      <c r="R5" s="138">
        <v>40.662999999999997</v>
      </c>
      <c r="S5" s="138">
        <v>40.991</v>
      </c>
      <c r="T5" s="138">
        <v>40.444000000000003</v>
      </c>
      <c r="U5" s="138">
        <v>40.642000000000003</v>
      </c>
      <c r="V5" s="138">
        <v>42.042999999999999</v>
      </c>
      <c r="W5" s="138">
        <v>40.746000000000002</v>
      </c>
      <c r="X5" s="138">
        <v>41.261000000000003</v>
      </c>
      <c r="Y5" s="138">
        <v>40.868000000000002</v>
      </c>
      <c r="Z5" s="138">
        <v>40.787999999999997</v>
      </c>
      <c r="AA5" s="138">
        <v>45.466000000000001</v>
      </c>
      <c r="AB5" s="138">
        <v>40.798999999999999</v>
      </c>
      <c r="AC5" s="138">
        <v>39.866</v>
      </c>
      <c r="AD5" s="138">
        <v>40.796999999999997</v>
      </c>
      <c r="AE5" s="138">
        <v>40.177</v>
      </c>
      <c r="AF5" s="138">
        <v>40.33</v>
      </c>
      <c r="AG5" s="138">
        <v>40.667999999999999</v>
      </c>
      <c r="AH5" s="138">
        <v>40.719000000000001</v>
      </c>
      <c r="AI5" s="138">
        <v>40.542999999999999</v>
      </c>
      <c r="AJ5" s="138">
        <v>40.389000000000003</v>
      </c>
      <c r="AK5" s="138">
        <v>41.789000000000001</v>
      </c>
      <c r="AL5" s="138">
        <v>40.753</v>
      </c>
      <c r="AM5" s="138">
        <v>40.651000000000003</v>
      </c>
      <c r="AN5" s="138">
        <v>40.326999999999998</v>
      </c>
      <c r="AO5" s="138">
        <v>40.22</v>
      </c>
      <c r="AP5" s="138">
        <v>40.24</v>
      </c>
      <c r="AQ5" s="138">
        <v>39.875</v>
      </c>
      <c r="AR5" s="138">
        <v>41.348999999999997</v>
      </c>
      <c r="AS5" s="138">
        <v>40.71</v>
      </c>
      <c r="AT5" s="138">
        <v>40.213000000000001</v>
      </c>
      <c r="AU5" s="138">
        <v>40.314999999999998</v>
      </c>
      <c r="AV5" s="138">
        <v>39.872</v>
      </c>
      <c r="AW5" s="139">
        <v>39.997999999999998</v>
      </c>
    </row>
    <row r="6" spans="1:49" s="1" customFormat="1" ht="32.25" customHeight="1" thickBot="1">
      <c r="A6" s="517"/>
      <c r="B6" s="518"/>
      <c r="C6" s="520"/>
      <c r="D6" s="522"/>
      <c r="E6" s="523"/>
      <c r="F6" s="48" t="s">
        <v>71</v>
      </c>
      <c r="G6" s="47" t="s">
        <v>72</v>
      </c>
      <c r="H6" s="11" t="s">
        <v>73</v>
      </c>
      <c r="I6" s="524"/>
      <c r="J6" s="49" t="s">
        <v>3</v>
      </c>
      <c r="K6" s="49" t="s">
        <v>2</v>
      </c>
      <c r="L6" s="527"/>
      <c r="M6" s="529"/>
      <c r="P6" s="140">
        <v>40.957000000000001</v>
      </c>
      <c r="Q6" s="141">
        <v>41.048000000000002</v>
      </c>
      <c r="R6" s="141">
        <v>40.517000000000003</v>
      </c>
      <c r="S6" s="141">
        <v>40.761000000000003</v>
      </c>
      <c r="T6" s="141">
        <v>40.255000000000003</v>
      </c>
      <c r="U6" s="141">
        <v>40.573</v>
      </c>
      <c r="V6" s="141">
        <v>40.564</v>
      </c>
      <c r="W6" s="141">
        <v>40.463000000000001</v>
      </c>
      <c r="X6" s="141">
        <v>40.936999999999998</v>
      </c>
      <c r="Y6" s="141">
        <v>40.863999999999997</v>
      </c>
      <c r="Z6" s="141">
        <v>40.619</v>
      </c>
      <c r="AA6" s="141">
        <v>40.317</v>
      </c>
      <c r="AB6" s="141">
        <v>40.423999999999999</v>
      </c>
      <c r="AC6" s="141">
        <v>39.816000000000003</v>
      </c>
      <c r="AD6" s="141">
        <v>40.536000000000001</v>
      </c>
      <c r="AE6" s="141">
        <v>40.298000000000002</v>
      </c>
      <c r="AF6" s="141">
        <v>40.261000000000003</v>
      </c>
      <c r="AG6" s="141">
        <v>40.362000000000002</v>
      </c>
      <c r="AH6" s="141">
        <v>40.424999999999997</v>
      </c>
      <c r="AI6" s="141">
        <v>40.204000000000001</v>
      </c>
      <c r="AJ6" s="141">
        <v>40.557000000000002</v>
      </c>
      <c r="AK6" s="141">
        <v>40.715000000000003</v>
      </c>
      <c r="AL6" s="141">
        <v>40.988999999999997</v>
      </c>
      <c r="AM6" s="141">
        <v>40.183</v>
      </c>
      <c r="AN6" s="141">
        <v>39.911000000000001</v>
      </c>
      <c r="AO6" s="141">
        <v>39.951999999999998</v>
      </c>
      <c r="AP6" s="141">
        <v>39.994</v>
      </c>
      <c r="AQ6" s="141">
        <v>40.131</v>
      </c>
      <c r="AR6" s="141">
        <v>40.218000000000004</v>
      </c>
      <c r="AS6" s="141">
        <v>40.168999999999997</v>
      </c>
      <c r="AT6" s="141">
        <v>40.201000000000001</v>
      </c>
      <c r="AU6" s="141">
        <v>39.929000000000002</v>
      </c>
      <c r="AV6" s="141">
        <v>40.981999999999999</v>
      </c>
      <c r="AW6" s="142">
        <v>39.496000000000002</v>
      </c>
    </row>
    <row r="7" spans="1:49" s="2" customFormat="1" ht="24.9" customHeight="1">
      <c r="A7" s="12">
        <v>1</v>
      </c>
      <c r="B7" s="297" t="s">
        <v>193</v>
      </c>
      <c r="C7" s="38">
        <v>6</v>
      </c>
      <c r="D7" s="364">
        <f>COUNTIF(P5:P134,"&gt;00")</f>
        <v>43</v>
      </c>
      <c r="E7" s="365">
        <f>D7</f>
        <v>43</v>
      </c>
      <c r="F7" s="366">
        <f>MIN(P5:P130)</f>
        <v>39.874000000000002</v>
      </c>
      <c r="G7" s="366">
        <f>AVERAGE(P5:P136)</f>
        <v>40.099372093023256</v>
      </c>
      <c r="H7" s="367">
        <f>G7-F7</f>
        <v>0.22537209302325323</v>
      </c>
      <c r="I7" s="81">
        <v>0.02</v>
      </c>
      <c r="J7" s="82">
        <f>I7</f>
        <v>0.02</v>
      </c>
      <c r="K7" s="154">
        <f>J7</f>
        <v>0.02</v>
      </c>
      <c r="L7" s="160">
        <v>142.851</v>
      </c>
      <c r="M7" s="91"/>
      <c r="N7" s="44"/>
      <c r="P7" s="140">
        <v>40.725999999999999</v>
      </c>
      <c r="Q7" s="141">
        <v>40.627000000000002</v>
      </c>
      <c r="R7" s="141">
        <v>40.204000000000001</v>
      </c>
      <c r="S7" s="141">
        <v>40.457999999999998</v>
      </c>
      <c r="T7" s="141">
        <v>40.204999999999998</v>
      </c>
      <c r="U7" s="141">
        <v>40.247</v>
      </c>
      <c r="V7" s="141">
        <v>40.31</v>
      </c>
      <c r="W7" s="141">
        <v>40.357999999999997</v>
      </c>
      <c r="X7" s="141">
        <v>40.667000000000002</v>
      </c>
      <c r="Y7" s="141">
        <v>41.018999999999998</v>
      </c>
      <c r="Z7" s="141">
        <v>40.534999999999997</v>
      </c>
      <c r="AA7" s="141">
        <v>40.113999999999997</v>
      </c>
      <c r="AB7" s="141">
        <v>40.283000000000001</v>
      </c>
      <c r="AC7" s="141">
        <v>39.712000000000003</v>
      </c>
      <c r="AD7" s="141">
        <v>40.381999999999998</v>
      </c>
      <c r="AE7" s="141">
        <v>40.017000000000003</v>
      </c>
      <c r="AF7" s="141">
        <v>39.987000000000002</v>
      </c>
      <c r="AG7" s="141">
        <v>40.713999999999999</v>
      </c>
      <c r="AH7" s="141">
        <v>40.241</v>
      </c>
      <c r="AI7" s="141">
        <v>40.128999999999998</v>
      </c>
      <c r="AJ7" s="141">
        <v>40.003</v>
      </c>
      <c r="AK7" s="141">
        <v>40.387999999999998</v>
      </c>
      <c r="AL7" s="141">
        <v>40.188000000000002</v>
      </c>
      <c r="AM7" s="141">
        <v>40.131999999999998</v>
      </c>
      <c r="AN7" s="141">
        <v>39.933999999999997</v>
      </c>
      <c r="AO7" s="141">
        <v>39.792000000000002</v>
      </c>
      <c r="AP7" s="141">
        <v>39.886000000000003</v>
      </c>
      <c r="AQ7" s="141">
        <v>39.646999999999998</v>
      </c>
      <c r="AR7" s="141">
        <v>39.932000000000002</v>
      </c>
      <c r="AS7" s="141">
        <v>40.012999999999998</v>
      </c>
      <c r="AT7" s="141">
        <v>39.972000000000001</v>
      </c>
      <c r="AU7" s="141">
        <v>39.896000000000001</v>
      </c>
      <c r="AV7" s="141">
        <v>39.750999999999998</v>
      </c>
      <c r="AW7" s="142">
        <v>39.767000000000003</v>
      </c>
    </row>
    <row r="8" spans="1:49" s="2" customFormat="1" ht="24.9" customHeight="1">
      <c r="A8" s="53">
        <v>2</v>
      </c>
      <c r="B8" s="298" t="s">
        <v>195</v>
      </c>
      <c r="C8" s="55">
        <v>5</v>
      </c>
      <c r="D8" s="368">
        <f>COUNTIF(Q5:Q134,"&gt;00")+1</f>
        <v>39</v>
      </c>
      <c r="E8" s="369">
        <f>D8+E7</f>
        <v>82</v>
      </c>
      <c r="F8" s="370">
        <f>MIN(Q5:Q130)</f>
        <v>40.090000000000003</v>
      </c>
      <c r="G8" s="371">
        <f>AVERAGE(Q5:Q136)</f>
        <v>40.372842105263146</v>
      </c>
      <c r="H8" s="372">
        <f>G8-F8</f>
        <v>0.28284210526314268</v>
      </c>
      <c r="I8" s="84">
        <v>3.9398148148148147E-2</v>
      </c>
      <c r="J8" s="86">
        <f>I8-I7</f>
        <v>1.9398148148148147E-2</v>
      </c>
      <c r="K8" s="155">
        <f>J8</f>
        <v>1.9398148148148147E-2</v>
      </c>
      <c r="L8" s="161">
        <v>140.86600000000001</v>
      </c>
      <c r="M8" s="92"/>
      <c r="N8" s="44"/>
      <c r="P8" s="140">
        <v>40.295000000000002</v>
      </c>
      <c r="Q8" s="141">
        <v>40.655999999999999</v>
      </c>
      <c r="R8" s="141">
        <v>40.235999999999997</v>
      </c>
      <c r="S8" s="141">
        <v>40.595999999999997</v>
      </c>
      <c r="T8" s="141">
        <v>40.360999999999997</v>
      </c>
      <c r="U8" s="141">
        <v>40.540999999999997</v>
      </c>
      <c r="V8" s="141">
        <v>40.277999999999999</v>
      </c>
      <c r="W8" s="141">
        <v>40.573</v>
      </c>
      <c r="X8" s="141">
        <v>40.459000000000003</v>
      </c>
      <c r="Y8" s="141">
        <v>40.326000000000001</v>
      </c>
      <c r="Z8" s="141">
        <v>40.478000000000002</v>
      </c>
      <c r="AA8" s="141">
        <v>40.103000000000002</v>
      </c>
      <c r="AB8" s="141">
        <v>40.084000000000003</v>
      </c>
      <c r="AC8" s="141">
        <v>39.966000000000001</v>
      </c>
      <c r="AD8" s="141">
        <v>40.043999999999997</v>
      </c>
      <c r="AE8" s="141">
        <v>39.905999999999999</v>
      </c>
      <c r="AF8" s="141">
        <v>40.046999999999997</v>
      </c>
      <c r="AG8" s="141">
        <v>39.886000000000003</v>
      </c>
      <c r="AH8" s="141">
        <v>39.988</v>
      </c>
      <c r="AI8" s="141">
        <v>40.005000000000003</v>
      </c>
      <c r="AJ8" s="141">
        <v>39.957000000000001</v>
      </c>
      <c r="AK8" s="141">
        <v>40.399000000000001</v>
      </c>
      <c r="AL8" s="141">
        <v>40.155000000000001</v>
      </c>
      <c r="AM8" s="141">
        <v>40.046999999999997</v>
      </c>
      <c r="AN8" s="141">
        <v>39.844999999999999</v>
      </c>
      <c r="AO8" s="141">
        <v>39.984000000000002</v>
      </c>
      <c r="AP8" s="141">
        <v>39.603000000000002</v>
      </c>
      <c r="AQ8" s="141">
        <v>39.656999999999996</v>
      </c>
      <c r="AR8" s="141">
        <v>39.707000000000001</v>
      </c>
      <c r="AS8" s="141">
        <v>40.033000000000001</v>
      </c>
      <c r="AT8" s="141">
        <v>40.084000000000003</v>
      </c>
      <c r="AU8" s="141">
        <v>39.643000000000001</v>
      </c>
      <c r="AV8" s="141">
        <v>39.578000000000003</v>
      </c>
      <c r="AW8" s="142">
        <v>39.633000000000003</v>
      </c>
    </row>
    <row r="9" spans="1:49" s="2" customFormat="1" ht="24.9" customHeight="1">
      <c r="A9" s="53">
        <v>3</v>
      </c>
      <c r="B9" s="298" t="s">
        <v>193</v>
      </c>
      <c r="C9" s="55">
        <v>44</v>
      </c>
      <c r="D9" s="368">
        <f>COUNTIF(R5:R134,"&gt;00")+1</f>
        <v>116</v>
      </c>
      <c r="E9" s="369">
        <f>D9+E8</f>
        <v>198</v>
      </c>
      <c r="F9" s="373">
        <f>MIN(R5:R130)</f>
        <v>39.826000000000001</v>
      </c>
      <c r="G9" s="371">
        <f>AVERAGE(R5:R136)</f>
        <v>40.120547826086955</v>
      </c>
      <c r="H9" s="372">
        <f t="shared" ref="H9:H40" si="0">G9-F9</f>
        <v>0.29454782608695496</v>
      </c>
      <c r="I9" s="84">
        <v>9.4421296296296295E-2</v>
      </c>
      <c r="J9" s="86">
        <f t="shared" ref="J9:J39" si="1">I9-I8</f>
        <v>5.5023148148148147E-2</v>
      </c>
      <c r="K9" s="155">
        <f>J9+K7</f>
        <v>7.5023148148148144E-2</v>
      </c>
      <c r="L9" s="159">
        <v>141.048</v>
      </c>
      <c r="M9" s="92"/>
      <c r="N9" s="44"/>
      <c r="P9" s="140">
        <v>40.265999999999998</v>
      </c>
      <c r="Q9" s="141">
        <v>40.557000000000002</v>
      </c>
      <c r="R9" s="141">
        <v>40.283999999999999</v>
      </c>
      <c r="S9" s="141">
        <v>40.195999999999998</v>
      </c>
      <c r="T9" s="141">
        <v>40.055999999999997</v>
      </c>
      <c r="U9" s="141">
        <v>41.841000000000001</v>
      </c>
      <c r="V9" s="141">
        <v>40.250999999999998</v>
      </c>
      <c r="W9" s="141">
        <v>40.353000000000002</v>
      </c>
      <c r="X9" s="141">
        <v>40.475000000000001</v>
      </c>
      <c r="Y9" s="141">
        <v>40.137999999999998</v>
      </c>
      <c r="Z9" s="141">
        <v>40.377000000000002</v>
      </c>
      <c r="AA9" s="141">
        <v>39.954999999999998</v>
      </c>
      <c r="AB9" s="141">
        <v>40.125</v>
      </c>
      <c r="AC9" s="141">
        <v>39.789000000000001</v>
      </c>
      <c r="AD9" s="141">
        <v>40.008000000000003</v>
      </c>
      <c r="AE9" s="141">
        <v>40.097999999999999</v>
      </c>
      <c r="AF9" s="141">
        <v>39.859000000000002</v>
      </c>
      <c r="AG9" s="141">
        <v>40.073999999999998</v>
      </c>
      <c r="AH9" s="141">
        <v>39.939</v>
      </c>
      <c r="AI9" s="141">
        <v>39.704999999999998</v>
      </c>
      <c r="AJ9" s="141">
        <v>39.890999999999998</v>
      </c>
      <c r="AK9" s="141">
        <v>41.194000000000003</v>
      </c>
      <c r="AL9" s="141">
        <v>39.807000000000002</v>
      </c>
      <c r="AM9" s="141">
        <v>39.898000000000003</v>
      </c>
      <c r="AN9" s="141">
        <v>39.825000000000003</v>
      </c>
      <c r="AO9" s="141">
        <v>39.695999999999998</v>
      </c>
      <c r="AP9" s="141">
        <v>39.79</v>
      </c>
      <c r="AQ9" s="141">
        <v>39.798000000000002</v>
      </c>
      <c r="AR9" s="141">
        <v>39.594999999999999</v>
      </c>
      <c r="AS9" s="141">
        <v>39.874000000000002</v>
      </c>
      <c r="AT9" s="141">
        <v>40.024999999999999</v>
      </c>
      <c r="AU9" s="141">
        <v>39.686</v>
      </c>
      <c r="AV9" s="141">
        <v>40.005000000000003</v>
      </c>
      <c r="AW9" s="142">
        <v>39.502000000000002</v>
      </c>
    </row>
    <row r="10" spans="1:49" s="2" customFormat="1" ht="24.9" customHeight="1">
      <c r="A10" s="53">
        <v>4</v>
      </c>
      <c r="B10" s="298" t="s">
        <v>188</v>
      </c>
      <c r="C10" s="55">
        <v>6</v>
      </c>
      <c r="D10" s="368">
        <f>COUNTIF(S5:S134,"&gt;00")+1</f>
        <v>116</v>
      </c>
      <c r="E10" s="369">
        <f t="shared" ref="E10:E40" si="2">D10+E9</f>
        <v>314</v>
      </c>
      <c r="F10" s="373">
        <f>MIN(S5:S130)</f>
        <v>39.878999999999998</v>
      </c>
      <c r="G10" s="371">
        <f>AVERAGE(S5:S136)</f>
        <v>40.13186086956523</v>
      </c>
      <c r="H10" s="372">
        <f t="shared" si="0"/>
        <v>0.25286086956523235</v>
      </c>
      <c r="I10" s="84">
        <v>0.1494675925925926</v>
      </c>
      <c r="J10" s="86">
        <f t="shared" si="1"/>
        <v>5.5046296296296301E-2</v>
      </c>
      <c r="K10" s="155">
        <f>J10</f>
        <v>5.5046296296296301E-2</v>
      </c>
      <c r="L10" s="161">
        <v>140.61500000000001</v>
      </c>
      <c r="M10" s="162"/>
      <c r="N10" s="44"/>
      <c r="P10" s="140">
        <v>40.228000000000002</v>
      </c>
      <c r="Q10" s="141">
        <v>40.610999999999997</v>
      </c>
      <c r="R10" s="141">
        <v>40.185000000000002</v>
      </c>
      <c r="S10" s="141">
        <v>40.753999999999998</v>
      </c>
      <c r="T10" s="141">
        <v>40.151000000000003</v>
      </c>
      <c r="U10" s="141">
        <v>40.277999999999999</v>
      </c>
      <c r="V10" s="141">
        <v>40.215000000000003</v>
      </c>
      <c r="W10" s="141">
        <v>40.192</v>
      </c>
      <c r="X10" s="141">
        <v>40.356999999999999</v>
      </c>
      <c r="Y10" s="141">
        <v>40.281999999999996</v>
      </c>
      <c r="Z10" s="141">
        <v>40.317999999999998</v>
      </c>
      <c r="AA10" s="141">
        <v>39.933999999999997</v>
      </c>
      <c r="AB10" s="141">
        <v>40.136000000000003</v>
      </c>
      <c r="AC10" s="141">
        <v>39.554000000000002</v>
      </c>
      <c r="AD10" s="141">
        <v>39.978999999999999</v>
      </c>
      <c r="AE10" s="141">
        <v>39.786999999999999</v>
      </c>
      <c r="AF10" s="141">
        <v>39.814</v>
      </c>
      <c r="AG10" s="141">
        <v>39.698999999999998</v>
      </c>
      <c r="AH10" s="141">
        <v>40.012</v>
      </c>
      <c r="AI10" s="141">
        <v>39.752000000000002</v>
      </c>
      <c r="AJ10" s="141">
        <v>39.625</v>
      </c>
      <c r="AK10" s="141">
        <v>40.673999999999999</v>
      </c>
      <c r="AL10" s="141">
        <v>39.994</v>
      </c>
      <c r="AM10" s="141">
        <v>40.262999999999998</v>
      </c>
      <c r="AN10" s="141">
        <v>39.838999999999999</v>
      </c>
      <c r="AO10" s="141">
        <v>39.801000000000002</v>
      </c>
      <c r="AP10" s="141">
        <v>39.631999999999998</v>
      </c>
      <c r="AQ10" s="141">
        <v>39.585999999999999</v>
      </c>
      <c r="AR10" s="141">
        <v>39.484000000000002</v>
      </c>
      <c r="AS10" s="141">
        <v>39.712000000000003</v>
      </c>
      <c r="AT10" s="141">
        <v>40.024000000000001</v>
      </c>
      <c r="AU10" s="141">
        <v>39.576999999999998</v>
      </c>
      <c r="AV10" s="141">
        <v>39.619999999999997</v>
      </c>
      <c r="AW10" s="142">
        <v>39.655000000000001</v>
      </c>
    </row>
    <row r="11" spans="1:49" s="2" customFormat="1" ht="24.9" customHeight="1">
      <c r="A11" s="53">
        <v>5</v>
      </c>
      <c r="B11" s="298" t="s">
        <v>188</v>
      </c>
      <c r="C11" s="55">
        <v>5</v>
      </c>
      <c r="D11" s="368">
        <f>COUNTIF(T5:T134,"&gt;00")+1</f>
        <v>88</v>
      </c>
      <c r="E11" s="369">
        <f t="shared" si="2"/>
        <v>402</v>
      </c>
      <c r="F11" s="373">
        <f>MIN(T5:T130)</f>
        <v>39.880000000000003</v>
      </c>
      <c r="G11" s="371">
        <f>AVERAGE(T5:T136)</f>
        <v>40.10160919540229</v>
      </c>
      <c r="H11" s="372">
        <f t="shared" si="0"/>
        <v>0.22160919540228718</v>
      </c>
      <c r="I11" s="84">
        <v>0.19148148148148147</v>
      </c>
      <c r="J11" s="86">
        <f t="shared" si="1"/>
        <v>4.2013888888888878E-2</v>
      </c>
      <c r="K11" s="155">
        <f>J11+K10</f>
        <v>9.706018518518518E-2</v>
      </c>
      <c r="L11" s="159">
        <v>142.64500000000001</v>
      </c>
      <c r="M11" s="162"/>
      <c r="N11" s="44"/>
      <c r="P11" s="140">
        <v>40.164999999999999</v>
      </c>
      <c r="Q11" s="141">
        <v>40.256999999999998</v>
      </c>
      <c r="R11" s="141">
        <v>40.192</v>
      </c>
      <c r="S11" s="141">
        <v>40.283000000000001</v>
      </c>
      <c r="T11" s="141">
        <v>40.534999999999997</v>
      </c>
      <c r="U11" s="141">
        <v>40.311</v>
      </c>
      <c r="V11" s="141">
        <v>40.228999999999999</v>
      </c>
      <c r="W11" s="141">
        <v>40.101999999999997</v>
      </c>
      <c r="X11" s="141">
        <v>40.094999999999999</v>
      </c>
      <c r="Y11" s="141">
        <v>40.436</v>
      </c>
      <c r="Z11" s="141">
        <v>40.915999999999997</v>
      </c>
      <c r="AA11" s="141">
        <v>39.792000000000002</v>
      </c>
      <c r="AB11" s="141">
        <v>39.930999999999997</v>
      </c>
      <c r="AC11" s="141">
        <v>39.643999999999998</v>
      </c>
      <c r="AD11" s="141">
        <v>39.917000000000002</v>
      </c>
      <c r="AE11" s="141">
        <v>39.988999999999997</v>
      </c>
      <c r="AF11" s="141">
        <v>39.667999999999999</v>
      </c>
      <c r="AG11" s="141">
        <v>40.081000000000003</v>
      </c>
      <c r="AH11" s="141">
        <v>39.936999999999998</v>
      </c>
      <c r="AI11" s="141">
        <v>39.552</v>
      </c>
      <c r="AJ11" s="141">
        <v>39.942</v>
      </c>
      <c r="AK11" s="141">
        <v>40.103999999999999</v>
      </c>
      <c r="AL11" s="141">
        <v>42.146000000000001</v>
      </c>
      <c r="AM11" s="141">
        <v>39.823999999999998</v>
      </c>
      <c r="AN11" s="141">
        <v>39.869</v>
      </c>
      <c r="AO11" s="141">
        <v>39.594999999999999</v>
      </c>
      <c r="AP11" s="141">
        <v>39.698</v>
      </c>
      <c r="AQ11" s="141">
        <v>39.564</v>
      </c>
      <c r="AR11" s="141">
        <v>39.997999999999998</v>
      </c>
      <c r="AS11" s="141">
        <v>39.576999999999998</v>
      </c>
      <c r="AT11" s="141">
        <v>39.890999999999998</v>
      </c>
      <c r="AU11" s="141">
        <v>39.548999999999999</v>
      </c>
      <c r="AV11" s="141">
        <v>39.634999999999998</v>
      </c>
      <c r="AW11" s="142">
        <v>39.491999999999997</v>
      </c>
    </row>
    <row r="12" spans="1:49" s="2" customFormat="1" ht="24.9" customHeight="1">
      <c r="A12" s="53">
        <v>6</v>
      </c>
      <c r="B12" s="298" t="s">
        <v>195</v>
      </c>
      <c r="C12" s="55">
        <v>7</v>
      </c>
      <c r="D12" s="368">
        <f>COUNTIF(U5:U134,"&gt;00")+1</f>
        <v>36</v>
      </c>
      <c r="E12" s="369">
        <f t="shared" si="2"/>
        <v>438</v>
      </c>
      <c r="F12" s="373">
        <f>MIN(U5:U130)</f>
        <v>39.942999999999998</v>
      </c>
      <c r="G12" s="371">
        <f>AVERAGE(U5:U136)</f>
        <v>40.322542857142849</v>
      </c>
      <c r="H12" s="372">
        <f t="shared" si="0"/>
        <v>0.37954285714285163</v>
      </c>
      <c r="I12" s="84">
        <v>0.20946759259259259</v>
      </c>
      <c r="J12" s="86">
        <f t="shared" si="1"/>
        <v>1.7986111111111119E-2</v>
      </c>
      <c r="K12" s="155">
        <f>J12+J8</f>
        <v>3.738425925925927E-2</v>
      </c>
      <c r="L12" s="159">
        <v>142.589</v>
      </c>
      <c r="M12" s="162"/>
      <c r="N12" s="44"/>
      <c r="P12" s="140">
        <v>40.134</v>
      </c>
      <c r="Q12" s="141">
        <v>40.280999999999999</v>
      </c>
      <c r="R12" s="141">
        <v>40.146999999999998</v>
      </c>
      <c r="S12" s="141">
        <v>40.340000000000003</v>
      </c>
      <c r="T12" s="141">
        <v>40.037999999999997</v>
      </c>
      <c r="U12" s="141">
        <v>40.091000000000001</v>
      </c>
      <c r="V12" s="141">
        <v>40.351999999999997</v>
      </c>
      <c r="W12" s="141">
        <v>40.238</v>
      </c>
      <c r="X12" s="141">
        <v>40.148000000000003</v>
      </c>
      <c r="Y12" s="141">
        <v>40.213000000000001</v>
      </c>
      <c r="Z12" s="141">
        <v>40.183999999999997</v>
      </c>
      <c r="AA12" s="141">
        <v>39.857999999999997</v>
      </c>
      <c r="AB12" s="141">
        <v>40.322000000000003</v>
      </c>
      <c r="AC12" s="141">
        <v>39.853999999999999</v>
      </c>
      <c r="AD12" s="141">
        <v>39.86</v>
      </c>
      <c r="AE12" s="141">
        <v>39.991999999999997</v>
      </c>
      <c r="AF12" s="141">
        <v>40.11</v>
      </c>
      <c r="AG12" s="141">
        <v>39.789000000000001</v>
      </c>
      <c r="AH12" s="141">
        <v>40.081000000000003</v>
      </c>
      <c r="AI12" s="141">
        <v>39.753</v>
      </c>
      <c r="AJ12" s="141">
        <v>40.146999999999998</v>
      </c>
      <c r="AK12" s="141">
        <v>39.935000000000002</v>
      </c>
      <c r="AL12" s="141">
        <v>39.954000000000001</v>
      </c>
      <c r="AM12" s="141">
        <v>39.954999999999998</v>
      </c>
      <c r="AN12" s="141">
        <v>39.826000000000001</v>
      </c>
      <c r="AO12" s="141">
        <v>39.587000000000003</v>
      </c>
      <c r="AP12" s="141">
        <v>39.573999999999998</v>
      </c>
      <c r="AQ12" s="141">
        <v>39.54</v>
      </c>
      <c r="AR12" s="141">
        <v>39.847999999999999</v>
      </c>
      <c r="AS12" s="141">
        <v>39.551000000000002</v>
      </c>
      <c r="AT12" s="141">
        <v>39.927</v>
      </c>
      <c r="AU12" s="141">
        <v>39.500999999999998</v>
      </c>
      <c r="AV12" s="141">
        <v>39.747</v>
      </c>
      <c r="AW12" s="142">
        <v>39.512999999999998</v>
      </c>
    </row>
    <row r="13" spans="1:49" s="2" customFormat="1" ht="24.9" customHeight="1">
      <c r="A13" s="53">
        <v>7</v>
      </c>
      <c r="B13" s="298" t="s">
        <v>195</v>
      </c>
      <c r="C13" s="55">
        <v>6</v>
      </c>
      <c r="D13" s="368">
        <f>COUNTIF(V5:V134,"&gt;00")+1</f>
        <v>97</v>
      </c>
      <c r="E13" s="369">
        <f t="shared" si="2"/>
        <v>535</v>
      </c>
      <c r="F13" s="373">
        <f>MIN(V5:V136)</f>
        <v>39.993000000000002</v>
      </c>
      <c r="G13" s="371">
        <f>AVERAGE(V5:V136)</f>
        <v>40.396656249999999</v>
      </c>
      <c r="H13" s="372">
        <f t="shared" si="0"/>
        <v>0.40365624999999739</v>
      </c>
      <c r="I13" s="84">
        <v>0.25600694444444444</v>
      </c>
      <c r="J13" s="86">
        <f t="shared" si="1"/>
        <v>4.6539351851851846E-2</v>
      </c>
      <c r="K13" s="155">
        <f>J13+K12</f>
        <v>8.3923611111111115E-2</v>
      </c>
      <c r="L13" s="159">
        <v>141.792</v>
      </c>
      <c r="M13" s="162"/>
      <c r="N13" s="44"/>
      <c r="P13" s="140">
        <v>40.052999999999997</v>
      </c>
      <c r="Q13" s="141">
        <v>40.506999999999998</v>
      </c>
      <c r="R13" s="141">
        <v>40.262</v>
      </c>
      <c r="S13" s="141">
        <v>40.402000000000001</v>
      </c>
      <c r="T13" s="141">
        <v>40.130000000000003</v>
      </c>
      <c r="U13" s="141">
        <v>40.161000000000001</v>
      </c>
      <c r="V13" s="141">
        <v>40.061</v>
      </c>
      <c r="W13" s="141">
        <v>40.222999999999999</v>
      </c>
      <c r="X13" s="141">
        <v>40.276000000000003</v>
      </c>
      <c r="Y13" s="141">
        <v>40.033000000000001</v>
      </c>
      <c r="Z13" s="141">
        <v>40.052999999999997</v>
      </c>
      <c r="AA13" s="141">
        <v>39.953000000000003</v>
      </c>
      <c r="AB13" s="141">
        <v>40.530999999999999</v>
      </c>
      <c r="AC13" s="141">
        <v>39.545999999999999</v>
      </c>
      <c r="AD13" s="141">
        <v>39.951000000000001</v>
      </c>
      <c r="AE13" s="141">
        <v>39.722000000000001</v>
      </c>
      <c r="AF13" s="141">
        <v>40.412999999999997</v>
      </c>
      <c r="AG13" s="141">
        <v>39.563000000000002</v>
      </c>
      <c r="AH13" s="141">
        <v>39.857999999999997</v>
      </c>
      <c r="AI13" s="141">
        <v>39.506999999999998</v>
      </c>
      <c r="AJ13" s="141">
        <v>39.893999999999998</v>
      </c>
      <c r="AK13" s="141">
        <v>40.055999999999997</v>
      </c>
      <c r="AL13" s="141">
        <v>40.195</v>
      </c>
      <c r="AM13" s="141">
        <v>39.835000000000001</v>
      </c>
      <c r="AN13" s="141">
        <v>39.862000000000002</v>
      </c>
      <c r="AO13" s="141">
        <v>39.478999999999999</v>
      </c>
      <c r="AP13" s="141">
        <v>39.569000000000003</v>
      </c>
      <c r="AQ13" s="141">
        <v>39.47</v>
      </c>
      <c r="AR13" s="141">
        <v>39.593000000000004</v>
      </c>
      <c r="AS13" s="141">
        <v>39.695</v>
      </c>
      <c r="AT13" s="141">
        <v>40.018000000000001</v>
      </c>
      <c r="AU13" s="141">
        <v>39.582000000000001</v>
      </c>
      <c r="AV13" s="141">
        <v>39.637999999999998</v>
      </c>
      <c r="AW13" s="142">
        <v>39.524000000000001</v>
      </c>
    </row>
    <row r="14" spans="1:49" s="2" customFormat="1" ht="24.9" customHeight="1">
      <c r="A14" s="53">
        <v>8</v>
      </c>
      <c r="B14" s="298" t="s">
        <v>188</v>
      </c>
      <c r="C14" s="55">
        <v>11</v>
      </c>
      <c r="D14" s="368">
        <f>COUNTIF(W5:W134,"&gt;00")+1</f>
        <v>110</v>
      </c>
      <c r="E14" s="369">
        <f t="shared" si="2"/>
        <v>645</v>
      </c>
      <c r="F14" s="271">
        <f>MIN(W5:W136)</f>
        <v>39.774999999999999</v>
      </c>
      <c r="G14" s="371">
        <f>AVERAGE(W5:W136)</f>
        <v>40.067220183486242</v>
      </c>
      <c r="H14" s="372">
        <f t="shared" si="0"/>
        <v>0.29222018348624346</v>
      </c>
      <c r="I14" s="84">
        <v>0.30820601851851853</v>
      </c>
      <c r="J14" s="86">
        <f t="shared" si="1"/>
        <v>5.2199074074074092E-2</v>
      </c>
      <c r="K14" s="155">
        <f>J14+K11</f>
        <v>0.14925925925925926</v>
      </c>
      <c r="L14" s="159">
        <v>141.58199999999999</v>
      </c>
      <c r="M14" s="162"/>
      <c r="N14" s="44"/>
      <c r="P14" s="140">
        <v>39.951999999999998</v>
      </c>
      <c r="Q14" s="141">
        <v>40.250999999999998</v>
      </c>
      <c r="R14" s="141">
        <v>40.204999999999998</v>
      </c>
      <c r="S14" s="141">
        <v>40.222000000000001</v>
      </c>
      <c r="T14" s="141">
        <v>40.036000000000001</v>
      </c>
      <c r="U14" s="141">
        <v>40.104999999999997</v>
      </c>
      <c r="V14" s="141">
        <v>40.066000000000003</v>
      </c>
      <c r="W14" s="141">
        <v>40.094000000000001</v>
      </c>
      <c r="X14" s="141">
        <v>40.295000000000002</v>
      </c>
      <c r="Y14" s="141">
        <v>40.177999999999997</v>
      </c>
      <c r="Z14" s="141">
        <v>40.107999999999997</v>
      </c>
      <c r="AA14" s="141">
        <v>40.054000000000002</v>
      </c>
      <c r="AB14" s="141">
        <v>40.116</v>
      </c>
      <c r="AC14" s="141">
        <v>39.554000000000002</v>
      </c>
      <c r="AD14" s="141">
        <v>39.771000000000001</v>
      </c>
      <c r="AE14" s="141">
        <v>39.655999999999999</v>
      </c>
      <c r="AF14" s="141">
        <v>39.848999999999997</v>
      </c>
      <c r="AG14" s="141">
        <v>39.698999999999998</v>
      </c>
      <c r="AH14" s="141">
        <v>40.250999999999998</v>
      </c>
      <c r="AI14" s="141">
        <v>39.595999999999997</v>
      </c>
      <c r="AJ14" s="141">
        <v>40.927999999999997</v>
      </c>
      <c r="AK14" s="141">
        <v>40.526000000000003</v>
      </c>
      <c r="AL14" s="141">
        <v>39.914999999999999</v>
      </c>
      <c r="AM14" s="141">
        <v>39.904000000000003</v>
      </c>
      <c r="AN14" s="141">
        <v>39.808</v>
      </c>
      <c r="AO14" s="141">
        <v>39.677999999999997</v>
      </c>
      <c r="AP14" s="141">
        <v>39.615000000000002</v>
      </c>
      <c r="AQ14" s="141">
        <v>39.404000000000003</v>
      </c>
      <c r="AR14" s="141">
        <v>39.468000000000004</v>
      </c>
      <c r="AS14" s="141">
        <v>39.859000000000002</v>
      </c>
      <c r="AT14" s="141">
        <v>40.017000000000003</v>
      </c>
      <c r="AU14" s="141">
        <v>39.487000000000002</v>
      </c>
      <c r="AV14" s="141">
        <v>39.628</v>
      </c>
      <c r="AW14" s="142">
        <v>39.508000000000003</v>
      </c>
    </row>
    <row r="15" spans="1:49" s="2" customFormat="1" ht="24.9" customHeight="1">
      <c r="A15" s="506">
        <v>9</v>
      </c>
      <c r="B15" s="512" t="s">
        <v>195</v>
      </c>
      <c r="C15" s="510">
        <v>4</v>
      </c>
      <c r="D15" s="368">
        <f>COUNTIF(X5:X134,"&gt;00")+1</f>
        <v>51</v>
      </c>
      <c r="E15" s="369">
        <f t="shared" si="2"/>
        <v>696</v>
      </c>
      <c r="F15" s="373">
        <f>MIN(X5:X136)</f>
        <v>39.962000000000003</v>
      </c>
      <c r="G15" s="371">
        <f>AVERAGE(X5:X136)</f>
        <v>40.263639999999995</v>
      </c>
      <c r="H15" s="372">
        <f t="shared" si="0"/>
        <v>0.30163999999999191</v>
      </c>
      <c r="I15" s="508">
        <v>0.34519675925925924</v>
      </c>
      <c r="J15" s="504">
        <f t="shared" si="1"/>
        <v>3.6990740740740713E-2</v>
      </c>
      <c r="K15" s="502">
        <f>J15+K13</f>
        <v>0.12091435185185183</v>
      </c>
      <c r="L15" s="158">
        <v>478.31299999999999</v>
      </c>
      <c r="M15" s="162" t="s">
        <v>222</v>
      </c>
      <c r="N15" s="44" t="s">
        <v>223</v>
      </c>
      <c r="P15" s="140">
        <v>39.982999999999997</v>
      </c>
      <c r="Q15" s="141">
        <v>40.378</v>
      </c>
      <c r="R15" s="141">
        <v>40.158000000000001</v>
      </c>
      <c r="S15" s="141">
        <v>40.238999999999997</v>
      </c>
      <c r="T15" s="141">
        <v>40.243000000000002</v>
      </c>
      <c r="U15" s="141">
        <v>40.069000000000003</v>
      </c>
      <c r="V15" s="141">
        <v>40.417999999999999</v>
      </c>
      <c r="W15" s="141">
        <v>41.189</v>
      </c>
      <c r="X15" s="141">
        <v>40.131999999999998</v>
      </c>
      <c r="Y15" s="141">
        <v>40.082999999999998</v>
      </c>
      <c r="Z15" s="141">
        <v>40.112000000000002</v>
      </c>
      <c r="AA15" s="141">
        <v>39.874000000000002</v>
      </c>
      <c r="AB15" s="141">
        <v>40.628999999999998</v>
      </c>
      <c r="AC15" s="141">
        <v>39.777999999999999</v>
      </c>
      <c r="AD15" s="141">
        <v>39.826000000000001</v>
      </c>
      <c r="AE15" s="141">
        <v>39.814</v>
      </c>
      <c r="AF15" s="141">
        <v>39.826000000000001</v>
      </c>
      <c r="AG15" s="141">
        <v>39.512</v>
      </c>
      <c r="AH15" s="141">
        <v>40.265999999999998</v>
      </c>
      <c r="AI15" s="141">
        <v>39.625</v>
      </c>
      <c r="AJ15" s="141">
        <v>39.72</v>
      </c>
      <c r="AK15" s="141">
        <v>40.247</v>
      </c>
      <c r="AL15" s="141">
        <v>39.9</v>
      </c>
      <c r="AM15" s="141">
        <v>39.874000000000002</v>
      </c>
      <c r="AN15" s="141">
        <v>39.911000000000001</v>
      </c>
      <c r="AO15" s="141">
        <v>39.555</v>
      </c>
      <c r="AP15" s="141">
        <v>39.704999999999998</v>
      </c>
      <c r="AQ15" s="141">
        <v>39.506999999999998</v>
      </c>
      <c r="AR15" s="141">
        <v>39.496000000000002</v>
      </c>
      <c r="AS15" s="141">
        <v>39.732999999999997</v>
      </c>
      <c r="AT15" s="141">
        <v>39.933999999999997</v>
      </c>
      <c r="AU15" s="141">
        <v>39.774999999999999</v>
      </c>
      <c r="AV15" s="141">
        <v>39.734999999999999</v>
      </c>
      <c r="AW15" s="142">
        <v>39.494999999999997</v>
      </c>
    </row>
    <row r="16" spans="1:49" s="2" customFormat="1" ht="24.9" customHeight="1">
      <c r="A16" s="507"/>
      <c r="B16" s="513"/>
      <c r="C16" s="511"/>
      <c r="D16" s="368">
        <f>COUNTIF(Y5:Y134,"&gt;00")+1</f>
        <v>15</v>
      </c>
      <c r="E16" s="369">
        <f t="shared" si="2"/>
        <v>711</v>
      </c>
      <c r="F16" s="373">
        <f>MIN(Y5:Y136)</f>
        <v>40.033000000000001</v>
      </c>
      <c r="G16" s="371">
        <f>AVERAGE(Y5:Y136)</f>
        <v>40.383285714285719</v>
      </c>
      <c r="H16" s="372">
        <f t="shared" si="0"/>
        <v>0.35028571428571809</v>
      </c>
      <c r="I16" s="509"/>
      <c r="J16" s="505"/>
      <c r="K16" s="503"/>
      <c r="L16" s="159">
        <v>141.828</v>
      </c>
      <c r="M16" s="162"/>
      <c r="N16" s="44"/>
      <c r="P16" s="140">
        <v>39.97</v>
      </c>
      <c r="Q16" s="141">
        <v>40.517000000000003</v>
      </c>
      <c r="R16" s="141">
        <v>40.101999999999997</v>
      </c>
      <c r="S16" s="141">
        <v>40.189</v>
      </c>
      <c r="T16" s="141">
        <v>40.034999999999997</v>
      </c>
      <c r="U16" s="141">
        <v>40.356999999999999</v>
      </c>
      <c r="V16" s="141">
        <v>40.369</v>
      </c>
      <c r="W16" s="141">
        <v>40.302</v>
      </c>
      <c r="X16" s="141">
        <v>40.261000000000003</v>
      </c>
      <c r="Y16" s="141">
        <v>40.265999999999998</v>
      </c>
      <c r="Z16" s="141">
        <v>39.944000000000003</v>
      </c>
      <c r="AA16" s="141">
        <v>39.871000000000002</v>
      </c>
      <c r="AB16" s="141">
        <v>39.902000000000001</v>
      </c>
      <c r="AC16" s="141">
        <v>39.765000000000001</v>
      </c>
      <c r="AD16" s="141">
        <v>39.860999999999997</v>
      </c>
      <c r="AE16" s="141">
        <v>39.914000000000001</v>
      </c>
      <c r="AF16" s="141">
        <v>39.920999999999999</v>
      </c>
      <c r="AG16" s="141">
        <v>39.634</v>
      </c>
      <c r="AH16" s="141">
        <v>39.951000000000001</v>
      </c>
      <c r="AI16" s="141">
        <v>39.665999999999997</v>
      </c>
      <c r="AJ16" s="141">
        <v>39.534999999999997</v>
      </c>
      <c r="AK16" s="141">
        <v>39.729999999999997</v>
      </c>
      <c r="AL16" s="141">
        <v>39.933999999999997</v>
      </c>
      <c r="AM16" s="141">
        <v>39.804000000000002</v>
      </c>
      <c r="AN16" s="141">
        <v>39.658000000000001</v>
      </c>
      <c r="AO16" s="141">
        <v>39.472000000000001</v>
      </c>
      <c r="AP16" s="141">
        <v>39.585999999999999</v>
      </c>
      <c r="AQ16" s="141">
        <v>39.622</v>
      </c>
      <c r="AR16" s="141">
        <v>39.463000000000001</v>
      </c>
      <c r="AS16" s="141">
        <v>39.709000000000003</v>
      </c>
      <c r="AT16" s="141">
        <v>40.01</v>
      </c>
      <c r="AU16" s="141">
        <v>39.584000000000003</v>
      </c>
      <c r="AV16" s="141">
        <v>39.646000000000001</v>
      </c>
      <c r="AW16" s="142">
        <v>39.554000000000002</v>
      </c>
    </row>
    <row r="17" spans="1:49" s="2" customFormat="1" ht="24.9" customHeight="1">
      <c r="A17" s="53">
        <v>10</v>
      </c>
      <c r="B17" s="298" t="s">
        <v>193</v>
      </c>
      <c r="C17" s="55">
        <v>44</v>
      </c>
      <c r="D17" s="368">
        <f>COUNTIF(Z5:Z134,"&gt;00")+1</f>
        <v>30</v>
      </c>
      <c r="E17" s="369">
        <f t="shared" si="2"/>
        <v>741</v>
      </c>
      <c r="F17" s="373">
        <f>MIN(Z5:Z136)</f>
        <v>39.862000000000002</v>
      </c>
      <c r="G17" s="371">
        <f>AVERAGE(Z5:Z136)</f>
        <v>40.206000000000003</v>
      </c>
      <c r="H17" s="372">
        <f t="shared" si="0"/>
        <v>0.34400000000000119</v>
      </c>
      <c r="I17" s="84">
        <v>0.36035879629629625</v>
      </c>
      <c r="J17" s="86">
        <f>I17-I15</f>
        <v>1.5162037037037002E-2</v>
      </c>
      <c r="K17" s="155">
        <f>J17+K10</f>
        <v>7.0208333333333303E-2</v>
      </c>
      <c r="L17" s="159">
        <v>141.21899999999999</v>
      </c>
      <c r="M17" s="162"/>
      <c r="N17" s="44"/>
      <c r="P17" s="140">
        <v>40.103000000000002</v>
      </c>
      <c r="Q17" s="141">
        <v>40.353000000000002</v>
      </c>
      <c r="R17" s="141">
        <v>40.213999999999999</v>
      </c>
      <c r="S17" s="141">
        <v>40.192</v>
      </c>
      <c r="T17" s="141">
        <v>40.012999999999998</v>
      </c>
      <c r="U17" s="141">
        <v>40.841000000000001</v>
      </c>
      <c r="V17" s="141">
        <v>40.216999999999999</v>
      </c>
      <c r="W17" s="141">
        <v>40.21</v>
      </c>
      <c r="X17" s="141">
        <v>39.972000000000001</v>
      </c>
      <c r="Y17" s="141">
        <v>40.055</v>
      </c>
      <c r="Z17" s="141">
        <v>39.972000000000001</v>
      </c>
      <c r="AA17" s="141">
        <v>39.968000000000004</v>
      </c>
      <c r="AB17" s="141">
        <v>39.856000000000002</v>
      </c>
      <c r="AC17" s="141">
        <v>39.801000000000002</v>
      </c>
      <c r="AD17" s="141">
        <v>39.838999999999999</v>
      </c>
      <c r="AE17" s="141">
        <v>39.81</v>
      </c>
      <c r="AF17" s="141">
        <v>40.066000000000003</v>
      </c>
      <c r="AG17" s="141">
        <v>39.499000000000002</v>
      </c>
      <c r="AH17" s="141">
        <v>40.051000000000002</v>
      </c>
      <c r="AI17" s="141">
        <v>39.454999999999998</v>
      </c>
      <c r="AJ17" s="141">
        <v>39.619999999999997</v>
      </c>
      <c r="AK17" s="141">
        <v>39.819000000000003</v>
      </c>
      <c r="AL17" s="141">
        <v>39.75</v>
      </c>
      <c r="AM17" s="141">
        <v>39.777999999999999</v>
      </c>
      <c r="AN17" s="141">
        <v>39.692999999999998</v>
      </c>
      <c r="AO17" s="141">
        <v>39.521999999999998</v>
      </c>
      <c r="AP17" s="141">
        <v>39.567999999999998</v>
      </c>
      <c r="AQ17" s="141">
        <v>39.627000000000002</v>
      </c>
      <c r="AR17" s="141">
        <v>39.481000000000002</v>
      </c>
      <c r="AS17" s="141">
        <v>39.506</v>
      </c>
      <c r="AT17" s="141">
        <v>39.886000000000003</v>
      </c>
      <c r="AU17" s="141">
        <v>39.545999999999999</v>
      </c>
      <c r="AV17" s="141">
        <v>39.582000000000001</v>
      </c>
      <c r="AW17" s="142">
        <v>39.570999999999998</v>
      </c>
    </row>
    <row r="18" spans="1:49" s="2" customFormat="1" ht="24.9" customHeight="1">
      <c r="A18" s="53">
        <v>11</v>
      </c>
      <c r="B18" s="298" t="s">
        <v>193</v>
      </c>
      <c r="C18" s="55">
        <v>4</v>
      </c>
      <c r="D18" s="368">
        <f>COUNTIF(AA5:AA134,"&gt;00")+1</f>
        <v>75</v>
      </c>
      <c r="E18" s="369">
        <f t="shared" si="2"/>
        <v>816</v>
      </c>
      <c r="F18" s="373">
        <f>MIN(AA5:AA136)</f>
        <v>39.533999999999999</v>
      </c>
      <c r="G18" s="371">
        <f>AVERAGE(AA5:AA136)</f>
        <v>39.960810810810784</v>
      </c>
      <c r="H18" s="372">
        <f t="shared" si="0"/>
        <v>0.42681081081078531</v>
      </c>
      <c r="I18" s="84">
        <v>0.39621527777777782</v>
      </c>
      <c r="J18" s="86">
        <f t="shared" si="1"/>
        <v>3.5856481481481572E-2</v>
      </c>
      <c r="K18" s="155">
        <f>J18+K17</f>
        <v>0.10606481481481488</v>
      </c>
      <c r="L18" s="161">
        <v>140.88200000000001</v>
      </c>
      <c r="M18" s="162"/>
      <c r="N18" s="44"/>
      <c r="P18" s="140">
        <v>39.981999999999999</v>
      </c>
      <c r="Q18" s="141">
        <v>40.325000000000003</v>
      </c>
      <c r="R18" s="141">
        <v>40.082000000000001</v>
      </c>
      <c r="S18" s="141">
        <v>40.277000000000001</v>
      </c>
      <c r="T18" s="141">
        <v>40.026000000000003</v>
      </c>
      <c r="U18" s="141">
        <v>40.326999999999998</v>
      </c>
      <c r="V18" s="141">
        <v>40.134</v>
      </c>
      <c r="W18" s="141">
        <v>40.058999999999997</v>
      </c>
      <c r="X18" s="141">
        <v>40.735999999999997</v>
      </c>
      <c r="Y18" s="141">
        <v>40.604999999999997</v>
      </c>
      <c r="Z18" s="141">
        <v>39.862000000000002</v>
      </c>
      <c r="AA18" s="141">
        <v>39.707000000000001</v>
      </c>
      <c r="AB18" s="141">
        <v>39.715000000000003</v>
      </c>
      <c r="AC18" s="141">
        <v>39.802999999999997</v>
      </c>
      <c r="AD18" s="141">
        <v>39.773000000000003</v>
      </c>
      <c r="AE18" s="141">
        <v>39.695</v>
      </c>
      <c r="AF18" s="141">
        <v>39.956000000000003</v>
      </c>
      <c r="AG18" s="141">
        <v>39.478000000000002</v>
      </c>
      <c r="AH18" s="141">
        <v>39.975999999999999</v>
      </c>
      <c r="AI18" s="141">
        <v>39.472999999999999</v>
      </c>
      <c r="AJ18" s="141">
        <v>39.588000000000001</v>
      </c>
      <c r="AK18" s="141">
        <v>39.951000000000001</v>
      </c>
      <c r="AL18" s="141">
        <v>39.822000000000003</v>
      </c>
      <c r="AM18" s="141">
        <v>39.914999999999999</v>
      </c>
      <c r="AN18" s="141">
        <v>39.677999999999997</v>
      </c>
      <c r="AO18" s="141">
        <v>39.631</v>
      </c>
      <c r="AP18" s="141">
        <v>39.613</v>
      </c>
      <c r="AQ18" s="141">
        <v>39.665999999999997</v>
      </c>
      <c r="AR18" s="141">
        <v>39.383000000000003</v>
      </c>
      <c r="AS18" s="141">
        <v>39.491</v>
      </c>
      <c r="AT18" s="141">
        <v>39.81</v>
      </c>
      <c r="AU18" s="141">
        <v>39.415999999999997</v>
      </c>
      <c r="AV18" s="141">
        <v>39.792999999999999</v>
      </c>
      <c r="AW18" s="142">
        <v>39.539000000000001</v>
      </c>
    </row>
    <row r="19" spans="1:49" s="2" customFormat="1" ht="24.9" customHeight="1">
      <c r="A19" s="53">
        <v>12</v>
      </c>
      <c r="B19" s="298" t="s">
        <v>195</v>
      </c>
      <c r="C19" s="55">
        <v>6</v>
      </c>
      <c r="D19" s="368">
        <f>COUNTIF(AB5:AB134,"&gt;00")+1</f>
        <v>52</v>
      </c>
      <c r="E19" s="369">
        <f t="shared" si="2"/>
        <v>868</v>
      </c>
      <c r="F19" s="373">
        <f>MIN(AB5:AB136)</f>
        <v>39.639000000000003</v>
      </c>
      <c r="G19" s="371">
        <f>AVERAGE(AB5:AB136)</f>
        <v>40.02058823529412</v>
      </c>
      <c r="H19" s="372">
        <f t="shared" si="0"/>
        <v>0.38158823529411734</v>
      </c>
      <c r="I19" s="84">
        <v>0.42145833333333332</v>
      </c>
      <c r="J19" s="86">
        <f t="shared" si="1"/>
        <v>2.5243055555555505E-2</v>
      </c>
      <c r="K19" s="155">
        <f>J19+K15</f>
        <v>0.14615740740740735</v>
      </c>
      <c r="L19" s="161">
        <v>140.31</v>
      </c>
      <c r="M19" s="162"/>
      <c r="N19" s="44"/>
      <c r="P19" s="140">
        <v>39.973999999999997</v>
      </c>
      <c r="Q19" s="141">
        <v>40.371000000000002</v>
      </c>
      <c r="R19" s="141">
        <v>40.084000000000003</v>
      </c>
      <c r="S19" s="141">
        <v>40.298000000000002</v>
      </c>
      <c r="T19" s="141">
        <v>39.991</v>
      </c>
      <c r="U19" s="141">
        <v>40.103000000000002</v>
      </c>
      <c r="V19" s="141">
        <v>40.085000000000001</v>
      </c>
      <c r="W19" s="141">
        <v>40.185000000000002</v>
      </c>
      <c r="X19" s="141">
        <v>40.179000000000002</v>
      </c>
      <c r="Y19" s="43"/>
      <c r="Z19" s="141">
        <v>40.064999999999998</v>
      </c>
      <c r="AA19" s="141">
        <v>39.963000000000001</v>
      </c>
      <c r="AB19" s="141">
        <v>40.716999999999999</v>
      </c>
      <c r="AC19" s="141">
        <v>39.786000000000001</v>
      </c>
      <c r="AD19" s="141">
        <v>39.771000000000001</v>
      </c>
      <c r="AE19" s="141">
        <v>39.694000000000003</v>
      </c>
      <c r="AF19" s="141">
        <v>39.923999999999999</v>
      </c>
      <c r="AG19" s="141">
        <v>39.484999999999999</v>
      </c>
      <c r="AH19" s="141">
        <v>39.909999999999997</v>
      </c>
      <c r="AI19" s="141">
        <v>39.433999999999997</v>
      </c>
      <c r="AJ19" s="141">
        <v>39.798999999999999</v>
      </c>
      <c r="AK19" s="141">
        <v>39.737000000000002</v>
      </c>
      <c r="AL19" s="141">
        <v>39.692</v>
      </c>
      <c r="AM19" s="141">
        <v>39.746000000000002</v>
      </c>
      <c r="AN19" s="141">
        <v>39.552999999999997</v>
      </c>
      <c r="AO19" s="141">
        <v>39.680999999999997</v>
      </c>
      <c r="AP19" s="141">
        <v>39.631</v>
      </c>
      <c r="AQ19" s="141">
        <v>39.475000000000001</v>
      </c>
      <c r="AR19" s="141">
        <v>39.466999999999999</v>
      </c>
      <c r="AS19" s="141">
        <v>39.616999999999997</v>
      </c>
      <c r="AT19" s="141">
        <v>40.212000000000003</v>
      </c>
      <c r="AU19" s="141">
        <v>39.564</v>
      </c>
      <c r="AV19" s="141">
        <v>39.680999999999997</v>
      </c>
      <c r="AW19" s="142">
        <v>39.636000000000003</v>
      </c>
    </row>
    <row r="20" spans="1:49" s="2" customFormat="1" ht="24.9" customHeight="1">
      <c r="A20" s="182">
        <v>13</v>
      </c>
      <c r="B20" s="380" t="s">
        <v>195</v>
      </c>
      <c r="C20" s="176">
        <v>5</v>
      </c>
      <c r="D20" s="368">
        <f>COUNTIF(AC5:AC134,"&gt;00")+1</f>
        <v>116</v>
      </c>
      <c r="E20" s="369">
        <f t="shared" si="2"/>
        <v>984</v>
      </c>
      <c r="F20" s="373">
        <f>MIN(AC5:AC136)</f>
        <v>39.450000000000003</v>
      </c>
      <c r="G20" s="371">
        <f>AVERAGE(AC5:AC136)</f>
        <v>39.814678260869563</v>
      </c>
      <c r="H20" s="372">
        <f t="shared" si="0"/>
        <v>0.36467826086956023</v>
      </c>
      <c r="I20" s="130">
        <v>0.47608796296296302</v>
      </c>
      <c r="J20" s="131">
        <f t="shared" si="1"/>
        <v>5.4629629629629695E-2</v>
      </c>
      <c r="K20" s="152">
        <f>J20+K19</f>
        <v>0.20078703703703704</v>
      </c>
      <c r="L20" s="159">
        <v>141.83199999999999</v>
      </c>
      <c r="M20" s="162"/>
      <c r="N20" s="44"/>
      <c r="P20" s="140">
        <v>40.040999999999997</v>
      </c>
      <c r="Q20" s="141">
        <v>40.354999999999997</v>
      </c>
      <c r="R20" s="141">
        <v>40.183</v>
      </c>
      <c r="S20" s="141">
        <v>40.222000000000001</v>
      </c>
      <c r="T20" s="141">
        <v>40.1</v>
      </c>
      <c r="U20" s="141">
        <v>40.048000000000002</v>
      </c>
      <c r="V20" s="141">
        <v>40.616</v>
      </c>
      <c r="W20" s="141">
        <v>40.067</v>
      </c>
      <c r="X20" s="141">
        <v>40.250999999999998</v>
      </c>
      <c r="Y20" s="43"/>
      <c r="Z20" s="141">
        <v>40.448999999999998</v>
      </c>
      <c r="AA20" s="141">
        <v>40.628</v>
      </c>
      <c r="AB20" s="141">
        <v>40.231999999999999</v>
      </c>
      <c r="AC20" s="141">
        <v>39.579000000000001</v>
      </c>
      <c r="AD20" s="141">
        <v>39.819000000000003</v>
      </c>
      <c r="AE20" s="141">
        <v>39.722999999999999</v>
      </c>
      <c r="AF20" s="141">
        <v>39.886000000000003</v>
      </c>
      <c r="AG20" s="141">
        <v>39.536000000000001</v>
      </c>
      <c r="AH20" s="141">
        <v>39.82</v>
      </c>
      <c r="AI20" s="141">
        <v>39.445</v>
      </c>
      <c r="AJ20" s="141">
        <v>39.844999999999999</v>
      </c>
      <c r="AK20" s="141">
        <v>39.825000000000003</v>
      </c>
      <c r="AL20" s="141">
        <v>39.664000000000001</v>
      </c>
      <c r="AM20" s="141">
        <v>39.948</v>
      </c>
      <c r="AN20" s="141">
        <v>39.652999999999999</v>
      </c>
      <c r="AO20" s="141">
        <v>39.648000000000003</v>
      </c>
      <c r="AP20" s="141">
        <v>39.555</v>
      </c>
      <c r="AQ20" s="141">
        <v>39.475000000000001</v>
      </c>
      <c r="AR20" s="141">
        <v>39.5</v>
      </c>
      <c r="AS20" s="141">
        <v>39.545999999999999</v>
      </c>
      <c r="AT20" s="141">
        <v>39.893000000000001</v>
      </c>
      <c r="AU20" s="141">
        <v>39.390999999999998</v>
      </c>
      <c r="AV20" s="141">
        <v>39.847999999999999</v>
      </c>
      <c r="AW20" s="142">
        <v>39.537999999999997</v>
      </c>
    </row>
    <row r="21" spans="1:49" s="2" customFormat="1" ht="24.9" customHeight="1">
      <c r="A21" s="171">
        <v>14</v>
      </c>
      <c r="B21" s="376" t="s">
        <v>191</v>
      </c>
      <c r="C21" s="168">
        <v>21</v>
      </c>
      <c r="D21" s="201">
        <f>COUNTIF(AD5:AD134,"&gt;00")+1</f>
        <v>107</v>
      </c>
      <c r="E21" s="206">
        <f t="shared" si="2"/>
        <v>1091</v>
      </c>
      <c r="F21" s="373">
        <f>MIN(AD5:AD136)</f>
        <v>39.520000000000003</v>
      </c>
      <c r="G21" s="204">
        <f>AVERAGE(AD5:AD136)</f>
        <v>39.79682075471699</v>
      </c>
      <c r="H21" s="203">
        <f t="shared" si="0"/>
        <v>0.27682075471698653</v>
      </c>
      <c r="I21" s="167">
        <v>0.52655092592592589</v>
      </c>
      <c r="J21" s="87">
        <f t="shared" si="1"/>
        <v>5.0462962962962876E-2</v>
      </c>
      <c r="K21" s="155">
        <f>J21</f>
        <v>5.0462962962962876E-2</v>
      </c>
      <c r="L21" s="159">
        <v>142.30099999999999</v>
      </c>
      <c r="M21" s="162"/>
      <c r="N21" s="44"/>
      <c r="P21" s="140">
        <v>40.020000000000003</v>
      </c>
      <c r="Q21" s="141">
        <v>40.386000000000003</v>
      </c>
      <c r="R21" s="141">
        <v>40.18</v>
      </c>
      <c r="S21" s="141">
        <v>40.088000000000001</v>
      </c>
      <c r="T21" s="141">
        <v>40.159999999999997</v>
      </c>
      <c r="U21" s="141">
        <v>40.213000000000001</v>
      </c>
      <c r="V21" s="141">
        <v>40.292999999999999</v>
      </c>
      <c r="W21" s="141">
        <v>40.046999999999997</v>
      </c>
      <c r="X21" s="141">
        <v>40.238999999999997</v>
      </c>
      <c r="Y21" s="43"/>
      <c r="Z21" s="141">
        <v>40.246000000000002</v>
      </c>
      <c r="AA21" s="141">
        <v>39.915999999999997</v>
      </c>
      <c r="AB21" s="141">
        <v>40.046999999999997</v>
      </c>
      <c r="AC21" s="141">
        <v>39.704000000000001</v>
      </c>
      <c r="AD21" s="141">
        <v>40.031999999999996</v>
      </c>
      <c r="AE21" s="141">
        <v>39.697000000000003</v>
      </c>
      <c r="AF21" s="141">
        <v>39.793999999999997</v>
      </c>
      <c r="AG21" s="141">
        <v>39.518999999999998</v>
      </c>
      <c r="AH21" s="141">
        <v>39.936999999999998</v>
      </c>
      <c r="AI21" s="141">
        <v>39.505000000000003</v>
      </c>
      <c r="AJ21" s="141">
        <v>39.593000000000004</v>
      </c>
      <c r="AK21" s="141">
        <v>39.837000000000003</v>
      </c>
      <c r="AL21" s="141">
        <v>40.024000000000001</v>
      </c>
      <c r="AM21" s="141">
        <v>39.927999999999997</v>
      </c>
      <c r="AN21" s="141">
        <v>39.619999999999997</v>
      </c>
      <c r="AO21" s="141">
        <v>39.603999999999999</v>
      </c>
      <c r="AP21" s="141">
        <v>39.697000000000003</v>
      </c>
      <c r="AQ21" s="141">
        <v>39.521999999999998</v>
      </c>
      <c r="AR21" s="141">
        <v>39.593000000000004</v>
      </c>
      <c r="AS21" s="141">
        <v>39.68</v>
      </c>
      <c r="AT21" s="141">
        <v>39.96</v>
      </c>
      <c r="AU21" s="141">
        <v>39.451000000000001</v>
      </c>
      <c r="AV21" s="141">
        <v>39.673999999999999</v>
      </c>
      <c r="AW21" s="142">
        <v>39.494</v>
      </c>
    </row>
    <row r="22" spans="1:49" s="2" customFormat="1" ht="24.9" customHeight="1">
      <c r="A22" s="53">
        <v>15</v>
      </c>
      <c r="B22" s="376" t="s">
        <v>191</v>
      </c>
      <c r="C22" s="55">
        <v>5</v>
      </c>
      <c r="D22" s="368">
        <f>COUNTIF(AE5:AE134,"&gt;00")+1</f>
        <v>31</v>
      </c>
      <c r="E22" s="369">
        <f t="shared" si="2"/>
        <v>1122</v>
      </c>
      <c r="F22" s="373">
        <f>MIN(AE5:AE136)</f>
        <v>39.597999999999999</v>
      </c>
      <c r="G22" s="371">
        <f>AVERAGE(AE5:AE136)</f>
        <v>39.84843333333334</v>
      </c>
      <c r="H22" s="372">
        <f t="shared" si="0"/>
        <v>0.25043333333334061</v>
      </c>
      <c r="I22" s="84">
        <v>0.54203703703703698</v>
      </c>
      <c r="J22" s="86">
        <f t="shared" si="1"/>
        <v>1.5486111111111089E-2</v>
      </c>
      <c r="K22" s="155">
        <f>J22+K21</f>
        <v>6.5949074074073966E-2</v>
      </c>
      <c r="L22" s="161">
        <v>140.99199999999999</v>
      </c>
      <c r="M22" s="162"/>
      <c r="N22" s="44"/>
      <c r="P22" s="140">
        <v>40.067</v>
      </c>
      <c r="Q22" s="141">
        <v>40.167999999999999</v>
      </c>
      <c r="R22" s="141">
        <v>40.097000000000001</v>
      </c>
      <c r="S22" s="141">
        <v>40.338999999999999</v>
      </c>
      <c r="T22" s="141">
        <v>39.912999999999997</v>
      </c>
      <c r="U22" s="141">
        <v>40.106999999999999</v>
      </c>
      <c r="V22" s="141">
        <v>40.292000000000002</v>
      </c>
      <c r="W22" s="141">
        <v>40.207000000000001</v>
      </c>
      <c r="X22" s="141">
        <v>40.000999999999998</v>
      </c>
      <c r="Y22" s="43"/>
      <c r="Z22" s="141">
        <v>40.075000000000003</v>
      </c>
      <c r="AA22" s="141">
        <v>39.991</v>
      </c>
      <c r="AB22" s="141">
        <v>39.872</v>
      </c>
      <c r="AC22" s="141">
        <v>39.933999999999997</v>
      </c>
      <c r="AD22" s="141">
        <v>39.706000000000003</v>
      </c>
      <c r="AE22" s="141">
        <v>39.597999999999999</v>
      </c>
      <c r="AF22" s="141">
        <v>39.767000000000003</v>
      </c>
      <c r="AG22" s="141">
        <v>39.643000000000001</v>
      </c>
      <c r="AH22" s="141">
        <v>39.962000000000003</v>
      </c>
      <c r="AI22" s="141">
        <v>39.508000000000003</v>
      </c>
      <c r="AJ22" s="141">
        <v>39.658000000000001</v>
      </c>
      <c r="AK22" s="141">
        <v>39.692999999999998</v>
      </c>
      <c r="AL22" s="141">
        <v>39.930999999999997</v>
      </c>
      <c r="AM22" s="141">
        <v>39.825000000000003</v>
      </c>
      <c r="AN22" s="141">
        <v>39.697000000000003</v>
      </c>
      <c r="AO22" s="141">
        <v>39.536999999999999</v>
      </c>
      <c r="AP22" s="141">
        <v>39.465000000000003</v>
      </c>
      <c r="AQ22" s="141">
        <v>39.631</v>
      </c>
      <c r="AR22" s="141">
        <v>39.505000000000003</v>
      </c>
      <c r="AS22" s="141">
        <v>39.648000000000003</v>
      </c>
      <c r="AT22" s="141">
        <v>39.911000000000001</v>
      </c>
      <c r="AU22" s="141">
        <v>39.607999999999997</v>
      </c>
      <c r="AV22" s="141">
        <v>39.655000000000001</v>
      </c>
      <c r="AW22" s="142">
        <v>39.723999999999997</v>
      </c>
    </row>
    <row r="23" spans="1:49" s="2" customFormat="1" ht="24.9" customHeight="1">
      <c r="A23" s="53">
        <v>16</v>
      </c>
      <c r="B23" s="376" t="s">
        <v>191</v>
      </c>
      <c r="C23" s="55">
        <v>21</v>
      </c>
      <c r="D23" s="368">
        <f>COUNTIF(AF5:AF134,"&gt;00")+1</f>
        <v>73</v>
      </c>
      <c r="E23" s="369">
        <f t="shared" si="2"/>
        <v>1195</v>
      </c>
      <c r="F23" s="373">
        <f>MIN(AF5:AF136)</f>
        <v>39.552</v>
      </c>
      <c r="G23" s="371">
        <f>AVERAGE(AF5:AF136)</f>
        <v>39.849624999999989</v>
      </c>
      <c r="H23" s="372">
        <f t="shared" si="0"/>
        <v>0.29762499999998937</v>
      </c>
      <c r="I23" s="84">
        <v>0.57687500000000003</v>
      </c>
      <c r="J23" s="86">
        <f t="shared" si="1"/>
        <v>3.4837962962963043E-2</v>
      </c>
      <c r="K23" s="155">
        <f>J23+K22</f>
        <v>0.10078703703703701</v>
      </c>
      <c r="L23" s="159">
        <v>141.495</v>
      </c>
      <c r="M23" s="162"/>
      <c r="N23" s="44"/>
      <c r="P23" s="140">
        <v>39.889000000000003</v>
      </c>
      <c r="Q23" s="141">
        <v>40.343000000000004</v>
      </c>
      <c r="R23" s="141">
        <v>40.158999999999999</v>
      </c>
      <c r="S23" s="141">
        <v>40.146000000000001</v>
      </c>
      <c r="T23" s="141">
        <v>39.948999999999998</v>
      </c>
      <c r="U23" s="141">
        <v>39.942999999999998</v>
      </c>
      <c r="V23" s="141">
        <v>40.332999999999998</v>
      </c>
      <c r="W23" s="141">
        <v>40.131</v>
      </c>
      <c r="X23" s="141">
        <v>40.485999999999997</v>
      </c>
      <c r="Y23" s="43"/>
      <c r="Z23" s="141">
        <v>39.887999999999998</v>
      </c>
      <c r="AA23" s="141">
        <v>39.96</v>
      </c>
      <c r="AB23" s="141">
        <v>39.807000000000002</v>
      </c>
      <c r="AC23" s="141">
        <v>39.529000000000003</v>
      </c>
      <c r="AD23" s="141">
        <v>39.887999999999998</v>
      </c>
      <c r="AE23" s="141">
        <v>39.747999999999998</v>
      </c>
      <c r="AF23" s="141">
        <v>39.645000000000003</v>
      </c>
      <c r="AG23" s="141">
        <v>39.317999999999998</v>
      </c>
      <c r="AH23" s="141">
        <v>40.082999999999998</v>
      </c>
      <c r="AI23" s="141">
        <v>39.322000000000003</v>
      </c>
      <c r="AJ23" s="141">
        <v>39.453000000000003</v>
      </c>
      <c r="AK23" s="141">
        <v>39.685000000000002</v>
      </c>
      <c r="AL23" s="141">
        <v>39.811</v>
      </c>
      <c r="AM23" s="141">
        <v>39.941000000000003</v>
      </c>
      <c r="AN23" s="141">
        <v>39.844999999999999</v>
      </c>
      <c r="AO23" s="141">
        <v>39.668999999999997</v>
      </c>
      <c r="AP23" s="141">
        <v>39.585999999999999</v>
      </c>
      <c r="AQ23" s="141">
        <v>39.777999999999999</v>
      </c>
      <c r="AR23" s="141">
        <v>39.442</v>
      </c>
      <c r="AS23" s="141">
        <v>39.582000000000001</v>
      </c>
      <c r="AT23" s="141">
        <v>39.771999999999998</v>
      </c>
      <c r="AU23" s="141">
        <v>39.908000000000001</v>
      </c>
      <c r="AV23" s="141">
        <v>39.712000000000003</v>
      </c>
      <c r="AW23" s="142">
        <v>39.555</v>
      </c>
    </row>
    <row r="24" spans="1:49" s="2" customFormat="1" ht="24.9" customHeight="1">
      <c r="A24" s="53">
        <v>17</v>
      </c>
      <c r="B24" s="298" t="s">
        <v>193</v>
      </c>
      <c r="C24" s="55">
        <v>10</v>
      </c>
      <c r="D24" s="368">
        <f>COUNTIF(AG5:AG134,"&gt;00")+1</f>
        <v>71</v>
      </c>
      <c r="E24" s="369">
        <f t="shared" si="2"/>
        <v>1266</v>
      </c>
      <c r="F24" s="373">
        <f>MIN(AG5:AG136)</f>
        <v>39.317999999999998</v>
      </c>
      <c r="G24" s="371">
        <f>AVERAGE(AG5:AG136)</f>
        <v>39.697014285714296</v>
      </c>
      <c r="H24" s="372">
        <f t="shared" si="0"/>
        <v>0.37901428571429818</v>
      </c>
      <c r="I24" s="84">
        <v>0.61068287037037039</v>
      </c>
      <c r="J24" s="86">
        <f t="shared" si="1"/>
        <v>3.3807870370370363E-2</v>
      </c>
      <c r="K24" s="155">
        <f>J24+K18</f>
        <v>0.13987268518518525</v>
      </c>
      <c r="L24" s="159">
        <v>141.423</v>
      </c>
      <c r="M24" s="162"/>
      <c r="N24" s="44"/>
      <c r="P24" s="140">
        <v>40.012999999999998</v>
      </c>
      <c r="Q24" s="141">
        <v>40.262</v>
      </c>
      <c r="R24" s="141">
        <v>40.075000000000003</v>
      </c>
      <c r="S24" s="141">
        <v>40.140999999999998</v>
      </c>
      <c r="T24" s="141">
        <v>40.182000000000002</v>
      </c>
      <c r="U24" s="141">
        <v>40.154000000000003</v>
      </c>
      <c r="V24" s="141">
        <v>39.993000000000002</v>
      </c>
      <c r="W24" s="141">
        <v>40.252000000000002</v>
      </c>
      <c r="X24" s="141">
        <v>40.058999999999997</v>
      </c>
      <c r="Y24" s="43"/>
      <c r="Z24" s="141">
        <v>40.661000000000001</v>
      </c>
      <c r="AA24" s="141">
        <v>39.923999999999999</v>
      </c>
      <c r="AB24" s="141">
        <v>39.787999999999997</v>
      </c>
      <c r="AC24" s="141">
        <v>40.006999999999998</v>
      </c>
      <c r="AD24" s="141">
        <v>39.770000000000003</v>
      </c>
      <c r="AE24" s="141">
        <v>39.718000000000004</v>
      </c>
      <c r="AF24" s="141">
        <v>39.616</v>
      </c>
      <c r="AG24" s="141">
        <v>39.51</v>
      </c>
      <c r="AH24" s="141">
        <v>40.000999999999998</v>
      </c>
      <c r="AI24" s="141">
        <v>39.432000000000002</v>
      </c>
      <c r="AJ24" s="141">
        <v>39.648000000000003</v>
      </c>
      <c r="AK24" s="141">
        <v>39.679000000000002</v>
      </c>
      <c r="AL24" s="141">
        <v>39.850999999999999</v>
      </c>
      <c r="AM24" s="141">
        <v>39.89</v>
      </c>
      <c r="AN24" s="141">
        <v>39.648000000000003</v>
      </c>
      <c r="AO24" s="141">
        <v>39.634</v>
      </c>
      <c r="AP24" s="141">
        <v>39.441000000000003</v>
      </c>
      <c r="AQ24" s="141">
        <v>39.534999999999997</v>
      </c>
      <c r="AR24" s="141">
        <v>39.433999999999997</v>
      </c>
      <c r="AS24" s="141">
        <v>39.576000000000001</v>
      </c>
      <c r="AT24" s="141">
        <v>39.86</v>
      </c>
      <c r="AU24" s="141">
        <v>39.475999999999999</v>
      </c>
      <c r="AV24" s="141">
        <v>39.843000000000004</v>
      </c>
      <c r="AW24" s="142">
        <v>39.633000000000003</v>
      </c>
    </row>
    <row r="25" spans="1:49" s="2" customFormat="1" ht="24.9" customHeight="1">
      <c r="A25" s="53">
        <v>18</v>
      </c>
      <c r="B25" s="376" t="s">
        <v>191</v>
      </c>
      <c r="C25" s="55">
        <v>9</v>
      </c>
      <c r="D25" s="368">
        <f>COUNTIF(AH5:AH134,"&gt;00")+1</f>
        <v>59</v>
      </c>
      <c r="E25" s="369">
        <f t="shared" si="2"/>
        <v>1325</v>
      </c>
      <c r="F25" s="373">
        <f>MIN(AH5:AH136)</f>
        <v>39.686999999999998</v>
      </c>
      <c r="G25" s="371">
        <f>AVERAGE(AH5:AH136)</f>
        <v>39.982241379310366</v>
      </c>
      <c r="H25" s="372">
        <f t="shared" si="0"/>
        <v>0.29524137931036876</v>
      </c>
      <c r="I25" s="84">
        <v>0.63917824074074081</v>
      </c>
      <c r="J25" s="86">
        <f t="shared" si="1"/>
        <v>2.8495370370370421E-2</v>
      </c>
      <c r="K25" s="155">
        <f>J25+K23</f>
        <v>0.12928240740740743</v>
      </c>
      <c r="L25" s="159">
        <v>143.29</v>
      </c>
      <c r="M25" s="162"/>
      <c r="N25" s="44"/>
      <c r="P25" s="140">
        <v>40.177</v>
      </c>
      <c r="Q25" s="141">
        <v>40.164999999999999</v>
      </c>
      <c r="R25" s="141">
        <v>40.061</v>
      </c>
      <c r="S25" s="141">
        <v>40.167999999999999</v>
      </c>
      <c r="T25" s="141">
        <v>40.125999999999998</v>
      </c>
      <c r="U25" s="141">
        <v>41.094999999999999</v>
      </c>
      <c r="V25" s="141">
        <v>40.593000000000004</v>
      </c>
      <c r="W25" s="141">
        <v>40.112000000000002</v>
      </c>
      <c r="X25" s="141">
        <v>39.997</v>
      </c>
      <c r="Y25" s="43"/>
      <c r="Z25" s="141">
        <v>39.988999999999997</v>
      </c>
      <c r="AA25" s="141">
        <v>39.822000000000003</v>
      </c>
      <c r="AB25" s="141">
        <v>40.786999999999999</v>
      </c>
      <c r="AC25" s="141">
        <v>40.591000000000001</v>
      </c>
      <c r="AD25" s="141">
        <v>39.795000000000002</v>
      </c>
      <c r="AE25" s="141">
        <v>39.764000000000003</v>
      </c>
      <c r="AF25" s="141">
        <v>39.762999999999998</v>
      </c>
      <c r="AG25" s="141">
        <v>39.51</v>
      </c>
      <c r="AH25" s="141">
        <v>39.938000000000002</v>
      </c>
      <c r="AI25" s="141">
        <v>39.558999999999997</v>
      </c>
      <c r="AJ25" s="141">
        <v>39.402000000000001</v>
      </c>
      <c r="AK25" s="141">
        <v>39.616</v>
      </c>
      <c r="AL25" s="141">
        <v>39.741</v>
      </c>
      <c r="AM25" s="141">
        <v>39.729999999999997</v>
      </c>
      <c r="AN25" s="141">
        <v>39.633000000000003</v>
      </c>
      <c r="AO25" s="141">
        <v>39.802999999999997</v>
      </c>
      <c r="AP25" s="141">
        <v>39.624000000000002</v>
      </c>
      <c r="AQ25" s="141">
        <v>39.595999999999997</v>
      </c>
      <c r="AR25" s="141">
        <v>39.551000000000002</v>
      </c>
      <c r="AS25" s="141">
        <v>39.554000000000002</v>
      </c>
      <c r="AT25" s="141">
        <v>39.798000000000002</v>
      </c>
      <c r="AU25" s="141">
        <v>39.393000000000001</v>
      </c>
      <c r="AV25" s="141">
        <v>39.691000000000003</v>
      </c>
      <c r="AW25" s="142">
        <v>39.677</v>
      </c>
    </row>
    <row r="26" spans="1:49" s="2" customFormat="1" ht="24.9" customHeight="1">
      <c r="A26" s="506">
        <v>19</v>
      </c>
      <c r="B26" s="512" t="s">
        <v>193</v>
      </c>
      <c r="C26" s="510">
        <v>10</v>
      </c>
      <c r="D26" s="368">
        <f>COUNTIF(AI5:AI134,"&gt;00")+1</f>
        <v>58</v>
      </c>
      <c r="E26" s="369">
        <f t="shared" si="2"/>
        <v>1383</v>
      </c>
      <c r="F26" s="271">
        <f>MIN(AI5:AI136)</f>
        <v>39.210999999999999</v>
      </c>
      <c r="G26" s="371">
        <f>AVERAGE(AI5:AI136)</f>
        <v>39.577070175438578</v>
      </c>
      <c r="H26" s="372">
        <f t="shared" si="0"/>
        <v>0.36607017543857978</v>
      </c>
      <c r="I26" s="508">
        <v>0.69440972222222219</v>
      </c>
      <c r="J26" s="504">
        <f t="shared" si="1"/>
        <v>5.5231481481481381E-2</v>
      </c>
      <c r="K26" s="502">
        <f>J26+K24</f>
        <v>0.19510416666666663</v>
      </c>
      <c r="L26" s="158">
        <v>305.97000000000003</v>
      </c>
      <c r="M26" s="162"/>
      <c r="N26" s="44"/>
      <c r="P26" s="140">
        <v>40.051000000000002</v>
      </c>
      <c r="Q26" s="141">
        <v>40.234999999999999</v>
      </c>
      <c r="R26" s="141">
        <v>40.055</v>
      </c>
      <c r="S26" s="141">
        <v>40.063000000000002</v>
      </c>
      <c r="T26" s="141">
        <v>40.030999999999999</v>
      </c>
      <c r="U26" s="141">
        <v>40.219000000000001</v>
      </c>
      <c r="V26" s="141">
        <v>40.204999999999998</v>
      </c>
      <c r="W26" s="141">
        <v>40.018000000000001</v>
      </c>
      <c r="X26" s="141">
        <v>40.018000000000001</v>
      </c>
      <c r="Y26" s="43"/>
      <c r="Z26" s="141">
        <v>39.941000000000003</v>
      </c>
      <c r="AA26" s="141">
        <v>39.869</v>
      </c>
      <c r="AB26" s="141">
        <v>39.82</v>
      </c>
      <c r="AC26" s="141">
        <v>39.692</v>
      </c>
      <c r="AD26" s="141">
        <v>39.762999999999998</v>
      </c>
      <c r="AE26" s="141">
        <v>39.69</v>
      </c>
      <c r="AF26" s="141">
        <v>40.902999999999999</v>
      </c>
      <c r="AG26" s="141">
        <v>39.941000000000003</v>
      </c>
      <c r="AH26" s="141">
        <v>39.89</v>
      </c>
      <c r="AI26" s="141">
        <v>39.299999999999997</v>
      </c>
      <c r="AJ26" s="141">
        <v>39.628999999999998</v>
      </c>
      <c r="AK26" s="141">
        <v>39.917000000000002</v>
      </c>
      <c r="AL26" s="141">
        <v>39.942</v>
      </c>
      <c r="AM26" s="141">
        <v>39.661999999999999</v>
      </c>
      <c r="AN26" s="141">
        <v>39.643999999999998</v>
      </c>
      <c r="AO26" s="141">
        <v>39.729999999999997</v>
      </c>
      <c r="AP26" s="141">
        <v>39.768999999999998</v>
      </c>
      <c r="AQ26" s="141">
        <v>39.475000000000001</v>
      </c>
      <c r="AR26" s="141">
        <v>40.122999999999998</v>
      </c>
      <c r="AS26" s="141">
        <v>39.61</v>
      </c>
      <c r="AT26" s="141">
        <v>39.837000000000003</v>
      </c>
      <c r="AU26" s="141">
        <v>39.658999999999999</v>
      </c>
      <c r="AV26" s="141">
        <v>39.72</v>
      </c>
      <c r="AW26" s="142">
        <v>39.701000000000001</v>
      </c>
    </row>
    <row r="27" spans="1:49" s="2" customFormat="1" ht="24.9" customHeight="1">
      <c r="A27" s="507"/>
      <c r="B27" s="513"/>
      <c r="C27" s="511"/>
      <c r="D27" s="368">
        <f>COUNTIF(AJ5:AJ134,"&gt;00")+1</f>
        <v>53</v>
      </c>
      <c r="E27" s="369">
        <f t="shared" si="2"/>
        <v>1436</v>
      </c>
      <c r="F27" s="373">
        <f>MIN(AJ5:AJ136)</f>
        <v>39.402000000000001</v>
      </c>
      <c r="G27" s="371">
        <f>AVERAGE(AJ5:AJ136)</f>
        <v>39.790288461538459</v>
      </c>
      <c r="H27" s="372">
        <f t="shared" si="0"/>
        <v>0.38828846153845831</v>
      </c>
      <c r="I27" s="509"/>
      <c r="J27" s="505"/>
      <c r="K27" s="503"/>
      <c r="L27" s="159">
        <v>141.36500000000001</v>
      </c>
      <c r="M27" s="162"/>
      <c r="N27" s="44"/>
      <c r="P27" s="140">
        <v>39.963999999999999</v>
      </c>
      <c r="Q27" s="141">
        <v>40.206000000000003</v>
      </c>
      <c r="R27" s="141">
        <v>40.164000000000001</v>
      </c>
      <c r="S27" s="141">
        <v>40.079000000000001</v>
      </c>
      <c r="T27" s="141">
        <v>40.174999999999997</v>
      </c>
      <c r="U27" s="141">
        <v>40.341000000000001</v>
      </c>
      <c r="V27" s="141">
        <v>40.372999999999998</v>
      </c>
      <c r="W27" s="141">
        <v>39.981999999999999</v>
      </c>
      <c r="X27" s="141">
        <v>40.015999999999998</v>
      </c>
      <c r="Y27" s="43"/>
      <c r="Z27" s="141">
        <v>40.055999999999997</v>
      </c>
      <c r="AA27" s="141">
        <v>39.731000000000002</v>
      </c>
      <c r="AB27" s="141">
        <v>39.765999999999998</v>
      </c>
      <c r="AC27" s="141">
        <v>39.805</v>
      </c>
      <c r="AD27" s="141">
        <v>39.793999999999997</v>
      </c>
      <c r="AE27" s="141">
        <v>39.773000000000003</v>
      </c>
      <c r="AF27" s="141">
        <v>40.741</v>
      </c>
      <c r="AG27" s="141">
        <v>39.475999999999999</v>
      </c>
      <c r="AH27" s="141">
        <v>39.988</v>
      </c>
      <c r="AI27" s="141">
        <v>39.210999999999999</v>
      </c>
      <c r="AJ27" s="141">
        <v>39.47</v>
      </c>
      <c r="AK27" s="141">
        <v>39.664000000000001</v>
      </c>
      <c r="AL27" s="141">
        <v>39.869999999999997</v>
      </c>
      <c r="AM27" s="141">
        <v>39.813000000000002</v>
      </c>
      <c r="AN27" s="141">
        <v>39.622999999999998</v>
      </c>
      <c r="AO27" s="141">
        <v>39.585000000000001</v>
      </c>
      <c r="AP27" s="141">
        <v>39.637</v>
      </c>
      <c r="AQ27" s="141">
        <v>39.966000000000001</v>
      </c>
      <c r="AR27" s="141">
        <v>39.454000000000001</v>
      </c>
      <c r="AS27" s="141">
        <v>39.616</v>
      </c>
      <c r="AT27" s="141">
        <v>39.863</v>
      </c>
      <c r="AU27" s="141">
        <v>39.412999999999997</v>
      </c>
      <c r="AV27" s="141">
        <v>39.719000000000001</v>
      </c>
      <c r="AW27" s="142">
        <v>39.896000000000001</v>
      </c>
    </row>
    <row r="28" spans="1:49" s="2" customFormat="1" ht="24.9" customHeight="1">
      <c r="A28" s="205">
        <v>20</v>
      </c>
      <c r="B28" s="381" t="s">
        <v>195</v>
      </c>
      <c r="C28" s="39">
        <v>7</v>
      </c>
      <c r="D28" s="368">
        <f>COUNTIF(AK5:AK134,"&gt;00")+1</f>
        <v>47</v>
      </c>
      <c r="E28" s="369">
        <f t="shared" si="2"/>
        <v>1483</v>
      </c>
      <c r="F28" s="128">
        <f>MIN(AK5:AK136)</f>
        <v>39.527999999999999</v>
      </c>
      <c r="G28" s="371">
        <f>AVERAGE(AK5:AK136)</f>
        <v>39.97849999999999</v>
      </c>
      <c r="H28" s="372">
        <f t="shared" si="0"/>
        <v>0.45049999999999102</v>
      </c>
      <c r="I28" s="85">
        <v>0.71732638888888889</v>
      </c>
      <c r="J28" s="89">
        <f>I28-I26</f>
        <v>2.2916666666666696E-2</v>
      </c>
      <c r="K28" s="263">
        <f>J28+K20</f>
        <v>0.22370370370370374</v>
      </c>
      <c r="L28" s="159">
        <v>141.00299999999999</v>
      </c>
      <c r="M28" s="162"/>
      <c r="N28" s="44"/>
      <c r="P28" s="140">
        <v>40.125999999999998</v>
      </c>
      <c r="Q28" s="141">
        <v>40.189</v>
      </c>
      <c r="R28" s="141">
        <v>40.039000000000001</v>
      </c>
      <c r="S28" s="141">
        <v>40.125999999999998</v>
      </c>
      <c r="T28" s="141">
        <v>40.055</v>
      </c>
      <c r="U28" s="141">
        <v>40.31</v>
      </c>
      <c r="V28" s="141">
        <v>40.183</v>
      </c>
      <c r="W28" s="141">
        <v>40.146000000000001</v>
      </c>
      <c r="X28" s="141">
        <v>40.444000000000003</v>
      </c>
      <c r="Y28" s="43"/>
      <c r="Z28" s="141">
        <v>40.009</v>
      </c>
      <c r="AA28" s="141">
        <v>39.915999999999997</v>
      </c>
      <c r="AB28" s="141">
        <v>40.033000000000001</v>
      </c>
      <c r="AC28" s="141">
        <v>39.673000000000002</v>
      </c>
      <c r="AD28" s="141">
        <v>39.76</v>
      </c>
      <c r="AE28" s="141">
        <v>39.704999999999998</v>
      </c>
      <c r="AF28" s="141">
        <v>39.835999999999999</v>
      </c>
      <c r="AG28" s="141">
        <v>39.469000000000001</v>
      </c>
      <c r="AH28" s="141">
        <v>39.917000000000002</v>
      </c>
      <c r="AI28" s="141">
        <v>39.484999999999999</v>
      </c>
      <c r="AJ28" s="141">
        <v>39.835000000000001</v>
      </c>
      <c r="AK28" s="141">
        <v>39.677999999999997</v>
      </c>
      <c r="AL28" s="141">
        <v>39.746000000000002</v>
      </c>
      <c r="AM28" s="141">
        <v>39.756</v>
      </c>
      <c r="AN28" s="141">
        <v>39.637</v>
      </c>
      <c r="AO28" s="141">
        <v>39.58</v>
      </c>
      <c r="AP28" s="141">
        <v>39.472000000000001</v>
      </c>
      <c r="AQ28" s="141">
        <v>39.69</v>
      </c>
      <c r="AR28" s="141">
        <v>39.587000000000003</v>
      </c>
      <c r="AS28" s="141">
        <v>39.652000000000001</v>
      </c>
      <c r="AT28" s="141">
        <v>39.878999999999998</v>
      </c>
      <c r="AU28" s="141">
        <v>39.369999999999997</v>
      </c>
      <c r="AV28" s="141">
        <v>39.713999999999999</v>
      </c>
      <c r="AW28" s="142">
        <v>39.514000000000003</v>
      </c>
    </row>
    <row r="29" spans="1:49" s="2" customFormat="1" ht="24.9" customHeight="1">
      <c r="A29" s="182">
        <v>21</v>
      </c>
      <c r="B29" s="376" t="s">
        <v>191</v>
      </c>
      <c r="C29" s="176">
        <v>4</v>
      </c>
      <c r="D29" s="368">
        <f>COUNTIF(AL5:AL134,"&gt;00")+1</f>
        <v>43</v>
      </c>
      <c r="E29" s="369">
        <f t="shared" si="2"/>
        <v>1526</v>
      </c>
      <c r="F29" s="373">
        <f>MIN(AL5:AL136)</f>
        <v>39.636000000000003</v>
      </c>
      <c r="G29" s="371">
        <f>AVERAGE(AL5:AL136)</f>
        <v>39.994833333333325</v>
      </c>
      <c r="H29" s="372">
        <f t="shared" si="0"/>
        <v>0.35883333333332246</v>
      </c>
      <c r="I29" s="130">
        <v>0.73840277777777785</v>
      </c>
      <c r="J29" s="131">
        <f t="shared" si="1"/>
        <v>2.1076388888888964E-2</v>
      </c>
      <c r="K29" s="152">
        <f>J29+K25</f>
        <v>0.15035879629629639</v>
      </c>
      <c r="L29" s="159">
        <v>141.46299999999999</v>
      </c>
      <c r="M29" s="92"/>
      <c r="N29" s="44"/>
      <c r="P29" s="140">
        <v>40.100999999999999</v>
      </c>
      <c r="Q29" s="141">
        <v>40.244</v>
      </c>
      <c r="R29" s="141">
        <v>40.264000000000003</v>
      </c>
      <c r="S29" s="141">
        <v>40.116</v>
      </c>
      <c r="T29" s="141">
        <v>40.109000000000002</v>
      </c>
      <c r="U29" s="141">
        <v>40.171999999999997</v>
      </c>
      <c r="V29" s="141">
        <v>40.19</v>
      </c>
      <c r="W29" s="141">
        <v>40.011000000000003</v>
      </c>
      <c r="X29" s="141">
        <v>40.005000000000003</v>
      </c>
      <c r="Y29" s="43"/>
      <c r="Z29" s="141">
        <v>39.993000000000002</v>
      </c>
      <c r="AA29" s="141">
        <v>41.31</v>
      </c>
      <c r="AB29" s="141">
        <v>40.137</v>
      </c>
      <c r="AC29" s="141">
        <v>39.674999999999997</v>
      </c>
      <c r="AD29" s="141">
        <v>39.744999999999997</v>
      </c>
      <c r="AE29" s="141">
        <v>39.969000000000001</v>
      </c>
      <c r="AF29" s="141">
        <v>39.761000000000003</v>
      </c>
      <c r="AG29" s="141">
        <v>39.412999999999997</v>
      </c>
      <c r="AH29" s="141">
        <v>40.171999999999997</v>
      </c>
      <c r="AI29" s="141">
        <v>39.293999999999997</v>
      </c>
      <c r="AJ29" s="141">
        <v>39.701999999999998</v>
      </c>
      <c r="AK29" s="141">
        <v>39.878999999999998</v>
      </c>
      <c r="AL29" s="141">
        <v>39.741</v>
      </c>
      <c r="AM29" s="141">
        <v>39.86</v>
      </c>
      <c r="AN29" s="141">
        <v>39.640999999999998</v>
      </c>
      <c r="AO29" s="141">
        <v>39.585999999999999</v>
      </c>
      <c r="AP29" s="141">
        <v>39.656999999999996</v>
      </c>
      <c r="AQ29" s="141">
        <v>39.536999999999999</v>
      </c>
      <c r="AR29" s="141">
        <v>39.478000000000002</v>
      </c>
      <c r="AS29" s="141">
        <v>39.494</v>
      </c>
      <c r="AT29" s="141">
        <v>39.798999999999999</v>
      </c>
      <c r="AU29" s="141">
        <v>39.552999999999997</v>
      </c>
      <c r="AV29" s="141">
        <v>39.552999999999997</v>
      </c>
      <c r="AW29" s="142">
        <v>39.593000000000004</v>
      </c>
    </row>
    <row r="30" spans="1:49" s="2" customFormat="1" ht="24.9" customHeight="1">
      <c r="A30" s="171">
        <v>22</v>
      </c>
      <c r="B30" s="376" t="s">
        <v>191</v>
      </c>
      <c r="C30" s="168">
        <v>6</v>
      </c>
      <c r="D30" s="201">
        <f>COUNTIF(AM5:AM134,"&gt;00")+1</f>
        <v>49</v>
      </c>
      <c r="E30" s="206">
        <f t="shared" si="2"/>
        <v>1575</v>
      </c>
      <c r="F30" s="373">
        <f>MIN(AM5:AM136)</f>
        <v>39.506999999999998</v>
      </c>
      <c r="G30" s="204">
        <f>AVERAGE(AM5:AM136)</f>
        <v>39.861020833333328</v>
      </c>
      <c r="H30" s="203">
        <f t="shared" si="0"/>
        <v>0.35402083333332968</v>
      </c>
      <c r="I30" s="167">
        <v>0.76217592592592587</v>
      </c>
      <c r="J30" s="87">
        <f t="shared" si="1"/>
        <v>2.3773148148148016E-2</v>
      </c>
      <c r="K30" s="155">
        <f>J30+K29</f>
        <v>0.17413194444444441</v>
      </c>
      <c r="L30" s="161">
        <v>140.65</v>
      </c>
      <c r="M30" s="92"/>
      <c r="N30" s="44"/>
      <c r="P30" s="140">
        <v>39.984000000000002</v>
      </c>
      <c r="Q30" s="141">
        <v>40.090000000000003</v>
      </c>
      <c r="R30" s="141">
        <v>40.029000000000003</v>
      </c>
      <c r="S30" s="141">
        <v>40.101999999999997</v>
      </c>
      <c r="T30" s="141">
        <v>39.988</v>
      </c>
      <c r="U30" s="141">
        <v>40.22</v>
      </c>
      <c r="V30" s="141">
        <v>40.244</v>
      </c>
      <c r="W30" s="141">
        <v>40.067999999999998</v>
      </c>
      <c r="X30" s="141">
        <v>40.034999999999997</v>
      </c>
      <c r="Y30" s="43"/>
      <c r="Z30" s="141">
        <v>39.880000000000003</v>
      </c>
      <c r="AA30" s="141">
        <v>39.915999999999997</v>
      </c>
      <c r="AB30" s="141">
        <v>39.783000000000001</v>
      </c>
      <c r="AC30" s="141">
        <v>39.749000000000002</v>
      </c>
      <c r="AD30" s="141">
        <v>39.697000000000003</v>
      </c>
      <c r="AE30" s="141">
        <v>39.802999999999997</v>
      </c>
      <c r="AF30" s="141">
        <v>39.701999999999998</v>
      </c>
      <c r="AG30" s="141">
        <v>39.536000000000001</v>
      </c>
      <c r="AH30" s="141">
        <v>39.866</v>
      </c>
      <c r="AI30" s="141">
        <v>39.619999999999997</v>
      </c>
      <c r="AJ30" s="141">
        <v>40.411000000000001</v>
      </c>
      <c r="AK30" s="141">
        <v>39.789000000000001</v>
      </c>
      <c r="AL30" s="141">
        <v>39.798000000000002</v>
      </c>
      <c r="AM30" s="141">
        <v>39.801000000000002</v>
      </c>
      <c r="AN30" s="141">
        <v>39.673999999999999</v>
      </c>
      <c r="AO30" s="141">
        <v>39.585000000000001</v>
      </c>
      <c r="AP30" s="141">
        <v>39.487000000000002</v>
      </c>
      <c r="AQ30" s="141">
        <v>39.485999999999997</v>
      </c>
      <c r="AR30" s="141">
        <v>39.973999999999997</v>
      </c>
      <c r="AS30" s="141">
        <v>39.594999999999999</v>
      </c>
      <c r="AT30" s="141">
        <v>39.670999999999999</v>
      </c>
      <c r="AU30" s="141">
        <v>39.540999999999997</v>
      </c>
      <c r="AV30" s="141">
        <v>39.701000000000001</v>
      </c>
      <c r="AW30" s="142">
        <v>39.448</v>
      </c>
    </row>
    <row r="31" spans="1:49" s="2" customFormat="1" ht="24.9" customHeight="1">
      <c r="A31" s="53">
        <v>23</v>
      </c>
      <c r="B31" s="381" t="s">
        <v>188</v>
      </c>
      <c r="C31" s="39">
        <v>69</v>
      </c>
      <c r="D31" s="368">
        <f>COUNTIF(AN5:AN134,"&gt;00")+1</f>
        <v>28</v>
      </c>
      <c r="E31" s="369">
        <f t="shared" si="2"/>
        <v>1603</v>
      </c>
      <c r="F31" s="373">
        <f>MIN(AN5:AN136)</f>
        <v>39.552999999999997</v>
      </c>
      <c r="G31" s="371">
        <f>AVERAGE(AN5:AN136)</f>
        <v>39.770814814814827</v>
      </c>
      <c r="H31" s="372">
        <f t="shared" si="0"/>
        <v>0.21781481481482956</v>
      </c>
      <c r="I31" s="85">
        <v>0.77623842592592596</v>
      </c>
      <c r="J31" s="89">
        <f t="shared" si="1"/>
        <v>1.4062500000000089E-2</v>
      </c>
      <c r="K31" s="152">
        <f>J31+K14</f>
        <v>0.16332175925925935</v>
      </c>
      <c r="L31" s="159">
        <v>141.22</v>
      </c>
      <c r="M31" s="92"/>
      <c r="N31" s="44"/>
      <c r="P31" s="140">
        <v>39.963999999999999</v>
      </c>
      <c r="Q31" s="141">
        <v>40.185000000000002</v>
      </c>
      <c r="R31" s="141">
        <v>40.042999999999999</v>
      </c>
      <c r="S31" s="141">
        <v>40.024999999999999</v>
      </c>
      <c r="T31" s="141">
        <v>40</v>
      </c>
      <c r="U31" s="141">
        <v>40.316000000000003</v>
      </c>
      <c r="V31" s="141">
        <v>40.29</v>
      </c>
      <c r="W31" s="141">
        <v>39.975999999999999</v>
      </c>
      <c r="X31" s="141">
        <v>40.225000000000001</v>
      </c>
      <c r="Y31" s="43"/>
      <c r="Z31" s="141">
        <v>40.01</v>
      </c>
      <c r="AA31" s="141">
        <v>39.802999999999997</v>
      </c>
      <c r="AB31" s="141">
        <v>39.957000000000001</v>
      </c>
      <c r="AC31" s="141">
        <v>39.872</v>
      </c>
      <c r="AD31" s="141">
        <v>39.805</v>
      </c>
      <c r="AE31" s="141">
        <v>40.029000000000003</v>
      </c>
      <c r="AF31" s="141">
        <v>39.707000000000001</v>
      </c>
      <c r="AG31" s="141">
        <v>39.429000000000002</v>
      </c>
      <c r="AH31" s="141">
        <v>39.985999999999997</v>
      </c>
      <c r="AI31" s="141">
        <v>39.503</v>
      </c>
      <c r="AJ31" s="141">
        <v>39.58</v>
      </c>
      <c r="AK31" s="141">
        <v>39.819000000000003</v>
      </c>
      <c r="AL31" s="141">
        <v>39.939</v>
      </c>
      <c r="AM31" s="141">
        <v>39.737000000000002</v>
      </c>
      <c r="AN31" s="141">
        <v>39.957999999999998</v>
      </c>
      <c r="AO31" s="141">
        <v>39.618000000000002</v>
      </c>
      <c r="AP31" s="141">
        <v>39.545000000000002</v>
      </c>
      <c r="AQ31" s="141">
        <v>39.494999999999997</v>
      </c>
      <c r="AR31" s="141">
        <v>40.195999999999998</v>
      </c>
      <c r="AS31" s="141">
        <v>39.630000000000003</v>
      </c>
      <c r="AT31" s="141">
        <v>39.695999999999998</v>
      </c>
      <c r="AU31" s="141">
        <v>39.375999999999998</v>
      </c>
      <c r="AV31" s="141">
        <v>39.718000000000004</v>
      </c>
      <c r="AW31" s="142">
        <v>39.372</v>
      </c>
    </row>
    <row r="32" spans="1:49" s="2" customFormat="1" ht="24.9" customHeight="1">
      <c r="A32" s="53">
        <v>24</v>
      </c>
      <c r="B32" s="381" t="s">
        <v>188</v>
      </c>
      <c r="C32" s="39">
        <v>11</v>
      </c>
      <c r="D32" s="368">
        <f>COUNTIF(AO5:AO134,"&gt;00")+1</f>
        <v>59</v>
      </c>
      <c r="E32" s="369">
        <f t="shared" si="2"/>
        <v>1662</v>
      </c>
      <c r="F32" s="373">
        <f>MIN(AO5:AO136)</f>
        <v>39.308</v>
      </c>
      <c r="G32" s="371">
        <f>AVERAGE(AO5:AO136)</f>
        <v>39.612379310344821</v>
      </c>
      <c r="H32" s="372">
        <f t="shared" si="0"/>
        <v>0.30437931034482091</v>
      </c>
      <c r="I32" s="85">
        <v>0.80447916666666675</v>
      </c>
      <c r="J32" s="89">
        <f t="shared" si="1"/>
        <v>2.8240740740740788E-2</v>
      </c>
      <c r="K32" s="152">
        <f>J32+K31</f>
        <v>0.19156250000000014</v>
      </c>
      <c r="L32" s="159">
        <v>142.04900000000001</v>
      </c>
      <c r="M32" s="92"/>
      <c r="N32" s="44"/>
      <c r="P32" s="140">
        <v>39.96</v>
      </c>
      <c r="Q32" s="141">
        <v>40.195</v>
      </c>
      <c r="R32" s="141">
        <v>39.938000000000002</v>
      </c>
      <c r="S32" s="141">
        <v>40.064</v>
      </c>
      <c r="T32" s="141">
        <v>39.991999999999997</v>
      </c>
      <c r="U32" s="141">
        <v>40.167000000000002</v>
      </c>
      <c r="V32" s="141">
        <v>40.451999999999998</v>
      </c>
      <c r="W32" s="141">
        <v>40.311</v>
      </c>
      <c r="X32" s="141">
        <v>40.273000000000003</v>
      </c>
      <c r="Y32" s="43"/>
      <c r="Z32" s="141">
        <v>40.094999999999999</v>
      </c>
      <c r="AA32" s="141">
        <v>39.798999999999999</v>
      </c>
      <c r="AB32" s="141">
        <v>40.070999999999998</v>
      </c>
      <c r="AC32" s="141">
        <v>39.719000000000001</v>
      </c>
      <c r="AD32" s="141">
        <v>39.622</v>
      </c>
      <c r="AE32" s="141">
        <v>39.828000000000003</v>
      </c>
      <c r="AF32" s="141">
        <v>39.758000000000003</v>
      </c>
      <c r="AG32" s="141">
        <v>39.404000000000003</v>
      </c>
      <c r="AH32" s="141">
        <v>39.753</v>
      </c>
      <c r="AI32" s="141">
        <v>39.475999999999999</v>
      </c>
      <c r="AJ32" s="141">
        <v>39.771000000000001</v>
      </c>
      <c r="AK32" s="141">
        <v>39.773000000000003</v>
      </c>
      <c r="AL32" s="141">
        <v>39.716999999999999</v>
      </c>
      <c r="AM32" s="141">
        <v>39.664000000000001</v>
      </c>
      <c r="AN32" s="43"/>
      <c r="AO32" s="141">
        <v>39.585000000000001</v>
      </c>
      <c r="AP32" s="141">
        <v>39.655999999999999</v>
      </c>
      <c r="AQ32" s="43"/>
      <c r="AR32" s="43"/>
      <c r="AS32" s="141">
        <v>39.677999999999997</v>
      </c>
      <c r="AT32" s="141">
        <v>39.869999999999997</v>
      </c>
      <c r="AU32" s="141">
        <v>39.412999999999997</v>
      </c>
      <c r="AV32" s="141">
        <v>39.75</v>
      </c>
      <c r="AW32" s="142">
        <v>39.597999999999999</v>
      </c>
    </row>
    <row r="33" spans="1:49" s="2" customFormat="1" ht="24.9" customHeight="1">
      <c r="A33" s="53">
        <v>25</v>
      </c>
      <c r="B33" s="381" t="s">
        <v>191</v>
      </c>
      <c r="C33" s="39">
        <v>5</v>
      </c>
      <c r="D33" s="368">
        <f>COUNTIF(AP5:AP134,"&gt;00")+1</f>
        <v>52</v>
      </c>
      <c r="E33" s="369">
        <f t="shared" si="2"/>
        <v>1714</v>
      </c>
      <c r="F33" s="373">
        <f>MIN(AP5:AP136)</f>
        <v>39.441000000000003</v>
      </c>
      <c r="G33" s="371">
        <f>AVERAGE(AP5:AP136)</f>
        <v>39.641117647058827</v>
      </c>
      <c r="H33" s="372">
        <f t="shared" si="0"/>
        <v>0.20011764705882484</v>
      </c>
      <c r="I33" s="85">
        <v>0.82950231481481485</v>
      </c>
      <c r="J33" s="89">
        <f t="shared" si="1"/>
        <v>2.50231481481481E-2</v>
      </c>
      <c r="K33" s="152">
        <f>J33+K30</f>
        <v>0.19915509259259251</v>
      </c>
      <c r="L33" s="157">
        <v>139.48099999999999</v>
      </c>
      <c r="M33" s="162"/>
      <c r="N33" s="44"/>
      <c r="P33" s="140">
        <v>39.962000000000003</v>
      </c>
      <c r="Q33" s="141">
        <v>40.189</v>
      </c>
      <c r="R33" s="141">
        <v>40.491</v>
      </c>
      <c r="S33" s="141">
        <v>40.095999999999997</v>
      </c>
      <c r="T33" s="141">
        <v>40.213000000000001</v>
      </c>
      <c r="U33" s="141">
        <v>40.372999999999998</v>
      </c>
      <c r="V33" s="141">
        <v>40.347999999999999</v>
      </c>
      <c r="W33" s="141">
        <v>40.186999999999998</v>
      </c>
      <c r="X33" s="141">
        <v>39.962000000000003</v>
      </c>
      <c r="Y33" s="43"/>
      <c r="Z33" s="141">
        <v>40.350999999999999</v>
      </c>
      <c r="AA33" s="141">
        <v>39.819000000000003</v>
      </c>
      <c r="AB33" s="141">
        <v>40.026000000000003</v>
      </c>
      <c r="AC33" s="141">
        <v>39.814999999999998</v>
      </c>
      <c r="AD33" s="141">
        <v>39.767000000000003</v>
      </c>
      <c r="AE33" s="141">
        <v>39.804000000000002</v>
      </c>
      <c r="AF33" s="141">
        <v>39.762</v>
      </c>
      <c r="AG33" s="141">
        <v>39.51</v>
      </c>
      <c r="AH33" s="141">
        <v>40.021000000000001</v>
      </c>
      <c r="AI33" s="141">
        <v>39.426000000000002</v>
      </c>
      <c r="AJ33" s="141">
        <v>39.520000000000003</v>
      </c>
      <c r="AK33" s="141">
        <v>39.527999999999999</v>
      </c>
      <c r="AL33" s="141">
        <v>39.732999999999997</v>
      </c>
      <c r="AM33" s="141">
        <v>39.56</v>
      </c>
      <c r="AN33" s="43"/>
      <c r="AO33" s="141">
        <v>39.567</v>
      </c>
      <c r="AP33" s="141">
        <v>39.631</v>
      </c>
      <c r="AQ33" s="43"/>
      <c r="AR33" s="43"/>
      <c r="AS33" s="141">
        <v>39.604999999999997</v>
      </c>
      <c r="AT33" s="141">
        <v>39.909999999999997</v>
      </c>
      <c r="AU33" s="141">
        <v>39.362000000000002</v>
      </c>
      <c r="AV33" s="141">
        <v>39.75</v>
      </c>
      <c r="AW33" s="142">
        <v>39.372</v>
      </c>
    </row>
    <row r="34" spans="1:49" s="2" customFormat="1" ht="24.9" customHeight="1">
      <c r="A34" s="53">
        <v>26</v>
      </c>
      <c r="B34" s="381" t="s">
        <v>188</v>
      </c>
      <c r="C34" s="39">
        <v>6</v>
      </c>
      <c r="D34" s="368">
        <f>COUNTIF(AQ5:AQ134,"&gt;00")+1</f>
        <v>28</v>
      </c>
      <c r="E34" s="369">
        <f t="shared" si="2"/>
        <v>1742</v>
      </c>
      <c r="F34" s="373">
        <f>MIN(AQ5:AQ136)</f>
        <v>39.404000000000003</v>
      </c>
      <c r="G34" s="371">
        <f>AVERAGE(AQ5:AQ136)</f>
        <v>39.620555555555562</v>
      </c>
      <c r="H34" s="372">
        <f t="shared" si="0"/>
        <v>0.2165555555555585</v>
      </c>
      <c r="I34" s="85">
        <v>0.84349537037037037</v>
      </c>
      <c r="J34" s="89">
        <f t="shared" si="1"/>
        <v>1.3993055555555522E-2</v>
      </c>
      <c r="K34" s="152">
        <f>J34+K32</f>
        <v>0.20555555555555566</v>
      </c>
      <c r="L34" s="159">
        <v>152.376</v>
      </c>
      <c r="M34" s="162" t="s">
        <v>154</v>
      </c>
      <c r="N34" s="44" t="s">
        <v>224</v>
      </c>
      <c r="P34" s="140">
        <v>39.99</v>
      </c>
      <c r="Q34" s="141">
        <v>40.26</v>
      </c>
      <c r="R34" s="141">
        <v>40.1</v>
      </c>
      <c r="S34" s="141">
        <v>40.155000000000001</v>
      </c>
      <c r="T34" s="141">
        <v>40.246000000000002</v>
      </c>
      <c r="U34" s="141">
        <v>40.234999999999999</v>
      </c>
      <c r="V34" s="141">
        <v>40.322000000000003</v>
      </c>
      <c r="W34" s="141">
        <v>40.066000000000003</v>
      </c>
      <c r="X34" s="141">
        <v>40.268999999999998</v>
      </c>
      <c r="Y34" s="43"/>
      <c r="Z34" s="43"/>
      <c r="AA34" s="141">
        <v>39.938000000000002</v>
      </c>
      <c r="AB34" s="141">
        <v>40.027999999999999</v>
      </c>
      <c r="AC34" s="141">
        <v>39.631</v>
      </c>
      <c r="AD34" s="141">
        <v>39.835999999999999</v>
      </c>
      <c r="AE34" s="141">
        <v>40.034999999999997</v>
      </c>
      <c r="AF34" s="141">
        <v>39.764000000000003</v>
      </c>
      <c r="AG34" s="141">
        <v>39.497</v>
      </c>
      <c r="AH34" s="141">
        <v>40.000999999999998</v>
      </c>
      <c r="AI34" s="141">
        <v>39.694000000000003</v>
      </c>
      <c r="AJ34" s="141">
        <v>40.165999999999997</v>
      </c>
      <c r="AK34" s="141">
        <v>39.674999999999997</v>
      </c>
      <c r="AL34" s="141">
        <v>39.636000000000003</v>
      </c>
      <c r="AM34" s="141">
        <v>39.831000000000003</v>
      </c>
      <c r="AN34" s="43"/>
      <c r="AO34" s="141">
        <v>39.619</v>
      </c>
      <c r="AP34" s="141">
        <v>39.798999999999999</v>
      </c>
      <c r="AQ34" s="43"/>
      <c r="AR34" s="43"/>
      <c r="AS34" s="141">
        <v>39.656999999999996</v>
      </c>
      <c r="AT34" s="141">
        <v>39.774000000000001</v>
      </c>
      <c r="AU34" s="141">
        <v>39.537999999999997</v>
      </c>
      <c r="AV34" s="141">
        <v>39.637999999999998</v>
      </c>
      <c r="AW34" s="142">
        <v>39.738</v>
      </c>
    </row>
    <row r="35" spans="1:49" s="2" customFormat="1" ht="24.9" customHeight="1">
      <c r="A35" s="53">
        <v>27</v>
      </c>
      <c r="B35" s="381" t="s">
        <v>188</v>
      </c>
      <c r="C35" s="39">
        <v>5</v>
      </c>
      <c r="D35" s="368">
        <f>COUNTIF(AR5:AR134,"&gt;00")+1</f>
        <v>28</v>
      </c>
      <c r="E35" s="369">
        <f t="shared" si="2"/>
        <v>1770</v>
      </c>
      <c r="F35" s="373">
        <f>MIN(AR5:AR136)</f>
        <v>39.383000000000003</v>
      </c>
      <c r="G35" s="371">
        <f>AVERAGE(AR4:AR135)</f>
        <v>39.261392857142859</v>
      </c>
      <c r="H35" s="372">
        <f t="shared" si="0"/>
        <v>-0.12160714285714391</v>
      </c>
      <c r="I35" s="85">
        <v>0.85770833333333341</v>
      </c>
      <c r="J35" s="89">
        <f t="shared" si="1"/>
        <v>1.4212962962963038E-2</v>
      </c>
      <c r="K35" s="152">
        <f>J35+K34</f>
        <v>0.2197685185185187</v>
      </c>
      <c r="L35" s="159">
        <v>143.31800000000001</v>
      </c>
      <c r="M35" s="162"/>
      <c r="N35" s="44"/>
      <c r="P35" s="140">
        <v>39.962000000000003</v>
      </c>
      <c r="Q35" s="141">
        <v>40.140999999999998</v>
      </c>
      <c r="R35" s="141">
        <v>40.091999999999999</v>
      </c>
      <c r="S35" s="141">
        <v>40.204000000000001</v>
      </c>
      <c r="T35" s="141">
        <v>40.137999999999998</v>
      </c>
      <c r="U35" s="141">
        <v>40.000999999999998</v>
      </c>
      <c r="V35" s="141">
        <v>40.19</v>
      </c>
      <c r="W35" s="141">
        <v>39.938000000000002</v>
      </c>
      <c r="X35" s="141">
        <v>40.040999999999997</v>
      </c>
      <c r="Y35" s="43"/>
      <c r="Z35" s="43"/>
      <c r="AA35" s="141">
        <v>39.807000000000002</v>
      </c>
      <c r="AB35" s="141">
        <v>40.037999999999997</v>
      </c>
      <c r="AC35" s="141">
        <v>39.595999999999997</v>
      </c>
      <c r="AD35" s="141">
        <v>39.683999999999997</v>
      </c>
      <c r="AE35" s="43"/>
      <c r="AF35" s="141">
        <v>39.749000000000002</v>
      </c>
      <c r="AG35" s="141">
        <v>39.536999999999999</v>
      </c>
      <c r="AH35" s="141">
        <v>40.131</v>
      </c>
      <c r="AI35" s="141">
        <v>39.619999999999997</v>
      </c>
      <c r="AJ35" s="141">
        <v>39.704000000000001</v>
      </c>
      <c r="AK35" s="141">
        <v>39.674999999999997</v>
      </c>
      <c r="AL35" s="141">
        <v>39.811999999999998</v>
      </c>
      <c r="AM35" s="141">
        <v>39.819000000000003</v>
      </c>
      <c r="AN35" s="43"/>
      <c r="AO35" s="141">
        <v>39.579000000000001</v>
      </c>
      <c r="AP35" s="141">
        <v>39.594000000000001</v>
      </c>
      <c r="AQ35" s="43"/>
      <c r="AR35" s="43"/>
      <c r="AS35" s="141">
        <v>39.651000000000003</v>
      </c>
      <c r="AT35" s="141">
        <v>39.656999999999996</v>
      </c>
      <c r="AU35" s="141">
        <v>39.305</v>
      </c>
      <c r="AV35" s="141">
        <v>39.926000000000002</v>
      </c>
      <c r="AW35" s="142">
        <v>39.44</v>
      </c>
    </row>
    <row r="36" spans="1:49" s="2" customFormat="1" ht="24.9" customHeight="1">
      <c r="A36" s="53">
        <v>28</v>
      </c>
      <c r="B36" s="381" t="s">
        <v>193</v>
      </c>
      <c r="C36" s="39">
        <v>8</v>
      </c>
      <c r="D36" s="368">
        <f>COUNTIF(AS5:AS134,"&gt;00")+1</f>
        <v>51</v>
      </c>
      <c r="E36" s="369">
        <f t="shared" si="2"/>
        <v>1821</v>
      </c>
      <c r="F36" s="373">
        <f>MIN(AS5:AS136)</f>
        <v>39.360999999999997</v>
      </c>
      <c r="G36" s="371">
        <f>AVERAGE(AS5:AS136)</f>
        <v>39.652100000000011</v>
      </c>
      <c r="H36" s="372">
        <f t="shared" si="0"/>
        <v>0.29110000000001435</v>
      </c>
      <c r="I36" s="85">
        <v>0.8822916666666667</v>
      </c>
      <c r="J36" s="89">
        <f t="shared" si="1"/>
        <v>2.458333333333329E-2</v>
      </c>
      <c r="K36" s="152">
        <f>J36+K26</f>
        <v>0.21968749999999992</v>
      </c>
      <c r="L36" s="159">
        <v>141.464</v>
      </c>
      <c r="M36" s="162"/>
      <c r="N36" s="44"/>
      <c r="P36" s="140">
        <v>40.058999999999997</v>
      </c>
      <c r="Q36" s="141">
        <v>40.295000000000002</v>
      </c>
      <c r="R36" s="141">
        <v>39.994</v>
      </c>
      <c r="S36" s="141">
        <v>40.314</v>
      </c>
      <c r="T36" s="141">
        <v>40.18</v>
      </c>
      <c r="U36" s="141">
        <v>40.402999999999999</v>
      </c>
      <c r="V36" s="141">
        <v>40.213000000000001</v>
      </c>
      <c r="W36" s="141">
        <v>39.965000000000003</v>
      </c>
      <c r="X36" s="141">
        <v>40.131</v>
      </c>
      <c r="Y36" s="43"/>
      <c r="Z36" s="43"/>
      <c r="AA36" s="141">
        <v>39.774000000000001</v>
      </c>
      <c r="AB36" s="141">
        <v>39.761000000000003</v>
      </c>
      <c r="AC36" s="141">
        <v>39.747</v>
      </c>
      <c r="AD36" s="141">
        <v>39.679000000000002</v>
      </c>
      <c r="AE36" s="43"/>
      <c r="AF36" s="141">
        <v>39.627000000000002</v>
      </c>
      <c r="AG36" s="141">
        <v>39.402999999999999</v>
      </c>
      <c r="AH36" s="141">
        <v>39.881999999999998</v>
      </c>
      <c r="AI36" s="141">
        <v>39.601999999999997</v>
      </c>
      <c r="AJ36" s="141">
        <v>39.485999999999997</v>
      </c>
      <c r="AK36" s="141">
        <v>39.741</v>
      </c>
      <c r="AL36" s="141">
        <v>39.896999999999998</v>
      </c>
      <c r="AM36" s="141">
        <v>39.697000000000003</v>
      </c>
      <c r="AN36" s="43"/>
      <c r="AO36" s="141">
        <v>39.642000000000003</v>
      </c>
      <c r="AP36" s="141">
        <v>39.542000000000002</v>
      </c>
      <c r="AQ36" s="43"/>
      <c r="AR36" s="43"/>
      <c r="AS36" s="141">
        <v>39.450000000000003</v>
      </c>
      <c r="AT36" s="144"/>
      <c r="AU36" s="141">
        <v>39.500999999999998</v>
      </c>
      <c r="AV36" s="144"/>
      <c r="AW36" s="142">
        <v>39.463000000000001</v>
      </c>
    </row>
    <row r="37" spans="1:49" s="2" customFormat="1" ht="24.9" customHeight="1">
      <c r="A37" s="53">
        <v>29</v>
      </c>
      <c r="B37" s="381" t="s">
        <v>191</v>
      </c>
      <c r="C37" s="39">
        <v>69</v>
      </c>
      <c r="D37" s="368">
        <f>COUNTIF(AT5:AT134,"&gt;00")+1</f>
        <v>32</v>
      </c>
      <c r="E37" s="369">
        <f t="shared" si="2"/>
        <v>1853</v>
      </c>
      <c r="F37" s="373">
        <f>MIN(AT5:AT136)</f>
        <v>39.656999999999996</v>
      </c>
      <c r="G37" s="371">
        <f>AVERAGE(AT5:AT136)</f>
        <v>39.915290322580645</v>
      </c>
      <c r="H37" s="372">
        <f t="shared" si="0"/>
        <v>0.25829032258064899</v>
      </c>
      <c r="I37" s="85">
        <v>0.89824074074074067</v>
      </c>
      <c r="J37" s="89">
        <f t="shared" si="1"/>
        <v>1.5949074074073977E-2</v>
      </c>
      <c r="K37" s="268">
        <f>J37+K33</f>
        <v>0.21510416666666649</v>
      </c>
      <c r="L37" s="159">
        <v>141.65100000000001</v>
      </c>
      <c r="M37" s="92"/>
      <c r="N37" s="44"/>
      <c r="P37" s="140">
        <v>39.927999999999997</v>
      </c>
      <c r="Q37" s="141">
        <v>40.247999999999998</v>
      </c>
      <c r="R37" s="141">
        <v>40.040999999999997</v>
      </c>
      <c r="S37" s="141">
        <v>40.103999999999999</v>
      </c>
      <c r="T37" s="141">
        <v>40.033000000000001</v>
      </c>
      <c r="U37" s="141">
        <v>40.097000000000001</v>
      </c>
      <c r="V37" s="141">
        <v>40.225000000000001</v>
      </c>
      <c r="W37" s="141">
        <v>40.148000000000003</v>
      </c>
      <c r="X37" s="141">
        <v>40.087000000000003</v>
      </c>
      <c r="Y37" s="43"/>
      <c r="Z37" s="43"/>
      <c r="AA37" s="141">
        <v>39.923000000000002</v>
      </c>
      <c r="AB37" s="141">
        <v>39.771999999999998</v>
      </c>
      <c r="AC37" s="141">
        <v>39.695</v>
      </c>
      <c r="AD37" s="141">
        <v>39.933</v>
      </c>
      <c r="AE37" s="43"/>
      <c r="AF37" s="141">
        <v>39.735999999999997</v>
      </c>
      <c r="AG37" s="141">
        <v>39.423000000000002</v>
      </c>
      <c r="AH37" s="141">
        <v>40.159999999999997</v>
      </c>
      <c r="AI37" s="141">
        <v>39.521999999999998</v>
      </c>
      <c r="AJ37" s="141">
        <v>39.545999999999999</v>
      </c>
      <c r="AK37" s="141">
        <v>39.844000000000001</v>
      </c>
      <c r="AL37" s="141">
        <v>40.076999999999998</v>
      </c>
      <c r="AM37" s="141">
        <v>39.720999999999997</v>
      </c>
      <c r="AN37" s="43"/>
      <c r="AO37" s="141">
        <v>39.683</v>
      </c>
      <c r="AP37" s="141">
        <v>39.683</v>
      </c>
      <c r="AQ37" s="43"/>
      <c r="AR37" s="43"/>
      <c r="AS37" s="141">
        <v>39.631999999999998</v>
      </c>
      <c r="AT37" s="144"/>
      <c r="AU37" s="141">
        <v>39.375999999999998</v>
      </c>
      <c r="AV37" s="144"/>
      <c r="AW37" s="142">
        <v>39.529000000000003</v>
      </c>
    </row>
    <row r="38" spans="1:49" s="2" customFormat="1" ht="24.9" customHeight="1">
      <c r="A38" s="53">
        <v>30</v>
      </c>
      <c r="B38" s="381" t="s">
        <v>193</v>
      </c>
      <c r="C38" s="39">
        <v>8</v>
      </c>
      <c r="D38" s="368">
        <f>COUNTIF(AU5:AU134,"&gt;00")+1</f>
        <v>81</v>
      </c>
      <c r="E38" s="369">
        <f t="shared" si="2"/>
        <v>1934</v>
      </c>
      <c r="F38" s="271">
        <f>MIN(AU5:AU136)</f>
        <v>39.283000000000001</v>
      </c>
      <c r="G38" s="371">
        <f>AVERAGE(AU5:AU136)</f>
        <v>39.524162500000003</v>
      </c>
      <c r="H38" s="372">
        <f t="shared" si="0"/>
        <v>0.2411625000000015</v>
      </c>
      <c r="I38" s="85">
        <v>0.93648148148148147</v>
      </c>
      <c r="J38" s="89">
        <f t="shared" si="1"/>
        <v>3.8240740740740797E-2</v>
      </c>
      <c r="K38" s="265">
        <f>J38+K36</f>
        <v>0.25792824074074072</v>
      </c>
      <c r="L38" s="159">
        <v>142.34399999999999</v>
      </c>
      <c r="M38" s="92"/>
      <c r="N38" s="44"/>
      <c r="P38" s="140">
        <v>39.975999999999999</v>
      </c>
      <c r="Q38" s="141">
        <v>40.338999999999999</v>
      </c>
      <c r="R38" s="141">
        <v>39.936</v>
      </c>
      <c r="S38" s="141">
        <v>40.061</v>
      </c>
      <c r="T38" s="141">
        <v>40.22</v>
      </c>
      <c r="U38" s="141">
        <v>40.167000000000002</v>
      </c>
      <c r="V38" s="141">
        <v>40.170999999999999</v>
      </c>
      <c r="W38" s="141">
        <v>39.987000000000002</v>
      </c>
      <c r="X38" s="141">
        <v>40.094999999999999</v>
      </c>
      <c r="Y38" s="43"/>
      <c r="Z38" s="43"/>
      <c r="AA38" s="141">
        <v>39.866</v>
      </c>
      <c r="AB38" s="141">
        <v>40.103000000000002</v>
      </c>
      <c r="AC38" s="141">
        <v>39.707999999999998</v>
      </c>
      <c r="AD38" s="141">
        <v>39.991999999999997</v>
      </c>
      <c r="AE38" s="43"/>
      <c r="AF38" s="141">
        <v>39.887999999999998</v>
      </c>
      <c r="AG38" s="141">
        <v>39.366</v>
      </c>
      <c r="AH38" s="141">
        <v>40.517000000000003</v>
      </c>
      <c r="AI38" s="141">
        <v>39.423999999999999</v>
      </c>
      <c r="AJ38" s="141">
        <v>39.700000000000003</v>
      </c>
      <c r="AK38" s="141">
        <v>40.252000000000002</v>
      </c>
      <c r="AL38" s="141">
        <v>39.945</v>
      </c>
      <c r="AM38" s="141">
        <v>40.024999999999999</v>
      </c>
      <c r="AN38" s="43"/>
      <c r="AO38" s="141">
        <v>39.51</v>
      </c>
      <c r="AP38" s="141">
        <v>39.487000000000002</v>
      </c>
      <c r="AQ38" s="43"/>
      <c r="AR38" s="43"/>
      <c r="AS38" s="141">
        <v>39.398000000000003</v>
      </c>
      <c r="AT38" s="144"/>
      <c r="AU38" s="141">
        <v>39.386000000000003</v>
      </c>
      <c r="AV38" s="144"/>
      <c r="AW38" s="142">
        <v>39.427</v>
      </c>
    </row>
    <row r="39" spans="1:49" s="2" customFormat="1" ht="24.9" customHeight="1">
      <c r="A39" s="53">
        <v>31</v>
      </c>
      <c r="B39" s="381" t="s">
        <v>188</v>
      </c>
      <c r="C39" s="39">
        <v>3</v>
      </c>
      <c r="D39" s="368">
        <f>COUNTIF(AV5:AV134,"&gt;00")+1</f>
        <v>32</v>
      </c>
      <c r="E39" s="369">
        <f t="shared" si="2"/>
        <v>1966</v>
      </c>
      <c r="F39" s="373">
        <f>MIN(AV5:AV136)</f>
        <v>39.552999999999997</v>
      </c>
      <c r="G39" s="371">
        <f>AVERAGE(AV5:AV136)</f>
        <v>39.758225806451613</v>
      </c>
      <c r="H39" s="372">
        <f t="shared" si="0"/>
        <v>0.20522580645161526</v>
      </c>
      <c r="I39" s="85">
        <v>0.95238425925925929</v>
      </c>
      <c r="J39" s="89">
        <f t="shared" si="1"/>
        <v>1.5902777777777821E-2</v>
      </c>
      <c r="K39" s="152">
        <f>J39+K35</f>
        <v>0.23567129629629652</v>
      </c>
      <c r="L39" s="159">
        <v>141.749</v>
      </c>
      <c r="M39" s="92"/>
      <c r="N39" s="44"/>
      <c r="P39" s="140">
        <v>40.043999999999997</v>
      </c>
      <c r="Q39" s="141">
        <v>40.503999999999998</v>
      </c>
      <c r="R39" s="141">
        <v>40.011000000000003</v>
      </c>
      <c r="S39" s="141">
        <v>40.027000000000001</v>
      </c>
      <c r="T39" s="141">
        <v>40.252000000000002</v>
      </c>
      <c r="U39" s="141">
        <v>40.220999999999997</v>
      </c>
      <c r="V39" s="141">
        <v>40.545999999999999</v>
      </c>
      <c r="W39" s="141">
        <v>40.045999999999999</v>
      </c>
      <c r="X39" s="141">
        <v>40.112000000000002</v>
      </c>
      <c r="Y39" s="43"/>
      <c r="Z39" s="43"/>
      <c r="AA39" s="141">
        <v>39.872</v>
      </c>
      <c r="AB39" s="141">
        <v>39.982999999999997</v>
      </c>
      <c r="AC39" s="141">
        <v>39.511000000000003</v>
      </c>
      <c r="AD39" s="141">
        <v>39.622999999999998</v>
      </c>
      <c r="AE39" s="43"/>
      <c r="AF39" s="141">
        <v>39.783999999999999</v>
      </c>
      <c r="AG39" s="141">
        <v>40.192</v>
      </c>
      <c r="AH39" s="141">
        <v>40.015999999999998</v>
      </c>
      <c r="AI39" s="141">
        <v>39.531999999999996</v>
      </c>
      <c r="AJ39" s="141">
        <v>39.664000000000001</v>
      </c>
      <c r="AK39" s="141">
        <v>40.195999999999998</v>
      </c>
      <c r="AL39" s="141">
        <v>39.85</v>
      </c>
      <c r="AM39" s="141">
        <v>39.582999999999998</v>
      </c>
      <c r="AN39" s="43"/>
      <c r="AO39" s="141">
        <v>39.491</v>
      </c>
      <c r="AP39" s="141">
        <v>39.472000000000001</v>
      </c>
      <c r="AQ39" s="43"/>
      <c r="AR39" s="43"/>
      <c r="AS39" s="141">
        <v>39.533999999999999</v>
      </c>
      <c r="AT39" s="144"/>
      <c r="AU39" s="141">
        <v>39.393999999999998</v>
      </c>
      <c r="AV39" s="144"/>
      <c r="AW39" s="142">
        <v>39.462000000000003</v>
      </c>
    </row>
    <row r="40" spans="1:49" s="2" customFormat="1" ht="24.9" customHeight="1" thickBot="1">
      <c r="A40" s="172" t="s">
        <v>103</v>
      </c>
      <c r="B40" s="345" t="s">
        <v>188</v>
      </c>
      <c r="C40" s="40">
        <v>11</v>
      </c>
      <c r="D40" s="278">
        <f>COUNTIF(AW5:AW134,"&gt;00")+1</f>
        <v>103</v>
      </c>
      <c r="E40" s="232">
        <f t="shared" si="2"/>
        <v>2069</v>
      </c>
      <c r="F40" s="239">
        <f>MIN(AW5:AW136)</f>
        <v>39.356999999999999</v>
      </c>
      <c r="G40" s="125">
        <f>AVERAGE(AW5:AW136)</f>
        <v>39.565362745098035</v>
      </c>
      <c r="H40" s="126">
        <f t="shared" si="0"/>
        <v>0.20836274509803587</v>
      </c>
      <c r="I40" s="106">
        <v>1.0007060185185186</v>
      </c>
      <c r="J40" s="107">
        <f>I40-I39</f>
        <v>4.83217592592593E-2</v>
      </c>
      <c r="K40" s="295">
        <f>J40+K39</f>
        <v>0.28399305555555582</v>
      </c>
      <c r="L40" s="153"/>
      <c r="M40" s="94"/>
      <c r="N40" s="44"/>
      <c r="P40" s="140">
        <v>40.103999999999999</v>
      </c>
      <c r="Q40" s="141">
        <v>40.338999999999999</v>
      </c>
      <c r="R40" s="141">
        <v>40.713000000000001</v>
      </c>
      <c r="S40" s="141">
        <v>40.201999999999998</v>
      </c>
      <c r="T40" s="141">
        <v>40.061999999999998</v>
      </c>
      <c r="U40" s="143"/>
      <c r="V40" s="141">
        <v>40.170999999999999</v>
      </c>
      <c r="W40" s="141">
        <v>40.03</v>
      </c>
      <c r="X40" s="141">
        <v>40.969000000000001</v>
      </c>
      <c r="Y40" s="43"/>
      <c r="Z40" s="43"/>
      <c r="AA40" s="141">
        <v>39.927</v>
      </c>
      <c r="AB40" s="141">
        <v>39.82</v>
      </c>
      <c r="AC40" s="141">
        <v>39.881999999999998</v>
      </c>
      <c r="AD40" s="141">
        <v>39.597000000000001</v>
      </c>
      <c r="AE40" s="43"/>
      <c r="AF40" s="141">
        <v>39.634</v>
      </c>
      <c r="AG40" s="141">
        <v>39.433</v>
      </c>
      <c r="AH40" s="141">
        <v>39.82</v>
      </c>
      <c r="AI40" s="141">
        <v>39.536999999999999</v>
      </c>
      <c r="AJ40" s="141">
        <v>39.591000000000001</v>
      </c>
      <c r="AK40" s="141">
        <v>39.619999999999997</v>
      </c>
      <c r="AL40" s="141">
        <v>39.927999999999997</v>
      </c>
      <c r="AM40" s="141">
        <v>39.594999999999999</v>
      </c>
      <c r="AN40" s="43"/>
      <c r="AO40" s="141">
        <v>39.468000000000004</v>
      </c>
      <c r="AP40" s="141">
        <v>39.601999999999997</v>
      </c>
      <c r="AQ40" s="43"/>
      <c r="AR40" s="43"/>
      <c r="AS40" s="141">
        <v>39.622</v>
      </c>
      <c r="AT40" s="144"/>
      <c r="AU40" s="141">
        <v>39.311</v>
      </c>
      <c r="AV40" s="144"/>
      <c r="AW40" s="142">
        <v>39.593000000000004</v>
      </c>
    </row>
    <row r="41" spans="1:49" ht="24.75" customHeight="1" thickBot="1">
      <c r="E41" s="108" t="s">
        <v>102</v>
      </c>
      <c r="F41" s="109">
        <f>AVERAGE(F8:F40)</f>
        <v>39.609848484848484</v>
      </c>
      <c r="G41" s="109">
        <f>AVERAGE(P5:AW136)</f>
        <v>39.920191060903711</v>
      </c>
      <c r="H41" s="110">
        <f>AVERAGE(H8:H40)</f>
        <v>0.29498580072644709</v>
      </c>
      <c r="N41" s="95"/>
      <c r="P41" s="140">
        <v>39.902000000000001</v>
      </c>
      <c r="Q41" s="141">
        <v>40.182000000000002</v>
      </c>
      <c r="R41" s="141">
        <v>40.176000000000002</v>
      </c>
      <c r="S41" s="141">
        <v>40.158999999999999</v>
      </c>
      <c r="T41" s="141">
        <v>39.976999999999997</v>
      </c>
      <c r="U41" s="144"/>
      <c r="V41" s="141">
        <v>40.213000000000001</v>
      </c>
      <c r="W41" s="141">
        <v>39.936</v>
      </c>
      <c r="X41" s="141">
        <v>40.113999999999997</v>
      </c>
      <c r="Y41" s="43"/>
      <c r="Z41" s="43"/>
      <c r="AA41" s="141">
        <v>39.805</v>
      </c>
      <c r="AB41" s="141">
        <v>39.783000000000001</v>
      </c>
      <c r="AC41" s="141">
        <v>39.654000000000003</v>
      </c>
      <c r="AD41" s="141">
        <v>39.673999999999999</v>
      </c>
      <c r="AE41" s="43"/>
      <c r="AF41" s="141">
        <v>39.767000000000003</v>
      </c>
      <c r="AG41" s="141">
        <v>39.628999999999998</v>
      </c>
      <c r="AH41" s="141">
        <v>39.814999999999998</v>
      </c>
      <c r="AI41" s="141">
        <v>39.448</v>
      </c>
      <c r="AJ41" s="141">
        <v>39.69</v>
      </c>
      <c r="AK41" s="141">
        <v>39.637</v>
      </c>
      <c r="AL41" s="141">
        <v>39.826000000000001</v>
      </c>
      <c r="AM41" s="141">
        <v>39.606999999999999</v>
      </c>
      <c r="AN41" s="43"/>
      <c r="AO41" s="141">
        <v>39.615000000000002</v>
      </c>
      <c r="AP41" s="141">
        <v>39.572000000000003</v>
      </c>
      <c r="AQ41" s="43"/>
      <c r="AR41" s="43"/>
      <c r="AS41" s="141">
        <v>39.609000000000002</v>
      </c>
      <c r="AT41" s="144"/>
      <c r="AU41" s="141">
        <v>39.415999999999997</v>
      </c>
      <c r="AV41" s="144"/>
      <c r="AW41" s="142">
        <v>39.479999999999997</v>
      </c>
    </row>
    <row r="42" spans="1:49" ht="22.95" customHeight="1">
      <c r="P42" s="140">
        <v>39.942</v>
      </c>
      <c r="Q42" s="141">
        <v>40.415999999999997</v>
      </c>
      <c r="R42" s="141">
        <v>39.994</v>
      </c>
      <c r="S42" s="141">
        <v>40.009</v>
      </c>
      <c r="T42" s="141">
        <v>40.103000000000002</v>
      </c>
      <c r="U42" s="144"/>
      <c r="V42" s="141">
        <v>40.268999999999998</v>
      </c>
      <c r="W42" s="141">
        <v>40.055999999999997</v>
      </c>
      <c r="X42" s="141">
        <v>40.362000000000002</v>
      </c>
      <c r="Y42" s="43"/>
      <c r="Z42" s="43"/>
      <c r="AA42" s="141">
        <v>39.813000000000002</v>
      </c>
      <c r="AB42" s="141">
        <v>40.055999999999997</v>
      </c>
      <c r="AC42" s="141">
        <v>39.633000000000003</v>
      </c>
      <c r="AD42" s="141">
        <v>39.81</v>
      </c>
      <c r="AE42" s="43"/>
      <c r="AF42" s="141">
        <v>39.749000000000002</v>
      </c>
      <c r="AG42" s="141">
        <v>41.738999999999997</v>
      </c>
      <c r="AH42" s="141">
        <v>40.033999999999999</v>
      </c>
      <c r="AI42" s="141">
        <v>39.481999999999999</v>
      </c>
      <c r="AJ42" s="141">
        <v>39.642000000000003</v>
      </c>
      <c r="AK42" s="141">
        <v>39.761000000000003</v>
      </c>
      <c r="AL42" s="141">
        <v>39.972999999999999</v>
      </c>
      <c r="AM42" s="141">
        <v>39.731999999999999</v>
      </c>
      <c r="AN42" s="43"/>
      <c r="AO42" s="141">
        <v>39.363999999999997</v>
      </c>
      <c r="AP42" s="141">
        <v>39.738999999999997</v>
      </c>
      <c r="AQ42" s="43"/>
      <c r="AR42" s="43"/>
      <c r="AS42" s="141">
        <v>39.485999999999997</v>
      </c>
      <c r="AT42" s="144"/>
      <c r="AU42" s="141">
        <v>39.445</v>
      </c>
      <c r="AV42" s="144"/>
      <c r="AW42" s="142">
        <v>40.052</v>
      </c>
    </row>
    <row r="43" spans="1:49" ht="22.95" customHeight="1">
      <c r="P43" s="140">
        <v>40.088999999999999</v>
      </c>
      <c r="Q43" s="43"/>
      <c r="R43" s="141">
        <v>39.850999999999999</v>
      </c>
      <c r="S43" s="141">
        <v>40.176000000000002</v>
      </c>
      <c r="T43" s="141">
        <v>40.197000000000003</v>
      </c>
      <c r="U43" s="144"/>
      <c r="V43" s="141">
        <v>40.253</v>
      </c>
      <c r="W43" s="141">
        <v>40.012</v>
      </c>
      <c r="X43" s="141">
        <v>40.338000000000001</v>
      </c>
      <c r="Y43" s="43"/>
      <c r="Z43" s="43"/>
      <c r="AA43" s="141">
        <v>39.784999999999997</v>
      </c>
      <c r="AB43" s="141">
        <v>39.826999999999998</v>
      </c>
      <c r="AC43" s="141">
        <v>39.695999999999998</v>
      </c>
      <c r="AD43" s="141">
        <v>39.654000000000003</v>
      </c>
      <c r="AE43" s="43"/>
      <c r="AF43" s="141">
        <v>39.713000000000001</v>
      </c>
      <c r="AG43" s="141">
        <v>39.671999999999997</v>
      </c>
      <c r="AH43" s="141">
        <v>39.854999999999997</v>
      </c>
      <c r="AI43" s="141">
        <v>39.68</v>
      </c>
      <c r="AJ43" s="141">
        <v>39.494999999999997</v>
      </c>
      <c r="AK43" s="141">
        <v>39.787999999999997</v>
      </c>
      <c r="AL43" s="141">
        <v>39.831000000000003</v>
      </c>
      <c r="AM43" s="141">
        <v>39.506999999999998</v>
      </c>
      <c r="AN43" s="43"/>
      <c r="AO43" s="141">
        <v>39.442999999999998</v>
      </c>
      <c r="AP43" s="141">
        <v>39.741</v>
      </c>
      <c r="AQ43" s="43"/>
      <c r="AR43" s="43"/>
      <c r="AS43" s="141">
        <v>39.576999999999998</v>
      </c>
      <c r="AT43" s="144"/>
      <c r="AU43" s="141">
        <v>39.814999999999998</v>
      </c>
      <c r="AV43" s="144"/>
      <c r="AW43" s="142">
        <v>39.552999999999997</v>
      </c>
    </row>
    <row r="44" spans="1:49" ht="22.95" customHeight="1">
      <c r="P44" s="140">
        <v>40.031999999999996</v>
      </c>
      <c r="Q44" s="43"/>
      <c r="R44" s="141">
        <v>39.99</v>
      </c>
      <c r="S44" s="141">
        <v>40.006999999999998</v>
      </c>
      <c r="T44" s="141">
        <v>40.201000000000001</v>
      </c>
      <c r="U44" s="144"/>
      <c r="V44" s="141">
        <v>40.128</v>
      </c>
      <c r="W44" s="141">
        <v>39.957000000000001</v>
      </c>
      <c r="X44" s="141">
        <v>40.164999999999999</v>
      </c>
      <c r="Y44" s="43"/>
      <c r="Z44" s="43"/>
      <c r="AA44" s="141">
        <v>39.741</v>
      </c>
      <c r="AB44" s="141">
        <v>39.737000000000002</v>
      </c>
      <c r="AC44" s="141">
        <v>39.790999999999997</v>
      </c>
      <c r="AD44" s="141">
        <v>39.628</v>
      </c>
      <c r="AE44" s="43"/>
      <c r="AF44" s="141">
        <v>40.194000000000003</v>
      </c>
      <c r="AG44" s="141">
        <v>39.6</v>
      </c>
      <c r="AH44" s="141">
        <v>39.847000000000001</v>
      </c>
      <c r="AI44" s="141">
        <v>39.496000000000002</v>
      </c>
      <c r="AJ44" s="141">
        <v>39.762999999999998</v>
      </c>
      <c r="AK44" s="141">
        <v>39.799999999999997</v>
      </c>
      <c r="AL44" s="141">
        <v>39.880000000000003</v>
      </c>
      <c r="AM44" s="141">
        <v>39.703000000000003</v>
      </c>
      <c r="AN44" s="43"/>
      <c r="AO44" s="141">
        <v>39.378</v>
      </c>
      <c r="AP44" s="141">
        <v>39.542000000000002</v>
      </c>
      <c r="AQ44" s="43"/>
      <c r="AR44" s="43"/>
      <c r="AS44" s="141">
        <v>39.625</v>
      </c>
      <c r="AT44" s="144"/>
      <c r="AU44" s="141">
        <v>39.521000000000001</v>
      </c>
      <c r="AV44" s="144"/>
      <c r="AW44" s="142">
        <v>39.526000000000003</v>
      </c>
    </row>
    <row r="45" spans="1:49" ht="22.95" customHeight="1">
      <c r="P45" s="140">
        <v>39.874000000000002</v>
      </c>
      <c r="Q45" s="43"/>
      <c r="R45" s="141">
        <v>39.99</v>
      </c>
      <c r="S45" s="141">
        <v>40.094000000000001</v>
      </c>
      <c r="T45" s="141">
        <v>40.012999999999998</v>
      </c>
      <c r="U45" s="144"/>
      <c r="V45" s="141">
        <v>41.088999999999999</v>
      </c>
      <c r="W45" s="141">
        <v>39.826999999999998</v>
      </c>
      <c r="X45" s="141">
        <v>40.292999999999999</v>
      </c>
      <c r="Y45" s="43"/>
      <c r="Z45" s="43"/>
      <c r="AA45" s="141">
        <v>39.807000000000002</v>
      </c>
      <c r="AB45" s="141">
        <v>39.985999999999997</v>
      </c>
      <c r="AC45" s="141">
        <v>39.777000000000001</v>
      </c>
      <c r="AD45" s="141">
        <v>39.682000000000002</v>
      </c>
      <c r="AE45" s="43"/>
      <c r="AF45" s="141">
        <v>39.874000000000002</v>
      </c>
      <c r="AG45" s="141">
        <v>39.863</v>
      </c>
      <c r="AH45" s="141">
        <v>39.767000000000003</v>
      </c>
      <c r="AI45" s="141">
        <v>39.515000000000001</v>
      </c>
      <c r="AJ45" s="141">
        <v>39.555999999999997</v>
      </c>
      <c r="AK45" s="141">
        <v>39.774999999999999</v>
      </c>
      <c r="AL45" s="141">
        <v>40.384</v>
      </c>
      <c r="AM45" s="141">
        <v>39.777999999999999</v>
      </c>
      <c r="AN45" s="43"/>
      <c r="AO45" s="141">
        <v>39.405000000000001</v>
      </c>
      <c r="AP45" s="141">
        <v>39.54</v>
      </c>
      <c r="AQ45" s="43"/>
      <c r="AR45" s="43"/>
      <c r="AS45" s="141">
        <v>39.612000000000002</v>
      </c>
      <c r="AT45" s="144"/>
      <c r="AU45" s="141">
        <v>39.386000000000003</v>
      </c>
      <c r="AV45" s="144"/>
      <c r="AW45" s="142">
        <v>39.664999999999999</v>
      </c>
    </row>
    <row r="46" spans="1:49" ht="22.95" customHeight="1">
      <c r="P46" s="140">
        <v>40.030999999999999</v>
      </c>
      <c r="Q46" s="43"/>
      <c r="R46" s="141">
        <v>40.162999999999997</v>
      </c>
      <c r="S46" s="141">
        <v>40.119</v>
      </c>
      <c r="T46" s="141">
        <v>40.003</v>
      </c>
      <c r="U46" s="144"/>
      <c r="V46" s="141">
        <v>40.357999999999997</v>
      </c>
      <c r="W46" s="141">
        <v>39.875</v>
      </c>
      <c r="X46" s="141">
        <v>40.109000000000002</v>
      </c>
      <c r="Y46" s="43"/>
      <c r="Z46" s="43"/>
      <c r="AA46" s="141">
        <v>39.877000000000002</v>
      </c>
      <c r="AB46" s="141">
        <v>39.712000000000003</v>
      </c>
      <c r="AC46" s="141">
        <v>39.704000000000001</v>
      </c>
      <c r="AD46" s="141">
        <v>39.619</v>
      </c>
      <c r="AE46" s="43"/>
      <c r="AF46" s="141">
        <v>39.771000000000001</v>
      </c>
      <c r="AG46" s="141">
        <v>39.545999999999999</v>
      </c>
      <c r="AH46" s="141">
        <v>39.755000000000003</v>
      </c>
      <c r="AI46" s="141">
        <v>39.499000000000002</v>
      </c>
      <c r="AJ46" s="141">
        <v>39.475999999999999</v>
      </c>
      <c r="AK46" s="141">
        <v>40.036999999999999</v>
      </c>
      <c r="AL46" s="141">
        <v>40.042000000000002</v>
      </c>
      <c r="AM46" s="141">
        <v>41.009</v>
      </c>
      <c r="AN46" s="43"/>
      <c r="AO46" s="141">
        <v>39.478000000000002</v>
      </c>
      <c r="AP46" s="141">
        <v>39.618000000000002</v>
      </c>
      <c r="AQ46" s="43"/>
      <c r="AR46" s="43"/>
      <c r="AS46" s="141">
        <v>39.435000000000002</v>
      </c>
      <c r="AT46" s="144"/>
      <c r="AU46" s="141">
        <v>39.338000000000001</v>
      </c>
      <c r="AV46" s="144"/>
      <c r="AW46" s="142">
        <v>39.543999999999997</v>
      </c>
    </row>
    <row r="47" spans="1:49" ht="22.95" customHeight="1">
      <c r="P47" s="140">
        <v>40.274000000000001</v>
      </c>
      <c r="Q47" s="43"/>
      <c r="R47" s="141">
        <v>39.92</v>
      </c>
      <c r="S47" s="141">
        <v>39.957999999999998</v>
      </c>
      <c r="T47" s="141">
        <v>40.076000000000001</v>
      </c>
      <c r="U47" s="144"/>
      <c r="V47" s="141">
        <v>40.222000000000001</v>
      </c>
      <c r="W47" s="141">
        <v>40.015000000000001</v>
      </c>
      <c r="X47" s="141">
        <v>40.094999999999999</v>
      </c>
      <c r="Y47" s="43"/>
      <c r="Z47" s="43"/>
      <c r="AA47" s="141">
        <v>39.770000000000003</v>
      </c>
      <c r="AB47" s="141">
        <v>39.834000000000003</v>
      </c>
      <c r="AC47" s="141">
        <v>39.734000000000002</v>
      </c>
      <c r="AD47" s="141">
        <v>39.572000000000003</v>
      </c>
      <c r="AE47" s="43"/>
      <c r="AF47" s="141">
        <v>39.713999999999999</v>
      </c>
      <c r="AG47" s="141">
        <v>39.444000000000003</v>
      </c>
      <c r="AH47" s="141">
        <v>40.006999999999998</v>
      </c>
      <c r="AI47" s="141">
        <v>39.389000000000003</v>
      </c>
      <c r="AJ47" s="141">
        <v>39.613</v>
      </c>
      <c r="AK47" s="141">
        <v>39.817</v>
      </c>
      <c r="AL47" s="43"/>
      <c r="AM47" s="141">
        <v>39.752000000000002</v>
      </c>
      <c r="AN47" s="43"/>
      <c r="AO47" s="141">
        <v>39.357999999999997</v>
      </c>
      <c r="AP47" s="141">
        <v>39.600999999999999</v>
      </c>
      <c r="AQ47" s="43"/>
      <c r="AR47" s="43"/>
      <c r="AS47" s="141">
        <v>39.503</v>
      </c>
      <c r="AT47" s="144"/>
      <c r="AU47" s="141">
        <v>39.335999999999999</v>
      </c>
      <c r="AV47" s="144"/>
      <c r="AW47" s="142">
        <v>39.518999999999998</v>
      </c>
    </row>
    <row r="48" spans="1:49" ht="22.95" customHeight="1">
      <c r="P48" s="145"/>
      <c r="Q48" s="43"/>
      <c r="R48" s="141">
        <v>40.042000000000002</v>
      </c>
      <c r="S48" s="141">
        <v>40.081000000000003</v>
      </c>
      <c r="T48" s="141">
        <v>39.991999999999997</v>
      </c>
      <c r="U48" s="144"/>
      <c r="V48" s="141">
        <v>40.134999999999998</v>
      </c>
      <c r="W48" s="141">
        <v>39.973999999999997</v>
      </c>
      <c r="X48" s="141">
        <v>40.17</v>
      </c>
      <c r="Y48" s="43"/>
      <c r="Z48" s="43"/>
      <c r="AA48" s="141">
        <v>39.694000000000003</v>
      </c>
      <c r="AB48" s="141">
        <v>39.689</v>
      </c>
      <c r="AC48" s="141">
        <v>39.764000000000003</v>
      </c>
      <c r="AD48" s="141">
        <v>39.703000000000003</v>
      </c>
      <c r="AE48" s="43"/>
      <c r="AF48" s="141">
        <v>39.732999999999997</v>
      </c>
      <c r="AG48" s="141">
        <v>39.585000000000001</v>
      </c>
      <c r="AH48" s="141">
        <v>39.728000000000002</v>
      </c>
      <c r="AI48" s="141">
        <v>39.515999999999998</v>
      </c>
      <c r="AJ48" s="141">
        <v>39.527999999999999</v>
      </c>
      <c r="AK48" s="141">
        <v>39.677</v>
      </c>
      <c r="AL48" s="43"/>
      <c r="AM48" s="141">
        <v>39.865000000000002</v>
      </c>
      <c r="AN48" s="43"/>
      <c r="AO48" s="141">
        <v>39.378999999999998</v>
      </c>
      <c r="AP48" s="141">
        <v>39.942</v>
      </c>
      <c r="AQ48" s="43"/>
      <c r="AR48" s="43"/>
      <c r="AS48" s="141">
        <v>39.575000000000003</v>
      </c>
      <c r="AT48" s="144"/>
      <c r="AU48" s="141">
        <v>40.130000000000003</v>
      </c>
      <c r="AV48" s="144"/>
      <c r="AW48" s="142">
        <v>39.491999999999997</v>
      </c>
    </row>
    <row r="49" spans="16:49">
      <c r="P49" s="145"/>
      <c r="Q49" s="43"/>
      <c r="R49" s="141">
        <v>39.941000000000003</v>
      </c>
      <c r="S49" s="141">
        <v>40.057000000000002</v>
      </c>
      <c r="T49" s="141">
        <v>40.113999999999997</v>
      </c>
      <c r="U49" s="144"/>
      <c r="V49" s="141">
        <v>40.183999999999997</v>
      </c>
      <c r="W49" s="141">
        <v>40.084000000000003</v>
      </c>
      <c r="X49" s="141">
        <v>40.273000000000003</v>
      </c>
      <c r="Y49" s="43"/>
      <c r="Z49" s="43"/>
      <c r="AA49" s="141">
        <v>39.840000000000003</v>
      </c>
      <c r="AB49" s="141">
        <v>40.012999999999998</v>
      </c>
      <c r="AC49" s="141">
        <v>39.631999999999998</v>
      </c>
      <c r="AD49" s="141">
        <v>39.603000000000002</v>
      </c>
      <c r="AE49" s="43"/>
      <c r="AF49" s="141">
        <v>39.954999999999998</v>
      </c>
      <c r="AG49" s="141">
        <v>39.491</v>
      </c>
      <c r="AH49" s="141">
        <v>39.805999999999997</v>
      </c>
      <c r="AI49" s="141">
        <v>40.124000000000002</v>
      </c>
      <c r="AJ49" s="141">
        <v>39.677</v>
      </c>
      <c r="AK49" s="141">
        <v>40.048000000000002</v>
      </c>
      <c r="AL49" s="43"/>
      <c r="AM49" s="141">
        <v>39.704999999999998</v>
      </c>
      <c r="AN49" s="43"/>
      <c r="AO49" s="141">
        <v>39.398000000000003</v>
      </c>
      <c r="AP49" s="141">
        <v>39.658999999999999</v>
      </c>
      <c r="AQ49" s="43"/>
      <c r="AR49" s="43"/>
      <c r="AS49" s="141">
        <v>39.667000000000002</v>
      </c>
      <c r="AT49" s="144"/>
      <c r="AU49" s="141">
        <v>39.485999999999997</v>
      </c>
      <c r="AV49" s="144"/>
      <c r="AW49" s="142">
        <v>39.692999999999998</v>
      </c>
    </row>
    <row r="50" spans="16:49">
      <c r="P50" s="145"/>
      <c r="Q50" s="43"/>
      <c r="R50" s="141">
        <v>39.828000000000003</v>
      </c>
      <c r="S50" s="141">
        <v>40.17</v>
      </c>
      <c r="T50" s="141">
        <v>39.947000000000003</v>
      </c>
      <c r="U50" s="144"/>
      <c r="V50" s="141">
        <v>40.170999999999999</v>
      </c>
      <c r="W50" s="141">
        <v>40.042000000000002</v>
      </c>
      <c r="X50" s="141">
        <v>40.168999999999997</v>
      </c>
      <c r="Y50" s="43"/>
      <c r="Z50" s="43"/>
      <c r="AA50" s="141">
        <v>39.78</v>
      </c>
      <c r="AB50" s="141">
        <v>39.741999999999997</v>
      </c>
      <c r="AC50" s="141">
        <v>39.741</v>
      </c>
      <c r="AD50" s="141">
        <v>39.520000000000003</v>
      </c>
      <c r="AE50" s="43"/>
      <c r="AF50" s="141">
        <v>39.932000000000002</v>
      </c>
      <c r="AG50" s="141">
        <v>39.774999999999999</v>
      </c>
      <c r="AH50" s="141">
        <v>39.963000000000001</v>
      </c>
      <c r="AI50" s="141">
        <v>39.424999999999997</v>
      </c>
      <c r="AJ50" s="141">
        <v>40.399000000000001</v>
      </c>
      <c r="AK50" s="141">
        <v>40.021999999999998</v>
      </c>
      <c r="AL50" s="43"/>
      <c r="AM50" s="141">
        <v>39.787999999999997</v>
      </c>
      <c r="AN50" s="43"/>
      <c r="AO50" s="141">
        <v>39.308</v>
      </c>
      <c r="AP50" s="141">
        <v>39.622</v>
      </c>
      <c r="AQ50" s="43"/>
      <c r="AR50" s="43"/>
      <c r="AS50" s="141">
        <v>39.764000000000003</v>
      </c>
      <c r="AT50" s="144"/>
      <c r="AU50" s="141">
        <v>39.332000000000001</v>
      </c>
      <c r="AV50" s="144"/>
      <c r="AW50" s="142">
        <v>39.457000000000001</v>
      </c>
    </row>
    <row r="51" spans="16:49">
      <c r="P51" s="145"/>
      <c r="Q51" s="43"/>
      <c r="R51" s="141">
        <v>39.914999999999999</v>
      </c>
      <c r="S51" s="141">
        <v>40.298000000000002</v>
      </c>
      <c r="T51" s="141">
        <v>40.201000000000001</v>
      </c>
      <c r="U51" s="144"/>
      <c r="V51" s="141">
        <v>40.975000000000001</v>
      </c>
      <c r="W51" s="141">
        <v>40.094999999999999</v>
      </c>
      <c r="X51" s="141">
        <v>40.146999999999998</v>
      </c>
      <c r="Y51" s="43"/>
      <c r="Z51" s="43"/>
      <c r="AA51" s="141">
        <v>39.771000000000001</v>
      </c>
      <c r="AB51" s="141">
        <v>40.043999999999997</v>
      </c>
      <c r="AC51" s="141">
        <v>39.722000000000001</v>
      </c>
      <c r="AD51" s="141">
        <v>39.587000000000003</v>
      </c>
      <c r="AE51" s="43"/>
      <c r="AF51" s="141">
        <v>39.863999999999997</v>
      </c>
      <c r="AG51" s="141">
        <v>39.491</v>
      </c>
      <c r="AH51" s="141">
        <v>39.874000000000002</v>
      </c>
      <c r="AI51" s="141">
        <v>39.49</v>
      </c>
      <c r="AJ51" s="141">
        <v>40.713999999999999</v>
      </c>
      <c r="AK51" s="43"/>
      <c r="AL51" s="43"/>
      <c r="AM51" s="141">
        <v>39.704999999999998</v>
      </c>
      <c r="AN51" s="43"/>
      <c r="AO51" s="141">
        <v>39.493000000000002</v>
      </c>
      <c r="AP51" s="141">
        <v>39.545999999999999</v>
      </c>
      <c r="AQ51" s="43"/>
      <c r="AR51" s="43"/>
      <c r="AS51" s="141">
        <v>39.545999999999999</v>
      </c>
      <c r="AT51" s="144"/>
      <c r="AU51" s="141">
        <v>39.369999999999997</v>
      </c>
      <c r="AV51" s="144"/>
      <c r="AW51" s="142">
        <v>39.682000000000002</v>
      </c>
    </row>
    <row r="52" spans="16:49">
      <c r="P52" s="145"/>
      <c r="Q52" s="43"/>
      <c r="R52" s="141">
        <v>39.932000000000002</v>
      </c>
      <c r="S52" s="141">
        <v>40.220999999999997</v>
      </c>
      <c r="T52" s="141">
        <v>40.118000000000002</v>
      </c>
      <c r="U52" s="144"/>
      <c r="V52" s="141">
        <v>40.292999999999999</v>
      </c>
      <c r="W52" s="141">
        <v>39.994999999999997</v>
      </c>
      <c r="X52" s="141">
        <v>40.128</v>
      </c>
      <c r="Y52" s="43"/>
      <c r="Z52" s="43"/>
      <c r="AA52" s="141">
        <v>39.938000000000002</v>
      </c>
      <c r="AB52" s="141">
        <v>39.639000000000003</v>
      </c>
      <c r="AC52" s="141">
        <v>39.74</v>
      </c>
      <c r="AD52" s="141">
        <v>39.593000000000004</v>
      </c>
      <c r="AE52" s="43"/>
      <c r="AF52" s="141">
        <v>39.787999999999997</v>
      </c>
      <c r="AG52" s="141">
        <v>39.533999999999999</v>
      </c>
      <c r="AH52" s="141">
        <v>40.146999999999998</v>
      </c>
      <c r="AI52" s="141">
        <v>39.430999999999997</v>
      </c>
      <c r="AJ52" s="141">
        <v>39.594999999999999</v>
      </c>
      <c r="AK52" s="43"/>
      <c r="AL52" s="43"/>
      <c r="AM52" s="141">
        <v>39.982999999999997</v>
      </c>
      <c r="AN52" s="43"/>
      <c r="AO52" s="141">
        <v>40.826999999999998</v>
      </c>
      <c r="AP52" s="141">
        <v>39.673000000000002</v>
      </c>
      <c r="AQ52" s="43"/>
      <c r="AR52" s="43"/>
      <c r="AS52" s="141">
        <v>39.360999999999997</v>
      </c>
      <c r="AT52" s="144"/>
      <c r="AU52" s="141">
        <v>39.375</v>
      </c>
      <c r="AV52" s="144"/>
      <c r="AW52" s="142">
        <v>39.57</v>
      </c>
    </row>
    <row r="53" spans="16:49">
      <c r="P53" s="145"/>
      <c r="Q53" s="43"/>
      <c r="R53" s="141">
        <v>39.915999999999997</v>
      </c>
      <c r="S53" s="141">
        <v>40.055999999999997</v>
      </c>
      <c r="T53" s="141">
        <v>40.034999999999997</v>
      </c>
      <c r="U53" s="144"/>
      <c r="V53" s="141">
        <v>40.222999999999999</v>
      </c>
      <c r="W53" s="141">
        <v>40.04</v>
      </c>
      <c r="X53" s="141">
        <v>40.143999999999998</v>
      </c>
      <c r="Y53" s="43"/>
      <c r="Z53" s="43"/>
      <c r="AA53" s="141">
        <v>39.747</v>
      </c>
      <c r="AB53" s="141">
        <v>40.067</v>
      </c>
      <c r="AC53" s="141">
        <v>39.710999999999999</v>
      </c>
      <c r="AD53" s="141">
        <v>40.225999999999999</v>
      </c>
      <c r="AE53" s="43"/>
      <c r="AF53" s="141">
        <v>39.823999999999998</v>
      </c>
      <c r="AG53" s="141">
        <v>39.588999999999999</v>
      </c>
      <c r="AH53" s="141">
        <v>40.046999999999997</v>
      </c>
      <c r="AI53" s="141">
        <v>39.337000000000003</v>
      </c>
      <c r="AJ53" s="141">
        <v>39.750999999999998</v>
      </c>
      <c r="AK53" s="43"/>
      <c r="AL53" s="43"/>
      <c r="AM53" s="43"/>
      <c r="AN53" s="43"/>
      <c r="AO53" s="141">
        <v>39.732999999999997</v>
      </c>
      <c r="AP53" s="141">
        <v>39.591000000000001</v>
      </c>
      <c r="AQ53" s="43"/>
      <c r="AR53" s="43"/>
      <c r="AS53" s="141">
        <v>39.506</v>
      </c>
      <c r="AT53" s="144"/>
      <c r="AU53" s="141">
        <v>39.362000000000002</v>
      </c>
      <c r="AV53" s="144"/>
      <c r="AW53" s="142">
        <v>39.643999999999998</v>
      </c>
    </row>
    <row r="54" spans="16:49">
      <c r="P54" s="145"/>
      <c r="Q54" s="43"/>
      <c r="R54" s="141">
        <v>39.884999999999998</v>
      </c>
      <c r="S54" s="141">
        <v>40.075000000000003</v>
      </c>
      <c r="T54" s="141">
        <v>39.93</v>
      </c>
      <c r="U54" s="144"/>
      <c r="V54" s="141">
        <v>40.177999999999997</v>
      </c>
      <c r="W54" s="141">
        <v>40.177999999999997</v>
      </c>
      <c r="X54" s="141">
        <v>40.71</v>
      </c>
      <c r="Y54" s="43"/>
      <c r="Z54" s="43"/>
      <c r="AA54" s="141">
        <v>39.673000000000002</v>
      </c>
      <c r="AB54" s="141">
        <v>39.649000000000001</v>
      </c>
      <c r="AC54" s="141">
        <v>39.889000000000003</v>
      </c>
      <c r="AD54" s="141">
        <v>40.156999999999996</v>
      </c>
      <c r="AE54" s="43"/>
      <c r="AF54" s="141">
        <v>39.697000000000003</v>
      </c>
      <c r="AG54" s="141">
        <v>40.286000000000001</v>
      </c>
      <c r="AH54" s="141">
        <v>39.832999999999998</v>
      </c>
      <c r="AI54" s="141">
        <v>39.386000000000003</v>
      </c>
      <c r="AJ54" s="141">
        <v>39.581000000000003</v>
      </c>
      <c r="AK54" s="43"/>
      <c r="AL54" s="43"/>
      <c r="AM54" s="43"/>
      <c r="AN54" s="43"/>
      <c r="AO54" s="141">
        <v>39.533999999999999</v>
      </c>
      <c r="AP54" s="141">
        <v>39.57</v>
      </c>
      <c r="AQ54" s="43"/>
      <c r="AR54" s="43"/>
      <c r="AS54" s="141">
        <v>39.68</v>
      </c>
      <c r="AT54" s="144"/>
      <c r="AU54" s="141">
        <v>39.444000000000003</v>
      </c>
      <c r="AV54" s="144"/>
      <c r="AW54" s="142">
        <v>39.609000000000002</v>
      </c>
    </row>
    <row r="55" spans="16:49">
      <c r="P55" s="145"/>
      <c r="Q55" s="43"/>
      <c r="R55" s="141">
        <v>40.003999999999998</v>
      </c>
      <c r="S55" s="141">
        <v>40.024999999999999</v>
      </c>
      <c r="T55" s="141">
        <v>39.929000000000002</v>
      </c>
      <c r="U55" s="144"/>
      <c r="V55" s="141">
        <v>40.25</v>
      </c>
      <c r="W55" s="141">
        <v>40.045999999999999</v>
      </c>
      <c r="X55" s="144"/>
      <c r="Y55" s="43"/>
      <c r="Z55" s="43"/>
      <c r="AA55" s="141">
        <v>39.752000000000002</v>
      </c>
      <c r="AB55" s="141">
        <v>40.070999999999998</v>
      </c>
      <c r="AC55" s="141">
        <v>39.909999999999997</v>
      </c>
      <c r="AD55" s="141">
        <v>39.722000000000001</v>
      </c>
      <c r="AE55" s="43"/>
      <c r="AF55" s="141">
        <v>39.674999999999997</v>
      </c>
      <c r="AG55" s="141">
        <v>39.649000000000001</v>
      </c>
      <c r="AH55" s="141">
        <v>39.783999999999999</v>
      </c>
      <c r="AI55" s="141">
        <v>39.822000000000003</v>
      </c>
      <c r="AJ55" s="141">
        <v>39.649000000000001</v>
      </c>
      <c r="AK55" s="43"/>
      <c r="AL55" s="43"/>
      <c r="AM55" s="43"/>
      <c r="AN55" s="43"/>
      <c r="AO55" s="141">
        <v>39.468000000000004</v>
      </c>
      <c r="AP55" s="141">
        <v>39.636000000000003</v>
      </c>
      <c r="AQ55" s="43"/>
      <c r="AR55" s="43"/>
      <c r="AS55" s="43"/>
      <c r="AT55" s="144"/>
      <c r="AU55" s="141">
        <v>39.350999999999999</v>
      </c>
      <c r="AV55" s="144"/>
      <c r="AW55" s="142">
        <v>39.444000000000003</v>
      </c>
    </row>
    <row r="56" spans="16:49">
      <c r="P56" s="145"/>
      <c r="Q56" s="43"/>
      <c r="R56" s="141">
        <v>40.412999999999997</v>
      </c>
      <c r="S56" s="141">
        <v>39.996000000000002</v>
      </c>
      <c r="T56" s="141">
        <v>39.938000000000002</v>
      </c>
      <c r="U56" s="144"/>
      <c r="V56" s="141">
        <v>45.652000000000001</v>
      </c>
      <c r="W56" s="141">
        <v>40.000999999999998</v>
      </c>
      <c r="X56" s="144"/>
      <c r="Y56" s="43"/>
      <c r="Z56" s="43"/>
      <c r="AA56" s="141">
        <v>39.533999999999999</v>
      </c>
      <c r="AB56" s="144"/>
      <c r="AC56" s="141">
        <v>39.83</v>
      </c>
      <c r="AD56" s="141">
        <v>39.686</v>
      </c>
      <c r="AE56" s="43"/>
      <c r="AF56" s="141">
        <v>39.908000000000001</v>
      </c>
      <c r="AG56" s="141">
        <v>39.478000000000002</v>
      </c>
      <c r="AH56" s="141">
        <v>39.755000000000003</v>
      </c>
      <c r="AI56" s="141">
        <v>39.555999999999997</v>
      </c>
      <c r="AJ56" s="141">
        <v>39.997</v>
      </c>
      <c r="AK56" s="43"/>
      <c r="AL56" s="43"/>
      <c r="AM56" s="43"/>
      <c r="AN56" s="43"/>
      <c r="AO56" s="141">
        <v>39.445</v>
      </c>
      <c r="AP56" s="144"/>
      <c r="AQ56" s="43"/>
      <c r="AR56" s="43"/>
      <c r="AS56" s="43"/>
      <c r="AT56" s="144"/>
      <c r="AU56" s="141">
        <v>39.329000000000001</v>
      </c>
      <c r="AV56" s="144"/>
      <c r="AW56" s="142">
        <v>39.469000000000001</v>
      </c>
    </row>
    <row r="57" spans="16:49">
      <c r="P57" s="145"/>
      <c r="Q57" s="43"/>
      <c r="R57" s="141">
        <v>41.055999999999997</v>
      </c>
      <c r="S57" s="141">
        <v>39.935000000000002</v>
      </c>
      <c r="T57" s="141">
        <v>39.921999999999997</v>
      </c>
      <c r="U57" s="144"/>
      <c r="V57" s="141">
        <v>40.302</v>
      </c>
      <c r="W57" s="141">
        <v>40.070999999999998</v>
      </c>
      <c r="X57" s="144"/>
      <c r="Y57" s="43"/>
      <c r="Z57" s="43"/>
      <c r="AA57" s="141">
        <v>39.692</v>
      </c>
      <c r="AB57" s="144"/>
      <c r="AC57" s="141">
        <v>39.64</v>
      </c>
      <c r="AD57" s="141">
        <v>39.662999999999997</v>
      </c>
      <c r="AE57" s="43"/>
      <c r="AF57" s="141">
        <v>39.576999999999998</v>
      </c>
      <c r="AG57" s="141">
        <v>39.926000000000002</v>
      </c>
      <c r="AH57" s="141">
        <v>39.704000000000001</v>
      </c>
      <c r="AI57" s="141">
        <v>39.633000000000003</v>
      </c>
      <c r="AJ57" s="144"/>
      <c r="AK57" s="43"/>
      <c r="AL57" s="43"/>
      <c r="AM57" s="43"/>
      <c r="AN57" s="43"/>
      <c r="AO57" s="141">
        <v>39.585999999999999</v>
      </c>
      <c r="AP57" s="144"/>
      <c r="AQ57" s="43"/>
      <c r="AR57" s="43"/>
      <c r="AS57" s="43"/>
      <c r="AT57" s="144"/>
      <c r="AU57" s="141">
        <v>39.363</v>
      </c>
      <c r="AV57" s="144"/>
      <c r="AW57" s="142">
        <v>39.365000000000002</v>
      </c>
    </row>
    <row r="58" spans="16:49">
      <c r="P58" s="145"/>
      <c r="Q58" s="43"/>
      <c r="R58" s="141">
        <v>40.075000000000003</v>
      </c>
      <c r="S58" s="141">
        <v>40.014000000000003</v>
      </c>
      <c r="T58" s="141">
        <v>40.1</v>
      </c>
      <c r="U58" s="144"/>
      <c r="V58" s="141">
        <v>40.405000000000001</v>
      </c>
      <c r="W58" s="141">
        <v>40.064</v>
      </c>
      <c r="X58" s="144"/>
      <c r="Y58" s="43"/>
      <c r="Z58" s="43"/>
      <c r="AA58" s="141">
        <v>39.624000000000002</v>
      </c>
      <c r="AB58" s="144"/>
      <c r="AC58" s="141">
        <v>39.76</v>
      </c>
      <c r="AD58" s="141">
        <v>39.807000000000002</v>
      </c>
      <c r="AE58" s="43"/>
      <c r="AF58" s="141">
        <v>39.738</v>
      </c>
      <c r="AG58" s="141">
        <v>39.779000000000003</v>
      </c>
      <c r="AH58" s="141">
        <v>39.853000000000002</v>
      </c>
      <c r="AI58" s="141">
        <v>39.432000000000002</v>
      </c>
      <c r="AJ58" s="144"/>
      <c r="AK58" s="43"/>
      <c r="AL58" s="43"/>
      <c r="AM58" s="43"/>
      <c r="AN58" s="43"/>
      <c r="AO58" s="141">
        <v>39.613</v>
      </c>
      <c r="AP58" s="144"/>
      <c r="AQ58" s="43"/>
      <c r="AR58" s="43"/>
      <c r="AS58" s="43"/>
      <c r="AT58" s="144"/>
      <c r="AU58" s="141">
        <v>39.283000000000001</v>
      </c>
      <c r="AV58" s="144"/>
      <c r="AW58" s="142">
        <v>39.429000000000002</v>
      </c>
    </row>
    <row r="59" spans="16:49">
      <c r="P59" s="145"/>
      <c r="Q59" s="43"/>
      <c r="R59" s="141">
        <v>40.07</v>
      </c>
      <c r="S59" s="141">
        <v>39.972999999999999</v>
      </c>
      <c r="T59" s="141">
        <v>39.945999999999998</v>
      </c>
      <c r="U59" s="144"/>
      <c r="V59" s="141">
        <v>40.249000000000002</v>
      </c>
      <c r="W59" s="141">
        <v>40.098999999999997</v>
      </c>
      <c r="X59" s="144"/>
      <c r="Y59" s="43"/>
      <c r="Z59" s="43"/>
      <c r="AA59" s="141">
        <v>40.173000000000002</v>
      </c>
      <c r="AB59" s="144"/>
      <c r="AC59" s="141">
        <v>39.645000000000003</v>
      </c>
      <c r="AD59" s="141">
        <v>39.831000000000003</v>
      </c>
      <c r="AE59" s="43"/>
      <c r="AF59" s="141">
        <v>39.712000000000003</v>
      </c>
      <c r="AG59" s="141">
        <v>39.688000000000002</v>
      </c>
      <c r="AH59" s="141">
        <v>39.94</v>
      </c>
      <c r="AI59" s="141">
        <v>39.463999999999999</v>
      </c>
      <c r="AJ59" s="144"/>
      <c r="AK59" s="43"/>
      <c r="AL59" s="43"/>
      <c r="AM59" s="43"/>
      <c r="AN59" s="43"/>
      <c r="AO59" s="141">
        <v>39.564999999999998</v>
      </c>
      <c r="AP59" s="144"/>
      <c r="AQ59" s="43"/>
      <c r="AR59" s="43"/>
      <c r="AS59" s="43"/>
      <c r="AT59" s="144"/>
      <c r="AU59" s="141">
        <v>39.456000000000003</v>
      </c>
      <c r="AV59" s="144"/>
      <c r="AW59" s="142">
        <v>39.369</v>
      </c>
    </row>
    <row r="60" spans="16:49">
      <c r="P60" s="145"/>
      <c r="Q60" s="43"/>
      <c r="R60" s="141">
        <v>40.06</v>
      </c>
      <c r="S60" s="141">
        <v>40.057000000000002</v>
      </c>
      <c r="T60" s="141">
        <v>40.161999999999999</v>
      </c>
      <c r="U60" s="144"/>
      <c r="V60" s="141">
        <v>40.082999999999998</v>
      </c>
      <c r="W60" s="141">
        <v>40.131</v>
      </c>
      <c r="X60" s="144"/>
      <c r="Y60" s="43"/>
      <c r="Z60" s="43"/>
      <c r="AA60" s="141">
        <v>39.688000000000002</v>
      </c>
      <c r="AB60" s="144"/>
      <c r="AC60" s="141">
        <v>39.662999999999997</v>
      </c>
      <c r="AD60" s="141">
        <v>39.808</v>
      </c>
      <c r="AE60" s="43"/>
      <c r="AF60" s="141">
        <v>39.582000000000001</v>
      </c>
      <c r="AG60" s="141">
        <v>39.415999999999997</v>
      </c>
      <c r="AH60" s="141">
        <v>39.908999999999999</v>
      </c>
      <c r="AI60" s="141">
        <v>39.703000000000003</v>
      </c>
      <c r="AJ60" s="144"/>
      <c r="AK60" s="43"/>
      <c r="AL60" s="43"/>
      <c r="AM60" s="43"/>
      <c r="AN60" s="43"/>
      <c r="AO60" s="141">
        <v>39.450000000000003</v>
      </c>
      <c r="AP60" s="144"/>
      <c r="AQ60" s="43"/>
      <c r="AR60" s="43"/>
      <c r="AS60" s="43"/>
      <c r="AT60" s="144"/>
      <c r="AU60" s="141">
        <v>39.555</v>
      </c>
      <c r="AV60" s="144"/>
      <c r="AW60" s="142">
        <v>39.521000000000001</v>
      </c>
    </row>
    <row r="61" spans="16:49">
      <c r="P61" s="145"/>
      <c r="Q61" s="43"/>
      <c r="R61" s="141">
        <v>39.86</v>
      </c>
      <c r="S61" s="141">
        <v>40.180999999999997</v>
      </c>
      <c r="T61" s="141">
        <v>39.904000000000003</v>
      </c>
      <c r="U61" s="144"/>
      <c r="V61" s="141">
        <v>40.140999999999998</v>
      </c>
      <c r="W61" s="141">
        <v>39.984999999999999</v>
      </c>
      <c r="X61" s="144"/>
      <c r="Y61" s="43"/>
      <c r="Z61" s="43"/>
      <c r="AA61" s="141">
        <v>39.566000000000003</v>
      </c>
      <c r="AB61" s="144"/>
      <c r="AC61" s="141">
        <v>39.819000000000003</v>
      </c>
      <c r="AD61" s="141">
        <v>39.619</v>
      </c>
      <c r="AE61" s="43"/>
      <c r="AF61" s="141">
        <v>39.552</v>
      </c>
      <c r="AG61" s="141">
        <v>39.737000000000002</v>
      </c>
      <c r="AH61" s="141">
        <v>39.686999999999998</v>
      </c>
      <c r="AI61" s="141">
        <v>39.649000000000001</v>
      </c>
      <c r="AJ61" s="144"/>
      <c r="AK61" s="43"/>
      <c r="AL61" s="43"/>
      <c r="AM61" s="43"/>
      <c r="AN61" s="43"/>
      <c r="AO61" s="141">
        <v>39.466000000000001</v>
      </c>
      <c r="AP61" s="144"/>
      <c r="AQ61" s="43"/>
      <c r="AR61" s="43"/>
      <c r="AS61" s="43"/>
      <c r="AT61" s="144"/>
      <c r="AU61" s="141">
        <v>39.871000000000002</v>
      </c>
      <c r="AV61" s="144"/>
      <c r="AW61" s="142">
        <v>39.438000000000002</v>
      </c>
    </row>
    <row r="62" spans="16:49">
      <c r="P62" s="145"/>
      <c r="Q62" s="43"/>
      <c r="R62" s="141">
        <v>39.981999999999999</v>
      </c>
      <c r="S62" s="141">
        <v>40.045999999999999</v>
      </c>
      <c r="T62" s="141">
        <v>39.991999999999997</v>
      </c>
      <c r="U62" s="144"/>
      <c r="V62" s="141">
        <v>40.378</v>
      </c>
      <c r="W62" s="141">
        <v>40.067999999999998</v>
      </c>
      <c r="X62" s="144"/>
      <c r="Y62" s="43"/>
      <c r="Z62" s="43"/>
      <c r="AA62" s="141">
        <v>40.292000000000002</v>
      </c>
      <c r="AB62" s="144"/>
      <c r="AC62" s="141">
        <v>40.051000000000002</v>
      </c>
      <c r="AD62" s="141">
        <v>39.738999999999997</v>
      </c>
      <c r="AE62" s="43"/>
      <c r="AF62" s="141">
        <v>39.719000000000001</v>
      </c>
      <c r="AG62" s="141">
        <v>39.598999999999997</v>
      </c>
      <c r="AH62" s="141">
        <v>40.393999999999998</v>
      </c>
      <c r="AI62" s="43"/>
      <c r="AJ62" s="144"/>
      <c r="AK62" s="43"/>
      <c r="AL62" s="43"/>
      <c r="AM62" s="43"/>
      <c r="AN62" s="43"/>
      <c r="AO62" s="141">
        <v>39.844000000000001</v>
      </c>
      <c r="AP62" s="144"/>
      <c r="AQ62" s="43"/>
      <c r="AR62" s="43"/>
      <c r="AS62" s="43"/>
      <c r="AT62" s="144"/>
      <c r="AU62" s="141">
        <v>40.351999999999997</v>
      </c>
      <c r="AV62" s="144"/>
      <c r="AW62" s="142">
        <v>39.615000000000002</v>
      </c>
    </row>
    <row r="63" spans="16:49">
      <c r="P63" s="145"/>
      <c r="Q63" s="43"/>
      <c r="R63" s="141">
        <v>39.838000000000001</v>
      </c>
      <c r="S63" s="141">
        <v>40.137999999999998</v>
      </c>
      <c r="T63" s="141">
        <v>40.021999999999998</v>
      </c>
      <c r="U63" s="144"/>
      <c r="V63" s="141">
        <v>40.164999999999999</v>
      </c>
      <c r="W63" s="141">
        <v>40.076999999999998</v>
      </c>
      <c r="X63" s="144"/>
      <c r="Y63" s="43"/>
      <c r="Z63" s="43"/>
      <c r="AA63" s="141">
        <v>39.85</v>
      </c>
      <c r="AB63" s="144"/>
      <c r="AC63" s="141">
        <v>39.594000000000001</v>
      </c>
      <c r="AD63" s="141">
        <v>39.835999999999999</v>
      </c>
      <c r="AE63" s="43"/>
      <c r="AF63" s="141">
        <v>39.783999999999999</v>
      </c>
      <c r="AG63" s="141">
        <v>39.515000000000001</v>
      </c>
      <c r="AH63" s="43"/>
      <c r="AI63" s="43"/>
      <c r="AJ63" s="144"/>
      <c r="AK63" s="43"/>
      <c r="AL63" s="43"/>
      <c r="AM63" s="43"/>
      <c r="AN63" s="43"/>
      <c r="AO63" s="43"/>
      <c r="AP63" s="144"/>
      <c r="AQ63" s="43"/>
      <c r="AR63" s="43"/>
      <c r="AS63" s="43"/>
      <c r="AT63" s="144"/>
      <c r="AU63" s="141">
        <v>39.534999999999997</v>
      </c>
      <c r="AV63" s="144"/>
      <c r="AW63" s="142">
        <v>39.651000000000003</v>
      </c>
    </row>
    <row r="64" spans="16:49">
      <c r="P64" s="145"/>
      <c r="Q64" s="43"/>
      <c r="R64" s="141">
        <v>40.04</v>
      </c>
      <c r="S64" s="141">
        <v>39.953000000000003</v>
      </c>
      <c r="T64" s="141">
        <v>40.046999999999997</v>
      </c>
      <c r="U64" s="144"/>
      <c r="V64" s="141">
        <v>41.024000000000001</v>
      </c>
      <c r="W64" s="141">
        <v>40.380000000000003</v>
      </c>
      <c r="X64" s="144"/>
      <c r="Y64" s="43"/>
      <c r="Z64" s="43"/>
      <c r="AA64" s="141">
        <v>39.860999999999997</v>
      </c>
      <c r="AB64" s="144"/>
      <c r="AC64" s="141">
        <v>39.869</v>
      </c>
      <c r="AD64" s="141">
        <v>39.863999999999997</v>
      </c>
      <c r="AE64" s="43"/>
      <c r="AF64" s="141">
        <v>39.920999999999999</v>
      </c>
      <c r="AG64" s="141">
        <v>39.497</v>
      </c>
      <c r="AH64" s="43"/>
      <c r="AI64" s="43"/>
      <c r="AJ64" s="144"/>
      <c r="AK64" s="43"/>
      <c r="AL64" s="43"/>
      <c r="AM64" s="43"/>
      <c r="AN64" s="43"/>
      <c r="AO64" s="43"/>
      <c r="AP64" s="144"/>
      <c r="AQ64" s="43"/>
      <c r="AR64" s="43"/>
      <c r="AS64" s="43"/>
      <c r="AT64" s="144"/>
      <c r="AU64" s="141">
        <v>39.552</v>
      </c>
      <c r="AV64" s="144"/>
      <c r="AW64" s="142">
        <v>39.722000000000001</v>
      </c>
    </row>
    <row r="65" spans="16:49">
      <c r="P65" s="145"/>
      <c r="Q65" s="43"/>
      <c r="R65" s="141">
        <v>39.978999999999999</v>
      </c>
      <c r="S65" s="141">
        <v>39.985999999999997</v>
      </c>
      <c r="T65" s="141">
        <v>40.078000000000003</v>
      </c>
      <c r="U65" s="144"/>
      <c r="V65" s="141">
        <v>40.131999999999998</v>
      </c>
      <c r="W65" s="141">
        <v>40.238999999999997</v>
      </c>
      <c r="X65" s="144"/>
      <c r="Y65" s="43"/>
      <c r="Z65" s="43"/>
      <c r="AA65" s="141">
        <v>39.834000000000003</v>
      </c>
      <c r="AB65" s="144"/>
      <c r="AC65" s="141">
        <v>39.704999999999998</v>
      </c>
      <c r="AD65" s="141">
        <v>39.722000000000001</v>
      </c>
      <c r="AE65" s="43"/>
      <c r="AF65" s="141">
        <v>39.777999999999999</v>
      </c>
      <c r="AG65" s="141">
        <v>39.628</v>
      </c>
      <c r="AH65" s="43"/>
      <c r="AI65" s="43"/>
      <c r="AJ65" s="144"/>
      <c r="AK65" s="43"/>
      <c r="AL65" s="43"/>
      <c r="AM65" s="43"/>
      <c r="AN65" s="43"/>
      <c r="AO65" s="43"/>
      <c r="AP65" s="144"/>
      <c r="AQ65" s="43"/>
      <c r="AR65" s="43"/>
      <c r="AS65" s="43"/>
      <c r="AT65" s="144"/>
      <c r="AU65" s="141">
        <v>39.472000000000001</v>
      </c>
      <c r="AV65" s="144"/>
      <c r="AW65" s="142">
        <v>39.466999999999999</v>
      </c>
    </row>
    <row r="66" spans="16:49">
      <c r="P66" s="145"/>
      <c r="Q66" s="43"/>
      <c r="R66" s="141">
        <v>39.880000000000003</v>
      </c>
      <c r="S66" s="141">
        <v>40.024000000000001</v>
      </c>
      <c r="T66" s="141">
        <v>40.061</v>
      </c>
      <c r="U66" s="144"/>
      <c r="V66" s="141">
        <v>40.042000000000002</v>
      </c>
      <c r="W66" s="141">
        <v>40.073</v>
      </c>
      <c r="X66" s="144"/>
      <c r="Y66" s="43"/>
      <c r="Z66" s="43"/>
      <c r="AA66" s="141">
        <v>39.713000000000001</v>
      </c>
      <c r="AB66" s="144"/>
      <c r="AC66" s="141">
        <v>39.765000000000001</v>
      </c>
      <c r="AD66" s="141">
        <v>39.588999999999999</v>
      </c>
      <c r="AE66" s="43"/>
      <c r="AF66" s="141">
        <v>39.905999999999999</v>
      </c>
      <c r="AG66" s="141">
        <v>39.720999999999997</v>
      </c>
      <c r="AH66" s="43"/>
      <c r="AI66" s="43"/>
      <c r="AJ66" s="144"/>
      <c r="AK66" s="43"/>
      <c r="AL66" s="43"/>
      <c r="AM66" s="43"/>
      <c r="AN66" s="43"/>
      <c r="AO66" s="43"/>
      <c r="AP66" s="144"/>
      <c r="AQ66" s="43"/>
      <c r="AR66" s="43"/>
      <c r="AS66" s="43"/>
      <c r="AT66" s="144"/>
      <c r="AU66" s="141">
        <v>39.552999999999997</v>
      </c>
      <c r="AV66" s="144"/>
      <c r="AW66" s="142">
        <v>39.509</v>
      </c>
    </row>
    <row r="67" spans="16:49">
      <c r="P67" s="145"/>
      <c r="Q67" s="43"/>
      <c r="R67" s="141">
        <v>39.826000000000001</v>
      </c>
      <c r="S67" s="141">
        <v>39.984999999999999</v>
      </c>
      <c r="T67" s="141">
        <v>40.034999999999997</v>
      </c>
      <c r="U67" s="144"/>
      <c r="V67" s="141">
        <v>40.145000000000003</v>
      </c>
      <c r="W67" s="141">
        <v>40.207000000000001</v>
      </c>
      <c r="X67" s="144"/>
      <c r="Y67" s="43"/>
      <c r="Z67" s="43"/>
      <c r="AA67" s="141">
        <v>39.735999999999997</v>
      </c>
      <c r="AB67" s="144"/>
      <c r="AC67" s="141">
        <v>39.808</v>
      </c>
      <c r="AD67" s="141">
        <v>39.761000000000003</v>
      </c>
      <c r="AE67" s="43"/>
      <c r="AF67" s="141">
        <v>39.749000000000002</v>
      </c>
      <c r="AG67" s="141">
        <v>39.520000000000003</v>
      </c>
      <c r="AH67" s="43"/>
      <c r="AI67" s="43"/>
      <c r="AJ67" s="144"/>
      <c r="AK67" s="43"/>
      <c r="AL67" s="43"/>
      <c r="AM67" s="43"/>
      <c r="AN67" s="43"/>
      <c r="AO67" s="43"/>
      <c r="AP67" s="144"/>
      <c r="AQ67" s="43"/>
      <c r="AR67" s="43"/>
      <c r="AS67" s="43"/>
      <c r="AT67" s="144"/>
      <c r="AU67" s="141">
        <v>39.387999999999998</v>
      </c>
      <c r="AV67" s="144"/>
      <c r="AW67" s="142">
        <v>39.453000000000003</v>
      </c>
    </row>
    <row r="68" spans="16:49">
      <c r="P68" s="145"/>
      <c r="Q68" s="43"/>
      <c r="R68" s="141">
        <v>39.978000000000002</v>
      </c>
      <c r="S68" s="141">
        <v>40.029000000000003</v>
      </c>
      <c r="T68" s="141">
        <v>40.173000000000002</v>
      </c>
      <c r="U68" s="144"/>
      <c r="V68" s="141">
        <v>40.113</v>
      </c>
      <c r="W68" s="141">
        <v>40.158000000000001</v>
      </c>
      <c r="X68" s="144"/>
      <c r="Y68" s="43"/>
      <c r="Z68" s="43"/>
      <c r="AA68" s="141">
        <v>39.709000000000003</v>
      </c>
      <c r="AB68" s="144"/>
      <c r="AC68" s="141">
        <v>39.872999999999998</v>
      </c>
      <c r="AD68" s="141">
        <v>39.799999999999997</v>
      </c>
      <c r="AE68" s="43"/>
      <c r="AF68" s="141">
        <v>39.712000000000003</v>
      </c>
      <c r="AG68" s="141">
        <v>40.030999999999999</v>
      </c>
      <c r="AH68" s="43"/>
      <c r="AI68" s="43"/>
      <c r="AJ68" s="144"/>
      <c r="AK68" s="43"/>
      <c r="AL68" s="43"/>
      <c r="AM68" s="43"/>
      <c r="AN68" s="43"/>
      <c r="AO68" s="43"/>
      <c r="AP68" s="144"/>
      <c r="AQ68" s="43"/>
      <c r="AR68" s="43"/>
      <c r="AS68" s="43"/>
      <c r="AT68" s="144"/>
      <c r="AU68" s="141">
        <v>39.424999999999997</v>
      </c>
      <c r="AV68" s="144"/>
      <c r="AW68" s="142">
        <v>39.680999999999997</v>
      </c>
    </row>
    <row r="69" spans="16:49">
      <c r="P69" s="145"/>
      <c r="Q69" s="43"/>
      <c r="R69" s="141">
        <v>40.1</v>
      </c>
      <c r="S69" s="141">
        <v>40.408999999999999</v>
      </c>
      <c r="T69" s="141">
        <v>40.368000000000002</v>
      </c>
      <c r="U69" s="144"/>
      <c r="V69" s="141">
        <v>40.002000000000002</v>
      </c>
      <c r="W69" s="141">
        <v>40.167000000000002</v>
      </c>
      <c r="X69" s="144"/>
      <c r="Y69" s="43"/>
      <c r="Z69" s="43"/>
      <c r="AA69" s="141">
        <v>39.776000000000003</v>
      </c>
      <c r="AB69" s="144"/>
      <c r="AC69" s="141">
        <v>40.302</v>
      </c>
      <c r="AD69" s="141">
        <v>39.968000000000004</v>
      </c>
      <c r="AE69" s="43"/>
      <c r="AF69" s="141">
        <v>39.866</v>
      </c>
      <c r="AG69" s="141">
        <v>39.625</v>
      </c>
      <c r="AH69" s="43"/>
      <c r="AI69" s="43"/>
      <c r="AJ69" s="144"/>
      <c r="AK69" s="43"/>
      <c r="AL69" s="43"/>
      <c r="AM69" s="43"/>
      <c r="AN69" s="43"/>
      <c r="AO69" s="43"/>
      <c r="AP69" s="144"/>
      <c r="AQ69" s="43"/>
      <c r="AR69" s="43"/>
      <c r="AS69" s="43"/>
      <c r="AT69" s="144"/>
      <c r="AU69" s="141">
        <v>39.584000000000003</v>
      </c>
      <c r="AV69" s="144"/>
      <c r="AW69" s="142">
        <v>39.622</v>
      </c>
    </row>
    <row r="70" spans="16:49">
      <c r="P70" s="145"/>
      <c r="Q70" s="43"/>
      <c r="R70" s="141">
        <v>40.014000000000003</v>
      </c>
      <c r="S70" s="141">
        <v>40.091999999999999</v>
      </c>
      <c r="T70" s="141">
        <v>39.963999999999999</v>
      </c>
      <c r="U70" s="144"/>
      <c r="V70" s="141">
        <v>40.183999999999997</v>
      </c>
      <c r="W70" s="141">
        <v>39.957000000000001</v>
      </c>
      <c r="X70" s="144"/>
      <c r="Y70" s="43"/>
      <c r="Z70" s="43"/>
      <c r="AA70" s="141">
        <v>39.744999999999997</v>
      </c>
      <c r="AB70" s="144"/>
      <c r="AC70" s="141">
        <v>39.773000000000003</v>
      </c>
      <c r="AD70" s="141">
        <v>39.679000000000002</v>
      </c>
      <c r="AE70" s="43"/>
      <c r="AF70" s="141">
        <v>40.058999999999997</v>
      </c>
      <c r="AG70" s="141">
        <v>39.695999999999998</v>
      </c>
      <c r="AH70" s="43"/>
      <c r="AI70" s="43"/>
      <c r="AJ70" s="144"/>
      <c r="AK70" s="43"/>
      <c r="AL70" s="43"/>
      <c r="AM70" s="43"/>
      <c r="AN70" s="43"/>
      <c r="AO70" s="43"/>
      <c r="AP70" s="144"/>
      <c r="AQ70" s="43"/>
      <c r="AR70" s="43"/>
      <c r="AS70" s="43"/>
      <c r="AT70" s="144"/>
      <c r="AU70" s="141">
        <v>39.594000000000001</v>
      </c>
      <c r="AV70" s="144"/>
      <c r="AW70" s="142">
        <v>39.548999999999999</v>
      </c>
    </row>
    <row r="71" spans="16:49">
      <c r="P71" s="145"/>
      <c r="Q71" s="43"/>
      <c r="R71" s="141">
        <v>39.872999999999998</v>
      </c>
      <c r="S71" s="141">
        <v>40.079000000000001</v>
      </c>
      <c r="T71" s="141">
        <v>40.003999999999998</v>
      </c>
      <c r="U71" s="144"/>
      <c r="V71" s="141">
        <v>40.125</v>
      </c>
      <c r="W71" s="141">
        <v>39.96</v>
      </c>
      <c r="X71" s="144"/>
      <c r="Y71" s="43"/>
      <c r="Z71" s="43"/>
      <c r="AA71" s="141">
        <v>39.741</v>
      </c>
      <c r="AB71" s="144"/>
      <c r="AC71" s="141">
        <v>39.789000000000001</v>
      </c>
      <c r="AD71" s="141">
        <v>39.811</v>
      </c>
      <c r="AE71" s="43"/>
      <c r="AF71" s="141">
        <v>39.738999999999997</v>
      </c>
      <c r="AG71" s="141">
        <v>39.637</v>
      </c>
      <c r="AH71" s="43"/>
      <c r="AI71" s="43"/>
      <c r="AJ71" s="144"/>
      <c r="AK71" s="43"/>
      <c r="AL71" s="43"/>
      <c r="AM71" s="43"/>
      <c r="AN71" s="43"/>
      <c r="AO71" s="43"/>
      <c r="AP71" s="144"/>
      <c r="AQ71" s="43"/>
      <c r="AR71" s="43"/>
      <c r="AS71" s="43"/>
      <c r="AT71" s="144"/>
      <c r="AU71" s="141">
        <v>39.524000000000001</v>
      </c>
      <c r="AV71" s="144"/>
      <c r="AW71" s="142">
        <v>39.582999999999998</v>
      </c>
    </row>
    <row r="72" spans="16:49">
      <c r="P72" s="145"/>
      <c r="Q72" s="43"/>
      <c r="R72" s="141">
        <v>39.966000000000001</v>
      </c>
      <c r="S72" s="141">
        <v>39.979999999999997</v>
      </c>
      <c r="T72" s="141">
        <v>40.063000000000002</v>
      </c>
      <c r="U72" s="144"/>
      <c r="V72" s="141">
        <v>40.115000000000002</v>
      </c>
      <c r="W72" s="141">
        <v>39.988999999999997</v>
      </c>
      <c r="X72" s="144"/>
      <c r="Y72" s="43"/>
      <c r="Z72" s="43"/>
      <c r="AA72" s="141">
        <v>39.911999999999999</v>
      </c>
      <c r="AB72" s="144"/>
      <c r="AC72" s="141">
        <v>40.024999999999999</v>
      </c>
      <c r="AD72" s="141">
        <v>39.728999999999999</v>
      </c>
      <c r="AE72" s="43"/>
      <c r="AF72" s="141">
        <v>39.752000000000002</v>
      </c>
      <c r="AG72" s="141">
        <v>39.747</v>
      </c>
      <c r="AH72" s="43"/>
      <c r="AI72" s="43"/>
      <c r="AJ72" s="144"/>
      <c r="AK72" s="43"/>
      <c r="AL72" s="43"/>
      <c r="AM72" s="43"/>
      <c r="AN72" s="43"/>
      <c r="AO72" s="43"/>
      <c r="AP72" s="144"/>
      <c r="AQ72" s="43"/>
      <c r="AR72" s="43"/>
      <c r="AS72" s="43"/>
      <c r="AT72" s="144"/>
      <c r="AU72" s="141">
        <v>39.485999999999997</v>
      </c>
      <c r="AV72" s="144"/>
      <c r="AW72" s="142">
        <v>39.54</v>
      </c>
    </row>
    <row r="73" spans="16:49">
      <c r="P73" s="145"/>
      <c r="Q73" s="43"/>
      <c r="R73" s="141">
        <v>39.909999999999997</v>
      </c>
      <c r="S73" s="141">
        <v>39.904000000000003</v>
      </c>
      <c r="T73" s="141">
        <v>39.987000000000002</v>
      </c>
      <c r="U73" s="144"/>
      <c r="V73" s="141">
        <v>40.164000000000001</v>
      </c>
      <c r="W73" s="141">
        <v>40.097000000000001</v>
      </c>
      <c r="X73" s="144"/>
      <c r="Y73" s="43"/>
      <c r="Z73" s="43"/>
      <c r="AA73" s="141">
        <v>39.779000000000003</v>
      </c>
      <c r="AB73" s="144"/>
      <c r="AC73" s="141">
        <v>39.707000000000001</v>
      </c>
      <c r="AD73" s="141">
        <v>39.768999999999998</v>
      </c>
      <c r="AE73" s="43"/>
      <c r="AF73" s="141">
        <v>39.706000000000003</v>
      </c>
      <c r="AG73" s="141">
        <v>39.557000000000002</v>
      </c>
      <c r="AH73" s="43"/>
      <c r="AI73" s="43"/>
      <c r="AJ73" s="144"/>
      <c r="AK73" s="43"/>
      <c r="AL73" s="43"/>
      <c r="AM73" s="43"/>
      <c r="AN73" s="43"/>
      <c r="AO73" s="43"/>
      <c r="AP73" s="144"/>
      <c r="AQ73" s="43"/>
      <c r="AR73" s="43"/>
      <c r="AS73" s="43"/>
      <c r="AT73" s="144"/>
      <c r="AU73" s="141">
        <v>39.610999999999997</v>
      </c>
      <c r="AV73" s="144"/>
      <c r="AW73" s="142">
        <v>39.478000000000002</v>
      </c>
    </row>
    <row r="74" spans="16:49">
      <c r="P74" s="145"/>
      <c r="Q74" s="43"/>
      <c r="R74" s="141">
        <v>40.061</v>
      </c>
      <c r="S74" s="141">
        <v>40.058</v>
      </c>
      <c r="T74" s="141">
        <v>40.323</v>
      </c>
      <c r="U74" s="144"/>
      <c r="V74" s="141">
        <v>40.243000000000002</v>
      </c>
      <c r="W74" s="141">
        <v>40.168999999999997</v>
      </c>
      <c r="X74" s="144"/>
      <c r="Y74" s="43"/>
      <c r="Z74" s="43"/>
      <c r="AA74" s="141">
        <v>39.904000000000003</v>
      </c>
      <c r="AB74" s="144"/>
      <c r="AC74" s="141">
        <v>39.783000000000001</v>
      </c>
      <c r="AD74" s="141">
        <v>39.715000000000003</v>
      </c>
      <c r="AE74" s="43"/>
      <c r="AF74" s="141">
        <v>39.734000000000002</v>
      </c>
      <c r="AG74" s="141">
        <v>39.893000000000001</v>
      </c>
      <c r="AH74" s="43"/>
      <c r="AI74" s="43"/>
      <c r="AJ74" s="144"/>
      <c r="AK74" s="43"/>
      <c r="AL74" s="43"/>
      <c r="AM74" s="43"/>
      <c r="AN74" s="43"/>
      <c r="AO74" s="43"/>
      <c r="AP74" s="144"/>
      <c r="AQ74" s="43"/>
      <c r="AR74" s="43"/>
      <c r="AS74" s="43"/>
      <c r="AT74" s="144"/>
      <c r="AU74" s="141">
        <v>39.526000000000003</v>
      </c>
      <c r="AV74" s="144"/>
      <c r="AW74" s="142">
        <v>39.593000000000004</v>
      </c>
    </row>
    <row r="75" spans="16:49">
      <c r="P75" s="145"/>
      <c r="Q75" s="43"/>
      <c r="R75" s="141">
        <v>40.185000000000002</v>
      </c>
      <c r="S75" s="141">
        <v>40.064999999999998</v>
      </c>
      <c r="T75" s="141">
        <v>40.043999999999997</v>
      </c>
      <c r="U75" s="144"/>
      <c r="V75" s="141">
        <v>40.177999999999997</v>
      </c>
      <c r="W75" s="141">
        <v>40.103000000000002</v>
      </c>
      <c r="X75" s="144"/>
      <c r="Y75" s="43"/>
      <c r="Z75" s="43"/>
      <c r="AA75" s="141">
        <v>39.909999999999997</v>
      </c>
      <c r="AB75" s="144"/>
      <c r="AC75" s="141">
        <v>40.048000000000002</v>
      </c>
      <c r="AD75" s="141">
        <v>39.716000000000001</v>
      </c>
      <c r="AE75" s="43"/>
      <c r="AF75" s="141">
        <v>39.689</v>
      </c>
      <c r="AG75" s="43"/>
      <c r="AH75" s="43"/>
      <c r="AI75" s="43"/>
      <c r="AJ75" s="144"/>
      <c r="AK75" s="43"/>
      <c r="AL75" s="43"/>
      <c r="AM75" s="43"/>
      <c r="AN75" s="43"/>
      <c r="AO75" s="43"/>
      <c r="AP75" s="144"/>
      <c r="AQ75" s="43"/>
      <c r="AR75" s="43"/>
      <c r="AS75" s="43"/>
      <c r="AT75" s="144"/>
      <c r="AU75" s="141">
        <v>39.649000000000001</v>
      </c>
      <c r="AV75" s="144"/>
      <c r="AW75" s="142">
        <v>39.521000000000001</v>
      </c>
    </row>
    <row r="76" spans="16:49">
      <c r="P76" s="145"/>
      <c r="Q76" s="43"/>
      <c r="R76" s="141">
        <v>40.116</v>
      </c>
      <c r="S76" s="141">
        <v>40.128</v>
      </c>
      <c r="T76" s="141">
        <v>39.972999999999999</v>
      </c>
      <c r="U76" s="144"/>
      <c r="V76" s="141">
        <v>40.32</v>
      </c>
      <c r="W76" s="141">
        <v>40.024999999999999</v>
      </c>
      <c r="X76" s="144"/>
      <c r="Y76" s="43"/>
      <c r="Z76" s="43"/>
      <c r="AA76" s="141">
        <v>39.863999999999997</v>
      </c>
      <c r="AB76" s="144"/>
      <c r="AC76" s="141">
        <v>39.828000000000003</v>
      </c>
      <c r="AD76" s="141">
        <v>39.61</v>
      </c>
      <c r="AE76" s="43"/>
      <c r="AF76" s="141">
        <v>39.886000000000003</v>
      </c>
      <c r="AG76" s="43"/>
      <c r="AH76" s="43"/>
      <c r="AI76" s="43"/>
      <c r="AJ76" s="144"/>
      <c r="AK76" s="43"/>
      <c r="AL76" s="43"/>
      <c r="AM76" s="43"/>
      <c r="AN76" s="43"/>
      <c r="AO76" s="43"/>
      <c r="AP76" s="144"/>
      <c r="AQ76" s="43"/>
      <c r="AR76" s="43"/>
      <c r="AS76" s="43"/>
      <c r="AT76" s="144"/>
      <c r="AU76" s="141">
        <v>39.447000000000003</v>
      </c>
      <c r="AV76" s="144"/>
      <c r="AW76" s="142">
        <v>39.405999999999999</v>
      </c>
    </row>
    <row r="77" spans="16:49">
      <c r="P77" s="145"/>
      <c r="Q77" s="43"/>
      <c r="R77" s="141">
        <v>40.021000000000001</v>
      </c>
      <c r="S77" s="141">
        <v>40.006999999999998</v>
      </c>
      <c r="T77" s="141">
        <v>40.128999999999998</v>
      </c>
      <c r="U77" s="144"/>
      <c r="V77" s="141">
        <v>40.222999999999999</v>
      </c>
      <c r="W77" s="141">
        <v>39.972999999999999</v>
      </c>
      <c r="X77" s="144"/>
      <c r="Y77" s="43"/>
      <c r="Z77" s="43"/>
      <c r="AA77" s="141">
        <v>39.938000000000002</v>
      </c>
      <c r="AB77" s="144"/>
      <c r="AC77" s="141">
        <v>39.706000000000003</v>
      </c>
      <c r="AD77" s="141">
        <v>39.664999999999999</v>
      </c>
      <c r="AE77" s="43"/>
      <c r="AF77" s="144"/>
      <c r="AG77" s="43"/>
      <c r="AH77" s="43"/>
      <c r="AI77" s="43"/>
      <c r="AJ77" s="144"/>
      <c r="AK77" s="43"/>
      <c r="AL77" s="43"/>
      <c r="AM77" s="43"/>
      <c r="AN77" s="43"/>
      <c r="AO77" s="43"/>
      <c r="AP77" s="144"/>
      <c r="AQ77" s="43"/>
      <c r="AR77" s="43"/>
      <c r="AS77" s="43"/>
      <c r="AT77" s="144"/>
      <c r="AU77" s="141">
        <v>39.369</v>
      </c>
      <c r="AV77" s="144"/>
      <c r="AW77" s="142">
        <v>39.478999999999999</v>
      </c>
    </row>
    <row r="78" spans="16:49">
      <c r="P78" s="145"/>
      <c r="Q78" s="43"/>
      <c r="R78" s="141">
        <v>40.119999999999997</v>
      </c>
      <c r="S78" s="141">
        <v>40.014000000000003</v>
      </c>
      <c r="T78" s="141">
        <v>39.895000000000003</v>
      </c>
      <c r="U78" s="144"/>
      <c r="V78" s="141">
        <v>40.313000000000002</v>
      </c>
      <c r="W78" s="141">
        <v>39.969000000000001</v>
      </c>
      <c r="X78" s="144"/>
      <c r="Y78" s="43"/>
      <c r="Z78" s="43"/>
      <c r="AA78" s="141">
        <v>40.026000000000003</v>
      </c>
      <c r="AB78" s="144"/>
      <c r="AC78" s="141">
        <v>39.712000000000003</v>
      </c>
      <c r="AD78" s="141">
        <v>39.732999999999997</v>
      </c>
      <c r="AE78" s="43"/>
      <c r="AF78" s="144"/>
      <c r="AG78" s="43"/>
      <c r="AH78" s="43"/>
      <c r="AI78" s="43"/>
      <c r="AJ78" s="144"/>
      <c r="AK78" s="43"/>
      <c r="AL78" s="43"/>
      <c r="AM78" s="43"/>
      <c r="AN78" s="43"/>
      <c r="AO78" s="43"/>
      <c r="AP78" s="144"/>
      <c r="AQ78" s="43"/>
      <c r="AR78" s="43"/>
      <c r="AS78" s="43"/>
      <c r="AT78" s="144"/>
      <c r="AU78" s="141">
        <v>39.421999999999997</v>
      </c>
      <c r="AV78" s="144"/>
      <c r="AW78" s="142">
        <v>39.713000000000001</v>
      </c>
    </row>
    <row r="79" spans="16:49">
      <c r="P79" s="145"/>
      <c r="Q79" s="43"/>
      <c r="R79" s="141">
        <v>39.920999999999999</v>
      </c>
      <c r="S79" s="141">
        <v>40.249000000000002</v>
      </c>
      <c r="T79" s="141">
        <v>39.93</v>
      </c>
      <c r="U79" s="144"/>
      <c r="V79" s="141">
        <v>40.453000000000003</v>
      </c>
      <c r="W79" s="141">
        <v>39.869999999999997</v>
      </c>
      <c r="X79" s="144"/>
      <c r="Y79" s="43"/>
      <c r="Z79" s="43"/>
      <c r="AA79" s="43"/>
      <c r="AB79" s="144"/>
      <c r="AC79" s="141">
        <v>39.911999999999999</v>
      </c>
      <c r="AD79" s="141">
        <v>39.725999999999999</v>
      </c>
      <c r="AE79" s="43"/>
      <c r="AF79" s="144"/>
      <c r="AG79" s="43"/>
      <c r="AH79" s="43"/>
      <c r="AI79" s="43"/>
      <c r="AJ79" s="144"/>
      <c r="AK79" s="43"/>
      <c r="AL79" s="43"/>
      <c r="AM79" s="43"/>
      <c r="AN79" s="43"/>
      <c r="AO79" s="43"/>
      <c r="AP79" s="144"/>
      <c r="AQ79" s="43"/>
      <c r="AR79" s="43"/>
      <c r="AS79" s="43"/>
      <c r="AT79" s="144"/>
      <c r="AU79" s="141">
        <v>39.424999999999997</v>
      </c>
      <c r="AV79" s="144"/>
      <c r="AW79" s="142">
        <v>39.372999999999998</v>
      </c>
    </row>
    <row r="80" spans="16:49">
      <c r="P80" s="145"/>
      <c r="Q80" s="43"/>
      <c r="R80" s="141">
        <v>39.938000000000002</v>
      </c>
      <c r="S80" s="141">
        <v>40.026000000000003</v>
      </c>
      <c r="T80" s="141">
        <v>39.985999999999997</v>
      </c>
      <c r="U80" s="144"/>
      <c r="V80" s="141">
        <v>40.377000000000002</v>
      </c>
      <c r="W80" s="141">
        <v>39.962000000000003</v>
      </c>
      <c r="X80" s="144"/>
      <c r="Y80" s="43"/>
      <c r="Z80" s="43"/>
      <c r="AA80" s="43"/>
      <c r="AB80" s="144"/>
      <c r="AC80" s="141">
        <v>39.707000000000001</v>
      </c>
      <c r="AD80" s="141">
        <v>39.83</v>
      </c>
      <c r="AE80" s="43"/>
      <c r="AF80" s="144"/>
      <c r="AG80" s="43"/>
      <c r="AH80" s="43"/>
      <c r="AI80" s="43"/>
      <c r="AJ80" s="144"/>
      <c r="AK80" s="43"/>
      <c r="AL80" s="43"/>
      <c r="AM80" s="43"/>
      <c r="AN80" s="43"/>
      <c r="AO80" s="43"/>
      <c r="AP80" s="144"/>
      <c r="AQ80" s="43"/>
      <c r="AR80" s="43"/>
      <c r="AS80" s="43"/>
      <c r="AT80" s="144"/>
      <c r="AU80" s="141">
        <v>39.305</v>
      </c>
      <c r="AV80" s="144"/>
      <c r="AW80" s="142">
        <v>39.442</v>
      </c>
    </row>
    <row r="81" spans="16:49">
      <c r="P81" s="145"/>
      <c r="Q81" s="43"/>
      <c r="R81" s="141">
        <v>39.948</v>
      </c>
      <c r="S81" s="141">
        <v>39.892000000000003</v>
      </c>
      <c r="T81" s="141">
        <v>40.292999999999999</v>
      </c>
      <c r="U81" s="144"/>
      <c r="V81" s="141">
        <v>40.439</v>
      </c>
      <c r="W81" s="141">
        <v>39.979999999999997</v>
      </c>
      <c r="X81" s="144"/>
      <c r="Y81" s="43"/>
      <c r="Z81" s="43"/>
      <c r="AA81" s="43"/>
      <c r="AB81" s="144"/>
      <c r="AC81" s="141">
        <v>39.676000000000002</v>
      </c>
      <c r="AD81" s="141">
        <v>39.698999999999998</v>
      </c>
      <c r="AE81" s="43"/>
      <c r="AF81" s="144"/>
      <c r="AG81" s="43"/>
      <c r="AH81" s="43"/>
      <c r="AI81" s="43"/>
      <c r="AJ81" s="144"/>
      <c r="AK81" s="43"/>
      <c r="AL81" s="43"/>
      <c r="AM81" s="43"/>
      <c r="AN81" s="43"/>
      <c r="AO81" s="43"/>
      <c r="AP81" s="144"/>
      <c r="AQ81" s="43"/>
      <c r="AR81" s="43"/>
      <c r="AS81" s="43"/>
      <c r="AT81" s="144"/>
      <c r="AU81" s="141">
        <v>39.515000000000001</v>
      </c>
      <c r="AV81" s="144"/>
      <c r="AW81" s="142">
        <v>39.436999999999998</v>
      </c>
    </row>
    <row r="82" spans="16:49">
      <c r="P82" s="145"/>
      <c r="Q82" s="43"/>
      <c r="R82" s="141">
        <v>39.975000000000001</v>
      </c>
      <c r="S82" s="141">
        <v>39.917000000000002</v>
      </c>
      <c r="T82" s="141">
        <v>39.988999999999997</v>
      </c>
      <c r="U82" s="144"/>
      <c r="V82" s="141">
        <v>40.232999999999997</v>
      </c>
      <c r="W82" s="141">
        <v>39.823999999999998</v>
      </c>
      <c r="X82" s="144"/>
      <c r="Y82" s="43"/>
      <c r="Z82" s="43"/>
      <c r="AA82" s="43"/>
      <c r="AB82" s="144"/>
      <c r="AC82" s="141">
        <v>39.728000000000002</v>
      </c>
      <c r="AD82" s="141">
        <v>39.616999999999997</v>
      </c>
      <c r="AE82" s="43"/>
      <c r="AF82" s="144"/>
      <c r="AG82" s="43"/>
      <c r="AH82" s="43"/>
      <c r="AI82" s="43"/>
      <c r="AJ82" s="144"/>
      <c r="AK82" s="43"/>
      <c r="AL82" s="43"/>
      <c r="AM82" s="43"/>
      <c r="AN82" s="43"/>
      <c r="AO82" s="43"/>
      <c r="AP82" s="144"/>
      <c r="AQ82" s="43"/>
      <c r="AR82" s="43"/>
      <c r="AS82" s="43"/>
      <c r="AT82" s="144"/>
      <c r="AU82" s="141">
        <v>39.540999999999997</v>
      </c>
      <c r="AV82" s="144"/>
      <c r="AW82" s="142">
        <v>39.729999999999997</v>
      </c>
    </row>
    <row r="83" spans="16:49">
      <c r="P83" s="145"/>
      <c r="Q83" s="43"/>
      <c r="R83" s="141">
        <v>39.996000000000002</v>
      </c>
      <c r="S83" s="141">
        <v>39.984000000000002</v>
      </c>
      <c r="T83" s="141">
        <v>40.03</v>
      </c>
      <c r="U83" s="144"/>
      <c r="V83" s="141">
        <v>40.564999999999998</v>
      </c>
      <c r="W83" s="141">
        <v>39.917000000000002</v>
      </c>
      <c r="X83" s="144"/>
      <c r="Y83" s="43"/>
      <c r="Z83" s="43"/>
      <c r="AA83" s="43"/>
      <c r="AB83" s="144"/>
      <c r="AC83" s="141">
        <v>39.68</v>
      </c>
      <c r="AD83" s="141">
        <v>40.375999999999998</v>
      </c>
      <c r="AE83" s="43"/>
      <c r="AF83" s="144"/>
      <c r="AG83" s="43"/>
      <c r="AH83" s="43"/>
      <c r="AI83" s="43"/>
      <c r="AJ83" s="144"/>
      <c r="AK83" s="43"/>
      <c r="AL83" s="43"/>
      <c r="AM83" s="43"/>
      <c r="AN83" s="43"/>
      <c r="AO83" s="43"/>
      <c r="AP83" s="144"/>
      <c r="AQ83" s="43"/>
      <c r="AR83" s="43"/>
      <c r="AS83" s="43"/>
      <c r="AT83" s="144"/>
      <c r="AU83" s="141">
        <v>39.484999999999999</v>
      </c>
      <c r="AV83" s="144"/>
      <c r="AW83" s="142">
        <v>39.542999999999999</v>
      </c>
    </row>
    <row r="84" spans="16:49">
      <c r="P84" s="145"/>
      <c r="Q84" s="43"/>
      <c r="R84" s="141">
        <v>40.021000000000001</v>
      </c>
      <c r="S84" s="141">
        <v>39.908000000000001</v>
      </c>
      <c r="T84" s="141">
        <v>39.880000000000003</v>
      </c>
      <c r="U84" s="144"/>
      <c r="V84" s="141">
        <v>41.325000000000003</v>
      </c>
      <c r="W84" s="141">
        <v>39.908000000000001</v>
      </c>
      <c r="X84" s="144"/>
      <c r="Y84" s="43"/>
      <c r="Z84" s="43"/>
      <c r="AA84" s="43"/>
      <c r="AB84" s="144"/>
      <c r="AC84" s="141">
        <v>40.406999999999996</v>
      </c>
      <c r="AD84" s="141">
        <v>40.561</v>
      </c>
      <c r="AE84" s="43"/>
      <c r="AF84" s="144"/>
      <c r="AG84" s="43"/>
      <c r="AH84" s="43"/>
      <c r="AI84" s="43"/>
      <c r="AJ84" s="144"/>
      <c r="AK84" s="43"/>
      <c r="AL84" s="43"/>
      <c r="AM84" s="43"/>
      <c r="AN84" s="43"/>
      <c r="AO84" s="43"/>
      <c r="AP84" s="144"/>
      <c r="AQ84" s="43"/>
      <c r="AR84" s="43"/>
      <c r="AS84" s="43"/>
      <c r="AT84" s="144"/>
      <c r="AU84" s="141">
        <v>39.433999999999997</v>
      </c>
      <c r="AV84" s="144"/>
      <c r="AW84" s="142">
        <v>39.502000000000002</v>
      </c>
    </row>
    <row r="85" spans="16:49">
      <c r="P85" s="145"/>
      <c r="Q85" s="43"/>
      <c r="R85" s="141">
        <v>39.988</v>
      </c>
      <c r="S85" s="141">
        <v>39.914000000000001</v>
      </c>
      <c r="T85" s="141">
        <v>40.268999999999998</v>
      </c>
      <c r="U85" s="144"/>
      <c r="V85" s="141">
        <v>40.542000000000002</v>
      </c>
      <c r="W85" s="141">
        <v>40.283999999999999</v>
      </c>
      <c r="X85" s="144"/>
      <c r="Y85" s="43"/>
      <c r="Z85" s="43"/>
      <c r="AA85" s="43"/>
      <c r="AB85" s="144"/>
      <c r="AC85" s="141">
        <v>40.33</v>
      </c>
      <c r="AD85" s="141">
        <v>39.81</v>
      </c>
      <c r="AE85" s="43"/>
      <c r="AF85" s="144"/>
      <c r="AG85" s="43"/>
      <c r="AH85" s="43"/>
      <c r="AI85" s="43"/>
      <c r="AJ85" s="144"/>
      <c r="AK85" s="43"/>
      <c r="AL85" s="43"/>
      <c r="AM85" s="43"/>
      <c r="AN85" s="43"/>
      <c r="AO85" s="43"/>
      <c r="AP85" s="144"/>
      <c r="AQ85" s="43"/>
      <c r="AR85" s="43"/>
      <c r="AS85" s="43"/>
      <c r="AT85" s="43"/>
      <c r="AU85" s="43"/>
      <c r="AV85" s="144"/>
      <c r="AW85" s="142">
        <v>39.776000000000003</v>
      </c>
    </row>
    <row r="86" spans="16:49">
      <c r="P86" s="145"/>
      <c r="Q86" s="43"/>
      <c r="R86" s="141">
        <v>39.968000000000004</v>
      </c>
      <c r="S86" s="141">
        <v>40.18</v>
      </c>
      <c r="T86" s="141">
        <v>41.088999999999999</v>
      </c>
      <c r="U86" s="144"/>
      <c r="V86" s="141">
        <v>40.25</v>
      </c>
      <c r="W86" s="141">
        <v>40.045999999999999</v>
      </c>
      <c r="X86" s="144"/>
      <c r="Y86" s="43"/>
      <c r="Z86" s="43"/>
      <c r="AA86" s="43"/>
      <c r="AB86" s="144"/>
      <c r="AC86" s="141">
        <v>40.000999999999998</v>
      </c>
      <c r="AD86" s="141">
        <v>39.777999999999999</v>
      </c>
      <c r="AE86" s="43"/>
      <c r="AF86" s="144"/>
      <c r="AG86" s="43"/>
      <c r="AH86" s="43"/>
      <c r="AI86" s="43"/>
      <c r="AJ86" s="144"/>
      <c r="AK86" s="43"/>
      <c r="AL86" s="43"/>
      <c r="AM86" s="43"/>
      <c r="AN86" s="43"/>
      <c r="AO86" s="43"/>
      <c r="AP86" s="144"/>
      <c r="AQ86" s="43"/>
      <c r="AR86" s="43"/>
      <c r="AS86" s="43"/>
      <c r="AT86" s="43"/>
      <c r="AU86" s="43"/>
      <c r="AV86" s="144"/>
      <c r="AW86" s="142">
        <v>39.551000000000002</v>
      </c>
    </row>
    <row r="87" spans="16:49">
      <c r="P87" s="145"/>
      <c r="Q87" s="43"/>
      <c r="R87" s="141">
        <v>40.265999999999998</v>
      </c>
      <c r="S87" s="141">
        <v>40.043999999999997</v>
      </c>
      <c r="T87" s="141">
        <v>40.08</v>
      </c>
      <c r="U87" s="144"/>
      <c r="V87" s="141">
        <v>40.415999999999997</v>
      </c>
      <c r="W87" s="141">
        <v>40.29</v>
      </c>
      <c r="X87" s="144"/>
      <c r="Y87" s="43"/>
      <c r="Z87" s="43"/>
      <c r="AA87" s="43"/>
      <c r="AB87" s="144"/>
      <c r="AC87" s="141">
        <v>39.755000000000003</v>
      </c>
      <c r="AD87" s="141">
        <v>39.85</v>
      </c>
      <c r="AE87" s="43"/>
      <c r="AF87" s="144"/>
      <c r="AG87" s="43"/>
      <c r="AH87" s="43"/>
      <c r="AI87" s="43"/>
      <c r="AJ87" s="144"/>
      <c r="AK87" s="43"/>
      <c r="AL87" s="43"/>
      <c r="AM87" s="43"/>
      <c r="AN87" s="43"/>
      <c r="AO87" s="43"/>
      <c r="AP87" s="144"/>
      <c r="AQ87" s="43"/>
      <c r="AR87" s="43"/>
      <c r="AS87" s="43"/>
      <c r="AT87" s="43"/>
      <c r="AU87" s="43"/>
      <c r="AV87" s="144"/>
      <c r="AW87" s="142">
        <v>39.496000000000002</v>
      </c>
    </row>
    <row r="88" spans="16:49">
      <c r="P88" s="145"/>
      <c r="Q88" s="43"/>
      <c r="R88" s="141">
        <v>40.359000000000002</v>
      </c>
      <c r="S88" s="141">
        <v>40.234000000000002</v>
      </c>
      <c r="T88" s="141">
        <v>40.228000000000002</v>
      </c>
      <c r="U88" s="144"/>
      <c r="V88" s="141">
        <v>40.485999999999997</v>
      </c>
      <c r="W88" s="141">
        <v>39.997</v>
      </c>
      <c r="X88" s="144"/>
      <c r="Y88" s="43"/>
      <c r="Z88" s="43"/>
      <c r="AA88" s="43"/>
      <c r="AB88" s="144"/>
      <c r="AC88" s="141">
        <v>39.970999999999997</v>
      </c>
      <c r="AD88" s="141">
        <v>39.829000000000001</v>
      </c>
      <c r="AE88" s="43"/>
      <c r="AF88" s="144"/>
      <c r="AG88" s="43"/>
      <c r="AH88" s="43"/>
      <c r="AI88" s="43"/>
      <c r="AJ88" s="144"/>
      <c r="AK88" s="43"/>
      <c r="AL88" s="43"/>
      <c r="AM88" s="43"/>
      <c r="AN88" s="43"/>
      <c r="AO88" s="43"/>
      <c r="AP88" s="144"/>
      <c r="AQ88" s="43"/>
      <c r="AR88" s="43"/>
      <c r="AS88" s="43"/>
      <c r="AT88" s="43"/>
      <c r="AU88" s="43"/>
      <c r="AV88" s="144"/>
      <c r="AW88" s="142">
        <v>39.487000000000002</v>
      </c>
    </row>
    <row r="89" spans="16:49">
      <c r="P89" s="145"/>
      <c r="Q89" s="43"/>
      <c r="R89" s="141">
        <v>40.472999999999999</v>
      </c>
      <c r="S89" s="141">
        <v>40.031999999999996</v>
      </c>
      <c r="T89" s="141">
        <v>40.225999999999999</v>
      </c>
      <c r="U89" s="144"/>
      <c r="V89" s="141">
        <v>40.380000000000003</v>
      </c>
      <c r="W89" s="141">
        <v>39.923000000000002</v>
      </c>
      <c r="X89" s="144"/>
      <c r="Y89" s="43"/>
      <c r="Z89" s="43"/>
      <c r="AA89" s="43"/>
      <c r="AB89" s="144"/>
      <c r="AC89" s="141">
        <v>39.845999999999997</v>
      </c>
      <c r="AD89" s="141">
        <v>39.683</v>
      </c>
      <c r="AE89" s="43"/>
      <c r="AF89" s="144"/>
      <c r="AG89" s="43"/>
      <c r="AH89" s="43"/>
      <c r="AI89" s="43"/>
      <c r="AJ89" s="144"/>
      <c r="AK89" s="43"/>
      <c r="AL89" s="43"/>
      <c r="AM89" s="43"/>
      <c r="AN89" s="43"/>
      <c r="AO89" s="43"/>
      <c r="AP89" s="144"/>
      <c r="AQ89" s="43"/>
      <c r="AR89" s="43"/>
      <c r="AS89" s="43"/>
      <c r="AT89" s="43"/>
      <c r="AU89" s="43"/>
      <c r="AV89" s="144"/>
      <c r="AW89" s="142">
        <v>39.558999999999997</v>
      </c>
    </row>
    <row r="90" spans="16:49">
      <c r="P90" s="145"/>
      <c r="Q90" s="43"/>
      <c r="R90" s="141">
        <v>40.337000000000003</v>
      </c>
      <c r="S90" s="141">
        <v>39.936</v>
      </c>
      <c r="T90" s="141">
        <v>40.000999999999998</v>
      </c>
      <c r="U90" s="144"/>
      <c r="V90" s="141">
        <v>40.451999999999998</v>
      </c>
      <c r="W90" s="141">
        <v>39.991</v>
      </c>
      <c r="X90" s="144"/>
      <c r="Y90" s="43"/>
      <c r="Z90" s="43"/>
      <c r="AA90" s="43"/>
      <c r="AB90" s="144"/>
      <c r="AC90" s="141">
        <v>39.776000000000003</v>
      </c>
      <c r="AD90" s="141">
        <v>39.557000000000002</v>
      </c>
      <c r="AE90" s="43"/>
      <c r="AF90" s="144"/>
      <c r="AG90" s="43"/>
      <c r="AH90" s="43"/>
      <c r="AI90" s="43"/>
      <c r="AJ90" s="144"/>
      <c r="AK90" s="43"/>
      <c r="AL90" s="43"/>
      <c r="AM90" s="43"/>
      <c r="AN90" s="43"/>
      <c r="AO90" s="43"/>
      <c r="AP90" s="144"/>
      <c r="AQ90" s="43"/>
      <c r="AR90" s="43"/>
      <c r="AS90" s="43"/>
      <c r="AT90" s="43"/>
      <c r="AU90" s="43"/>
      <c r="AV90" s="144"/>
      <c r="AW90" s="142">
        <v>39.534999999999997</v>
      </c>
    </row>
    <row r="91" spans="16:49">
      <c r="P91" s="145"/>
      <c r="Q91" s="43"/>
      <c r="R91" s="141">
        <v>40.576000000000001</v>
      </c>
      <c r="S91" s="141">
        <v>39.914999999999999</v>
      </c>
      <c r="T91" s="141">
        <v>40.229999999999997</v>
      </c>
      <c r="U91" s="144"/>
      <c r="V91" s="141">
        <v>40.494999999999997</v>
      </c>
      <c r="W91" s="141">
        <v>39.99</v>
      </c>
      <c r="X91" s="144"/>
      <c r="Y91" s="43"/>
      <c r="Z91" s="43"/>
      <c r="AA91" s="43"/>
      <c r="AB91" s="144"/>
      <c r="AC91" s="141">
        <v>39.697000000000003</v>
      </c>
      <c r="AD91" s="141">
        <v>39.613</v>
      </c>
      <c r="AE91" s="43"/>
      <c r="AF91" s="144"/>
      <c r="AG91" s="43"/>
      <c r="AH91" s="43"/>
      <c r="AI91" s="43"/>
      <c r="AJ91" s="144"/>
      <c r="AK91" s="43"/>
      <c r="AL91" s="43"/>
      <c r="AM91" s="43"/>
      <c r="AN91" s="43"/>
      <c r="AO91" s="43"/>
      <c r="AP91" s="144"/>
      <c r="AQ91" s="43"/>
      <c r="AR91" s="43"/>
      <c r="AS91" s="43"/>
      <c r="AT91" s="43"/>
      <c r="AU91" s="43"/>
      <c r="AV91" s="144"/>
      <c r="AW91" s="142">
        <v>39.402000000000001</v>
      </c>
    </row>
    <row r="92" spans="16:49">
      <c r="P92" s="145"/>
      <c r="Q92" s="43"/>
      <c r="R92" s="141">
        <v>40.432000000000002</v>
      </c>
      <c r="S92" s="141">
        <v>39.936</v>
      </c>
      <c r="T92" s="43"/>
      <c r="U92" s="144"/>
      <c r="V92" s="141">
        <v>40.22</v>
      </c>
      <c r="W92" s="141">
        <v>39.905999999999999</v>
      </c>
      <c r="X92" s="144"/>
      <c r="Y92" s="43"/>
      <c r="Z92" s="43"/>
      <c r="AA92" s="43"/>
      <c r="AB92" s="144"/>
      <c r="AC92" s="141">
        <v>39.841000000000001</v>
      </c>
      <c r="AD92" s="141">
        <v>39.643000000000001</v>
      </c>
      <c r="AE92" s="43"/>
      <c r="AF92" s="144"/>
      <c r="AG92" s="43"/>
      <c r="AH92" s="43"/>
      <c r="AI92" s="43"/>
      <c r="AJ92" s="144"/>
      <c r="AK92" s="43"/>
      <c r="AL92" s="43"/>
      <c r="AM92" s="43"/>
      <c r="AN92" s="43"/>
      <c r="AO92" s="43"/>
      <c r="AP92" s="144"/>
      <c r="AQ92" s="43"/>
      <c r="AR92" s="43"/>
      <c r="AS92" s="43"/>
      <c r="AT92" s="43"/>
      <c r="AU92" s="43"/>
      <c r="AV92" s="144"/>
      <c r="AW92" s="142">
        <v>39.427999999999997</v>
      </c>
    </row>
    <row r="93" spans="16:49">
      <c r="P93" s="145"/>
      <c r="Q93" s="43"/>
      <c r="R93" s="141">
        <v>40.192999999999998</v>
      </c>
      <c r="S93" s="141">
        <v>39.933</v>
      </c>
      <c r="T93" s="43"/>
      <c r="U93" s="144"/>
      <c r="V93" s="141">
        <v>40.357999999999997</v>
      </c>
      <c r="W93" s="141">
        <v>39.780999999999999</v>
      </c>
      <c r="X93" s="144"/>
      <c r="Y93" s="43"/>
      <c r="Z93" s="43"/>
      <c r="AA93" s="43"/>
      <c r="AB93" s="144"/>
      <c r="AC93" s="141">
        <v>39.709000000000003</v>
      </c>
      <c r="AD93" s="141">
        <v>39.658000000000001</v>
      </c>
      <c r="AE93" s="43"/>
      <c r="AF93" s="144"/>
      <c r="AG93" s="43"/>
      <c r="AH93" s="43"/>
      <c r="AI93" s="43"/>
      <c r="AJ93" s="144"/>
      <c r="AK93" s="43"/>
      <c r="AL93" s="43"/>
      <c r="AM93" s="43"/>
      <c r="AN93" s="43"/>
      <c r="AO93" s="43"/>
      <c r="AP93" s="144"/>
      <c r="AQ93" s="43"/>
      <c r="AR93" s="43"/>
      <c r="AS93" s="43"/>
      <c r="AT93" s="43"/>
      <c r="AU93" s="43"/>
      <c r="AV93" s="144"/>
      <c r="AW93" s="142">
        <v>39.609000000000002</v>
      </c>
    </row>
    <row r="94" spans="16:49">
      <c r="P94" s="145"/>
      <c r="Q94" s="43"/>
      <c r="R94" s="141">
        <v>40.215000000000003</v>
      </c>
      <c r="S94" s="141">
        <v>40.442999999999998</v>
      </c>
      <c r="T94" s="43"/>
      <c r="U94" s="144"/>
      <c r="V94" s="141">
        <v>40.546999999999997</v>
      </c>
      <c r="W94" s="141">
        <v>40.258000000000003</v>
      </c>
      <c r="X94" s="144"/>
      <c r="Y94" s="43"/>
      <c r="Z94" s="43"/>
      <c r="AA94" s="43"/>
      <c r="AB94" s="144"/>
      <c r="AC94" s="141">
        <v>39.758000000000003</v>
      </c>
      <c r="AD94" s="141">
        <v>39.646999999999998</v>
      </c>
      <c r="AE94" s="43"/>
      <c r="AF94" s="144"/>
      <c r="AG94" s="43"/>
      <c r="AH94" s="43"/>
      <c r="AI94" s="43"/>
      <c r="AJ94" s="144"/>
      <c r="AK94" s="43"/>
      <c r="AL94" s="43"/>
      <c r="AM94" s="43"/>
      <c r="AN94" s="43"/>
      <c r="AO94" s="43"/>
      <c r="AP94" s="144"/>
      <c r="AQ94" s="43"/>
      <c r="AR94" s="43"/>
      <c r="AS94" s="43"/>
      <c r="AT94" s="43"/>
      <c r="AU94" s="43"/>
      <c r="AV94" s="144"/>
      <c r="AW94" s="142">
        <v>39.356999999999999</v>
      </c>
    </row>
    <row r="95" spans="16:49">
      <c r="P95" s="145"/>
      <c r="Q95" s="43"/>
      <c r="R95" s="141">
        <v>40.106999999999999</v>
      </c>
      <c r="S95" s="141">
        <v>39.962000000000003</v>
      </c>
      <c r="T95" s="43"/>
      <c r="U95" s="144"/>
      <c r="V95" s="141">
        <v>40.389000000000003</v>
      </c>
      <c r="W95" s="141">
        <v>39.848999999999997</v>
      </c>
      <c r="X95" s="144"/>
      <c r="Y95" s="43"/>
      <c r="Z95" s="43"/>
      <c r="AA95" s="43"/>
      <c r="AB95" s="144"/>
      <c r="AC95" s="141">
        <v>40.031999999999996</v>
      </c>
      <c r="AD95" s="141">
        <v>39.655000000000001</v>
      </c>
      <c r="AE95" s="43"/>
      <c r="AF95" s="144"/>
      <c r="AG95" s="43"/>
      <c r="AH95" s="43"/>
      <c r="AI95" s="43"/>
      <c r="AJ95" s="144"/>
      <c r="AK95" s="43"/>
      <c r="AL95" s="43"/>
      <c r="AM95" s="43"/>
      <c r="AN95" s="43"/>
      <c r="AO95" s="43"/>
      <c r="AP95" s="144"/>
      <c r="AQ95" s="43"/>
      <c r="AR95" s="43"/>
      <c r="AS95" s="43"/>
      <c r="AT95" s="43"/>
      <c r="AU95" s="43"/>
      <c r="AV95" s="144"/>
      <c r="AW95" s="142">
        <v>39.802999999999997</v>
      </c>
    </row>
    <row r="96" spans="16:49">
      <c r="P96" s="145"/>
      <c r="Q96" s="43"/>
      <c r="R96" s="141">
        <v>40.125</v>
      </c>
      <c r="S96" s="141">
        <v>40.107999999999997</v>
      </c>
      <c r="T96" s="43"/>
      <c r="U96" s="144"/>
      <c r="V96" s="141">
        <v>40.460999999999999</v>
      </c>
      <c r="W96" s="141">
        <v>39.915999999999997</v>
      </c>
      <c r="X96" s="144"/>
      <c r="Y96" s="43"/>
      <c r="Z96" s="43"/>
      <c r="AA96" s="43"/>
      <c r="AB96" s="144"/>
      <c r="AC96" s="141">
        <v>39.792000000000002</v>
      </c>
      <c r="AD96" s="141">
        <v>39.832000000000001</v>
      </c>
      <c r="AE96" s="43"/>
      <c r="AF96" s="144"/>
      <c r="AG96" s="43"/>
      <c r="AH96" s="43"/>
      <c r="AI96" s="43"/>
      <c r="AJ96" s="144"/>
      <c r="AK96" s="43"/>
      <c r="AL96" s="43"/>
      <c r="AM96" s="43"/>
      <c r="AN96" s="43"/>
      <c r="AO96" s="43"/>
      <c r="AP96" s="144"/>
      <c r="AQ96" s="43"/>
      <c r="AR96" s="43"/>
      <c r="AS96" s="43"/>
      <c r="AT96" s="43"/>
      <c r="AU96" s="43"/>
      <c r="AV96" s="144"/>
      <c r="AW96" s="142">
        <v>39.462000000000003</v>
      </c>
    </row>
    <row r="97" spans="16:49">
      <c r="P97" s="145"/>
      <c r="Q97" s="79"/>
      <c r="R97" s="141">
        <v>40.097000000000001</v>
      </c>
      <c r="S97" s="141">
        <v>39.984999999999999</v>
      </c>
      <c r="T97" s="79"/>
      <c r="U97" s="144"/>
      <c r="V97" s="141">
        <v>40.44</v>
      </c>
      <c r="W97" s="141">
        <v>39.93</v>
      </c>
      <c r="X97" s="144"/>
      <c r="Y97" s="79"/>
      <c r="Z97" s="79"/>
      <c r="AA97" s="79"/>
      <c r="AB97" s="144"/>
      <c r="AC97" s="141">
        <v>39.811</v>
      </c>
      <c r="AD97" s="141">
        <v>39.826000000000001</v>
      </c>
      <c r="AE97" s="79"/>
      <c r="AF97" s="144"/>
      <c r="AG97" s="79"/>
      <c r="AH97" s="79"/>
      <c r="AI97" s="79"/>
      <c r="AJ97" s="144"/>
      <c r="AK97" s="79"/>
      <c r="AL97" s="79"/>
      <c r="AM97" s="79"/>
      <c r="AN97" s="79"/>
      <c r="AO97" s="79"/>
      <c r="AP97" s="144"/>
      <c r="AQ97" s="79"/>
      <c r="AR97" s="79"/>
      <c r="AS97" s="79"/>
      <c r="AT97" s="79"/>
      <c r="AU97" s="79"/>
      <c r="AV97" s="144"/>
      <c r="AW97" s="142">
        <v>39.597000000000001</v>
      </c>
    </row>
    <row r="98" spans="16:49">
      <c r="P98" s="145"/>
      <c r="Q98" s="79"/>
      <c r="R98" s="141">
        <v>40.058</v>
      </c>
      <c r="S98" s="141">
        <v>40.506999999999998</v>
      </c>
      <c r="T98" s="79"/>
      <c r="U98" s="144"/>
      <c r="V98" s="141">
        <v>40.32</v>
      </c>
      <c r="W98" s="141">
        <v>39.831000000000003</v>
      </c>
      <c r="X98" s="144"/>
      <c r="Y98" s="79"/>
      <c r="Z98" s="79"/>
      <c r="AA98" s="79"/>
      <c r="AB98" s="144"/>
      <c r="AC98" s="141">
        <v>39.945999999999998</v>
      </c>
      <c r="AD98" s="141">
        <v>39.573999999999998</v>
      </c>
      <c r="AE98" s="79"/>
      <c r="AF98" s="144"/>
      <c r="AG98" s="79"/>
      <c r="AH98" s="79"/>
      <c r="AI98" s="79"/>
      <c r="AJ98" s="144"/>
      <c r="AK98" s="79"/>
      <c r="AL98" s="79"/>
      <c r="AM98" s="79"/>
      <c r="AN98" s="79"/>
      <c r="AO98" s="79"/>
      <c r="AP98" s="144"/>
      <c r="AQ98" s="79"/>
      <c r="AR98" s="79"/>
      <c r="AS98" s="79"/>
      <c r="AT98" s="79"/>
      <c r="AU98" s="79"/>
      <c r="AV98" s="144"/>
      <c r="AW98" s="142">
        <v>39.619999999999997</v>
      </c>
    </row>
    <row r="99" spans="16:49">
      <c r="P99" s="145"/>
      <c r="Q99" s="79"/>
      <c r="R99" s="141">
        <v>39.975000000000001</v>
      </c>
      <c r="S99" s="141">
        <v>40.113999999999997</v>
      </c>
      <c r="T99" s="79"/>
      <c r="U99" s="144"/>
      <c r="V99" s="141">
        <v>40.231999999999999</v>
      </c>
      <c r="W99" s="141">
        <v>39.923999999999999</v>
      </c>
      <c r="X99" s="144"/>
      <c r="Y99" s="79"/>
      <c r="Z99" s="79"/>
      <c r="AA99" s="79"/>
      <c r="AB99" s="144"/>
      <c r="AC99" s="141">
        <v>40.195999999999998</v>
      </c>
      <c r="AD99" s="141">
        <v>39.82</v>
      </c>
      <c r="AE99" s="79"/>
      <c r="AF99" s="144"/>
      <c r="AG99" s="79"/>
      <c r="AH99" s="79"/>
      <c r="AI99" s="79"/>
      <c r="AJ99" s="144"/>
      <c r="AK99" s="79"/>
      <c r="AL99" s="79"/>
      <c r="AM99" s="79"/>
      <c r="AN99" s="79"/>
      <c r="AO99" s="79"/>
      <c r="AP99" s="144"/>
      <c r="AQ99" s="79"/>
      <c r="AR99" s="79"/>
      <c r="AS99" s="79"/>
      <c r="AT99" s="79"/>
      <c r="AU99" s="79"/>
      <c r="AV99" s="144"/>
      <c r="AW99" s="142">
        <v>39.616</v>
      </c>
    </row>
    <row r="100" spans="16:49">
      <c r="P100" s="145"/>
      <c r="Q100" s="79"/>
      <c r="R100" s="141">
        <v>40</v>
      </c>
      <c r="S100" s="141">
        <v>40.369</v>
      </c>
      <c r="T100" s="79"/>
      <c r="U100" s="144"/>
      <c r="V100" s="141">
        <v>41.225000000000001</v>
      </c>
      <c r="W100" s="141">
        <v>39.848999999999997</v>
      </c>
      <c r="X100" s="144"/>
      <c r="Y100" s="79"/>
      <c r="Z100" s="79"/>
      <c r="AA100" s="79"/>
      <c r="AB100" s="144"/>
      <c r="AC100" s="141">
        <v>39.587000000000003</v>
      </c>
      <c r="AD100" s="141">
        <v>39.649000000000001</v>
      </c>
      <c r="AE100" s="79"/>
      <c r="AF100" s="144"/>
      <c r="AG100" s="79"/>
      <c r="AH100" s="79"/>
      <c r="AI100" s="79"/>
      <c r="AJ100" s="144"/>
      <c r="AK100" s="79"/>
      <c r="AL100" s="79"/>
      <c r="AM100" s="79"/>
      <c r="AN100" s="79"/>
      <c r="AO100" s="79"/>
      <c r="AP100" s="144"/>
      <c r="AQ100" s="79"/>
      <c r="AR100" s="79"/>
      <c r="AS100" s="79"/>
      <c r="AT100" s="79"/>
      <c r="AU100" s="79"/>
      <c r="AV100" s="144"/>
      <c r="AW100" s="142">
        <v>39.689</v>
      </c>
    </row>
    <row r="101" spans="16:49">
      <c r="P101" s="145"/>
      <c r="Q101" s="79"/>
      <c r="R101" s="141">
        <v>39.981000000000002</v>
      </c>
      <c r="S101" s="141">
        <v>40.052</v>
      </c>
      <c r="T101" s="79"/>
      <c r="U101" s="144"/>
      <c r="V101" s="79"/>
      <c r="W101" s="141">
        <v>39.904000000000003</v>
      </c>
      <c r="X101" s="144"/>
      <c r="Y101" s="79"/>
      <c r="Z101" s="79"/>
      <c r="AA101" s="79"/>
      <c r="AB101" s="144"/>
      <c r="AC101" s="141">
        <v>39.670999999999999</v>
      </c>
      <c r="AD101" s="141">
        <v>39.680999999999997</v>
      </c>
      <c r="AE101" s="79"/>
      <c r="AF101" s="144"/>
      <c r="AG101" s="79"/>
      <c r="AH101" s="79"/>
      <c r="AI101" s="79"/>
      <c r="AJ101" s="144"/>
      <c r="AK101" s="79"/>
      <c r="AL101" s="79"/>
      <c r="AM101" s="79"/>
      <c r="AN101" s="79"/>
      <c r="AO101" s="79"/>
      <c r="AP101" s="144"/>
      <c r="AQ101" s="79"/>
      <c r="AR101" s="79"/>
      <c r="AS101" s="79"/>
      <c r="AT101" s="79"/>
      <c r="AU101" s="79"/>
      <c r="AV101" s="144"/>
      <c r="AW101" s="142">
        <v>39.622</v>
      </c>
    </row>
    <row r="102" spans="16:49">
      <c r="P102" s="145"/>
      <c r="Q102" s="79"/>
      <c r="R102" s="141">
        <v>39.917000000000002</v>
      </c>
      <c r="S102" s="141">
        <v>40.146000000000001</v>
      </c>
      <c r="T102" s="79"/>
      <c r="U102" s="144"/>
      <c r="V102" s="79"/>
      <c r="W102" s="141">
        <v>39.972000000000001</v>
      </c>
      <c r="X102" s="144"/>
      <c r="Y102" s="79"/>
      <c r="Z102" s="79"/>
      <c r="AA102" s="79"/>
      <c r="AB102" s="144"/>
      <c r="AC102" s="141">
        <v>40.021999999999998</v>
      </c>
      <c r="AD102" s="141">
        <v>39.648000000000003</v>
      </c>
      <c r="AE102" s="79"/>
      <c r="AF102" s="144"/>
      <c r="AG102" s="79"/>
      <c r="AH102" s="79"/>
      <c r="AI102" s="79"/>
      <c r="AJ102" s="144"/>
      <c r="AK102" s="79"/>
      <c r="AL102" s="79"/>
      <c r="AM102" s="79"/>
      <c r="AN102" s="79"/>
      <c r="AO102" s="79"/>
      <c r="AP102" s="144"/>
      <c r="AQ102" s="79"/>
      <c r="AR102" s="79"/>
      <c r="AS102" s="79"/>
      <c r="AT102" s="79"/>
      <c r="AU102" s="79"/>
      <c r="AV102" s="144"/>
      <c r="AW102" s="142">
        <v>39.612000000000002</v>
      </c>
    </row>
    <row r="103" spans="16:49">
      <c r="P103" s="145"/>
      <c r="Q103" s="79"/>
      <c r="R103" s="141">
        <v>39.966000000000001</v>
      </c>
      <c r="S103" s="141">
        <v>40.020000000000003</v>
      </c>
      <c r="T103" s="79"/>
      <c r="U103" s="144"/>
      <c r="V103" s="79"/>
      <c r="W103" s="141">
        <v>39.985999999999997</v>
      </c>
      <c r="X103" s="144"/>
      <c r="Y103" s="79"/>
      <c r="Z103" s="79"/>
      <c r="AA103" s="79"/>
      <c r="AB103" s="144"/>
      <c r="AC103" s="141">
        <v>39.793999999999997</v>
      </c>
      <c r="AD103" s="141">
        <v>39.643999999999998</v>
      </c>
      <c r="AE103" s="79"/>
      <c r="AF103" s="144"/>
      <c r="AG103" s="79"/>
      <c r="AH103" s="79"/>
      <c r="AI103" s="79"/>
      <c r="AJ103" s="144"/>
      <c r="AK103" s="79"/>
      <c r="AL103" s="79"/>
      <c r="AM103" s="79"/>
      <c r="AN103" s="79"/>
      <c r="AO103" s="79"/>
      <c r="AP103" s="144"/>
      <c r="AQ103" s="79"/>
      <c r="AR103" s="79"/>
      <c r="AS103" s="79"/>
      <c r="AT103" s="79"/>
      <c r="AU103" s="79"/>
      <c r="AV103" s="144"/>
      <c r="AW103" s="142">
        <v>39.591999999999999</v>
      </c>
    </row>
    <row r="104" spans="16:49">
      <c r="P104" s="145"/>
      <c r="Q104" s="79"/>
      <c r="R104" s="141">
        <v>39.880000000000003</v>
      </c>
      <c r="S104" s="141">
        <v>39.979999999999997</v>
      </c>
      <c r="T104" s="79"/>
      <c r="U104" s="144"/>
      <c r="V104" s="79"/>
      <c r="W104" s="141">
        <v>39.875999999999998</v>
      </c>
      <c r="X104" s="144"/>
      <c r="Y104" s="79"/>
      <c r="Z104" s="79"/>
      <c r="AA104" s="79"/>
      <c r="AB104" s="144"/>
      <c r="AC104" s="141">
        <v>39.889000000000003</v>
      </c>
      <c r="AD104" s="141">
        <v>39.689</v>
      </c>
      <c r="AE104" s="79"/>
      <c r="AF104" s="144"/>
      <c r="AG104" s="79"/>
      <c r="AH104" s="79"/>
      <c r="AI104" s="79"/>
      <c r="AJ104" s="144"/>
      <c r="AK104" s="79"/>
      <c r="AL104" s="79"/>
      <c r="AM104" s="79"/>
      <c r="AN104" s="79"/>
      <c r="AO104" s="79"/>
      <c r="AP104" s="144"/>
      <c r="AQ104" s="79"/>
      <c r="AR104" s="79"/>
      <c r="AS104" s="79"/>
      <c r="AT104" s="79"/>
      <c r="AU104" s="79"/>
      <c r="AV104" s="144"/>
      <c r="AW104" s="142">
        <v>39.747999999999998</v>
      </c>
    </row>
    <row r="105" spans="16:49">
      <c r="P105" s="145"/>
      <c r="Q105" s="79"/>
      <c r="R105" s="141">
        <v>40.104999999999997</v>
      </c>
      <c r="S105" s="141">
        <v>39.92</v>
      </c>
      <c r="T105" s="79"/>
      <c r="U105" s="144"/>
      <c r="V105" s="79"/>
      <c r="W105" s="141">
        <v>39.96</v>
      </c>
      <c r="X105" s="144"/>
      <c r="Y105" s="79"/>
      <c r="Z105" s="79"/>
      <c r="AA105" s="79"/>
      <c r="AB105" s="144"/>
      <c r="AC105" s="141">
        <v>40.555999999999997</v>
      </c>
      <c r="AD105" s="141">
        <v>39.627000000000002</v>
      </c>
      <c r="AE105" s="79"/>
      <c r="AF105" s="144"/>
      <c r="AG105" s="79"/>
      <c r="AH105" s="79"/>
      <c r="AI105" s="79"/>
      <c r="AJ105" s="144"/>
      <c r="AK105" s="79"/>
      <c r="AL105" s="79"/>
      <c r="AM105" s="79"/>
      <c r="AN105" s="79"/>
      <c r="AO105" s="79"/>
      <c r="AP105" s="144"/>
      <c r="AQ105" s="79"/>
      <c r="AR105" s="79"/>
      <c r="AS105" s="79"/>
      <c r="AT105" s="79"/>
      <c r="AU105" s="79"/>
      <c r="AV105" s="144"/>
      <c r="AW105" s="142">
        <v>39.615000000000002</v>
      </c>
    </row>
    <row r="106" spans="16:49">
      <c r="P106" s="145"/>
      <c r="Q106" s="79"/>
      <c r="R106" s="141">
        <v>40.015999999999998</v>
      </c>
      <c r="S106" s="141">
        <v>40.002000000000002</v>
      </c>
      <c r="T106" s="79"/>
      <c r="U106" s="144"/>
      <c r="V106" s="79"/>
      <c r="W106" s="141">
        <v>39.789000000000001</v>
      </c>
      <c r="X106" s="144"/>
      <c r="Y106" s="79"/>
      <c r="Z106" s="79"/>
      <c r="AA106" s="79"/>
      <c r="AB106" s="144"/>
      <c r="AC106" s="141">
        <v>39.450000000000003</v>
      </c>
      <c r="AD106" s="141">
        <v>39.773000000000003</v>
      </c>
      <c r="AE106" s="79"/>
      <c r="AF106" s="144"/>
      <c r="AG106" s="79"/>
      <c r="AH106" s="79"/>
      <c r="AI106" s="79"/>
      <c r="AJ106" s="144"/>
      <c r="AK106" s="79"/>
      <c r="AL106" s="79"/>
      <c r="AM106" s="79"/>
      <c r="AN106" s="79"/>
      <c r="AO106" s="79"/>
      <c r="AP106" s="144"/>
      <c r="AQ106" s="79"/>
      <c r="AR106" s="79"/>
      <c r="AS106" s="79"/>
      <c r="AT106" s="79"/>
      <c r="AU106" s="79"/>
      <c r="AV106" s="144"/>
      <c r="AW106" s="142">
        <v>39.710999999999999</v>
      </c>
    </row>
    <row r="107" spans="16:49">
      <c r="P107" s="145"/>
      <c r="Q107" s="79"/>
      <c r="R107" s="141">
        <v>40.075000000000003</v>
      </c>
      <c r="S107" s="141">
        <v>39.878999999999998</v>
      </c>
      <c r="T107" s="79"/>
      <c r="U107" s="144"/>
      <c r="V107" s="79"/>
      <c r="W107" s="141">
        <v>39.783000000000001</v>
      </c>
      <c r="X107" s="144"/>
      <c r="Y107" s="79"/>
      <c r="Z107" s="79"/>
      <c r="AA107" s="79"/>
      <c r="AB107" s="144"/>
      <c r="AC107" s="141">
        <v>40.799999999999997</v>
      </c>
      <c r="AD107" s="141">
        <v>39.564</v>
      </c>
      <c r="AE107" s="79"/>
      <c r="AF107" s="144"/>
      <c r="AG107" s="79"/>
      <c r="AH107" s="79"/>
      <c r="AI107" s="79"/>
      <c r="AJ107" s="144"/>
      <c r="AK107" s="79"/>
      <c r="AL107" s="79"/>
      <c r="AM107" s="79"/>
      <c r="AN107" s="79"/>
      <c r="AO107" s="79"/>
      <c r="AP107" s="144"/>
      <c r="AQ107" s="79"/>
      <c r="AR107" s="79"/>
      <c r="AS107" s="79"/>
      <c r="AT107" s="79"/>
      <c r="AU107" s="79"/>
      <c r="AV107" s="79"/>
      <c r="AW107" s="80"/>
    </row>
    <row r="108" spans="16:49">
      <c r="P108" s="145"/>
      <c r="Q108" s="79"/>
      <c r="R108" s="141">
        <v>40.161999999999999</v>
      </c>
      <c r="S108" s="141">
        <v>39.896999999999998</v>
      </c>
      <c r="T108" s="79"/>
      <c r="U108" s="144"/>
      <c r="V108" s="79"/>
      <c r="W108" s="141">
        <v>39.83</v>
      </c>
      <c r="X108" s="144"/>
      <c r="Y108" s="79"/>
      <c r="Z108" s="79"/>
      <c r="AA108" s="79"/>
      <c r="AB108" s="144"/>
      <c r="AC108" s="141">
        <v>39.683999999999997</v>
      </c>
      <c r="AD108" s="141">
        <v>39.874000000000002</v>
      </c>
      <c r="AE108" s="79"/>
      <c r="AF108" s="144"/>
      <c r="AG108" s="79"/>
      <c r="AH108" s="79"/>
      <c r="AI108" s="79"/>
      <c r="AJ108" s="144"/>
      <c r="AK108" s="79"/>
      <c r="AL108" s="79"/>
      <c r="AM108" s="79"/>
      <c r="AN108" s="79"/>
      <c r="AO108" s="79"/>
      <c r="AP108" s="144"/>
      <c r="AQ108" s="79"/>
      <c r="AR108" s="79"/>
      <c r="AS108" s="79"/>
      <c r="AT108" s="79"/>
      <c r="AU108" s="79"/>
      <c r="AV108" s="79"/>
      <c r="AW108" s="80"/>
    </row>
    <row r="109" spans="16:49">
      <c r="P109" s="145"/>
      <c r="Q109" s="79"/>
      <c r="R109" s="141">
        <v>40.078000000000003</v>
      </c>
      <c r="S109" s="141">
        <v>39.924999999999997</v>
      </c>
      <c r="T109" s="79"/>
      <c r="U109" s="144"/>
      <c r="V109" s="79"/>
      <c r="W109" s="141">
        <v>40.088999999999999</v>
      </c>
      <c r="X109" s="144"/>
      <c r="Y109" s="79"/>
      <c r="Z109" s="79"/>
      <c r="AA109" s="79"/>
      <c r="AB109" s="144"/>
      <c r="AC109" s="141">
        <v>39.487000000000002</v>
      </c>
      <c r="AD109" s="141">
        <v>40.377000000000002</v>
      </c>
      <c r="AE109" s="79"/>
      <c r="AF109" s="144"/>
      <c r="AG109" s="79"/>
      <c r="AH109" s="79"/>
      <c r="AI109" s="79"/>
      <c r="AJ109" s="144"/>
      <c r="AK109" s="79"/>
      <c r="AL109" s="79"/>
      <c r="AM109" s="79"/>
      <c r="AN109" s="79"/>
      <c r="AO109" s="79"/>
      <c r="AP109" s="144"/>
      <c r="AQ109" s="79"/>
      <c r="AR109" s="79"/>
      <c r="AS109" s="79"/>
      <c r="AT109" s="79"/>
      <c r="AU109" s="79"/>
      <c r="AV109" s="79"/>
      <c r="AW109" s="80"/>
    </row>
    <row r="110" spans="16:49">
      <c r="P110" s="145"/>
      <c r="Q110" s="79"/>
      <c r="R110" s="141">
        <v>40.014000000000003</v>
      </c>
      <c r="S110" s="141">
        <v>40.046999999999997</v>
      </c>
      <c r="T110" s="79"/>
      <c r="U110" s="144"/>
      <c r="V110" s="79"/>
      <c r="W110" s="141">
        <v>39.774999999999999</v>
      </c>
      <c r="X110" s="144"/>
      <c r="Y110" s="79"/>
      <c r="Z110" s="79"/>
      <c r="AA110" s="79"/>
      <c r="AB110" s="144"/>
      <c r="AC110" s="141">
        <v>40.776000000000003</v>
      </c>
      <c r="AD110" s="141">
        <v>39.860999999999997</v>
      </c>
      <c r="AE110" s="79"/>
      <c r="AF110" s="144"/>
      <c r="AG110" s="79"/>
      <c r="AH110" s="79"/>
      <c r="AI110" s="79"/>
      <c r="AJ110" s="144"/>
      <c r="AK110" s="79"/>
      <c r="AL110" s="79"/>
      <c r="AM110" s="79"/>
      <c r="AN110" s="79"/>
      <c r="AO110" s="79"/>
      <c r="AP110" s="144"/>
      <c r="AQ110" s="79"/>
      <c r="AR110" s="79"/>
      <c r="AS110" s="79"/>
      <c r="AT110" s="79"/>
      <c r="AU110" s="79"/>
      <c r="AV110" s="79"/>
      <c r="AW110" s="80"/>
    </row>
    <row r="111" spans="16:49">
      <c r="P111" s="145"/>
      <c r="Q111" s="79"/>
      <c r="R111" s="141">
        <v>39.902000000000001</v>
      </c>
      <c r="S111" s="141">
        <v>40.018999999999998</v>
      </c>
      <c r="T111" s="79"/>
      <c r="U111" s="144"/>
      <c r="V111" s="79"/>
      <c r="W111" s="141">
        <v>39.956000000000003</v>
      </c>
      <c r="X111" s="144"/>
      <c r="Y111" s="79"/>
      <c r="Z111" s="79"/>
      <c r="AA111" s="79"/>
      <c r="AB111" s="144"/>
      <c r="AC111" s="141">
        <v>39.707000000000001</v>
      </c>
      <c r="AD111" s="79"/>
      <c r="AE111" s="79"/>
      <c r="AF111" s="144"/>
      <c r="AG111" s="79"/>
      <c r="AH111" s="79"/>
      <c r="AI111" s="79"/>
      <c r="AJ111" s="144"/>
      <c r="AK111" s="79"/>
      <c r="AL111" s="79"/>
      <c r="AM111" s="79"/>
      <c r="AN111" s="79"/>
      <c r="AO111" s="79"/>
      <c r="AP111" s="144"/>
      <c r="AQ111" s="79"/>
      <c r="AR111" s="79"/>
      <c r="AS111" s="79"/>
      <c r="AT111" s="79"/>
      <c r="AU111" s="79"/>
      <c r="AV111" s="79"/>
      <c r="AW111" s="80"/>
    </row>
    <row r="112" spans="16:49">
      <c r="P112" s="145"/>
      <c r="Q112" s="79"/>
      <c r="R112" s="141">
        <v>40.036999999999999</v>
      </c>
      <c r="S112" s="141">
        <v>39.887</v>
      </c>
      <c r="T112" s="79"/>
      <c r="U112" s="144"/>
      <c r="V112" s="79"/>
      <c r="W112" s="141">
        <v>39.895000000000003</v>
      </c>
      <c r="X112" s="144"/>
      <c r="Y112" s="79"/>
      <c r="Z112" s="79"/>
      <c r="AA112" s="79"/>
      <c r="AB112" s="144"/>
      <c r="AC112" s="141">
        <v>39.576999999999998</v>
      </c>
      <c r="AD112" s="79"/>
      <c r="AE112" s="79"/>
      <c r="AF112" s="144"/>
      <c r="AG112" s="79"/>
      <c r="AH112" s="79"/>
      <c r="AI112" s="79"/>
      <c r="AJ112" s="144"/>
      <c r="AK112" s="79"/>
      <c r="AL112" s="79"/>
      <c r="AM112" s="79"/>
      <c r="AN112" s="79"/>
      <c r="AO112" s="79"/>
      <c r="AP112" s="141"/>
      <c r="AQ112" s="79"/>
      <c r="AR112" s="79"/>
      <c r="AS112" s="79"/>
      <c r="AT112" s="79"/>
      <c r="AU112" s="79"/>
      <c r="AV112" s="79"/>
      <c r="AW112" s="80"/>
    </row>
    <row r="113" spans="16:49">
      <c r="P113" s="145"/>
      <c r="Q113" s="79"/>
      <c r="R113" s="141">
        <v>40.026000000000003</v>
      </c>
      <c r="S113" s="141">
        <v>39.947000000000003</v>
      </c>
      <c r="T113" s="79"/>
      <c r="U113" s="144"/>
      <c r="V113" s="79"/>
      <c r="W113" s="141">
        <v>40.21</v>
      </c>
      <c r="X113" s="144"/>
      <c r="Y113" s="79"/>
      <c r="Z113" s="79"/>
      <c r="AA113" s="79"/>
      <c r="AB113" s="144"/>
      <c r="AC113" s="141">
        <v>39.834000000000003</v>
      </c>
      <c r="AD113" s="79"/>
      <c r="AE113" s="79"/>
      <c r="AF113" s="144"/>
      <c r="AG113" s="79"/>
      <c r="AH113" s="79"/>
      <c r="AI113" s="79"/>
      <c r="AJ113" s="144"/>
      <c r="AK113" s="79"/>
      <c r="AL113" s="79"/>
      <c r="AM113" s="79"/>
      <c r="AN113" s="79"/>
      <c r="AO113" s="79"/>
      <c r="AP113" s="144"/>
      <c r="AQ113" s="79"/>
      <c r="AR113" s="79"/>
      <c r="AS113" s="79"/>
      <c r="AT113" s="79"/>
      <c r="AU113" s="79"/>
      <c r="AV113" s="79"/>
      <c r="AW113" s="80"/>
    </row>
    <row r="114" spans="16:49">
      <c r="P114" s="145"/>
      <c r="Q114" s="79"/>
      <c r="R114" s="141">
        <v>40.360999999999997</v>
      </c>
      <c r="S114" s="141">
        <v>39.99</v>
      </c>
      <c r="T114" s="79"/>
      <c r="U114" s="144"/>
      <c r="V114" s="79"/>
      <c r="W114" s="79"/>
      <c r="X114" s="144"/>
      <c r="Y114" s="79"/>
      <c r="Z114" s="79"/>
      <c r="AA114" s="79"/>
      <c r="AB114" s="144"/>
      <c r="AC114" s="141">
        <v>39.719000000000001</v>
      </c>
      <c r="AD114" s="79"/>
      <c r="AE114" s="79"/>
      <c r="AF114" s="144"/>
      <c r="AG114" s="79"/>
      <c r="AH114" s="79"/>
      <c r="AI114" s="79"/>
      <c r="AJ114" s="144"/>
      <c r="AK114" s="79"/>
      <c r="AL114" s="79"/>
      <c r="AM114" s="79"/>
      <c r="AN114" s="79"/>
      <c r="AO114" s="79"/>
      <c r="AP114" s="144"/>
      <c r="AQ114" s="79"/>
      <c r="AR114" s="79"/>
      <c r="AS114" s="79"/>
      <c r="AT114" s="79"/>
      <c r="AU114" s="79"/>
      <c r="AV114" s="79"/>
      <c r="AW114" s="80"/>
    </row>
    <row r="115" spans="16:49">
      <c r="P115" s="145"/>
      <c r="Q115" s="79"/>
      <c r="R115" s="141">
        <v>40.246000000000002</v>
      </c>
      <c r="S115" s="141">
        <v>40.015000000000001</v>
      </c>
      <c r="T115" s="79"/>
      <c r="U115" s="144"/>
      <c r="V115" s="79"/>
      <c r="W115" s="79"/>
      <c r="X115" s="144"/>
      <c r="Y115" s="79"/>
      <c r="Z115" s="79"/>
      <c r="AA115" s="79"/>
      <c r="AB115" s="144"/>
      <c r="AC115" s="141">
        <v>39.755000000000003</v>
      </c>
      <c r="AD115" s="79"/>
      <c r="AE115" s="79"/>
      <c r="AF115" s="144"/>
      <c r="AG115" s="79"/>
      <c r="AH115" s="79"/>
      <c r="AI115" s="79"/>
      <c r="AJ115" s="144"/>
      <c r="AK115" s="79"/>
      <c r="AL115" s="79"/>
      <c r="AM115" s="79"/>
      <c r="AN115" s="79"/>
      <c r="AO115" s="79"/>
      <c r="AP115" s="144"/>
      <c r="AQ115" s="79"/>
      <c r="AR115" s="79"/>
      <c r="AS115" s="79"/>
      <c r="AT115" s="79"/>
      <c r="AU115" s="79"/>
      <c r="AV115" s="79"/>
      <c r="AW115" s="80"/>
    </row>
    <row r="116" spans="16:49">
      <c r="P116" s="145"/>
      <c r="Q116" s="79"/>
      <c r="R116" s="141">
        <v>41.484000000000002</v>
      </c>
      <c r="S116" s="141">
        <v>40.024000000000001</v>
      </c>
      <c r="T116" s="79"/>
      <c r="U116" s="144"/>
      <c r="V116" s="79"/>
      <c r="W116" s="79"/>
      <c r="X116" s="144"/>
      <c r="Y116" s="79"/>
      <c r="Z116" s="79"/>
      <c r="AA116" s="79"/>
      <c r="AB116" s="144"/>
      <c r="AC116" s="141">
        <v>40.042999999999999</v>
      </c>
      <c r="AD116" s="79"/>
      <c r="AE116" s="79"/>
      <c r="AF116" s="144"/>
      <c r="AG116" s="79"/>
      <c r="AH116" s="79"/>
      <c r="AI116" s="79"/>
      <c r="AJ116" s="144"/>
      <c r="AK116" s="79"/>
      <c r="AL116" s="79"/>
      <c r="AM116" s="79"/>
      <c r="AN116" s="79"/>
      <c r="AO116" s="79"/>
      <c r="AP116" s="144"/>
      <c r="AQ116" s="79"/>
      <c r="AR116" s="79"/>
      <c r="AS116" s="79"/>
      <c r="AT116" s="79"/>
      <c r="AU116" s="79"/>
      <c r="AV116" s="79"/>
      <c r="AW116" s="80"/>
    </row>
    <row r="117" spans="16:49">
      <c r="P117" s="145"/>
      <c r="Q117" s="79"/>
      <c r="R117" s="141">
        <v>40.381999999999998</v>
      </c>
      <c r="S117" s="141">
        <v>40.164999999999999</v>
      </c>
      <c r="T117" s="79"/>
      <c r="U117" s="144"/>
      <c r="V117" s="79"/>
      <c r="W117" s="79"/>
      <c r="X117" s="144"/>
      <c r="Y117" s="79"/>
      <c r="Z117" s="79"/>
      <c r="AA117" s="79"/>
      <c r="AB117" s="144"/>
      <c r="AC117" s="141">
        <v>39.76</v>
      </c>
      <c r="AD117" s="79"/>
      <c r="AE117" s="79"/>
      <c r="AF117" s="144"/>
      <c r="AG117" s="79"/>
      <c r="AH117" s="79"/>
      <c r="AI117" s="79"/>
      <c r="AJ117" s="144"/>
      <c r="AK117" s="79"/>
      <c r="AL117" s="79"/>
      <c r="AM117" s="79"/>
      <c r="AN117" s="79"/>
      <c r="AO117" s="79"/>
      <c r="AP117" s="144"/>
      <c r="AQ117" s="79"/>
      <c r="AR117" s="79"/>
      <c r="AS117" s="79"/>
      <c r="AT117" s="79"/>
      <c r="AU117" s="79"/>
      <c r="AV117" s="79"/>
      <c r="AW117" s="80"/>
    </row>
    <row r="118" spans="16:49">
      <c r="P118" s="145"/>
      <c r="Q118" s="216"/>
      <c r="R118" s="141">
        <v>40.521000000000001</v>
      </c>
      <c r="S118" s="141">
        <v>41.645000000000003</v>
      </c>
      <c r="T118" s="216"/>
      <c r="U118" s="144"/>
      <c r="V118" s="216"/>
      <c r="W118" s="216"/>
      <c r="X118" s="144"/>
      <c r="Y118" s="216"/>
      <c r="Z118" s="216"/>
      <c r="AA118" s="216"/>
      <c r="AB118" s="144"/>
      <c r="AC118" s="141">
        <v>39.92</v>
      </c>
      <c r="AD118" s="216"/>
      <c r="AE118" s="216"/>
      <c r="AF118" s="144"/>
      <c r="AG118" s="216"/>
      <c r="AH118" s="216"/>
      <c r="AI118" s="216"/>
      <c r="AJ118" s="144"/>
      <c r="AK118" s="216"/>
      <c r="AL118" s="216"/>
      <c r="AM118" s="216"/>
      <c r="AN118" s="216"/>
      <c r="AO118" s="216"/>
      <c r="AP118" s="144"/>
      <c r="AQ118" s="216"/>
      <c r="AR118" s="216"/>
      <c r="AS118" s="216"/>
      <c r="AT118" s="216"/>
      <c r="AU118" s="216"/>
      <c r="AV118" s="216"/>
      <c r="AW118" s="215"/>
    </row>
    <row r="119" spans="16:49" ht="15" thickBot="1">
      <c r="P119" s="147"/>
      <c r="Q119" s="148"/>
      <c r="R119" s="149">
        <v>40.572000000000003</v>
      </c>
      <c r="S119" s="149">
        <v>40.417999999999999</v>
      </c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9">
        <v>39.945</v>
      </c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50"/>
    </row>
  </sheetData>
  <mergeCells count="25"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  <mergeCell ref="J5:K5"/>
    <mergeCell ref="L5:L6"/>
    <mergeCell ref="M5:M6"/>
    <mergeCell ref="K15:K16"/>
    <mergeCell ref="J15:J16"/>
    <mergeCell ref="A26:A27"/>
    <mergeCell ref="K26:K27"/>
    <mergeCell ref="J26:J27"/>
    <mergeCell ref="I26:I27"/>
    <mergeCell ref="C26:C27"/>
    <mergeCell ref="B26:B27"/>
    <mergeCell ref="I15:I16"/>
    <mergeCell ref="C15:C16"/>
    <mergeCell ref="B15:B16"/>
    <mergeCell ref="A15:A16"/>
  </mergeCells>
  <pageMargins left="0.31496062992125984" right="0.31496062992125984" top="0.55118110236220474" bottom="0.11811023622047245" header="0.31496062992125984" footer="0.31496062992125984"/>
  <pageSetup paperSize="9" scale="94" orientation="portrait" verticalDpi="300" r:id="rId1"/>
  <ignoredErrors>
    <ignoredError sqref="D7:G4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W120"/>
  <sheetViews>
    <sheetView topLeftCell="A13" zoomScale="70" zoomScaleNormal="70" workbookViewId="0">
      <selection activeCell="K39" sqref="K39"/>
    </sheetView>
  </sheetViews>
  <sheetFormatPr defaultRowHeight="14.4"/>
  <cols>
    <col min="1" max="1" width="7.33203125" customWidth="1"/>
    <col min="2" max="2" width="23.109375" customWidth="1"/>
    <col min="3" max="3" width="8.88671875" style="1" customWidth="1"/>
    <col min="4" max="6" width="9.44140625" style="1" customWidth="1"/>
    <col min="7" max="7" width="10.6640625" style="1" customWidth="1"/>
    <col min="8" max="8" width="8.44140625" style="1" customWidth="1"/>
    <col min="9" max="9" width="18.5546875" style="1" customWidth="1"/>
    <col min="10" max="10" width="12.88671875" style="1" customWidth="1"/>
    <col min="11" max="11" width="15.33203125" style="1" customWidth="1"/>
    <col min="12" max="12" width="13.5546875" customWidth="1"/>
    <col min="14" max="14" width="19.6640625" customWidth="1"/>
    <col min="15" max="15" width="15.44140625" customWidth="1"/>
    <col min="16" max="49" width="7" customWidth="1"/>
  </cols>
  <sheetData>
    <row r="1" spans="1:49" ht="19.8">
      <c r="A1" s="426" t="s">
        <v>113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49" ht="10.5" customHeight="1"/>
    <row r="3" spans="1:49" ht="15.75" customHeight="1" thickBot="1">
      <c r="A3" s="514" t="s">
        <v>189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</row>
    <row r="4" spans="1:49" ht="15.75" customHeight="1" thickBot="1">
      <c r="A4" s="427"/>
      <c r="B4" s="427"/>
      <c r="C4" s="427"/>
      <c r="D4" s="427"/>
      <c r="E4" s="427"/>
      <c r="F4" s="428"/>
      <c r="G4" s="428"/>
      <c r="H4" s="428"/>
      <c r="I4" s="427"/>
      <c r="J4" s="427"/>
      <c r="K4" s="427"/>
      <c r="P4" s="35">
        <v>1</v>
      </c>
      <c r="Q4" s="36">
        <v>2</v>
      </c>
      <c r="R4" s="36">
        <v>3</v>
      </c>
      <c r="S4" s="36">
        <v>4</v>
      </c>
      <c r="T4" s="36">
        <v>5</v>
      </c>
      <c r="U4" s="36">
        <v>6</v>
      </c>
      <c r="V4" s="36">
        <v>7</v>
      </c>
      <c r="W4" s="36">
        <v>8</v>
      </c>
      <c r="X4" s="36">
        <v>9</v>
      </c>
      <c r="Y4" s="36">
        <v>9</v>
      </c>
      <c r="Z4" s="36">
        <v>10</v>
      </c>
      <c r="AA4" s="36">
        <v>11</v>
      </c>
      <c r="AB4" s="36">
        <v>12</v>
      </c>
      <c r="AC4" s="36">
        <v>13</v>
      </c>
      <c r="AD4" s="36">
        <v>14</v>
      </c>
      <c r="AE4" s="36">
        <v>15</v>
      </c>
      <c r="AF4" s="36">
        <v>16</v>
      </c>
      <c r="AG4" s="36">
        <v>17</v>
      </c>
      <c r="AH4" s="36">
        <v>18</v>
      </c>
      <c r="AI4" s="36">
        <v>18</v>
      </c>
      <c r="AJ4" s="36">
        <v>19</v>
      </c>
      <c r="AK4" s="36">
        <v>20</v>
      </c>
      <c r="AL4" s="36">
        <v>21</v>
      </c>
      <c r="AM4" s="36">
        <v>22</v>
      </c>
      <c r="AN4" s="36">
        <v>23</v>
      </c>
      <c r="AO4" s="36">
        <v>24</v>
      </c>
      <c r="AP4" s="36">
        <v>25</v>
      </c>
      <c r="AQ4" s="36">
        <v>26</v>
      </c>
      <c r="AR4" s="36">
        <v>27</v>
      </c>
      <c r="AS4" s="36">
        <v>28</v>
      </c>
      <c r="AT4" s="36">
        <v>29</v>
      </c>
      <c r="AU4" s="36">
        <v>30</v>
      </c>
      <c r="AV4" s="36">
        <v>31</v>
      </c>
      <c r="AW4" s="36" t="s">
        <v>229</v>
      </c>
    </row>
    <row r="5" spans="1:49" s="1" customFormat="1" ht="24.75" customHeight="1">
      <c r="A5" s="516" t="s">
        <v>7</v>
      </c>
      <c r="B5" s="441" t="s">
        <v>4</v>
      </c>
      <c r="C5" s="519" t="s">
        <v>6</v>
      </c>
      <c r="D5" s="521" t="s">
        <v>0</v>
      </c>
      <c r="E5" s="516" t="s">
        <v>69</v>
      </c>
      <c r="F5" s="437" t="s">
        <v>70</v>
      </c>
      <c r="G5" s="433"/>
      <c r="H5" s="439"/>
      <c r="I5" s="521" t="s">
        <v>142</v>
      </c>
      <c r="J5" s="435" t="s">
        <v>12</v>
      </c>
      <c r="K5" s="525"/>
      <c r="L5" s="526" t="s">
        <v>74</v>
      </c>
      <c r="M5" s="528" t="s">
        <v>75</v>
      </c>
      <c r="P5" s="137">
        <v>41.445999999999998</v>
      </c>
      <c r="Q5" s="138">
        <v>40.673000000000002</v>
      </c>
      <c r="R5" s="138">
        <v>41.073999999999998</v>
      </c>
      <c r="S5" s="138">
        <v>40.618000000000002</v>
      </c>
      <c r="T5" s="138">
        <v>41.034999999999997</v>
      </c>
      <c r="U5" s="138">
        <v>40.628</v>
      </c>
      <c r="V5" s="138">
        <v>40.835999999999999</v>
      </c>
      <c r="W5" s="138">
        <v>40.835000000000001</v>
      </c>
      <c r="X5" s="138">
        <v>40.874000000000002</v>
      </c>
      <c r="Y5" s="138">
        <v>40.98</v>
      </c>
      <c r="Z5" s="138">
        <v>40.578000000000003</v>
      </c>
      <c r="AA5" s="138">
        <v>40.921999999999997</v>
      </c>
      <c r="AB5" s="138">
        <v>40.643999999999998</v>
      </c>
      <c r="AC5" s="138">
        <v>40.281999999999996</v>
      </c>
      <c r="AD5" s="138">
        <v>40.284999999999997</v>
      </c>
      <c r="AE5" s="138">
        <v>40.180999999999997</v>
      </c>
      <c r="AF5" s="138">
        <v>40.408000000000001</v>
      </c>
      <c r="AG5" s="138">
        <v>40.488999999999997</v>
      </c>
      <c r="AH5" s="138">
        <v>40.603999999999999</v>
      </c>
      <c r="AI5" s="138">
        <v>40.667999999999999</v>
      </c>
      <c r="AJ5" s="138">
        <v>41.137</v>
      </c>
      <c r="AK5" s="138">
        <v>40.881999999999998</v>
      </c>
      <c r="AL5" s="138">
        <v>41.375</v>
      </c>
      <c r="AM5" s="138">
        <v>40.261000000000003</v>
      </c>
      <c r="AN5" s="138">
        <v>40.573999999999998</v>
      </c>
      <c r="AO5" s="138">
        <v>40.180999999999997</v>
      </c>
      <c r="AP5" s="138">
        <v>40.247</v>
      </c>
      <c r="AQ5" s="138">
        <v>40.326999999999998</v>
      </c>
      <c r="AR5" s="138">
        <v>40.505000000000003</v>
      </c>
      <c r="AS5" s="138">
        <v>40.130000000000003</v>
      </c>
      <c r="AT5" s="138">
        <v>40.168999999999997</v>
      </c>
      <c r="AU5" s="138">
        <v>40.332000000000001</v>
      </c>
      <c r="AV5" s="138">
        <v>39.889000000000003</v>
      </c>
      <c r="AW5" s="139">
        <v>40.33</v>
      </c>
    </row>
    <row r="6" spans="1:49" s="1" customFormat="1" ht="32.25" customHeight="1" thickBot="1">
      <c r="A6" s="517"/>
      <c r="B6" s="442"/>
      <c r="C6" s="520"/>
      <c r="D6" s="522"/>
      <c r="E6" s="523"/>
      <c r="F6" s="48" t="s">
        <v>71</v>
      </c>
      <c r="G6" s="47" t="s">
        <v>72</v>
      </c>
      <c r="H6" s="11" t="s">
        <v>73</v>
      </c>
      <c r="I6" s="524"/>
      <c r="J6" s="49" t="s">
        <v>3</v>
      </c>
      <c r="K6" s="49" t="s">
        <v>2</v>
      </c>
      <c r="L6" s="527"/>
      <c r="M6" s="529"/>
      <c r="P6" s="140">
        <v>42.219000000000001</v>
      </c>
      <c r="Q6" s="141">
        <v>40.457999999999998</v>
      </c>
      <c r="R6" s="141">
        <v>41.143999999999998</v>
      </c>
      <c r="S6" s="141">
        <v>40.631999999999998</v>
      </c>
      <c r="T6" s="141">
        <v>40.898000000000003</v>
      </c>
      <c r="U6" s="141">
        <v>40.360999999999997</v>
      </c>
      <c r="V6" s="141">
        <v>41.664000000000001</v>
      </c>
      <c r="W6" s="141">
        <v>40.451999999999998</v>
      </c>
      <c r="X6" s="141">
        <v>40.652000000000001</v>
      </c>
      <c r="Y6" s="141">
        <v>40.805</v>
      </c>
      <c r="Z6" s="141">
        <v>40.15</v>
      </c>
      <c r="AA6" s="141">
        <v>40.302999999999997</v>
      </c>
      <c r="AB6" s="141">
        <v>40.706000000000003</v>
      </c>
      <c r="AC6" s="141">
        <v>40.176000000000002</v>
      </c>
      <c r="AD6" s="141">
        <v>40.024999999999999</v>
      </c>
      <c r="AE6" s="141">
        <v>39.817999999999998</v>
      </c>
      <c r="AF6" s="141">
        <v>40.732999999999997</v>
      </c>
      <c r="AG6" s="141">
        <v>39.866</v>
      </c>
      <c r="AH6" s="141">
        <v>40.088999999999999</v>
      </c>
      <c r="AI6" s="141">
        <v>40.722000000000001</v>
      </c>
      <c r="AJ6" s="141">
        <v>40.558999999999997</v>
      </c>
      <c r="AK6" s="141">
        <v>40.433</v>
      </c>
      <c r="AL6" s="141">
        <v>40.344000000000001</v>
      </c>
      <c r="AM6" s="141">
        <v>39.710999999999999</v>
      </c>
      <c r="AN6" s="141">
        <v>40.192</v>
      </c>
      <c r="AO6" s="141">
        <v>40.639000000000003</v>
      </c>
      <c r="AP6" s="141">
        <v>39.877000000000002</v>
      </c>
      <c r="AQ6" s="141">
        <v>39.973999999999997</v>
      </c>
      <c r="AR6" s="141">
        <v>39.768000000000001</v>
      </c>
      <c r="AS6" s="141">
        <v>40.006</v>
      </c>
      <c r="AT6" s="141">
        <v>39.722000000000001</v>
      </c>
      <c r="AU6" s="141">
        <v>39.941000000000003</v>
      </c>
      <c r="AV6" s="141">
        <v>39.694000000000003</v>
      </c>
      <c r="AW6" s="142">
        <v>39.893999999999998</v>
      </c>
    </row>
    <row r="7" spans="1:49" s="2" customFormat="1" ht="24.9" customHeight="1">
      <c r="A7" s="12">
        <v>1</v>
      </c>
      <c r="B7" s="386" t="s">
        <v>192</v>
      </c>
      <c r="C7" s="343">
        <v>21</v>
      </c>
      <c r="D7" s="364">
        <f>COUNTIF(P5:P134,"&gt;00")</f>
        <v>85</v>
      </c>
      <c r="E7" s="365">
        <f>D7</f>
        <v>85</v>
      </c>
      <c r="F7" s="366">
        <f>MIN(P5:P130)</f>
        <v>39.914000000000001</v>
      </c>
      <c r="G7" s="366">
        <f>AVERAGE(P5:P136)</f>
        <v>40.275470588235308</v>
      </c>
      <c r="H7" s="367">
        <f>G7-F7</f>
        <v>0.36147058823530642</v>
      </c>
      <c r="I7" s="355">
        <v>3.9687500000000001E-2</v>
      </c>
      <c r="J7" s="356">
        <f>I7</f>
        <v>3.9687500000000001E-2</v>
      </c>
      <c r="K7" s="357">
        <f>J7</f>
        <v>3.9687500000000001E-2</v>
      </c>
      <c r="L7" s="160">
        <v>144.26499999999999</v>
      </c>
      <c r="M7" s="91"/>
      <c r="N7" s="44"/>
      <c r="P7" s="140">
        <v>41.185000000000002</v>
      </c>
      <c r="Q7" s="141">
        <v>40.488</v>
      </c>
      <c r="R7" s="141">
        <v>40.703000000000003</v>
      </c>
      <c r="S7" s="141">
        <v>40.389000000000003</v>
      </c>
      <c r="T7" s="141">
        <v>40.414999999999999</v>
      </c>
      <c r="U7" s="141">
        <v>40.314</v>
      </c>
      <c r="V7" s="141">
        <v>41.436999999999998</v>
      </c>
      <c r="W7" s="141">
        <v>40.628999999999998</v>
      </c>
      <c r="X7" s="141">
        <v>40.218000000000004</v>
      </c>
      <c r="Y7" s="141">
        <v>40.531999999999996</v>
      </c>
      <c r="Z7" s="141">
        <v>40.048999999999999</v>
      </c>
      <c r="AA7" s="141">
        <v>40.415999999999997</v>
      </c>
      <c r="AB7" s="141">
        <v>39.837000000000003</v>
      </c>
      <c r="AC7" s="141">
        <v>39.890999999999998</v>
      </c>
      <c r="AD7" s="141">
        <v>40.049999999999997</v>
      </c>
      <c r="AE7" s="141">
        <v>39.712000000000003</v>
      </c>
      <c r="AF7" s="141">
        <v>40.314999999999998</v>
      </c>
      <c r="AG7" s="141">
        <v>39.74</v>
      </c>
      <c r="AH7" s="141">
        <v>39.835999999999999</v>
      </c>
      <c r="AI7" s="141">
        <v>40.35</v>
      </c>
      <c r="AJ7" s="141">
        <v>40.561999999999998</v>
      </c>
      <c r="AK7" s="141">
        <v>40.033999999999999</v>
      </c>
      <c r="AL7" s="141">
        <v>39.988</v>
      </c>
      <c r="AM7" s="141">
        <v>39.814999999999998</v>
      </c>
      <c r="AN7" s="141">
        <v>40.039000000000001</v>
      </c>
      <c r="AO7" s="141">
        <v>39.765999999999998</v>
      </c>
      <c r="AP7" s="141">
        <v>39.601999999999997</v>
      </c>
      <c r="AQ7" s="141">
        <v>39.82</v>
      </c>
      <c r="AR7" s="141">
        <v>39.755000000000003</v>
      </c>
      <c r="AS7" s="141">
        <v>39.679000000000002</v>
      </c>
      <c r="AT7" s="141">
        <v>39.700000000000003</v>
      </c>
      <c r="AU7" s="141">
        <v>39.674999999999997</v>
      </c>
      <c r="AV7" s="141">
        <v>39.832000000000001</v>
      </c>
      <c r="AW7" s="142">
        <v>39.698999999999998</v>
      </c>
    </row>
    <row r="8" spans="1:49" s="2" customFormat="1" ht="24.9" customHeight="1">
      <c r="A8" s="53">
        <v>2</v>
      </c>
      <c r="B8" s="380" t="s">
        <v>261</v>
      </c>
      <c r="C8" s="349">
        <v>7</v>
      </c>
      <c r="D8" s="368">
        <f>COUNTIF(Q5:Q134,"&gt;00")+1</f>
        <v>110</v>
      </c>
      <c r="E8" s="369">
        <f>D8+E7</f>
        <v>195</v>
      </c>
      <c r="F8" s="370">
        <f>MIN(Q5:Q130)</f>
        <v>39.875999999999998</v>
      </c>
      <c r="G8" s="371">
        <f>AVERAGE(Q5:Q136)</f>
        <v>40.332559633027508</v>
      </c>
      <c r="H8" s="372">
        <f>G8-F8</f>
        <v>0.4565596330275099</v>
      </c>
      <c r="I8" s="358">
        <v>9.22337962962963E-2</v>
      </c>
      <c r="J8" s="360">
        <f>I8-I7</f>
        <v>5.2546296296296299E-2</v>
      </c>
      <c r="K8" s="361">
        <f>J8</f>
        <v>5.2546296296296299E-2</v>
      </c>
      <c r="L8" s="159">
        <v>141.93199999999999</v>
      </c>
      <c r="M8" s="92"/>
      <c r="N8" s="44"/>
      <c r="P8" s="140">
        <v>40.770000000000003</v>
      </c>
      <c r="Q8" s="141">
        <v>40.426000000000002</v>
      </c>
      <c r="R8" s="141">
        <v>40.343000000000004</v>
      </c>
      <c r="S8" s="141">
        <v>40.302999999999997</v>
      </c>
      <c r="T8" s="141">
        <v>42.356000000000002</v>
      </c>
      <c r="U8" s="141">
        <v>40.274000000000001</v>
      </c>
      <c r="V8" s="141">
        <v>40.296999999999997</v>
      </c>
      <c r="W8" s="141">
        <v>40.637999999999998</v>
      </c>
      <c r="X8" s="141">
        <v>40.334000000000003</v>
      </c>
      <c r="Y8" s="141">
        <v>40.798000000000002</v>
      </c>
      <c r="Z8" s="141">
        <v>39.957000000000001</v>
      </c>
      <c r="AA8" s="141">
        <v>40.183999999999997</v>
      </c>
      <c r="AB8" s="141">
        <v>39.795000000000002</v>
      </c>
      <c r="AC8" s="141">
        <v>40.152000000000001</v>
      </c>
      <c r="AD8" s="141">
        <v>39.813000000000002</v>
      </c>
      <c r="AE8" s="141">
        <v>39.655000000000001</v>
      </c>
      <c r="AF8" s="141">
        <v>40.152000000000001</v>
      </c>
      <c r="AG8" s="141">
        <v>40.11</v>
      </c>
      <c r="AH8" s="141">
        <v>39.625999999999998</v>
      </c>
      <c r="AI8" s="141">
        <v>40.066000000000003</v>
      </c>
      <c r="AJ8" s="141">
        <v>40.228999999999999</v>
      </c>
      <c r="AK8" s="141">
        <v>39.890999999999998</v>
      </c>
      <c r="AL8" s="141">
        <v>40.088999999999999</v>
      </c>
      <c r="AM8" s="141">
        <v>39.500999999999998</v>
      </c>
      <c r="AN8" s="141">
        <v>39.981000000000002</v>
      </c>
      <c r="AO8" s="141">
        <v>39.747</v>
      </c>
      <c r="AP8" s="141">
        <v>39.558</v>
      </c>
      <c r="AQ8" s="141">
        <v>39.610999999999997</v>
      </c>
      <c r="AR8" s="141">
        <v>39.774000000000001</v>
      </c>
      <c r="AS8" s="141">
        <v>39.667000000000002</v>
      </c>
      <c r="AT8" s="141">
        <v>39.762999999999998</v>
      </c>
      <c r="AU8" s="141">
        <v>39.784999999999997</v>
      </c>
      <c r="AV8" s="141">
        <v>39.677</v>
      </c>
      <c r="AW8" s="142">
        <v>39.436</v>
      </c>
    </row>
    <row r="9" spans="1:49" s="2" customFormat="1" ht="24.9" customHeight="1">
      <c r="A9" s="53">
        <v>3</v>
      </c>
      <c r="B9" s="380" t="s">
        <v>194</v>
      </c>
      <c r="C9" s="349">
        <v>13</v>
      </c>
      <c r="D9" s="368">
        <f>COUNTIF(R5:R134,"&gt;00")+1</f>
        <v>73</v>
      </c>
      <c r="E9" s="369">
        <f>D9+E8</f>
        <v>268</v>
      </c>
      <c r="F9" s="373">
        <f>MIN(R5:R130)</f>
        <v>39.908999999999999</v>
      </c>
      <c r="G9" s="371">
        <f>AVERAGE(R5:R136)</f>
        <v>40.186527777777791</v>
      </c>
      <c r="H9" s="372">
        <f t="shared" ref="H9:H40" si="0">G9-F9</f>
        <v>0.27752777777779158</v>
      </c>
      <c r="I9" s="358">
        <v>0.12739583333333335</v>
      </c>
      <c r="J9" s="360">
        <f t="shared" ref="J9:J39" si="1">I9-I8</f>
        <v>3.5162037037037047E-2</v>
      </c>
      <c r="K9" s="361">
        <f>J9</f>
        <v>3.5162037037037047E-2</v>
      </c>
      <c r="L9" s="159">
        <v>141.94200000000001</v>
      </c>
      <c r="M9" s="92"/>
      <c r="N9" s="44"/>
      <c r="P9" s="140">
        <v>40.340000000000003</v>
      </c>
      <c r="Q9" s="141">
        <v>40.704000000000001</v>
      </c>
      <c r="R9" s="141">
        <v>40.22</v>
      </c>
      <c r="S9" s="141">
        <v>40.406999999999996</v>
      </c>
      <c r="T9" s="141">
        <v>41.079000000000001</v>
      </c>
      <c r="U9" s="141">
        <v>40.247</v>
      </c>
      <c r="V9" s="141">
        <v>40.450000000000003</v>
      </c>
      <c r="W9" s="141">
        <v>40.838999999999999</v>
      </c>
      <c r="X9" s="141">
        <v>40.392000000000003</v>
      </c>
      <c r="Y9" s="141">
        <v>40.756999999999998</v>
      </c>
      <c r="Z9" s="141">
        <v>40.094999999999999</v>
      </c>
      <c r="AA9" s="141">
        <v>40.215000000000003</v>
      </c>
      <c r="AB9" s="141">
        <v>40.07</v>
      </c>
      <c r="AC9" s="141">
        <v>39.767000000000003</v>
      </c>
      <c r="AD9" s="141">
        <v>39.420999999999999</v>
      </c>
      <c r="AE9" s="141">
        <v>39.796999999999997</v>
      </c>
      <c r="AF9" s="141">
        <v>40.011000000000003</v>
      </c>
      <c r="AG9" s="141">
        <v>39.884</v>
      </c>
      <c r="AH9" s="141">
        <v>39.674999999999997</v>
      </c>
      <c r="AI9" s="141">
        <v>39.948999999999998</v>
      </c>
      <c r="AJ9" s="141">
        <v>40.112000000000002</v>
      </c>
      <c r="AK9" s="141">
        <v>40.326999999999998</v>
      </c>
      <c r="AL9" s="141">
        <v>40.078000000000003</v>
      </c>
      <c r="AM9" s="141">
        <v>39.524000000000001</v>
      </c>
      <c r="AN9" s="141">
        <v>39.695999999999998</v>
      </c>
      <c r="AO9" s="141">
        <v>39.613999999999997</v>
      </c>
      <c r="AP9" s="141">
        <v>39.531999999999996</v>
      </c>
      <c r="AQ9" s="141">
        <v>39.636000000000003</v>
      </c>
      <c r="AR9" s="141">
        <v>39.526000000000003</v>
      </c>
      <c r="AS9" s="141">
        <v>39.448999999999998</v>
      </c>
      <c r="AT9" s="141">
        <v>40.238999999999997</v>
      </c>
      <c r="AU9" s="141">
        <v>39.661999999999999</v>
      </c>
      <c r="AV9" s="141">
        <v>39.616</v>
      </c>
      <c r="AW9" s="142">
        <v>39.950000000000003</v>
      </c>
    </row>
    <row r="10" spans="1:49" s="2" customFormat="1" ht="24.9" customHeight="1">
      <c r="A10" s="53">
        <v>4</v>
      </c>
      <c r="B10" s="380" t="s">
        <v>196</v>
      </c>
      <c r="C10" s="349">
        <v>11</v>
      </c>
      <c r="D10" s="368">
        <f>COUNTIF(S5:S134,"&gt;00")+1</f>
        <v>117</v>
      </c>
      <c r="E10" s="369">
        <f t="shared" ref="E10:E40" si="2">D10+E9</f>
        <v>385</v>
      </c>
      <c r="F10" s="373">
        <f>MIN(S5:S130)</f>
        <v>39.881999999999998</v>
      </c>
      <c r="G10" s="371">
        <f>AVERAGE(S5:S136)</f>
        <v>40.14054310344828</v>
      </c>
      <c r="H10" s="372">
        <f t="shared" si="0"/>
        <v>0.25854310344828235</v>
      </c>
      <c r="I10" s="358">
        <v>0.18290509259259258</v>
      </c>
      <c r="J10" s="360">
        <f t="shared" si="1"/>
        <v>5.550925925925923E-2</v>
      </c>
      <c r="K10" s="361">
        <f>J10</f>
        <v>5.550925925925923E-2</v>
      </c>
      <c r="L10" s="159">
        <v>141.20400000000001</v>
      </c>
      <c r="M10" s="92"/>
      <c r="N10" s="44"/>
      <c r="P10" s="140">
        <v>40.290999999999997</v>
      </c>
      <c r="Q10" s="141">
        <v>40.508000000000003</v>
      </c>
      <c r="R10" s="141">
        <v>40.409999999999997</v>
      </c>
      <c r="S10" s="141">
        <v>40.188000000000002</v>
      </c>
      <c r="T10" s="141">
        <v>40.356000000000002</v>
      </c>
      <c r="U10" s="141">
        <v>40.115000000000002</v>
      </c>
      <c r="V10" s="141">
        <v>40.463999999999999</v>
      </c>
      <c r="W10" s="141">
        <v>41.572000000000003</v>
      </c>
      <c r="X10" s="141">
        <v>40.246000000000002</v>
      </c>
      <c r="Y10" s="141">
        <v>40.356999999999999</v>
      </c>
      <c r="Z10" s="141">
        <v>40.006999999999998</v>
      </c>
      <c r="AA10" s="141">
        <v>40.151000000000003</v>
      </c>
      <c r="AB10" s="141">
        <v>40</v>
      </c>
      <c r="AC10" s="141">
        <v>39.774999999999999</v>
      </c>
      <c r="AD10" s="141">
        <v>39.521999999999998</v>
      </c>
      <c r="AE10" s="141">
        <v>39.726999999999997</v>
      </c>
      <c r="AF10" s="141">
        <v>39.762</v>
      </c>
      <c r="AG10" s="141">
        <v>39.969000000000001</v>
      </c>
      <c r="AH10" s="141">
        <v>39.329000000000001</v>
      </c>
      <c r="AI10" s="141">
        <v>39.942999999999998</v>
      </c>
      <c r="AJ10" s="141">
        <v>40.526000000000003</v>
      </c>
      <c r="AK10" s="141">
        <v>39.683999999999997</v>
      </c>
      <c r="AL10" s="141">
        <v>39.872999999999998</v>
      </c>
      <c r="AM10" s="141">
        <v>39.606999999999999</v>
      </c>
      <c r="AN10" s="141">
        <v>39.795000000000002</v>
      </c>
      <c r="AO10" s="141">
        <v>39.674999999999997</v>
      </c>
      <c r="AP10" s="141">
        <v>39.515999999999998</v>
      </c>
      <c r="AQ10" s="141">
        <v>39.564</v>
      </c>
      <c r="AR10" s="141">
        <v>40.201000000000001</v>
      </c>
      <c r="AS10" s="141">
        <v>39.634</v>
      </c>
      <c r="AT10" s="141">
        <v>39.71</v>
      </c>
      <c r="AU10" s="141">
        <v>39.749000000000002</v>
      </c>
      <c r="AV10" s="141">
        <v>39.468000000000004</v>
      </c>
      <c r="AW10" s="142">
        <v>39.770000000000003</v>
      </c>
    </row>
    <row r="11" spans="1:49" s="2" customFormat="1" ht="24.9" customHeight="1">
      <c r="A11" s="53">
        <v>5</v>
      </c>
      <c r="B11" s="380" t="s">
        <v>194</v>
      </c>
      <c r="C11" s="349">
        <v>21</v>
      </c>
      <c r="D11" s="368">
        <f>COUNTIF(T5:T134,"&gt;00")+1</f>
        <v>55</v>
      </c>
      <c r="E11" s="369">
        <f t="shared" si="2"/>
        <v>440</v>
      </c>
      <c r="F11" s="271">
        <f>MIN(T5:T130)</f>
        <v>39.798999999999999</v>
      </c>
      <c r="G11" s="371">
        <f>AVERAGE(T5:T136)</f>
        <v>40.280499999999996</v>
      </c>
      <c r="H11" s="372">
        <f t="shared" si="0"/>
        <v>0.48149999999999693</v>
      </c>
      <c r="I11" s="358">
        <v>0.20971064814814813</v>
      </c>
      <c r="J11" s="360">
        <f t="shared" si="1"/>
        <v>2.6805555555555555E-2</v>
      </c>
      <c r="K11" s="361">
        <f>J11+K9</f>
        <v>6.1967592592592602E-2</v>
      </c>
      <c r="L11" s="161">
        <v>140.68899999999999</v>
      </c>
      <c r="M11" s="92"/>
      <c r="N11" s="44"/>
      <c r="P11" s="140">
        <v>41.043999999999997</v>
      </c>
      <c r="Q11" s="141">
        <v>40.356999999999999</v>
      </c>
      <c r="R11" s="141">
        <v>40.406999999999996</v>
      </c>
      <c r="S11" s="141">
        <v>40.146000000000001</v>
      </c>
      <c r="T11" s="141">
        <v>41.567</v>
      </c>
      <c r="U11" s="141">
        <v>40.655999999999999</v>
      </c>
      <c r="V11" s="141">
        <v>40.188000000000002</v>
      </c>
      <c r="W11" s="141">
        <v>40.637999999999998</v>
      </c>
      <c r="X11" s="141">
        <v>40.055999999999997</v>
      </c>
      <c r="Y11" s="141">
        <v>40.161000000000001</v>
      </c>
      <c r="Z11" s="141">
        <v>39.881</v>
      </c>
      <c r="AA11" s="141">
        <v>40.082000000000001</v>
      </c>
      <c r="AB11" s="141">
        <v>39.613</v>
      </c>
      <c r="AC11" s="141">
        <v>39.807000000000002</v>
      </c>
      <c r="AD11" s="141">
        <v>39.598999999999997</v>
      </c>
      <c r="AE11" s="141">
        <v>39.482999999999997</v>
      </c>
      <c r="AF11" s="141">
        <v>39.709000000000003</v>
      </c>
      <c r="AG11" s="141">
        <v>39.994</v>
      </c>
      <c r="AH11" s="141">
        <v>39.488</v>
      </c>
      <c r="AI11" s="141">
        <v>39.823999999999998</v>
      </c>
      <c r="AJ11" s="141">
        <v>39.972999999999999</v>
      </c>
      <c r="AK11" s="141">
        <v>39.932000000000002</v>
      </c>
      <c r="AL11" s="141">
        <v>40.392000000000003</v>
      </c>
      <c r="AM11" s="141">
        <v>39.648000000000003</v>
      </c>
      <c r="AN11" s="141">
        <v>39.642000000000003</v>
      </c>
      <c r="AO11" s="141">
        <v>39.555</v>
      </c>
      <c r="AP11" s="141">
        <v>39.520000000000003</v>
      </c>
      <c r="AQ11" s="141">
        <v>39.718000000000004</v>
      </c>
      <c r="AR11" s="141">
        <v>39.664000000000001</v>
      </c>
      <c r="AS11" s="141">
        <v>39.670999999999999</v>
      </c>
      <c r="AT11" s="141">
        <v>39.539000000000001</v>
      </c>
      <c r="AU11" s="141">
        <v>39.587000000000003</v>
      </c>
      <c r="AV11" s="141">
        <v>39.631</v>
      </c>
      <c r="AW11" s="142">
        <v>39.430999999999997</v>
      </c>
    </row>
    <row r="12" spans="1:49" s="2" customFormat="1" ht="24.9" customHeight="1">
      <c r="A12" s="53">
        <v>6</v>
      </c>
      <c r="B12" s="380" t="s">
        <v>196</v>
      </c>
      <c r="C12" s="349">
        <v>9</v>
      </c>
      <c r="D12" s="368">
        <f>COUNTIF(U5:U134,"&gt;00")+1</f>
        <v>97</v>
      </c>
      <c r="E12" s="369">
        <f t="shared" si="2"/>
        <v>537</v>
      </c>
      <c r="F12" s="373">
        <f>MIN(U5:U130)</f>
        <v>39.947000000000003</v>
      </c>
      <c r="G12" s="371">
        <f>AVERAGE(U5:U136)</f>
        <v>40.211812500000015</v>
      </c>
      <c r="H12" s="372">
        <f t="shared" si="0"/>
        <v>0.26481250000001211</v>
      </c>
      <c r="I12" s="358">
        <v>0.25604166666666667</v>
      </c>
      <c r="J12" s="360">
        <f t="shared" si="1"/>
        <v>4.6331018518518535E-2</v>
      </c>
      <c r="K12" s="361">
        <f>J12+K10</f>
        <v>0.10184027777777777</v>
      </c>
      <c r="L12" s="159">
        <v>144.589</v>
      </c>
      <c r="M12" s="92"/>
      <c r="N12" s="44"/>
      <c r="P12" s="140">
        <v>40.216000000000001</v>
      </c>
      <c r="Q12" s="141">
        <v>40.4</v>
      </c>
      <c r="R12" s="141">
        <v>40.387999999999998</v>
      </c>
      <c r="S12" s="141">
        <v>40.015999999999998</v>
      </c>
      <c r="T12" s="141">
        <v>40.292000000000002</v>
      </c>
      <c r="U12" s="141">
        <v>40.234999999999999</v>
      </c>
      <c r="V12" s="141">
        <v>40.585000000000001</v>
      </c>
      <c r="W12" s="141">
        <v>40.444000000000003</v>
      </c>
      <c r="X12" s="141">
        <v>40.584000000000003</v>
      </c>
      <c r="Y12" s="141">
        <v>40.069000000000003</v>
      </c>
      <c r="Z12" s="141">
        <v>39.953000000000003</v>
      </c>
      <c r="AA12" s="141">
        <v>40.31</v>
      </c>
      <c r="AB12" s="141">
        <v>39.539000000000001</v>
      </c>
      <c r="AC12" s="141">
        <v>39.768999999999998</v>
      </c>
      <c r="AD12" s="141">
        <v>39.716000000000001</v>
      </c>
      <c r="AE12" s="141">
        <v>39.555999999999997</v>
      </c>
      <c r="AF12" s="141">
        <v>39.618000000000002</v>
      </c>
      <c r="AG12" s="141">
        <v>39.686999999999998</v>
      </c>
      <c r="AH12" s="141">
        <v>39.506999999999998</v>
      </c>
      <c r="AI12" s="141">
        <v>40.24</v>
      </c>
      <c r="AJ12" s="141">
        <v>40.008000000000003</v>
      </c>
      <c r="AK12" s="141">
        <v>39.905999999999999</v>
      </c>
      <c r="AL12" s="141">
        <v>39.805</v>
      </c>
      <c r="AM12" s="141">
        <v>39.441000000000003</v>
      </c>
      <c r="AN12" s="141">
        <v>39.686</v>
      </c>
      <c r="AO12" s="141">
        <v>39.51</v>
      </c>
      <c r="AP12" s="141">
        <v>39.42</v>
      </c>
      <c r="AQ12" s="141">
        <v>39.508000000000003</v>
      </c>
      <c r="AR12" s="141">
        <v>39.630000000000003</v>
      </c>
      <c r="AS12" s="141">
        <v>39.651000000000003</v>
      </c>
      <c r="AT12" s="141">
        <v>39.637</v>
      </c>
      <c r="AU12" s="141">
        <v>39.679000000000002</v>
      </c>
      <c r="AV12" s="141">
        <v>39.545999999999999</v>
      </c>
      <c r="AW12" s="142">
        <v>39.366</v>
      </c>
    </row>
    <row r="13" spans="1:49" s="2" customFormat="1" ht="24.9" customHeight="1">
      <c r="A13" s="53">
        <v>7</v>
      </c>
      <c r="B13" s="380" t="s">
        <v>194</v>
      </c>
      <c r="C13" s="349">
        <v>13</v>
      </c>
      <c r="D13" s="368">
        <f>COUNTIF(V5:V134,"&gt;00")+1</f>
        <v>67</v>
      </c>
      <c r="E13" s="369">
        <f t="shared" si="2"/>
        <v>604</v>
      </c>
      <c r="F13" s="373">
        <f>MIN(V5:V136)</f>
        <v>39.951000000000001</v>
      </c>
      <c r="G13" s="371">
        <f>AVERAGE(V5:V136)</f>
        <v>40.393242424242423</v>
      </c>
      <c r="H13" s="372">
        <f t="shared" si="0"/>
        <v>0.44224242424242277</v>
      </c>
      <c r="I13" s="358">
        <v>0.28855324074074074</v>
      </c>
      <c r="J13" s="360">
        <f t="shared" si="1"/>
        <v>3.2511574074074068E-2</v>
      </c>
      <c r="K13" s="361">
        <f>J13+K11</f>
        <v>9.447916666666667E-2</v>
      </c>
      <c r="L13" s="159">
        <v>141.64099999999999</v>
      </c>
      <c r="M13" s="92"/>
      <c r="N13" s="44"/>
      <c r="P13" s="140">
        <v>40.381999999999998</v>
      </c>
      <c r="Q13" s="141">
        <v>40.323</v>
      </c>
      <c r="R13" s="141">
        <v>40.286000000000001</v>
      </c>
      <c r="S13" s="141">
        <v>40.021999999999998</v>
      </c>
      <c r="T13" s="141">
        <v>40.32</v>
      </c>
      <c r="U13" s="141">
        <v>40.116999999999997</v>
      </c>
      <c r="V13" s="141">
        <v>40.526000000000003</v>
      </c>
      <c r="W13" s="141">
        <v>40.441000000000003</v>
      </c>
      <c r="X13" s="141">
        <v>40.542000000000002</v>
      </c>
      <c r="Y13" s="141">
        <v>40.234000000000002</v>
      </c>
      <c r="Z13" s="141">
        <v>39.738999999999997</v>
      </c>
      <c r="AA13" s="141">
        <v>40.030999999999999</v>
      </c>
      <c r="AB13" s="141">
        <v>39.783999999999999</v>
      </c>
      <c r="AC13" s="141">
        <v>39.744</v>
      </c>
      <c r="AD13" s="141">
        <v>39.61</v>
      </c>
      <c r="AE13" s="141">
        <v>39.65</v>
      </c>
      <c r="AF13" s="141">
        <v>39.777000000000001</v>
      </c>
      <c r="AG13" s="141">
        <v>39.96</v>
      </c>
      <c r="AH13" s="141">
        <v>39.384999999999998</v>
      </c>
      <c r="AI13" s="141">
        <v>39.999000000000002</v>
      </c>
      <c r="AJ13" s="141">
        <v>40.01</v>
      </c>
      <c r="AK13" s="141">
        <v>40.209000000000003</v>
      </c>
      <c r="AL13" s="141">
        <v>40.067</v>
      </c>
      <c r="AM13" s="141">
        <v>39.631999999999998</v>
      </c>
      <c r="AN13" s="141">
        <v>39.777999999999999</v>
      </c>
      <c r="AO13" s="141">
        <v>39.79</v>
      </c>
      <c r="AP13" s="141">
        <v>39.479999999999997</v>
      </c>
      <c r="AQ13" s="141">
        <v>39.622</v>
      </c>
      <c r="AR13" s="141">
        <v>39.710999999999999</v>
      </c>
      <c r="AS13" s="141">
        <v>39.649000000000001</v>
      </c>
      <c r="AT13" s="141">
        <v>39.639000000000003</v>
      </c>
      <c r="AU13" s="141">
        <v>39.53</v>
      </c>
      <c r="AV13" s="141">
        <v>39.634</v>
      </c>
      <c r="AW13" s="142">
        <v>39.697000000000003</v>
      </c>
    </row>
    <row r="14" spans="1:49" s="2" customFormat="1" ht="24.9" customHeight="1">
      <c r="A14" s="53">
        <v>8</v>
      </c>
      <c r="B14" s="380" t="s">
        <v>196</v>
      </c>
      <c r="C14" s="349">
        <v>7</v>
      </c>
      <c r="D14" s="368">
        <f>COUNTIF(W5:W134,"&gt;00")+1</f>
        <v>40</v>
      </c>
      <c r="E14" s="369">
        <f t="shared" si="2"/>
        <v>644</v>
      </c>
      <c r="F14" s="373">
        <f>MIN(W5:W136)</f>
        <v>40.014000000000003</v>
      </c>
      <c r="G14" s="371">
        <f>AVERAGE(W5:W136)</f>
        <v>40.373974358974351</v>
      </c>
      <c r="H14" s="372">
        <f t="shared" si="0"/>
        <v>0.35997435897434826</v>
      </c>
      <c r="I14" s="358">
        <v>0.30843749999999998</v>
      </c>
      <c r="J14" s="360">
        <f t="shared" si="1"/>
        <v>1.988425925925924E-2</v>
      </c>
      <c r="K14" s="361">
        <f>J14+K12</f>
        <v>0.12172453703703701</v>
      </c>
      <c r="L14" s="159">
        <v>141.50800000000001</v>
      </c>
      <c r="M14" s="92"/>
      <c r="N14" s="44"/>
      <c r="P14" s="140">
        <v>40.326000000000001</v>
      </c>
      <c r="Q14" s="141">
        <v>40.234999999999999</v>
      </c>
      <c r="R14" s="141">
        <v>40.244999999999997</v>
      </c>
      <c r="S14" s="141">
        <v>39.927</v>
      </c>
      <c r="T14" s="141">
        <v>39.948999999999998</v>
      </c>
      <c r="U14" s="141">
        <v>40.148000000000003</v>
      </c>
      <c r="V14" s="141">
        <v>40.462000000000003</v>
      </c>
      <c r="W14" s="141">
        <v>40.383000000000003</v>
      </c>
      <c r="X14" s="141">
        <v>40.100999999999999</v>
      </c>
      <c r="Y14" s="141">
        <v>40.130000000000003</v>
      </c>
      <c r="Z14" s="141">
        <v>39.865000000000002</v>
      </c>
      <c r="AA14" s="141">
        <v>40.246000000000002</v>
      </c>
      <c r="AB14" s="141">
        <v>39.581000000000003</v>
      </c>
      <c r="AC14" s="141">
        <v>39.612000000000002</v>
      </c>
      <c r="AD14" s="141">
        <v>39.515000000000001</v>
      </c>
      <c r="AE14" s="141">
        <v>39.542000000000002</v>
      </c>
      <c r="AF14" s="141">
        <v>39.81</v>
      </c>
      <c r="AG14" s="141">
        <v>39.857999999999997</v>
      </c>
      <c r="AH14" s="141">
        <v>39.462000000000003</v>
      </c>
      <c r="AI14" s="141">
        <v>41.933999999999997</v>
      </c>
      <c r="AJ14" s="141">
        <v>40.012999999999998</v>
      </c>
      <c r="AK14" s="141">
        <v>39.963000000000001</v>
      </c>
      <c r="AL14" s="141">
        <v>39.914000000000001</v>
      </c>
      <c r="AM14" s="141">
        <v>39.6</v>
      </c>
      <c r="AN14" s="141">
        <v>39.665999999999997</v>
      </c>
      <c r="AO14" s="141">
        <v>39.555999999999997</v>
      </c>
      <c r="AP14" s="141">
        <v>39.585000000000001</v>
      </c>
      <c r="AQ14" s="141">
        <v>39.630000000000003</v>
      </c>
      <c r="AR14" s="141">
        <v>39.518999999999998</v>
      </c>
      <c r="AS14" s="141">
        <v>39.631999999999998</v>
      </c>
      <c r="AT14" s="141">
        <v>39.752000000000002</v>
      </c>
      <c r="AU14" s="141">
        <v>39.6</v>
      </c>
      <c r="AV14" s="141">
        <v>39.741999999999997</v>
      </c>
      <c r="AW14" s="142">
        <v>39.478000000000002</v>
      </c>
    </row>
    <row r="15" spans="1:49" s="2" customFormat="1" ht="24.9" customHeight="1">
      <c r="A15" s="530">
        <v>9</v>
      </c>
      <c r="B15" s="532" t="s">
        <v>194</v>
      </c>
      <c r="C15" s="510">
        <v>10</v>
      </c>
      <c r="D15" s="368">
        <f>COUNTIF(X5:X134,"&gt;00")+1</f>
        <v>50</v>
      </c>
      <c r="E15" s="369">
        <f t="shared" si="2"/>
        <v>694</v>
      </c>
      <c r="F15" s="373">
        <f>MIN(X5:X136)</f>
        <v>39.856000000000002</v>
      </c>
      <c r="G15" s="371">
        <f>AVERAGE(X5:X136)</f>
        <v>40.137448979591831</v>
      </c>
      <c r="H15" s="372">
        <f t="shared" si="0"/>
        <v>0.28144897959182913</v>
      </c>
      <c r="I15" s="508">
        <v>0.34460648148148149</v>
      </c>
      <c r="J15" s="504">
        <f t="shared" si="1"/>
        <v>3.616898148148151E-2</v>
      </c>
      <c r="K15" s="533">
        <f>J15+K13</f>
        <v>0.13064814814814818</v>
      </c>
      <c r="L15" s="158">
        <v>532.12900000000002</v>
      </c>
      <c r="M15" s="92"/>
      <c r="N15" s="44"/>
      <c r="P15" s="140">
        <v>40.445</v>
      </c>
      <c r="Q15" s="141">
        <v>40.293999999999997</v>
      </c>
      <c r="R15" s="141">
        <v>40.177</v>
      </c>
      <c r="S15" s="141">
        <v>40.113999999999997</v>
      </c>
      <c r="T15" s="141">
        <v>39.997</v>
      </c>
      <c r="U15" s="141">
        <v>40.073999999999998</v>
      </c>
      <c r="V15" s="141">
        <v>40.270000000000003</v>
      </c>
      <c r="W15" s="141">
        <v>40.331000000000003</v>
      </c>
      <c r="X15" s="141">
        <v>40.085999999999999</v>
      </c>
      <c r="Y15" s="141">
        <v>40.536999999999999</v>
      </c>
      <c r="Z15" s="141">
        <v>39.933999999999997</v>
      </c>
      <c r="AA15" s="141">
        <v>39.796999999999997</v>
      </c>
      <c r="AB15" s="141">
        <v>39.640999999999998</v>
      </c>
      <c r="AC15" s="141">
        <v>39.838000000000001</v>
      </c>
      <c r="AD15" s="141">
        <v>39.497</v>
      </c>
      <c r="AE15" s="141">
        <v>39.667999999999999</v>
      </c>
      <c r="AF15" s="141">
        <v>39.658000000000001</v>
      </c>
      <c r="AG15" s="141">
        <v>39.816000000000003</v>
      </c>
      <c r="AH15" s="141">
        <v>39.253999999999998</v>
      </c>
      <c r="AI15" s="141">
        <v>39.924999999999997</v>
      </c>
      <c r="AJ15" s="141">
        <v>39.9</v>
      </c>
      <c r="AK15" s="141">
        <v>40.131</v>
      </c>
      <c r="AL15" s="141">
        <v>39.965000000000003</v>
      </c>
      <c r="AM15" s="141">
        <v>39.518999999999998</v>
      </c>
      <c r="AN15" s="141">
        <v>39.633000000000003</v>
      </c>
      <c r="AO15" s="141">
        <v>39.567999999999998</v>
      </c>
      <c r="AP15" s="141">
        <v>39.296999999999997</v>
      </c>
      <c r="AQ15" s="141">
        <v>39.465000000000003</v>
      </c>
      <c r="AR15" s="141">
        <v>39.493000000000002</v>
      </c>
      <c r="AS15" s="141">
        <v>39.686999999999998</v>
      </c>
      <c r="AT15" s="141">
        <v>39.859000000000002</v>
      </c>
      <c r="AU15" s="141">
        <v>39.582000000000001</v>
      </c>
      <c r="AV15" s="141">
        <v>39.795000000000002</v>
      </c>
      <c r="AW15" s="142">
        <v>39.457999999999998</v>
      </c>
    </row>
    <row r="16" spans="1:49" s="2" customFormat="1" ht="24.9" customHeight="1">
      <c r="A16" s="531"/>
      <c r="B16" s="532"/>
      <c r="C16" s="511"/>
      <c r="D16" s="368">
        <f>COUNTIF(Y5:Y134,"&gt;00")+1</f>
        <v>13</v>
      </c>
      <c r="E16" s="369">
        <f t="shared" si="2"/>
        <v>707</v>
      </c>
      <c r="F16" s="373">
        <f>MIN(Y5:Y136)</f>
        <v>40.069000000000003</v>
      </c>
      <c r="G16" s="371">
        <f>AVERAGE(Y5:Y136)</f>
        <v>40.53875</v>
      </c>
      <c r="H16" s="372">
        <f t="shared" si="0"/>
        <v>0.46974999999999767</v>
      </c>
      <c r="I16" s="509"/>
      <c r="J16" s="505"/>
      <c r="K16" s="534"/>
      <c r="L16" s="161">
        <v>140.88499999999999</v>
      </c>
      <c r="M16" s="92"/>
      <c r="N16" s="44"/>
      <c r="P16" s="140">
        <v>41.753999999999998</v>
      </c>
      <c r="Q16" s="141">
        <v>40.378999999999998</v>
      </c>
      <c r="R16" s="141">
        <v>40.03</v>
      </c>
      <c r="S16" s="141">
        <v>40.093000000000004</v>
      </c>
      <c r="T16" s="141">
        <v>40.286000000000001</v>
      </c>
      <c r="U16" s="141">
        <v>40.267000000000003</v>
      </c>
      <c r="V16" s="141">
        <v>40.658999999999999</v>
      </c>
      <c r="W16" s="141">
        <v>40.484000000000002</v>
      </c>
      <c r="X16" s="141">
        <v>40.106999999999999</v>
      </c>
      <c r="Y16" s="141">
        <v>41.104999999999997</v>
      </c>
      <c r="Z16" s="141">
        <v>39.865000000000002</v>
      </c>
      <c r="AA16" s="141">
        <v>39.950000000000003</v>
      </c>
      <c r="AB16" s="141">
        <v>39.445999999999998</v>
      </c>
      <c r="AC16" s="141">
        <v>40.25</v>
      </c>
      <c r="AD16" s="141">
        <v>39.454000000000001</v>
      </c>
      <c r="AE16" s="141">
        <v>39.813000000000002</v>
      </c>
      <c r="AF16" s="141">
        <v>39.603000000000002</v>
      </c>
      <c r="AG16" s="141">
        <v>39.645000000000003</v>
      </c>
      <c r="AH16" s="141">
        <v>39.125999999999998</v>
      </c>
      <c r="AI16" s="141">
        <v>39.841000000000001</v>
      </c>
      <c r="AJ16" s="141">
        <v>39.853000000000002</v>
      </c>
      <c r="AK16" s="141">
        <v>39.723999999999997</v>
      </c>
      <c r="AL16" s="141">
        <v>39.784999999999997</v>
      </c>
      <c r="AM16" s="141">
        <v>39.58</v>
      </c>
      <c r="AN16" s="141">
        <v>39.643000000000001</v>
      </c>
      <c r="AO16" s="141">
        <v>39.76</v>
      </c>
      <c r="AP16" s="141">
        <v>39.335000000000001</v>
      </c>
      <c r="AQ16" s="141">
        <v>39.58</v>
      </c>
      <c r="AR16" s="141">
        <v>39.317999999999998</v>
      </c>
      <c r="AS16" s="141">
        <v>39.488</v>
      </c>
      <c r="AT16" s="141">
        <v>39.686999999999998</v>
      </c>
      <c r="AU16" s="141">
        <v>39.729999999999997</v>
      </c>
      <c r="AV16" s="141">
        <v>39.576999999999998</v>
      </c>
      <c r="AW16" s="142">
        <v>39.470999999999997</v>
      </c>
    </row>
    <row r="17" spans="1:49" s="2" customFormat="1" ht="24.9" customHeight="1">
      <c r="A17" s="53">
        <v>10</v>
      </c>
      <c r="B17" s="380" t="s">
        <v>261</v>
      </c>
      <c r="C17" s="382">
        <v>5</v>
      </c>
      <c r="D17" s="368">
        <f>COUNTIF(Z5:Z134,"&gt;00")+1</f>
        <v>70</v>
      </c>
      <c r="E17" s="369">
        <f t="shared" si="2"/>
        <v>777</v>
      </c>
      <c r="F17" s="373">
        <f>MIN(Z5:Z136)</f>
        <v>39.473999999999997</v>
      </c>
      <c r="G17" s="371">
        <f>AVERAGE(Z5:Z136)</f>
        <v>39.816637681159413</v>
      </c>
      <c r="H17" s="372">
        <f t="shared" si="0"/>
        <v>0.34263768115941673</v>
      </c>
      <c r="I17" s="358">
        <v>0.37803240740740746</v>
      </c>
      <c r="J17" s="360">
        <f>I17-I15</f>
        <v>3.342592592592597E-2</v>
      </c>
      <c r="K17" s="361">
        <f>J17+K8</f>
        <v>8.5972222222222269E-2</v>
      </c>
      <c r="L17" s="159">
        <v>142.01599999999999</v>
      </c>
      <c r="M17" s="92"/>
      <c r="N17" s="44"/>
      <c r="P17" s="140">
        <v>40.148000000000003</v>
      </c>
      <c r="Q17" s="141">
        <v>40.39</v>
      </c>
      <c r="R17" s="141">
        <v>40.143000000000001</v>
      </c>
      <c r="S17" s="141">
        <v>40.101999999999997</v>
      </c>
      <c r="T17" s="141">
        <v>40.287999999999997</v>
      </c>
      <c r="U17" s="141">
        <v>40.027000000000001</v>
      </c>
      <c r="V17" s="141">
        <v>40.289000000000001</v>
      </c>
      <c r="W17" s="141">
        <v>40.253999999999998</v>
      </c>
      <c r="X17" s="141">
        <v>40.207999999999998</v>
      </c>
      <c r="Y17" s="143"/>
      <c r="Z17" s="141">
        <v>40.015000000000001</v>
      </c>
      <c r="AA17" s="141">
        <v>40.039000000000001</v>
      </c>
      <c r="AB17" s="141">
        <v>39.835999999999999</v>
      </c>
      <c r="AC17" s="141">
        <v>39.997</v>
      </c>
      <c r="AD17" s="141">
        <v>39.465000000000003</v>
      </c>
      <c r="AE17" s="141">
        <v>39.625999999999998</v>
      </c>
      <c r="AF17" s="141">
        <v>39.659999999999997</v>
      </c>
      <c r="AG17" s="141">
        <v>40.03</v>
      </c>
      <c r="AH17" s="141">
        <v>39.350999999999999</v>
      </c>
      <c r="AI17" s="141">
        <v>39.795000000000002</v>
      </c>
      <c r="AJ17" s="141">
        <v>39.765999999999998</v>
      </c>
      <c r="AK17" s="141">
        <v>39.695</v>
      </c>
      <c r="AL17" s="141">
        <v>39.826999999999998</v>
      </c>
      <c r="AM17" s="141">
        <v>39.493000000000002</v>
      </c>
      <c r="AN17" s="141">
        <v>39.667999999999999</v>
      </c>
      <c r="AO17" s="141">
        <v>39.393999999999998</v>
      </c>
      <c r="AP17" s="141">
        <v>39.378</v>
      </c>
      <c r="AQ17" s="141">
        <v>39.362000000000002</v>
      </c>
      <c r="AR17" s="141">
        <v>39.69</v>
      </c>
      <c r="AS17" s="141">
        <v>39.512</v>
      </c>
      <c r="AT17" s="141">
        <v>39.637</v>
      </c>
      <c r="AU17" s="141">
        <v>39.718000000000004</v>
      </c>
      <c r="AV17" s="141">
        <v>39.683</v>
      </c>
      <c r="AW17" s="142">
        <v>39.493000000000002</v>
      </c>
    </row>
    <row r="18" spans="1:49" s="2" customFormat="1" ht="24.9" customHeight="1">
      <c r="A18" s="53">
        <v>11</v>
      </c>
      <c r="B18" s="380" t="s">
        <v>192</v>
      </c>
      <c r="C18" s="349">
        <v>69</v>
      </c>
      <c r="D18" s="368">
        <f>COUNTIF(AA5:AA134,"&gt;00")+1</f>
        <v>91</v>
      </c>
      <c r="E18" s="369">
        <f t="shared" si="2"/>
        <v>868</v>
      </c>
      <c r="F18" s="373">
        <f>MIN(AA5:AA136)</f>
        <v>39.488</v>
      </c>
      <c r="G18" s="371">
        <f>AVERAGE(AA5:AA136)</f>
        <v>39.875799999999998</v>
      </c>
      <c r="H18" s="372">
        <f t="shared" si="0"/>
        <v>0.38779999999999859</v>
      </c>
      <c r="I18" s="358">
        <v>0.42121527777777779</v>
      </c>
      <c r="J18" s="360">
        <f t="shared" si="1"/>
        <v>4.318287037037033E-2</v>
      </c>
      <c r="K18" s="361">
        <f>J18+K7</f>
        <v>8.287037037037033E-2</v>
      </c>
      <c r="L18" s="159">
        <v>145.31</v>
      </c>
      <c r="M18" s="92"/>
      <c r="N18" s="44"/>
      <c r="P18" s="140">
        <v>40.308</v>
      </c>
      <c r="Q18" s="141">
        <v>40.353000000000002</v>
      </c>
      <c r="R18" s="141">
        <v>40.015000000000001</v>
      </c>
      <c r="S18" s="141">
        <v>40.121000000000002</v>
      </c>
      <c r="T18" s="141">
        <v>40.655999999999999</v>
      </c>
      <c r="U18" s="141">
        <v>39.957999999999998</v>
      </c>
      <c r="V18" s="141">
        <v>40.314999999999998</v>
      </c>
      <c r="W18" s="141">
        <v>40.167999999999999</v>
      </c>
      <c r="X18" s="141">
        <v>40.057000000000002</v>
      </c>
      <c r="Y18" s="143"/>
      <c r="Z18" s="141">
        <v>39.854999999999997</v>
      </c>
      <c r="AA18" s="141">
        <v>41.287999999999997</v>
      </c>
      <c r="AB18" s="141">
        <v>39.65</v>
      </c>
      <c r="AC18" s="141">
        <v>39.784999999999997</v>
      </c>
      <c r="AD18" s="141">
        <v>39.442</v>
      </c>
      <c r="AE18" s="141">
        <v>39.472000000000001</v>
      </c>
      <c r="AF18" s="141">
        <v>39.798999999999999</v>
      </c>
      <c r="AG18" s="141">
        <v>39.817999999999998</v>
      </c>
      <c r="AH18" s="141">
        <v>39.225999999999999</v>
      </c>
      <c r="AI18" s="141">
        <v>39.481000000000002</v>
      </c>
      <c r="AJ18" s="141">
        <v>39.951000000000001</v>
      </c>
      <c r="AK18" s="141">
        <v>39.941000000000003</v>
      </c>
      <c r="AL18" s="141">
        <v>39.866</v>
      </c>
      <c r="AM18" s="141">
        <v>39.442999999999998</v>
      </c>
      <c r="AN18" s="141">
        <v>39.694000000000003</v>
      </c>
      <c r="AO18" s="141">
        <v>39.637</v>
      </c>
      <c r="AP18" s="141">
        <v>39.335000000000001</v>
      </c>
      <c r="AQ18" s="141">
        <v>39.374000000000002</v>
      </c>
      <c r="AR18" s="141">
        <v>39.796999999999997</v>
      </c>
      <c r="AS18" s="141">
        <v>39.529000000000003</v>
      </c>
      <c r="AT18" s="141">
        <v>39.729999999999997</v>
      </c>
      <c r="AU18" s="141">
        <v>39.561</v>
      </c>
      <c r="AV18" s="141">
        <v>39.584000000000003</v>
      </c>
      <c r="AW18" s="142">
        <v>39.402000000000001</v>
      </c>
    </row>
    <row r="19" spans="1:49" s="2" customFormat="1" ht="24.9" customHeight="1">
      <c r="A19" s="53">
        <v>12</v>
      </c>
      <c r="B19" s="380" t="s">
        <v>261</v>
      </c>
      <c r="C19" s="349">
        <v>4</v>
      </c>
      <c r="D19" s="368">
        <f>COUNTIF(AB5:AB134,"&gt;00")+1</f>
        <v>117</v>
      </c>
      <c r="E19" s="369">
        <f t="shared" si="2"/>
        <v>985</v>
      </c>
      <c r="F19" s="373">
        <f>MIN(AB5:AB136)</f>
        <v>39.313000000000002</v>
      </c>
      <c r="G19" s="371">
        <f>AVERAGE(AB5:AB136)</f>
        <v>39.63577586206894</v>
      </c>
      <c r="H19" s="372">
        <f t="shared" si="0"/>
        <v>0.32277586206893716</v>
      </c>
      <c r="I19" s="358">
        <v>0.47615740740740736</v>
      </c>
      <c r="J19" s="360">
        <f t="shared" si="1"/>
        <v>5.4942129629629577E-2</v>
      </c>
      <c r="K19" s="361">
        <f>J19+K17</f>
        <v>0.14091435185185186</v>
      </c>
      <c r="L19" s="159">
        <v>164.053</v>
      </c>
      <c r="M19" s="92"/>
      <c r="N19" s="44"/>
      <c r="P19" s="140">
        <v>40.296999999999997</v>
      </c>
      <c r="Q19" s="141">
        <v>40.281999999999996</v>
      </c>
      <c r="R19" s="141">
        <v>40.262999999999998</v>
      </c>
      <c r="S19" s="141">
        <v>39.902000000000001</v>
      </c>
      <c r="T19" s="141">
        <v>40.277000000000001</v>
      </c>
      <c r="U19" s="141">
        <v>40.167999999999999</v>
      </c>
      <c r="V19" s="141">
        <v>40.145000000000003</v>
      </c>
      <c r="W19" s="141">
        <v>40.610999999999997</v>
      </c>
      <c r="X19" s="141">
        <v>39.957000000000001</v>
      </c>
      <c r="Y19" s="143"/>
      <c r="Z19" s="141">
        <v>39.68</v>
      </c>
      <c r="AA19" s="141">
        <v>40.250999999999998</v>
      </c>
      <c r="AB19" s="141">
        <v>39.737000000000002</v>
      </c>
      <c r="AC19" s="141">
        <v>39.814999999999998</v>
      </c>
      <c r="AD19" s="141">
        <v>39.488999999999997</v>
      </c>
      <c r="AE19" s="141">
        <v>39.590000000000003</v>
      </c>
      <c r="AF19" s="141">
        <v>39.701999999999998</v>
      </c>
      <c r="AG19" s="141">
        <v>39.801000000000002</v>
      </c>
      <c r="AH19" s="141">
        <v>39.561</v>
      </c>
      <c r="AI19" s="141">
        <v>40.264000000000003</v>
      </c>
      <c r="AJ19" s="141">
        <v>40.024000000000001</v>
      </c>
      <c r="AK19" s="141">
        <v>39.853999999999999</v>
      </c>
      <c r="AL19" s="141">
        <v>39.493000000000002</v>
      </c>
      <c r="AM19" s="141">
        <v>39.445999999999998</v>
      </c>
      <c r="AN19" s="141">
        <v>39.716000000000001</v>
      </c>
      <c r="AO19" s="141">
        <v>39.658999999999999</v>
      </c>
      <c r="AP19" s="141">
        <v>39.274999999999999</v>
      </c>
      <c r="AQ19" s="141">
        <v>39.520000000000003</v>
      </c>
      <c r="AR19" s="141">
        <v>39.716000000000001</v>
      </c>
      <c r="AS19" s="141">
        <v>39.585999999999999</v>
      </c>
      <c r="AT19" s="141">
        <v>39.600999999999999</v>
      </c>
      <c r="AU19" s="141">
        <v>39.496000000000002</v>
      </c>
      <c r="AV19" s="141">
        <v>39.603000000000002</v>
      </c>
      <c r="AW19" s="142">
        <v>39.863999999999997</v>
      </c>
    </row>
    <row r="20" spans="1:49" s="2" customFormat="1" ht="24.9" customHeight="1">
      <c r="A20" s="205">
        <v>13</v>
      </c>
      <c r="B20" s="380" t="s">
        <v>192</v>
      </c>
      <c r="C20" s="349">
        <v>7</v>
      </c>
      <c r="D20" s="368">
        <f>COUNTIF(AC5:AC134,"&gt;00")+1</f>
        <v>78</v>
      </c>
      <c r="E20" s="369">
        <f t="shared" si="2"/>
        <v>1063</v>
      </c>
      <c r="F20" s="373">
        <f>MIN(AC5:AC136)</f>
        <v>39.454999999999998</v>
      </c>
      <c r="G20" s="371">
        <f>AVERAGE(AC5:AC136)</f>
        <v>39.771324675324678</v>
      </c>
      <c r="H20" s="372">
        <f t="shared" si="0"/>
        <v>0.31632467532467956</v>
      </c>
      <c r="I20" s="192">
        <v>0.51346064814814818</v>
      </c>
      <c r="J20" s="189">
        <f t="shared" si="1"/>
        <v>3.7303240740740817E-2</v>
      </c>
      <c r="K20" s="363">
        <f>J20+K18</f>
        <v>0.12017361111111115</v>
      </c>
      <c r="L20" s="159">
        <v>141.011</v>
      </c>
      <c r="M20" s="92"/>
      <c r="N20" s="44"/>
      <c r="P20" s="140">
        <v>40.103000000000002</v>
      </c>
      <c r="Q20" s="141">
        <v>40.445999999999998</v>
      </c>
      <c r="R20" s="141">
        <v>39.930999999999997</v>
      </c>
      <c r="S20" s="141">
        <v>39.978999999999999</v>
      </c>
      <c r="T20" s="141">
        <v>40.351999999999997</v>
      </c>
      <c r="U20" s="141">
        <v>40.081000000000003</v>
      </c>
      <c r="V20" s="141">
        <v>40.091000000000001</v>
      </c>
      <c r="W20" s="141">
        <v>40.381</v>
      </c>
      <c r="X20" s="141">
        <v>40.331000000000003</v>
      </c>
      <c r="Y20" s="143"/>
      <c r="Z20" s="141">
        <v>39.671999999999997</v>
      </c>
      <c r="AA20" s="141">
        <v>39.756</v>
      </c>
      <c r="AB20" s="141">
        <v>39.679000000000002</v>
      </c>
      <c r="AC20" s="141">
        <v>39.837000000000003</v>
      </c>
      <c r="AD20" s="141">
        <v>39.466000000000001</v>
      </c>
      <c r="AE20" s="141">
        <v>39.518999999999998</v>
      </c>
      <c r="AF20" s="141">
        <v>39.616</v>
      </c>
      <c r="AG20" s="141">
        <v>39.816000000000003</v>
      </c>
      <c r="AH20" s="141">
        <v>39.323999999999998</v>
      </c>
      <c r="AI20" s="43"/>
      <c r="AJ20" s="141">
        <v>39.865000000000002</v>
      </c>
      <c r="AK20" s="141">
        <v>39.868000000000002</v>
      </c>
      <c r="AL20" s="141">
        <v>40.377000000000002</v>
      </c>
      <c r="AM20" s="141">
        <v>39.753999999999998</v>
      </c>
      <c r="AN20" s="141">
        <v>39.58</v>
      </c>
      <c r="AO20" s="141">
        <v>39.429000000000002</v>
      </c>
      <c r="AP20" s="141">
        <v>39.744999999999997</v>
      </c>
      <c r="AQ20" s="141">
        <v>39.552999999999997</v>
      </c>
      <c r="AR20" s="141">
        <v>39.804000000000002</v>
      </c>
      <c r="AS20" s="141">
        <v>39.744999999999997</v>
      </c>
      <c r="AT20" s="141">
        <v>39.642000000000003</v>
      </c>
      <c r="AU20" s="141">
        <v>39.537999999999997</v>
      </c>
      <c r="AV20" s="141">
        <v>39.362000000000002</v>
      </c>
      <c r="AW20" s="142">
        <v>39.423999999999999</v>
      </c>
    </row>
    <row r="21" spans="1:49" s="2" customFormat="1" ht="24.9" customHeight="1">
      <c r="A21" s="53">
        <v>14</v>
      </c>
      <c r="B21" s="380" t="s">
        <v>192</v>
      </c>
      <c r="C21" s="224">
        <v>11</v>
      </c>
      <c r="D21" s="201">
        <f>COUNTIF(AD5:AD134,"&gt;00")+1</f>
        <v>65</v>
      </c>
      <c r="E21" s="206">
        <f t="shared" si="2"/>
        <v>1128</v>
      </c>
      <c r="F21" s="373">
        <f>MIN(AD5:AD136)</f>
        <v>39.299999999999997</v>
      </c>
      <c r="G21" s="204">
        <f>AVERAGE(AD5:AD136)</f>
        <v>39.65793750000001</v>
      </c>
      <c r="H21" s="203">
        <f t="shared" si="0"/>
        <v>0.35793750000001268</v>
      </c>
      <c r="I21" s="167">
        <v>0.54445601851851855</v>
      </c>
      <c r="J21" s="377">
        <f t="shared" si="1"/>
        <v>3.0995370370370368E-2</v>
      </c>
      <c r="K21" s="361">
        <f>J21+K20</f>
        <v>0.1511689814814815</v>
      </c>
      <c r="L21" s="157">
        <v>139.96199999999999</v>
      </c>
      <c r="M21" s="92"/>
      <c r="N21" s="44"/>
      <c r="P21" s="140">
        <v>40.168999999999997</v>
      </c>
      <c r="Q21" s="141">
        <v>40.215000000000003</v>
      </c>
      <c r="R21" s="141">
        <v>40.581000000000003</v>
      </c>
      <c r="S21" s="141">
        <v>40.192</v>
      </c>
      <c r="T21" s="141">
        <v>40.512999999999998</v>
      </c>
      <c r="U21" s="141">
        <v>40.122</v>
      </c>
      <c r="V21" s="141">
        <v>40.628999999999998</v>
      </c>
      <c r="W21" s="141">
        <v>40.29</v>
      </c>
      <c r="X21" s="141">
        <v>40.152999999999999</v>
      </c>
      <c r="Y21" s="143"/>
      <c r="Z21" s="141">
        <v>39.725999999999999</v>
      </c>
      <c r="AA21" s="141">
        <v>39.994</v>
      </c>
      <c r="AB21" s="141">
        <v>39.545999999999999</v>
      </c>
      <c r="AC21" s="141">
        <v>39.848999999999997</v>
      </c>
      <c r="AD21" s="141">
        <v>39.317</v>
      </c>
      <c r="AE21" s="141">
        <v>39.65</v>
      </c>
      <c r="AF21" s="141">
        <v>39.704999999999998</v>
      </c>
      <c r="AG21" s="141">
        <v>39.856999999999999</v>
      </c>
      <c r="AH21" s="141">
        <v>39.189</v>
      </c>
      <c r="AI21" s="43"/>
      <c r="AJ21" s="141">
        <v>39.68</v>
      </c>
      <c r="AK21" s="141">
        <v>39.65</v>
      </c>
      <c r="AL21" s="141">
        <v>39.951999999999998</v>
      </c>
      <c r="AM21" s="141">
        <v>39.405000000000001</v>
      </c>
      <c r="AN21" s="141">
        <v>39.508000000000003</v>
      </c>
      <c r="AO21" s="141">
        <v>39.500999999999998</v>
      </c>
      <c r="AP21" s="141">
        <v>40.377000000000002</v>
      </c>
      <c r="AQ21" s="141">
        <v>39.435000000000002</v>
      </c>
      <c r="AR21" s="141">
        <v>39.636000000000003</v>
      </c>
      <c r="AS21" s="141">
        <v>39.344000000000001</v>
      </c>
      <c r="AT21" s="141">
        <v>39.78</v>
      </c>
      <c r="AU21" s="141">
        <v>39.518999999999998</v>
      </c>
      <c r="AV21" s="141">
        <v>39.518000000000001</v>
      </c>
      <c r="AW21" s="142">
        <v>39.634</v>
      </c>
    </row>
    <row r="22" spans="1:49" s="2" customFormat="1" ht="24.9" customHeight="1">
      <c r="A22" s="53">
        <v>15</v>
      </c>
      <c r="B22" s="380" t="s">
        <v>261</v>
      </c>
      <c r="C22" s="168">
        <v>9</v>
      </c>
      <c r="D22" s="368">
        <f>COUNTIF(AE5:AE134,"&gt;00")+1</f>
        <v>68</v>
      </c>
      <c r="E22" s="369">
        <f t="shared" si="2"/>
        <v>1196</v>
      </c>
      <c r="F22" s="373">
        <f>MIN(AE5:AE136)</f>
        <v>39.384</v>
      </c>
      <c r="G22" s="371">
        <f>AVERAGE(AE5:AE136)</f>
        <v>39.622253731343285</v>
      </c>
      <c r="H22" s="372">
        <f t="shared" si="0"/>
        <v>0.23825373134328487</v>
      </c>
      <c r="I22" s="358">
        <v>0.57680555555555557</v>
      </c>
      <c r="J22" s="360">
        <f t="shared" si="1"/>
        <v>3.2349537037037024E-2</v>
      </c>
      <c r="K22" s="361">
        <f>J22++K19</f>
        <v>0.17326388888888888</v>
      </c>
      <c r="L22" s="159">
        <v>142.05699999999999</v>
      </c>
      <c r="M22" s="92"/>
      <c r="N22" s="44"/>
      <c r="P22" s="140">
        <v>40.286999999999999</v>
      </c>
      <c r="Q22" s="141">
        <v>40.268999999999998</v>
      </c>
      <c r="R22" s="141">
        <v>40.341000000000001</v>
      </c>
      <c r="S22" s="141">
        <v>39.945</v>
      </c>
      <c r="T22" s="141">
        <v>40.039000000000001</v>
      </c>
      <c r="U22" s="141">
        <v>40.146999999999998</v>
      </c>
      <c r="V22" s="141">
        <v>40.444000000000003</v>
      </c>
      <c r="W22" s="141">
        <v>40.158999999999999</v>
      </c>
      <c r="X22" s="141">
        <v>39.921999999999997</v>
      </c>
      <c r="Y22" s="143"/>
      <c r="Z22" s="141">
        <v>39.927</v>
      </c>
      <c r="AA22" s="141">
        <v>39.920999999999999</v>
      </c>
      <c r="AB22" s="141">
        <v>39.502000000000002</v>
      </c>
      <c r="AC22" s="141">
        <v>39.674999999999997</v>
      </c>
      <c r="AD22" s="141">
        <v>39.515999999999998</v>
      </c>
      <c r="AE22" s="141">
        <v>39.43</v>
      </c>
      <c r="AF22" s="141">
        <v>39.786000000000001</v>
      </c>
      <c r="AG22" s="141">
        <v>40.020000000000003</v>
      </c>
      <c r="AH22" s="141">
        <v>39.345999999999997</v>
      </c>
      <c r="AI22" s="43"/>
      <c r="AJ22" s="141">
        <v>39.792999999999999</v>
      </c>
      <c r="AK22" s="141">
        <v>39.698</v>
      </c>
      <c r="AL22" s="141">
        <v>39.840000000000003</v>
      </c>
      <c r="AM22" s="141">
        <v>39.393999999999998</v>
      </c>
      <c r="AN22" s="141">
        <v>39.524999999999999</v>
      </c>
      <c r="AO22" s="141">
        <v>39.631999999999998</v>
      </c>
      <c r="AP22" s="141">
        <v>39.631999999999998</v>
      </c>
      <c r="AQ22" s="141">
        <v>39.311999999999998</v>
      </c>
      <c r="AR22" s="141">
        <v>39.713000000000001</v>
      </c>
      <c r="AS22" s="141">
        <v>39.469000000000001</v>
      </c>
      <c r="AT22" s="141">
        <v>39.697000000000003</v>
      </c>
      <c r="AU22" s="141">
        <v>39.408000000000001</v>
      </c>
      <c r="AV22" s="141">
        <v>39.716000000000001</v>
      </c>
      <c r="AW22" s="142">
        <v>39.862000000000002</v>
      </c>
    </row>
    <row r="23" spans="1:49" s="2" customFormat="1" ht="24.9" customHeight="1">
      <c r="A23" s="53">
        <v>16</v>
      </c>
      <c r="B23" s="380" t="s">
        <v>192</v>
      </c>
      <c r="C23" s="349">
        <v>44</v>
      </c>
      <c r="D23" s="368">
        <f>COUNTIF(AF5:AF134,"&gt;00")+1</f>
        <v>38</v>
      </c>
      <c r="E23" s="369">
        <f t="shared" si="2"/>
        <v>1234</v>
      </c>
      <c r="F23" s="373">
        <f>MIN(AF5:AF136)</f>
        <v>39.399000000000001</v>
      </c>
      <c r="G23" s="371">
        <f>AVERAGE(AF5:AF136)</f>
        <v>39.838135135135126</v>
      </c>
      <c r="H23" s="372">
        <f t="shared" si="0"/>
        <v>0.4391351351351247</v>
      </c>
      <c r="I23" s="358">
        <v>0.59552083333333339</v>
      </c>
      <c r="J23" s="360">
        <f t="shared" si="1"/>
        <v>1.8715277777777817E-2</v>
      </c>
      <c r="K23" s="361">
        <f>J23+K21</f>
        <v>0.16988425925925932</v>
      </c>
      <c r="L23" s="159">
        <v>143.10499999999999</v>
      </c>
      <c r="M23" s="92"/>
      <c r="N23" s="44"/>
      <c r="P23" s="140">
        <v>40.131</v>
      </c>
      <c r="Q23" s="141">
        <v>40.423000000000002</v>
      </c>
      <c r="R23" s="141">
        <v>40.170999999999999</v>
      </c>
      <c r="S23" s="141">
        <v>39.972999999999999</v>
      </c>
      <c r="T23" s="141">
        <v>40.350999999999999</v>
      </c>
      <c r="U23" s="141">
        <v>40.034999999999997</v>
      </c>
      <c r="V23" s="141">
        <v>40.351999999999997</v>
      </c>
      <c r="W23" s="141">
        <v>40.171999999999997</v>
      </c>
      <c r="X23" s="141">
        <v>40.000999999999998</v>
      </c>
      <c r="Y23" s="143"/>
      <c r="Z23" s="141">
        <v>39.683</v>
      </c>
      <c r="AA23" s="141">
        <v>39.753999999999998</v>
      </c>
      <c r="AB23" s="141">
        <v>39.594999999999999</v>
      </c>
      <c r="AC23" s="141">
        <v>39.56</v>
      </c>
      <c r="AD23" s="141">
        <v>39.475999999999999</v>
      </c>
      <c r="AE23" s="141">
        <v>40.475000000000001</v>
      </c>
      <c r="AF23" s="141">
        <v>39.698999999999998</v>
      </c>
      <c r="AG23" s="141">
        <v>39.92</v>
      </c>
      <c r="AH23" s="141">
        <v>39.276000000000003</v>
      </c>
      <c r="AI23" s="43"/>
      <c r="AJ23" s="141">
        <v>39.622</v>
      </c>
      <c r="AK23" s="141">
        <v>39.786000000000001</v>
      </c>
      <c r="AL23" s="141">
        <v>39.713000000000001</v>
      </c>
      <c r="AM23" s="141">
        <v>39.726999999999997</v>
      </c>
      <c r="AN23" s="141">
        <v>39.594999999999999</v>
      </c>
      <c r="AO23" s="141">
        <v>39.628</v>
      </c>
      <c r="AP23" s="141">
        <v>39.601999999999997</v>
      </c>
      <c r="AQ23" s="141">
        <v>39.398000000000003</v>
      </c>
      <c r="AR23" s="141">
        <v>39.933</v>
      </c>
      <c r="AS23" s="141">
        <v>39.387999999999998</v>
      </c>
      <c r="AT23" s="141">
        <v>39.750999999999998</v>
      </c>
      <c r="AU23" s="141">
        <v>39.46</v>
      </c>
      <c r="AV23" s="141">
        <v>39.351999999999997</v>
      </c>
      <c r="AW23" s="142">
        <v>40.143000000000001</v>
      </c>
    </row>
    <row r="24" spans="1:49" s="2" customFormat="1" ht="24.9" customHeight="1">
      <c r="A24" s="53">
        <v>17</v>
      </c>
      <c r="B24" s="380" t="s">
        <v>192</v>
      </c>
      <c r="C24" s="349">
        <v>11</v>
      </c>
      <c r="D24" s="368">
        <f>COUNTIF(AG5:AG134,"&gt;00")+1</f>
        <v>93</v>
      </c>
      <c r="E24" s="369">
        <f t="shared" si="2"/>
        <v>1327</v>
      </c>
      <c r="F24" s="373">
        <f>MIN(AG5:AG136)</f>
        <v>39.4</v>
      </c>
      <c r="G24" s="371">
        <f>AVERAGE(AG5:AG136)</f>
        <v>39.786576086956522</v>
      </c>
      <c r="H24" s="372">
        <f t="shared" si="0"/>
        <v>0.38657608695652357</v>
      </c>
      <c r="I24" s="358">
        <v>0.63951388888888883</v>
      </c>
      <c r="J24" s="360">
        <f t="shared" si="1"/>
        <v>4.3993055555555438E-2</v>
      </c>
      <c r="K24" s="361">
        <f>J24+K23</f>
        <v>0.21387731481481476</v>
      </c>
      <c r="L24" s="159">
        <v>142.161</v>
      </c>
      <c r="M24" s="92"/>
      <c r="N24" s="44"/>
      <c r="P24" s="140">
        <v>40.246000000000002</v>
      </c>
      <c r="Q24" s="141">
        <v>41.158999999999999</v>
      </c>
      <c r="R24" s="141">
        <v>40.33</v>
      </c>
      <c r="S24" s="141">
        <v>40.021000000000001</v>
      </c>
      <c r="T24" s="141">
        <v>40.142000000000003</v>
      </c>
      <c r="U24" s="141">
        <v>40.158000000000001</v>
      </c>
      <c r="V24" s="141">
        <v>40.118000000000002</v>
      </c>
      <c r="W24" s="141">
        <v>40.432000000000002</v>
      </c>
      <c r="X24" s="141">
        <v>40.137999999999998</v>
      </c>
      <c r="Y24" s="143"/>
      <c r="Z24" s="141">
        <v>39.962000000000003</v>
      </c>
      <c r="AA24" s="141">
        <v>39.729999999999997</v>
      </c>
      <c r="AB24" s="141">
        <v>39.722999999999999</v>
      </c>
      <c r="AC24" s="141">
        <v>39.569000000000003</v>
      </c>
      <c r="AD24" s="141">
        <v>39.465000000000003</v>
      </c>
      <c r="AE24" s="141">
        <v>39.72</v>
      </c>
      <c r="AF24" s="141">
        <v>40.408000000000001</v>
      </c>
      <c r="AG24" s="141">
        <v>39.877000000000002</v>
      </c>
      <c r="AH24" s="141">
        <v>39.347999999999999</v>
      </c>
      <c r="AI24" s="43"/>
      <c r="AJ24" s="141">
        <v>40</v>
      </c>
      <c r="AK24" s="141">
        <v>39.686999999999998</v>
      </c>
      <c r="AL24" s="141">
        <v>39.58</v>
      </c>
      <c r="AM24" s="141">
        <v>39.343000000000004</v>
      </c>
      <c r="AN24" s="141">
        <v>39.594999999999999</v>
      </c>
      <c r="AO24" s="141">
        <v>39.506999999999998</v>
      </c>
      <c r="AP24" s="141">
        <v>39.527999999999999</v>
      </c>
      <c r="AQ24" s="141">
        <v>39.322000000000003</v>
      </c>
      <c r="AR24" s="141">
        <v>39.561999999999998</v>
      </c>
      <c r="AS24" s="141">
        <v>39.334000000000003</v>
      </c>
      <c r="AT24" s="141">
        <v>39.639000000000003</v>
      </c>
      <c r="AU24" s="141">
        <v>39.530999999999999</v>
      </c>
      <c r="AV24" s="141">
        <v>39.624000000000002</v>
      </c>
      <c r="AW24" s="142">
        <v>39.404000000000003</v>
      </c>
    </row>
    <row r="25" spans="1:49" s="2" customFormat="1" ht="24.9" customHeight="1">
      <c r="A25" s="530">
        <v>18</v>
      </c>
      <c r="B25" s="532" t="s">
        <v>261</v>
      </c>
      <c r="C25" s="510">
        <v>1</v>
      </c>
      <c r="D25" s="368">
        <f>COUNTIF(AH5:AH134,"&gt;00")+1</f>
        <v>57</v>
      </c>
      <c r="E25" s="369">
        <f t="shared" si="2"/>
        <v>1384</v>
      </c>
      <c r="F25" s="271">
        <f>MIN(AH5:AH136)</f>
        <v>39.125999999999998</v>
      </c>
      <c r="G25" s="371">
        <f>AVERAGE(AH5:AH136)</f>
        <v>39.497875000000008</v>
      </c>
      <c r="H25" s="372">
        <f t="shared" si="0"/>
        <v>0.37187500000000995</v>
      </c>
      <c r="I25" s="508">
        <v>0.67741898148148139</v>
      </c>
      <c r="J25" s="504">
        <f t="shared" si="1"/>
        <v>3.790509259259256E-2</v>
      </c>
      <c r="K25" s="533">
        <f>J25+K22</f>
        <v>0.21116898148148144</v>
      </c>
      <c r="L25" s="158">
        <v>316.267</v>
      </c>
      <c r="M25" s="92"/>
      <c r="N25" s="44"/>
      <c r="P25" s="140">
        <v>40.258000000000003</v>
      </c>
      <c r="Q25" s="141">
        <v>40.238999999999997</v>
      </c>
      <c r="R25" s="141">
        <v>40.192</v>
      </c>
      <c r="S25" s="141">
        <v>40.222000000000001</v>
      </c>
      <c r="T25" s="141">
        <v>40.204999999999998</v>
      </c>
      <c r="U25" s="141">
        <v>40.049999999999997</v>
      </c>
      <c r="V25" s="141">
        <v>40.319000000000003</v>
      </c>
      <c r="W25" s="141">
        <v>40.417999999999999</v>
      </c>
      <c r="X25" s="141">
        <v>40.128</v>
      </c>
      <c r="Y25" s="143"/>
      <c r="Z25" s="141">
        <v>40.238999999999997</v>
      </c>
      <c r="AA25" s="141">
        <v>39.707000000000001</v>
      </c>
      <c r="AB25" s="141">
        <v>39.679000000000002</v>
      </c>
      <c r="AC25" s="141">
        <v>39.71</v>
      </c>
      <c r="AD25" s="141">
        <v>39.299999999999997</v>
      </c>
      <c r="AE25" s="141">
        <v>39.747999999999998</v>
      </c>
      <c r="AF25" s="141">
        <v>39.695</v>
      </c>
      <c r="AG25" s="141">
        <v>40.122999999999998</v>
      </c>
      <c r="AH25" s="141">
        <v>39.171999999999997</v>
      </c>
      <c r="AI25" s="43"/>
      <c r="AJ25" s="141">
        <v>39.790999999999997</v>
      </c>
      <c r="AK25" s="141">
        <v>39.944000000000003</v>
      </c>
      <c r="AL25" s="141">
        <v>39.683</v>
      </c>
      <c r="AM25" s="141">
        <v>39.427</v>
      </c>
      <c r="AN25" s="141">
        <v>39.628999999999998</v>
      </c>
      <c r="AO25" s="141">
        <v>39.756999999999998</v>
      </c>
      <c r="AP25" s="141">
        <v>39.482999999999997</v>
      </c>
      <c r="AQ25" s="141">
        <v>39.735999999999997</v>
      </c>
      <c r="AR25" s="141">
        <v>39.451000000000001</v>
      </c>
      <c r="AS25" s="141">
        <v>39.353999999999999</v>
      </c>
      <c r="AT25" s="141">
        <v>39.729999999999997</v>
      </c>
      <c r="AU25" s="141">
        <v>39.520000000000003</v>
      </c>
      <c r="AV25" s="141">
        <v>39.784999999999997</v>
      </c>
      <c r="AW25" s="142">
        <v>40.302</v>
      </c>
    </row>
    <row r="26" spans="1:49" s="2" customFormat="1" ht="24.9" customHeight="1">
      <c r="A26" s="531"/>
      <c r="B26" s="532"/>
      <c r="C26" s="511"/>
      <c r="D26" s="368">
        <f>COUNTIF(AI5:AI134,"&gt;00")+1</f>
        <v>16</v>
      </c>
      <c r="E26" s="369">
        <f t="shared" si="2"/>
        <v>1400</v>
      </c>
      <c r="F26" s="373">
        <f>MIN(AI5:AI136)</f>
        <v>39.481000000000002</v>
      </c>
      <c r="G26" s="371">
        <f>AVERAGE(AI5:AI136)</f>
        <v>40.200066666666672</v>
      </c>
      <c r="H26" s="372">
        <f t="shared" si="0"/>
        <v>0.71906666666667007</v>
      </c>
      <c r="I26" s="509"/>
      <c r="J26" s="505"/>
      <c r="K26" s="534"/>
      <c r="L26" s="159">
        <v>141.59800000000001</v>
      </c>
      <c r="M26" s="92"/>
      <c r="N26" s="44"/>
      <c r="P26" s="140">
        <v>40.448999999999998</v>
      </c>
      <c r="Q26" s="141">
        <v>40.262</v>
      </c>
      <c r="R26" s="141">
        <v>40.134</v>
      </c>
      <c r="S26" s="141">
        <v>39.968000000000004</v>
      </c>
      <c r="T26" s="141">
        <v>40.189</v>
      </c>
      <c r="U26" s="141">
        <v>40.197000000000003</v>
      </c>
      <c r="V26" s="141">
        <v>40.091000000000001</v>
      </c>
      <c r="W26" s="141">
        <v>40.177999999999997</v>
      </c>
      <c r="X26" s="141">
        <v>40.03</v>
      </c>
      <c r="Y26" s="143"/>
      <c r="Z26" s="141">
        <v>39.673000000000002</v>
      </c>
      <c r="AA26" s="141">
        <v>39.619999999999997</v>
      </c>
      <c r="AB26" s="141">
        <v>39.683999999999997</v>
      </c>
      <c r="AC26" s="141">
        <v>39.542999999999999</v>
      </c>
      <c r="AD26" s="141">
        <v>39.762999999999998</v>
      </c>
      <c r="AE26" s="141">
        <v>39.515999999999998</v>
      </c>
      <c r="AF26" s="141">
        <v>39.601999999999997</v>
      </c>
      <c r="AG26" s="141">
        <v>39.649000000000001</v>
      </c>
      <c r="AH26" s="141">
        <v>39.436999999999998</v>
      </c>
      <c r="AI26" s="43"/>
      <c r="AJ26" s="141">
        <v>39.841999999999999</v>
      </c>
      <c r="AK26" s="141">
        <v>39.777999999999999</v>
      </c>
      <c r="AL26" s="141">
        <v>39.795999999999999</v>
      </c>
      <c r="AM26" s="141">
        <v>39.503999999999998</v>
      </c>
      <c r="AN26" s="141">
        <v>39.549999999999997</v>
      </c>
      <c r="AO26" s="141">
        <v>39.631</v>
      </c>
      <c r="AP26" s="141">
        <v>39.478000000000002</v>
      </c>
      <c r="AQ26" s="141">
        <v>39.709000000000003</v>
      </c>
      <c r="AR26" s="141">
        <v>39.551000000000002</v>
      </c>
      <c r="AS26" s="141">
        <v>39.546999999999997</v>
      </c>
      <c r="AT26" s="141">
        <v>39.935000000000002</v>
      </c>
      <c r="AU26" s="141">
        <v>39.423999999999999</v>
      </c>
      <c r="AV26" s="141">
        <v>39.607999999999997</v>
      </c>
      <c r="AW26" s="142">
        <v>39.448</v>
      </c>
    </row>
    <row r="27" spans="1:49" s="2" customFormat="1" ht="24.9" customHeight="1">
      <c r="A27" s="53">
        <v>19</v>
      </c>
      <c r="B27" s="380" t="s">
        <v>194</v>
      </c>
      <c r="C27" s="382">
        <v>21</v>
      </c>
      <c r="D27" s="368">
        <f>COUNTIF(AJ5:AJ134,"&gt;00")+1</f>
        <v>54</v>
      </c>
      <c r="E27" s="369">
        <f t="shared" si="2"/>
        <v>1454</v>
      </c>
      <c r="F27" s="373">
        <f>MIN(AJ5:AJ136)</f>
        <v>39.478999999999999</v>
      </c>
      <c r="G27" s="371">
        <f>AVERAGE(AJ5:AJ136)</f>
        <v>39.83533962264152</v>
      </c>
      <c r="H27" s="372">
        <f t="shared" si="0"/>
        <v>0.35633962264152075</v>
      </c>
      <c r="I27" s="358">
        <v>0.70349537037037047</v>
      </c>
      <c r="J27" s="360">
        <f>I27-I25</f>
        <v>2.6076388888889079E-2</v>
      </c>
      <c r="K27" s="361">
        <f>J27+K15</f>
        <v>0.15672453703703726</v>
      </c>
      <c r="L27" s="161">
        <v>140.684</v>
      </c>
      <c r="M27" s="92"/>
      <c r="N27" s="44"/>
      <c r="P27" s="140">
        <v>40.292000000000002</v>
      </c>
      <c r="Q27" s="141">
        <v>40.459000000000003</v>
      </c>
      <c r="R27" s="141">
        <v>40.113999999999997</v>
      </c>
      <c r="S27" s="141">
        <v>40.241999999999997</v>
      </c>
      <c r="T27" s="141">
        <v>40.091999999999999</v>
      </c>
      <c r="U27" s="141">
        <v>40.204999999999998</v>
      </c>
      <c r="V27" s="141">
        <v>40.343000000000004</v>
      </c>
      <c r="W27" s="141">
        <v>40.225000000000001</v>
      </c>
      <c r="X27" s="141">
        <v>40.011000000000003</v>
      </c>
      <c r="Y27" s="143"/>
      <c r="Z27" s="141">
        <v>39.792999999999999</v>
      </c>
      <c r="AA27" s="141">
        <v>39.61</v>
      </c>
      <c r="AB27" s="141">
        <v>39.488</v>
      </c>
      <c r="AC27" s="141">
        <v>39.97</v>
      </c>
      <c r="AD27" s="141">
        <v>39.508000000000003</v>
      </c>
      <c r="AE27" s="141">
        <v>39.631999999999998</v>
      </c>
      <c r="AF27" s="141">
        <v>40.383000000000003</v>
      </c>
      <c r="AG27" s="141">
        <v>39.909999999999997</v>
      </c>
      <c r="AH27" s="141">
        <v>39.591000000000001</v>
      </c>
      <c r="AI27" s="43"/>
      <c r="AJ27" s="141">
        <v>39.792999999999999</v>
      </c>
      <c r="AK27" s="141">
        <v>39.701999999999998</v>
      </c>
      <c r="AL27" s="141">
        <v>40.247</v>
      </c>
      <c r="AM27" s="141">
        <v>39.5</v>
      </c>
      <c r="AN27" s="141">
        <v>39.716999999999999</v>
      </c>
      <c r="AO27" s="141">
        <v>39.353000000000002</v>
      </c>
      <c r="AP27" s="141">
        <v>39.301000000000002</v>
      </c>
      <c r="AQ27" s="141">
        <v>39.856999999999999</v>
      </c>
      <c r="AR27" s="141">
        <v>39.695</v>
      </c>
      <c r="AS27" s="141">
        <v>39.482999999999997</v>
      </c>
      <c r="AT27" s="141">
        <v>40.627000000000002</v>
      </c>
      <c r="AU27" s="141">
        <v>39.563000000000002</v>
      </c>
      <c r="AV27" s="141">
        <v>39.334000000000003</v>
      </c>
      <c r="AW27" s="142">
        <v>39.317</v>
      </c>
    </row>
    <row r="28" spans="1:49" s="2" customFormat="1" ht="24.9" customHeight="1">
      <c r="A28" s="53">
        <v>20</v>
      </c>
      <c r="B28" s="380" t="s">
        <v>196</v>
      </c>
      <c r="C28" s="349">
        <v>5</v>
      </c>
      <c r="D28" s="368">
        <f>COUNTIF(AK5:AK134,"&gt;00")+1</f>
        <v>89</v>
      </c>
      <c r="E28" s="369">
        <f t="shared" si="2"/>
        <v>1543</v>
      </c>
      <c r="F28" s="373">
        <f>MIN(AK5:AK136)</f>
        <v>39.502000000000002</v>
      </c>
      <c r="G28" s="371">
        <f>AVERAGE(AK5:AK136)</f>
        <v>39.839897727272735</v>
      </c>
      <c r="H28" s="372">
        <f t="shared" si="0"/>
        <v>0.3378977272727326</v>
      </c>
      <c r="I28" s="358">
        <v>0.74570601851851848</v>
      </c>
      <c r="J28" s="360">
        <f t="shared" si="1"/>
        <v>4.2210648148148011E-2</v>
      </c>
      <c r="K28" s="361">
        <f>J28+K14</f>
        <v>0.16393518518518502</v>
      </c>
      <c r="L28" s="159">
        <v>143.06899999999999</v>
      </c>
      <c r="M28" s="92"/>
      <c r="N28" s="44"/>
      <c r="P28" s="140">
        <v>40.164000000000001</v>
      </c>
      <c r="Q28" s="141">
        <v>40.380000000000003</v>
      </c>
      <c r="R28" s="141">
        <v>40.152000000000001</v>
      </c>
      <c r="S28" s="141">
        <v>39.968000000000004</v>
      </c>
      <c r="T28" s="141">
        <v>40.286999999999999</v>
      </c>
      <c r="U28" s="141">
        <v>40.101999999999997</v>
      </c>
      <c r="V28" s="141">
        <v>40.585999999999999</v>
      </c>
      <c r="W28" s="141">
        <v>40.258000000000003</v>
      </c>
      <c r="X28" s="141">
        <v>40.107999999999997</v>
      </c>
      <c r="Y28" s="143"/>
      <c r="Z28" s="141">
        <v>39.787999999999997</v>
      </c>
      <c r="AA28" s="141">
        <v>39.634999999999998</v>
      </c>
      <c r="AB28" s="141">
        <v>39.558999999999997</v>
      </c>
      <c r="AC28" s="141">
        <v>39.706000000000003</v>
      </c>
      <c r="AD28" s="141">
        <v>40.487000000000002</v>
      </c>
      <c r="AE28" s="141">
        <v>39.439</v>
      </c>
      <c r="AF28" s="141">
        <v>39.691000000000003</v>
      </c>
      <c r="AG28" s="141">
        <v>39.978000000000002</v>
      </c>
      <c r="AH28" s="141">
        <v>39.262</v>
      </c>
      <c r="AI28" s="43"/>
      <c r="AJ28" s="141">
        <v>39.517000000000003</v>
      </c>
      <c r="AK28" s="141">
        <v>39.96</v>
      </c>
      <c r="AL28" s="141">
        <v>39.713999999999999</v>
      </c>
      <c r="AM28" s="141">
        <v>39.57</v>
      </c>
      <c r="AN28" s="141">
        <v>39.741</v>
      </c>
      <c r="AO28" s="141">
        <v>39.499000000000002</v>
      </c>
      <c r="AP28" s="141">
        <v>39.262999999999998</v>
      </c>
      <c r="AQ28" s="141">
        <v>39.512999999999998</v>
      </c>
      <c r="AR28" s="141">
        <v>39.597999999999999</v>
      </c>
      <c r="AS28" s="141">
        <v>39.554000000000002</v>
      </c>
      <c r="AT28" s="141">
        <v>39.691000000000003</v>
      </c>
      <c r="AU28" s="141">
        <v>39.503</v>
      </c>
      <c r="AV28" s="141">
        <v>39.442999999999998</v>
      </c>
      <c r="AW28" s="142">
        <v>39.326999999999998</v>
      </c>
    </row>
    <row r="29" spans="1:49" s="2" customFormat="1" ht="24.9" customHeight="1">
      <c r="A29" s="205">
        <v>21</v>
      </c>
      <c r="B29" s="380" t="s">
        <v>194</v>
      </c>
      <c r="C29" s="349">
        <v>69</v>
      </c>
      <c r="D29" s="368">
        <f>COUNTIF(AL5:AL134,"&gt;00")+1</f>
        <v>30</v>
      </c>
      <c r="E29" s="369">
        <f t="shared" si="2"/>
        <v>1573</v>
      </c>
      <c r="F29" s="128">
        <f>MIN(AL5:AL136)</f>
        <v>39.493000000000002</v>
      </c>
      <c r="G29" s="371">
        <f>AVERAGE(AL5:AL136)</f>
        <v>39.969068965517245</v>
      </c>
      <c r="H29" s="372">
        <f t="shared" si="0"/>
        <v>0.47606896551724276</v>
      </c>
      <c r="I29" s="192">
        <v>0.76076388888888891</v>
      </c>
      <c r="J29" s="189">
        <f t="shared" si="1"/>
        <v>1.505787037037043E-2</v>
      </c>
      <c r="K29" s="363">
        <f>J29+K27</f>
        <v>0.17178240740740769</v>
      </c>
      <c r="L29" s="161">
        <v>140.94300000000001</v>
      </c>
      <c r="M29" s="92"/>
      <c r="N29" s="44"/>
      <c r="P29" s="140">
        <v>40.238999999999997</v>
      </c>
      <c r="Q29" s="141">
        <v>40.293999999999997</v>
      </c>
      <c r="R29" s="141">
        <v>40.046999999999997</v>
      </c>
      <c r="S29" s="141">
        <v>40.106999999999999</v>
      </c>
      <c r="T29" s="141">
        <v>40.014000000000003</v>
      </c>
      <c r="U29" s="141">
        <v>39.947000000000003</v>
      </c>
      <c r="V29" s="141">
        <v>40.261000000000003</v>
      </c>
      <c r="W29" s="141">
        <v>40.161000000000001</v>
      </c>
      <c r="X29" s="141">
        <v>40.073999999999998</v>
      </c>
      <c r="Y29" s="143"/>
      <c r="Z29" s="141">
        <v>39.674999999999997</v>
      </c>
      <c r="AA29" s="141">
        <v>40.015000000000001</v>
      </c>
      <c r="AB29" s="141">
        <v>39.777000000000001</v>
      </c>
      <c r="AC29" s="141">
        <v>39.630000000000003</v>
      </c>
      <c r="AD29" s="141">
        <v>39.552999999999997</v>
      </c>
      <c r="AE29" s="141">
        <v>39.554000000000002</v>
      </c>
      <c r="AF29" s="141">
        <v>39.777999999999999</v>
      </c>
      <c r="AG29" s="141">
        <v>40.034999999999997</v>
      </c>
      <c r="AH29" s="141">
        <v>39.237000000000002</v>
      </c>
      <c r="AI29" s="43"/>
      <c r="AJ29" s="141">
        <v>39.767000000000003</v>
      </c>
      <c r="AK29" s="141">
        <v>39.728999999999999</v>
      </c>
      <c r="AL29" s="141">
        <v>39.749000000000002</v>
      </c>
      <c r="AM29" s="141">
        <v>39.459000000000003</v>
      </c>
      <c r="AN29" s="141">
        <v>39.753</v>
      </c>
      <c r="AO29" s="141">
        <v>39.520000000000003</v>
      </c>
      <c r="AP29" s="141">
        <v>39.421999999999997</v>
      </c>
      <c r="AQ29" s="141">
        <v>39.777999999999999</v>
      </c>
      <c r="AR29" s="141">
        <v>39.613999999999997</v>
      </c>
      <c r="AS29" s="141">
        <v>39.375</v>
      </c>
      <c r="AT29" s="141">
        <v>39.811999999999998</v>
      </c>
      <c r="AU29" s="141">
        <v>39.524000000000001</v>
      </c>
      <c r="AV29" s="141">
        <v>39.493000000000002</v>
      </c>
      <c r="AW29" s="142">
        <v>39.299999999999997</v>
      </c>
    </row>
    <row r="30" spans="1:49" s="2" customFormat="1" ht="24.9" customHeight="1">
      <c r="A30" s="53">
        <v>22</v>
      </c>
      <c r="B30" s="380" t="s">
        <v>194</v>
      </c>
      <c r="C30" s="224">
        <v>1</v>
      </c>
      <c r="D30" s="201">
        <f>COUNTIF(AM5:AM134,"&gt;00")+1</f>
        <v>29</v>
      </c>
      <c r="E30" s="206">
        <f t="shared" si="2"/>
        <v>1602</v>
      </c>
      <c r="F30" s="373">
        <f>MIN(AM5:AM136)</f>
        <v>39.343000000000004</v>
      </c>
      <c r="G30" s="204">
        <f>AVERAGE(AM5:AM136)</f>
        <v>39.574678571428571</v>
      </c>
      <c r="H30" s="203">
        <f t="shared" si="0"/>
        <v>0.23167857142856718</v>
      </c>
      <c r="I30" s="167">
        <v>0.77521990740740743</v>
      </c>
      <c r="J30" s="377">
        <f t="shared" si="1"/>
        <v>1.4456018518518521E-2</v>
      </c>
      <c r="K30" s="361">
        <f>J30+K29</f>
        <v>0.18623842592592621</v>
      </c>
      <c r="L30" s="230">
        <v>140.59399999999999</v>
      </c>
      <c r="M30" s="92"/>
      <c r="N30" s="44"/>
      <c r="P30" s="140">
        <v>40.31</v>
      </c>
      <c r="Q30" s="141">
        <v>40.267000000000003</v>
      </c>
      <c r="R30" s="141">
        <v>39.97</v>
      </c>
      <c r="S30" s="141">
        <v>40.055999999999997</v>
      </c>
      <c r="T30" s="141">
        <v>40.119</v>
      </c>
      <c r="U30" s="141">
        <v>40.143999999999998</v>
      </c>
      <c r="V30" s="141">
        <v>40.42</v>
      </c>
      <c r="W30" s="141">
        <v>40.28</v>
      </c>
      <c r="X30" s="141">
        <v>40.08</v>
      </c>
      <c r="Y30" s="143"/>
      <c r="Z30" s="141">
        <v>39.837000000000003</v>
      </c>
      <c r="AA30" s="141">
        <v>39.667000000000002</v>
      </c>
      <c r="AB30" s="141">
        <v>39.828000000000003</v>
      </c>
      <c r="AC30" s="141">
        <v>39.558999999999997</v>
      </c>
      <c r="AD30" s="141">
        <v>39.701999999999998</v>
      </c>
      <c r="AE30" s="141">
        <v>39.503</v>
      </c>
      <c r="AF30" s="141">
        <v>39.6</v>
      </c>
      <c r="AG30" s="141">
        <v>40.109000000000002</v>
      </c>
      <c r="AH30" s="141">
        <v>39.453000000000003</v>
      </c>
      <c r="AI30" s="43"/>
      <c r="AJ30" s="141">
        <v>39.575000000000003</v>
      </c>
      <c r="AK30" s="141">
        <v>39.600999999999999</v>
      </c>
      <c r="AL30" s="141">
        <v>40.119</v>
      </c>
      <c r="AM30" s="141">
        <v>39.491999999999997</v>
      </c>
      <c r="AN30" s="141">
        <v>39.569000000000003</v>
      </c>
      <c r="AO30" s="141">
        <v>39.386000000000003</v>
      </c>
      <c r="AP30" s="141">
        <v>39.427999999999997</v>
      </c>
      <c r="AQ30" s="141">
        <v>39.616999999999997</v>
      </c>
      <c r="AR30" s="141">
        <v>39.496000000000002</v>
      </c>
      <c r="AS30" s="141">
        <v>39.509</v>
      </c>
      <c r="AT30" s="141">
        <v>39.646999999999998</v>
      </c>
      <c r="AU30" s="141">
        <v>39.630000000000003</v>
      </c>
      <c r="AV30" s="141">
        <v>39.598999999999997</v>
      </c>
      <c r="AW30" s="142">
        <v>39.271000000000001</v>
      </c>
    </row>
    <row r="31" spans="1:49" s="2" customFormat="1" ht="24.9" customHeight="1">
      <c r="A31" s="53">
        <v>23</v>
      </c>
      <c r="B31" s="380" t="s">
        <v>196</v>
      </c>
      <c r="C31" s="168">
        <v>6</v>
      </c>
      <c r="D31" s="368">
        <f>COUNTIF(AN5:AN134,"&gt;00")+1</f>
        <v>48</v>
      </c>
      <c r="E31" s="369">
        <f t="shared" si="2"/>
        <v>1650</v>
      </c>
      <c r="F31" s="373">
        <f>MIN(AN5:AN136)</f>
        <v>39.487000000000002</v>
      </c>
      <c r="G31" s="371">
        <f>AVERAGE(AN5:AN136)</f>
        <v>39.739489361702127</v>
      </c>
      <c r="H31" s="372">
        <f t="shared" si="0"/>
        <v>0.25248936170212488</v>
      </c>
      <c r="I31" s="359">
        <v>0.79638888888888892</v>
      </c>
      <c r="J31" s="362">
        <f t="shared" si="1"/>
        <v>2.1168981481481497E-2</v>
      </c>
      <c r="K31" s="363">
        <f>J31+K28</f>
        <v>0.18510416666666651</v>
      </c>
      <c r="L31" s="161">
        <v>140.47900000000001</v>
      </c>
      <c r="M31" s="92"/>
      <c r="N31" s="44"/>
      <c r="P31" s="140">
        <v>40.332999999999998</v>
      </c>
      <c r="Q31" s="141">
        <v>40.279000000000003</v>
      </c>
      <c r="R31" s="141">
        <v>40.110999999999997</v>
      </c>
      <c r="S31" s="141">
        <v>40.195999999999998</v>
      </c>
      <c r="T31" s="141">
        <v>40.167999999999999</v>
      </c>
      <c r="U31" s="141">
        <v>40.427999999999997</v>
      </c>
      <c r="V31" s="141">
        <v>40.253999999999998</v>
      </c>
      <c r="W31" s="141">
        <v>40.155000000000001</v>
      </c>
      <c r="X31" s="141">
        <v>39.908000000000001</v>
      </c>
      <c r="Y31" s="143"/>
      <c r="Z31" s="141">
        <v>39.890999999999998</v>
      </c>
      <c r="AA31" s="141">
        <v>39.494</v>
      </c>
      <c r="AB31" s="141">
        <v>39.826999999999998</v>
      </c>
      <c r="AC31" s="141">
        <v>39.454999999999998</v>
      </c>
      <c r="AD31" s="141">
        <v>39.713000000000001</v>
      </c>
      <c r="AE31" s="141">
        <v>39.506999999999998</v>
      </c>
      <c r="AF31" s="141">
        <v>39.634999999999998</v>
      </c>
      <c r="AG31" s="141">
        <v>39.744</v>
      </c>
      <c r="AH31" s="141">
        <v>39.414999999999999</v>
      </c>
      <c r="AI31" s="43"/>
      <c r="AJ31" s="141">
        <v>39.776000000000003</v>
      </c>
      <c r="AK31" s="141">
        <v>39.634</v>
      </c>
      <c r="AL31" s="141">
        <v>39.871000000000002</v>
      </c>
      <c r="AM31" s="141">
        <v>39.58</v>
      </c>
      <c r="AN31" s="141">
        <v>39.767000000000003</v>
      </c>
      <c r="AO31" s="141">
        <v>39.566000000000003</v>
      </c>
      <c r="AP31" s="141">
        <v>39.378999999999998</v>
      </c>
      <c r="AQ31" s="141">
        <v>39.768000000000001</v>
      </c>
      <c r="AR31" s="141">
        <v>39.606999999999999</v>
      </c>
      <c r="AS31" s="141">
        <v>39.527999999999999</v>
      </c>
      <c r="AT31" s="141">
        <v>40.173999999999999</v>
      </c>
      <c r="AU31" s="141">
        <v>39.710999999999999</v>
      </c>
      <c r="AV31" s="141">
        <v>39.338000000000001</v>
      </c>
      <c r="AW31" s="142">
        <v>39.409999999999997</v>
      </c>
    </row>
    <row r="32" spans="1:49" s="2" customFormat="1" ht="24.9" customHeight="1">
      <c r="A32" s="53">
        <v>24</v>
      </c>
      <c r="B32" s="380" t="s">
        <v>194</v>
      </c>
      <c r="C32" s="344">
        <v>21</v>
      </c>
      <c r="D32" s="368">
        <f>COUNTIF(AO5:AO134,"&gt;00")+1</f>
        <v>65</v>
      </c>
      <c r="E32" s="369">
        <f t="shared" si="2"/>
        <v>1715</v>
      </c>
      <c r="F32" s="373">
        <f>MIN(AO5:AO136)</f>
        <v>39.292999999999999</v>
      </c>
      <c r="G32" s="371">
        <f>AVERAGE(AO5:AO136)</f>
        <v>39.567328124999996</v>
      </c>
      <c r="H32" s="372">
        <f t="shared" si="0"/>
        <v>0.2743281249999967</v>
      </c>
      <c r="I32" s="359">
        <v>0.8294097222222222</v>
      </c>
      <c r="J32" s="362">
        <f t="shared" si="1"/>
        <v>3.3020833333333277E-2</v>
      </c>
      <c r="K32" s="363">
        <f>J32+K30</f>
        <v>0.21925925925925949</v>
      </c>
      <c r="L32" s="159">
        <v>142.30500000000001</v>
      </c>
      <c r="M32" s="92"/>
      <c r="N32" s="44"/>
      <c r="P32" s="140">
        <v>40.378999999999998</v>
      </c>
      <c r="Q32" s="141">
        <v>40.188000000000002</v>
      </c>
      <c r="R32" s="141">
        <v>40.19</v>
      </c>
      <c r="S32" s="141">
        <v>40.073</v>
      </c>
      <c r="T32" s="141">
        <v>40.061</v>
      </c>
      <c r="U32" s="141">
        <v>40.350999999999999</v>
      </c>
      <c r="V32" s="141">
        <v>40.232999999999997</v>
      </c>
      <c r="W32" s="141">
        <v>40.244999999999997</v>
      </c>
      <c r="X32" s="141">
        <v>40.017000000000003</v>
      </c>
      <c r="Y32" s="143"/>
      <c r="Z32" s="141">
        <v>39.71</v>
      </c>
      <c r="AA32" s="141">
        <v>39.594000000000001</v>
      </c>
      <c r="AB32" s="141">
        <v>39.753999999999998</v>
      </c>
      <c r="AC32" s="141">
        <v>39.676000000000002</v>
      </c>
      <c r="AD32" s="141">
        <v>39.502000000000002</v>
      </c>
      <c r="AE32" s="141">
        <v>39.384</v>
      </c>
      <c r="AF32" s="141">
        <v>39.499000000000002</v>
      </c>
      <c r="AG32" s="141">
        <v>39.67</v>
      </c>
      <c r="AH32" s="141">
        <v>39.243000000000002</v>
      </c>
      <c r="AI32" s="43"/>
      <c r="AJ32" s="141">
        <v>39.67</v>
      </c>
      <c r="AK32" s="141">
        <v>39.601999999999997</v>
      </c>
      <c r="AL32" s="141">
        <v>39.671999999999997</v>
      </c>
      <c r="AM32" s="141">
        <v>39.715000000000003</v>
      </c>
      <c r="AN32" s="141">
        <v>39.76</v>
      </c>
      <c r="AO32" s="141">
        <v>39.457999999999998</v>
      </c>
      <c r="AP32" s="141">
        <v>39.526000000000003</v>
      </c>
      <c r="AQ32" s="144"/>
      <c r="AR32" s="141">
        <v>39.402000000000001</v>
      </c>
      <c r="AS32" s="141">
        <v>39.573</v>
      </c>
      <c r="AT32" s="143"/>
      <c r="AU32" s="43"/>
      <c r="AV32" s="141">
        <v>39.97</v>
      </c>
      <c r="AW32" s="142">
        <v>39.704999999999998</v>
      </c>
    </row>
    <row r="33" spans="1:49" s="2" customFormat="1" ht="24.9" customHeight="1">
      <c r="A33" s="53">
        <v>25</v>
      </c>
      <c r="B33" s="380" t="s">
        <v>196</v>
      </c>
      <c r="C33" s="344">
        <v>4</v>
      </c>
      <c r="D33" s="368">
        <f>COUNTIF(AP5:AP134,"&gt;00")+1</f>
        <v>65</v>
      </c>
      <c r="E33" s="369">
        <f t="shared" si="2"/>
        <v>1780</v>
      </c>
      <c r="F33" s="271">
        <f>MIN(AP5:AP136)</f>
        <v>39.179000000000002</v>
      </c>
      <c r="G33" s="371">
        <f>AVERAGE(AP5:AP136)</f>
        <v>39.591781249999997</v>
      </c>
      <c r="H33" s="372">
        <f t="shared" si="0"/>
        <v>0.41278124999999477</v>
      </c>
      <c r="I33" s="359">
        <v>0.86038194444444438</v>
      </c>
      <c r="J33" s="362">
        <f t="shared" si="1"/>
        <v>3.0972222222222179E-2</v>
      </c>
      <c r="K33" s="275">
        <f>J33+K31</f>
        <v>0.21607638888888869</v>
      </c>
      <c r="L33" s="161">
        <v>140.233</v>
      </c>
      <c r="M33" s="92"/>
      <c r="N33" s="44"/>
      <c r="P33" s="140">
        <v>40.256</v>
      </c>
      <c r="Q33" s="141">
        <v>40.295999999999999</v>
      </c>
      <c r="R33" s="141">
        <v>40.027999999999999</v>
      </c>
      <c r="S33" s="141">
        <v>39.938000000000002</v>
      </c>
      <c r="T33" s="141">
        <v>40.067</v>
      </c>
      <c r="U33" s="141">
        <v>40.19</v>
      </c>
      <c r="V33" s="141">
        <v>40.146999999999998</v>
      </c>
      <c r="W33" s="141">
        <v>40.226999999999997</v>
      </c>
      <c r="X33" s="141">
        <v>39.895000000000003</v>
      </c>
      <c r="Y33" s="143"/>
      <c r="Z33" s="141">
        <v>39.747</v>
      </c>
      <c r="AA33" s="141">
        <v>39.713000000000001</v>
      </c>
      <c r="AB33" s="141">
        <v>39.478000000000002</v>
      </c>
      <c r="AC33" s="141">
        <v>40.006</v>
      </c>
      <c r="AD33" s="141">
        <v>39.493000000000002</v>
      </c>
      <c r="AE33" s="141">
        <v>39.433</v>
      </c>
      <c r="AF33" s="141">
        <v>39.588999999999999</v>
      </c>
      <c r="AG33" s="141">
        <v>39.630000000000003</v>
      </c>
      <c r="AH33" s="141">
        <v>39.420999999999999</v>
      </c>
      <c r="AI33" s="43"/>
      <c r="AJ33" s="141">
        <v>39.665999999999997</v>
      </c>
      <c r="AK33" s="141">
        <v>39.957999999999998</v>
      </c>
      <c r="AL33" s="141">
        <v>39.929000000000002</v>
      </c>
      <c r="AM33" s="43"/>
      <c r="AN33" s="141">
        <v>40.121000000000002</v>
      </c>
      <c r="AO33" s="141">
        <v>39.527000000000001</v>
      </c>
      <c r="AP33" s="141">
        <v>39.591000000000001</v>
      </c>
      <c r="AQ33" s="144"/>
      <c r="AR33" s="141">
        <v>39.56</v>
      </c>
      <c r="AS33" s="141">
        <v>39.325000000000003</v>
      </c>
      <c r="AT33" s="143"/>
      <c r="AU33" s="43"/>
      <c r="AV33" s="141">
        <v>40.671999999999997</v>
      </c>
      <c r="AW33" s="142">
        <v>39.326999999999998</v>
      </c>
    </row>
    <row r="34" spans="1:49" s="2" customFormat="1" ht="24.9" customHeight="1">
      <c r="A34" s="53">
        <v>26</v>
      </c>
      <c r="B34" s="380" t="s">
        <v>194</v>
      </c>
      <c r="C34" s="344">
        <v>5</v>
      </c>
      <c r="D34" s="368">
        <f>COUNTIF(AQ5:AQ134,"&gt;00")+1</f>
        <v>28</v>
      </c>
      <c r="E34" s="369">
        <f t="shared" si="2"/>
        <v>1808</v>
      </c>
      <c r="F34" s="373">
        <f>MIN(AQ5:AQ136)</f>
        <v>39.311999999999998</v>
      </c>
      <c r="G34" s="371">
        <f>AVERAGE(AQ5:AQ136)</f>
        <v>39.618851851851865</v>
      </c>
      <c r="H34" s="372">
        <f t="shared" si="0"/>
        <v>0.30685185185186725</v>
      </c>
      <c r="I34" s="359">
        <v>0.87368055555555557</v>
      </c>
      <c r="J34" s="362">
        <f t="shared" si="1"/>
        <v>1.3298611111111192E-2</v>
      </c>
      <c r="K34" s="363">
        <f>J34+K32</f>
        <v>0.23255787037037068</v>
      </c>
      <c r="L34" s="159">
        <v>141.28399999999999</v>
      </c>
      <c r="M34" s="92"/>
      <c r="N34" s="44"/>
      <c r="P34" s="140">
        <v>40.212000000000003</v>
      </c>
      <c r="Q34" s="141">
        <v>40.200000000000003</v>
      </c>
      <c r="R34" s="141">
        <v>40.11</v>
      </c>
      <c r="S34" s="141">
        <v>40.176000000000002</v>
      </c>
      <c r="T34" s="141">
        <v>40.11</v>
      </c>
      <c r="U34" s="141">
        <v>40.237000000000002</v>
      </c>
      <c r="V34" s="141">
        <v>40.151000000000003</v>
      </c>
      <c r="W34" s="141">
        <v>40.152000000000001</v>
      </c>
      <c r="X34" s="141">
        <v>40.103000000000002</v>
      </c>
      <c r="Y34" s="143"/>
      <c r="Z34" s="141">
        <v>39.747999999999998</v>
      </c>
      <c r="AA34" s="141">
        <v>40.036000000000001</v>
      </c>
      <c r="AB34" s="141">
        <v>39.469000000000001</v>
      </c>
      <c r="AC34" s="141">
        <v>39.643000000000001</v>
      </c>
      <c r="AD34" s="141">
        <v>39.665999999999997</v>
      </c>
      <c r="AE34" s="141">
        <v>39.468000000000004</v>
      </c>
      <c r="AF34" s="141">
        <v>39.792999999999999</v>
      </c>
      <c r="AG34" s="141">
        <v>39.673000000000002</v>
      </c>
      <c r="AH34" s="141">
        <v>40.033000000000001</v>
      </c>
      <c r="AI34" s="43"/>
      <c r="AJ34" s="141">
        <v>39.651000000000003</v>
      </c>
      <c r="AK34" s="141">
        <v>39.694000000000003</v>
      </c>
      <c r="AL34" s="43"/>
      <c r="AM34" s="43"/>
      <c r="AN34" s="141">
        <v>40.344999999999999</v>
      </c>
      <c r="AO34" s="141">
        <v>39.494</v>
      </c>
      <c r="AP34" s="141">
        <v>40.222000000000001</v>
      </c>
      <c r="AQ34" s="144"/>
      <c r="AR34" s="141">
        <v>39.340000000000003</v>
      </c>
      <c r="AS34" s="141">
        <v>39.512</v>
      </c>
      <c r="AT34" s="143"/>
      <c r="AU34" s="43"/>
      <c r="AV34" s="141">
        <v>39.552999999999997</v>
      </c>
      <c r="AW34" s="142">
        <v>39.222000000000001</v>
      </c>
    </row>
    <row r="35" spans="1:49" s="2" customFormat="1" ht="24.9" customHeight="1">
      <c r="A35" s="53">
        <v>27</v>
      </c>
      <c r="B35" s="380" t="s">
        <v>192</v>
      </c>
      <c r="C35" s="344">
        <v>10</v>
      </c>
      <c r="D35" s="368">
        <f>COUNTIF(AR5:AR134,"&gt;00")+1</f>
        <v>50</v>
      </c>
      <c r="E35" s="369">
        <f t="shared" si="2"/>
        <v>1858</v>
      </c>
      <c r="F35" s="373">
        <f>MIN(AR5:AR136)</f>
        <v>39.304000000000002</v>
      </c>
      <c r="G35" s="371">
        <f>AVERAGE(AR4:AR135)</f>
        <v>39.356080000000006</v>
      </c>
      <c r="H35" s="372">
        <f t="shared" si="0"/>
        <v>5.2080000000003679E-2</v>
      </c>
      <c r="I35" s="359">
        <v>0.89848379629629627</v>
      </c>
      <c r="J35" s="362">
        <f t="shared" si="1"/>
        <v>2.4803240740740695E-2</v>
      </c>
      <c r="K35" s="363">
        <f>J35+K24</f>
        <v>0.23868055555555545</v>
      </c>
      <c r="L35" s="159">
        <v>141.31200000000001</v>
      </c>
      <c r="M35" s="92"/>
      <c r="N35" s="44"/>
      <c r="P35" s="140">
        <v>40.078000000000003</v>
      </c>
      <c r="Q35" s="141">
        <v>40.335999999999999</v>
      </c>
      <c r="R35" s="141">
        <v>40.170999999999999</v>
      </c>
      <c r="S35" s="141">
        <v>40.03</v>
      </c>
      <c r="T35" s="141">
        <v>40.923000000000002</v>
      </c>
      <c r="U35" s="141">
        <v>40.338000000000001</v>
      </c>
      <c r="V35" s="141">
        <v>40.113999999999997</v>
      </c>
      <c r="W35" s="141">
        <v>40.314999999999998</v>
      </c>
      <c r="X35" s="141">
        <v>40.101999999999997</v>
      </c>
      <c r="Y35" s="143"/>
      <c r="Z35" s="141">
        <v>40.036000000000001</v>
      </c>
      <c r="AA35" s="141">
        <v>40.49</v>
      </c>
      <c r="AB35" s="141">
        <v>39.622</v>
      </c>
      <c r="AC35" s="141">
        <v>39.591000000000001</v>
      </c>
      <c r="AD35" s="141">
        <v>39.587000000000003</v>
      </c>
      <c r="AE35" s="141">
        <v>39.408000000000001</v>
      </c>
      <c r="AF35" s="141">
        <v>39.555</v>
      </c>
      <c r="AG35" s="141">
        <v>39.863</v>
      </c>
      <c r="AH35" s="141">
        <v>39.607999999999997</v>
      </c>
      <c r="AI35" s="43"/>
      <c r="AJ35" s="141">
        <v>39.655999999999999</v>
      </c>
      <c r="AK35" s="141">
        <v>39.716999999999999</v>
      </c>
      <c r="AL35" s="43"/>
      <c r="AM35" s="43"/>
      <c r="AN35" s="141">
        <v>39.893000000000001</v>
      </c>
      <c r="AO35" s="141">
        <v>39.832000000000001</v>
      </c>
      <c r="AP35" s="141">
        <v>41.499000000000002</v>
      </c>
      <c r="AQ35" s="144"/>
      <c r="AR35" s="141">
        <v>39.642000000000003</v>
      </c>
      <c r="AS35" s="141">
        <v>39.514000000000003</v>
      </c>
      <c r="AT35" s="143"/>
      <c r="AU35" s="43"/>
      <c r="AV35" s="141">
        <v>39.72</v>
      </c>
      <c r="AW35" s="142">
        <v>39.247999999999998</v>
      </c>
    </row>
    <row r="36" spans="1:49" s="2" customFormat="1" ht="24.9" customHeight="1">
      <c r="A36" s="53">
        <v>28</v>
      </c>
      <c r="B36" s="380" t="s">
        <v>261</v>
      </c>
      <c r="C36" s="344">
        <v>11</v>
      </c>
      <c r="D36" s="368">
        <f>COUNTIF(AS5:AS134,"&gt;00")+1</f>
        <v>36</v>
      </c>
      <c r="E36" s="369">
        <f t="shared" si="2"/>
        <v>1894</v>
      </c>
      <c r="F36" s="373">
        <f>MIN(AS5:AS136)</f>
        <v>39.325000000000003</v>
      </c>
      <c r="G36" s="371">
        <f>AVERAGE(AS5:AS136)</f>
        <v>39.577628571428576</v>
      </c>
      <c r="H36" s="372">
        <f t="shared" si="0"/>
        <v>0.25262857142857342</v>
      </c>
      <c r="I36" s="359">
        <v>0.91614583333333333</v>
      </c>
      <c r="J36" s="362">
        <f t="shared" si="1"/>
        <v>1.7662037037037059E-2</v>
      </c>
      <c r="K36" s="363">
        <f>J36+K25</f>
        <v>0.2288310185185185</v>
      </c>
      <c r="L36" s="159">
        <v>141.601</v>
      </c>
      <c r="M36" s="92"/>
      <c r="N36" s="44"/>
      <c r="P36" s="140">
        <v>40.164000000000001</v>
      </c>
      <c r="Q36" s="141">
        <v>40.308999999999997</v>
      </c>
      <c r="R36" s="141">
        <v>40.188000000000002</v>
      </c>
      <c r="S36" s="141">
        <v>40.238</v>
      </c>
      <c r="T36" s="141">
        <v>40.210999999999999</v>
      </c>
      <c r="U36" s="141">
        <v>40.034999999999997</v>
      </c>
      <c r="V36" s="141">
        <v>40.524000000000001</v>
      </c>
      <c r="W36" s="141">
        <v>40.231000000000002</v>
      </c>
      <c r="X36" s="141">
        <v>39.96</v>
      </c>
      <c r="Y36" s="143"/>
      <c r="Z36" s="141">
        <v>39.685000000000002</v>
      </c>
      <c r="AA36" s="141">
        <v>39.895000000000003</v>
      </c>
      <c r="AB36" s="141">
        <v>39.506</v>
      </c>
      <c r="AC36" s="141">
        <v>39.579000000000001</v>
      </c>
      <c r="AD36" s="141">
        <v>39.561999999999998</v>
      </c>
      <c r="AE36" s="141">
        <v>39.631</v>
      </c>
      <c r="AF36" s="141">
        <v>39.658000000000001</v>
      </c>
      <c r="AG36" s="141">
        <v>39.576999999999998</v>
      </c>
      <c r="AH36" s="141">
        <v>39.64</v>
      </c>
      <c r="AI36" s="43"/>
      <c r="AJ36" s="141">
        <v>39.689</v>
      </c>
      <c r="AK36" s="141">
        <v>39.914000000000001</v>
      </c>
      <c r="AL36" s="43"/>
      <c r="AM36" s="43"/>
      <c r="AN36" s="141">
        <v>39.86</v>
      </c>
      <c r="AO36" s="141">
        <v>39.396999999999998</v>
      </c>
      <c r="AP36" s="141">
        <v>40.819000000000003</v>
      </c>
      <c r="AQ36" s="144"/>
      <c r="AR36" s="141">
        <v>39.377000000000002</v>
      </c>
      <c r="AS36" s="141">
        <v>39.499000000000002</v>
      </c>
      <c r="AT36" s="143"/>
      <c r="AU36" s="43"/>
      <c r="AV36" s="141">
        <v>39.572000000000003</v>
      </c>
      <c r="AW36" s="142">
        <v>39.296999999999997</v>
      </c>
    </row>
    <row r="37" spans="1:49" s="2" customFormat="1" ht="24.9" customHeight="1">
      <c r="A37" s="53">
        <v>29</v>
      </c>
      <c r="B37" s="380" t="s">
        <v>261</v>
      </c>
      <c r="C37" s="344">
        <v>6</v>
      </c>
      <c r="D37" s="368">
        <f>COUNTIF(AT5:AT134,"&gt;00")+1</f>
        <v>28</v>
      </c>
      <c r="E37" s="369">
        <f t="shared" si="2"/>
        <v>1922</v>
      </c>
      <c r="F37" s="373">
        <f>MIN(AT5:AT136)</f>
        <v>39.539000000000001</v>
      </c>
      <c r="G37" s="371">
        <f>AVERAGE(AT5:AT136)</f>
        <v>39.796629629629628</v>
      </c>
      <c r="H37" s="372">
        <f t="shared" si="0"/>
        <v>0.25762962962962632</v>
      </c>
      <c r="I37" s="359">
        <v>0.93023148148148149</v>
      </c>
      <c r="J37" s="362">
        <f t="shared" si="1"/>
        <v>1.4085648148148167E-2</v>
      </c>
      <c r="K37" s="274">
        <f>J37+K36</f>
        <v>0.24291666666666667</v>
      </c>
      <c r="L37" s="159">
        <v>141.33099999999999</v>
      </c>
      <c r="M37" s="92"/>
      <c r="N37" s="44"/>
      <c r="P37" s="140">
        <v>39.994999999999997</v>
      </c>
      <c r="Q37" s="141">
        <v>40.308</v>
      </c>
      <c r="R37" s="141">
        <v>39.936</v>
      </c>
      <c r="S37" s="141">
        <v>40.058</v>
      </c>
      <c r="T37" s="141">
        <v>40.088000000000001</v>
      </c>
      <c r="U37" s="141">
        <v>40.185000000000002</v>
      </c>
      <c r="V37" s="141">
        <v>40.357999999999997</v>
      </c>
      <c r="W37" s="141">
        <v>40.350999999999999</v>
      </c>
      <c r="X37" s="141">
        <v>39.963999999999999</v>
      </c>
      <c r="Y37" s="143"/>
      <c r="Z37" s="141">
        <v>39.610999999999997</v>
      </c>
      <c r="AA37" s="141">
        <v>40.43</v>
      </c>
      <c r="AB37" s="141">
        <v>39.537999999999997</v>
      </c>
      <c r="AC37" s="141">
        <v>39.588999999999999</v>
      </c>
      <c r="AD37" s="141">
        <v>39.423999999999999</v>
      </c>
      <c r="AE37" s="141">
        <v>39.676000000000002</v>
      </c>
      <c r="AF37" s="141">
        <v>39.598999999999997</v>
      </c>
      <c r="AG37" s="141">
        <v>39.86</v>
      </c>
      <c r="AH37" s="141">
        <v>39.402000000000001</v>
      </c>
      <c r="AI37" s="43"/>
      <c r="AJ37" s="141">
        <v>39.569000000000003</v>
      </c>
      <c r="AK37" s="141">
        <v>39.773000000000003</v>
      </c>
      <c r="AL37" s="43"/>
      <c r="AM37" s="43"/>
      <c r="AN37" s="141">
        <v>39.835000000000001</v>
      </c>
      <c r="AO37" s="141">
        <v>39.601999999999997</v>
      </c>
      <c r="AP37" s="141">
        <v>39.334000000000003</v>
      </c>
      <c r="AQ37" s="144"/>
      <c r="AR37" s="141">
        <v>39.311999999999998</v>
      </c>
      <c r="AS37" s="141">
        <v>39.469000000000001</v>
      </c>
      <c r="AT37" s="143"/>
      <c r="AU37" s="43"/>
      <c r="AV37" s="141">
        <v>39.335000000000001</v>
      </c>
      <c r="AW37" s="142">
        <v>39.295000000000002</v>
      </c>
    </row>
    <row r="38" spans="1:49" s="2" customFormat="1" ht="24.9" customHeight="1">
      <c r="A38" s="53">
        <v>30</v>
      </c>
      <c r="B38" s="380" t="s">
        <v>194</v>
      </c>
      <c r="C38" s="344">
        <v>11</v>
      </c>
      <c r="D38" s="368">
        <f>COUNTIF(AU5:AU134,"&gt;00")+1</f>
        <v>28</v>
      </c>
      <c r="E38" s="369">
        <f t="shared" si="2"/>
        <v>1950</v>
      </c>
      <c r="F38" s="373">
        <f>MIN(AU5:AU136)</f>
        <v>39.408000000000001</v>
      </c>
      <c r="G38" s="371">
        <f>AVERAGE(AU5:AU136)</f>
        <v>39.628074074074078</v>
      </c>
      <c r="H38" s="372">
        <f t="shared" si="0"/>
        <v>0.22007407407407698</v>
      </c>
      <c r="I38" s="359">
        <v>0.9442476851851852</v>
      </c>
      <c r="J38" s="362">
        <f t="shared" si="1"/>
        <v>1.4016203703703711E-2</v>
      </c>
      <c r="K38" s="363">
        <f>J38+K34</f>
        <v>0.24657407407407439</v>
      </c>
      <c r="L38" s="161">
        <v>140.84100000000001</v>
      </c>
      <c r="M38" s="92"/>
      <c r="N38" s="44"/>
      <c r="P38" s="140">
        <v>40.154000000000003</v>
      </c>
      <c r="Q38" s="141">
        <v>40.377000000000002</v>
      </c>
      <c r="R38" s="141">
        <v>40.03</v>
      </c>
      <c r="S38" s="141">
        <v>40.247999999999998</v>
      </c>
      <c r="T38" s="141">
        <v>39.956000000000003</v>
      </c>
      <c r="U38" s="141">
        <v>40.225999999999999</v>
      </c>
      <c r="V38" s="141">
        <v>40.325000000000003</v>
      </c>
      <c r="W38" s="141">
        <v>40.03</v>
      </c>
      <c r="X38" s="141">
        <v>39.923999999999999</v>
      </c>
      <c r="Y38" s="143"/>
      <c r="Z38" s="141">
        <v>39.619</v>
      </c>
      <c r="AA38" s="141">
        <v>39.835000000000001</v>
      </c>
      <c r="AB38" s="141">
        <v>39.475000000000001</v>
      </c>
      <c r="AC38" s="141">
        <v>39.67</v>
      </c>
      <c r="AD38" s="141">
        <v>39.683999999999997</v>
      </c>
      <c r="AE38" s="141">
        <v>39.639000000000003</v>
      </c>
      <c r="AF38" s="141">
        <v>39.399000000000001</v>
      </c>
      <c r="AG38" s="141">
        <v>39.57</v>
      </c>
      <c r="AH38" s="141">
        <v>39.506</v>
      </c>
      <c r="AI38" s="43"/>
      <c r="AJ38" s="141">
        <v>39.683999999999997</v>
      </c>
      <c r="AK38" s="141">
        <v>39.770000000000003</v>
      </c>
      <c r="AL38" s="43"/>
      <c r="AM38" s="43"/>
      <c r="AN38" s="141">
        <v>39.497999999999998</v>
      </c>
      <c r="AO38" s="141">
        <v>39.540999999999997</v>
      </c>
      <c r="AP38" s="141">
        <v>39.384999999999998</v>
      </c>
      <c r="AQ38" s="144"/>
      <c r="AR38" s="141">
        <v>39.360999999999997</v>
      </c>
      <c r="AS38" s="141">
        <v>39.548000000000002</v>
      </c>
      <c r="AT38" s="143"/>
      <c r="AU38" s="43"/>
      <c r="AV38" s="141">
        <v>39.590000000000003</v>
      </c>
      <c r="AW38" s="142">
        <v>39.405999999999999</v>
      </c>
    </row>
    <row r="39" spans="1:49" s="2" customFormat="1" ht="24.9" customHeight="1">
      <c r="A39" s="53">
        <v>31</v>
      </c>
      <c r="B39" s="380" t="s">
        <v>194</v>
      </c>
      <c r="C39" s="344">
        <v>1</v>
      </c>
      <c r="D39" s="368">
        <f>COUNTIF(AV5:AV134,"&gt;00")+1</f>
        <v>54</v>
      </c>
      <c r="E39" s="369">
        <f t="shared" si="2"/>
        <v>2004</v>
      </c>
      <c r="F39" s="373">
        <f>MIN(AV5:AV136)</f>
        <v>39.334000000000003</v>
      </c>
      <c r="G39" s="371">
        <f>AVERAGE(AV5:AV136)</f>
        <v>39.638735849056594</v>
      </c>
      <c r="H39" s="372">
        <f t="shared" si="0"/>
        <v>0.30473584905659123</v>
      </c>
      <c r="I39" s="359">
        <v>0.97019675925925919</v>
      </c>
      <c r="J39" s="362">
        <f t="shared" si="1"/>
        <v>2.5949074074073986E-2</v>
      </c>
      <c r="K39" s="383">
        <f>J39+K38</f>
        <v>0.27252314814814838</v>
      </c>
      <c r="L39" s="157">
        <v>139.886</v>
      </c>
      <c r="M39" s="92"/>
      <c r="N39" s="44"/>
      <c r="P39" s="140">
        <v>40.185000000000002</v>
      </c>
      <c r="Q39" s="141">
        <v>40.445999999999998</v>
      </c>
      <c r="R39" s="141">
        <v>40.073</v>
      </c>
      <c r="S39" s="141">
        <v>40.244</v>
      </c>
      <c r="T39" s="141">
        <v>39.972000000000001</v>
      </c>
      <c r="U39" s="141">
        <v>40.262</v>
      </c>
      <c r="V39" s="141">
        <v>40.142000000000003</v>
      </c>
      <c r="W39" s="141">
        <v>40.19</v>
      </c>
      <c r="X39" s="141">
        <v>39.856000000000002</v>
      </c>
      <c r="Y39" s="143"/>
      <c r="Z39" s="141">
        <v>39.957999999999998</v>
      </c>
      <c r="AA39" s="141">
        <v>39.929000000000002</v>
      </c>
      <c r="AB39" s="141">
        <v>39.56</v>
      </c>
      <c r="AC39" s="141">
        <v>39.555999999999997</v>
      </c>
      <c r="AD39" s="141">
        <v>39.874000000000002</v>
      </c>
      <c r="AE39" s="141">
        <v>39.420999999999999</v>
      </c>
      <c r="AF39" s="141">
        <v>40.405999999999999</v>
      </c>
      <c r="AG39" s="141">
        <v>39.664000000000001</v>
      </c>
      <c r="AH39" s="141">
        <v>39.488999999999997</v>
      </c>
      <c r="AI39" s="43"/>
      <c r="AJ39" s="141">
        <v>39.756999999999998</v>
      </c>
      <c r="AK39" s="141">
        <v>39.701999999999998</v>
      </c>
      <c r="AL39" s="43"/>
      <c r="AM39" s="43"/>
      <c r="AN39" s="141">
        <v>39.609000000000002</v>
      </c>
      <c r="AO39" s="141">
        <v>39.49</v>
      </c>
      <c r="AP39" s="141">
        <v>39.43</v>
      </c>
      <c r="AQ39" s="144"/>
      <c r="AR39" s="141">
        <v>39.512</v>
      </c>
      <c r="AS39" s="141">
        <v>40.177</v>
      </c>
      <c r="AT39" s="143"/>
      <c r="AU39" s="43"/>
      <c r="AV39" s="141">
        <v>39.51</v>
      </c>
      <c r="AW39" s="142">
        <v>39.499000000000002</v>
      </c>
    </row>
    <row r="40" spans="1:49" s="2" customFormat="1" ht="24.9" customHeight="1" thickBot="1">
      <c r="A40" s="172" t="s">
        <v>103</v>
      </c>
      <c r="B40" s="387" t="s">
        <v>192</v>
      </c>
      <c r="C40" s="234">
        <v>4</v>
      </c>
      <c r="D40" s="384">
        <f>COUNTIF(AW5:AW135,"&gt;00")+1</f>
        <v>65</v>
      </c>
      <c r="E40" s="232">
        <f t="shared" si="2"/>
        <v>2069</v>
      </c>
      <c r="F40" s="239">
        <f>MIN(AW5:AW136)</f>
        <v>39.222000000000001</v>
      </c>
      <c r="G40" s="125">
        <f>AVERAGE(AW5:AW136)</f>
        <v>39.541999999999994</v>
      </c>
      <c r="H40" s="126">
        <f t="shared" si="0"/>
        <v>0.31999999999999318</v>
      </c>
      <c r="I40" s="374">
        <v>1.0007060185185186</v>
      </c>
      <c r="J40" s="375">
        <f>I40-I39</f>
        <v>3.0509259259259403E-2</v>
      </c>
      <c r="K40" s="385">
        <f>J40+K35</f>
        <v>0.26918981481481485</v>
      </c>
      <c r="L40" s="153"/>
      <c r="M40" s="94">
        <v>10</v>
      </c>
      <c r="N40" s="44" t="s">
        <v>165</v>
      </c>
      <c r="P40" s="140">
        <v>40.195999999999998</v>
      </c>
      <c r="Q40" s="141">
        <v>40.252000000000002</v>
      </c>
      <c r="R40" s="141">
        <v>40.220999999999997</v>
      </c>
      <c r="S40" s="141">
        <v>40.170999999999999</v>
      </c>
      <c r="T40" s="141">
        <v>40.155000000000001</v>
      </c>
      <c r="U40" s="141">
        <v>40.482999999999997</v>
      </c>
      <c r="V40" s="141">
        <v>40.354999999999997</v>
      </c>
      <c r="W40" s="141">
        <v>40.234000000000002</v>
      </c>
      <c r="X40" s="141">
        <v>40.210999999999999</v>
      </c>
      <c r="Y40" s="143"/>
      <c r="Z40" s="141">
        <v>39.817999999999998</v>
      </c>
      <c r="AA40" s="141">
        <v>39.747999999999998</v>
      </c>
      <c r="AB40" s="141">
        <v>39.761000000000003</v>
      </c>
      <c r="AC40" s="141">
        <v>39.578000000000003</v>
      </c>
      <c r="AD40" s="141">
        <v>39.825000000000003</v>
      </c>
      <c r="AE40" s="141">
        <v>39.404000000000003</v>
      </c>
      <c r="AF40" s="141">
        <v>40.057000000000002</v>
      </c>
      <c r="AG40" s="141">
        <v>39.664999999999999</v>
      </c>
      <c r="AH40" s="141">
        <v>39.533999999999999</v>
      </c>
      <c r="AI40" s="43"/>
      <c r="AJ40" s="141">
        <v>39.646000000000001</v>
      </c>
      <c r="AK40" s="141">
        <v>39.707999999999998</v>
      </c>
      <c r="AL40" s="43"/>
      <c r="AM40" s="43"/>
      <c r="AN40" s="141">
        <v>39.487000000000002</v>
      </c>
      <c r="AO40" s="141">
        <v>39.587000000000003</v>
      </c>
      <c r="AP40" s="141">
        <v>39.381</v>
      </c>
      <c r="AQ40" s="144"/>
      <c r="AR40" s="141">
        <v>39.488</v>
      </c>
      <c r="AS40" s="144"/>
      <c r="AT40" s="143"/>
      <c r="AU40" s="43"/>
      <c r="AV40" s="141">
        <v>39.411000000000001</v>
      </c>
      <c r="AW40" s="142">
        <v>39.49</v>
      </c>
    </row>
    <row r="41" spans="1:49" ht="24.75" customHeight="1" thickBot="1">
      <c r="E41" s="108" t="s">
        <v>102</v>
      </c>
      <c r="F41" s="109">
        <f>AVERAGE(F8:F40)</f>
        <v>39.525545454545451</v>
      </c>
      <c r="G41" s="109">
        <f>AVERAGE(P5:AW136)</f>
        <v>39.895403241650243</v>
      </c>
      <c r="H41" s="110">
        <f>AVERAGE(H8:H40)</f>
        <v>0.34031287016120487</v>
      </c>
      <c r="N41" s="95"/>
      <c r="P41" s="140">
        <v>40.249000000000002</v>
      </c>
      <c r="Q41" s="141">
        <v>40.226999999999997</v>
      </c>
      <c r="R41" s="141">
        <v>40.246000000000002</v>
      </c>
      <c r="S41" s="141">
        <v>39.987000000000002</v>
      </c>
      <c r="T41" s="141">
        <v>40.28</v>
      </c>
      <c r="U41" s="141">
        <v>40.438000000000002</v>
      </c>
      <c r="V41" s="141">
        <v>40.121000000000002</v>
      </c>
      <c r="W41" s="141">
        <v>40.216000000000001</v>
      </c>
      <c r="X41" s="141">
        <v>40.444000000000003</v>
      </c>
      <c r="Y41" s="144"/>
      <c r="Z41" s="141">
        <v>39.783000000000001</v>
      </c>
      <c r="AA41" s="141">
        <v>39.768000000000001</v>
      </c>
      <c r="AB41" s="141">
        <v>39.575000000000003</v>
      </c>
      <c r="AC41" s="141">
        <v>39.787999999999997</v>
      </c>
      <c r="AD41" s="141">
        <v>39.520000000000003</v>
      </c>
      <c r="AE41" s="141">
        <v>39.418999999999997</v>
      </c>
      <c r="AF41" s="141">
        <v>40.140999999999998</v>
      </c>
      <c r="AG41" s="141">
        <v>39.622999999999998</v>
      </c>
      <c r="AH41" s="141">
        <v>39.402999999999999</v>
      </c>
      <c r="AI41" s="43"/>
      <c r="AJ41" s="141">
        <v>39.646999999999998</v>
      </c>
      <c r="AK41" s="141">
        <v>43.308999999999997</v>
      </c>
      <c r="AL41" s="43"/>
      <c r="AM41" s="43"/>
      <c r="AN41" s="141">
        <v>39.712000000000003</v>
      </c>
      <c r="AO41" s="141">
        <v>39.292999999999999</v>
      </c>
      <c r="AP41" s="141">
        <v>39.531999999999996</v>
      </c>
      <c r="AQ41" s="144"/>
      <c r="AR41" s="141">
        <v>39.470999999999997</v>
      </c>
      <c r="AS41" s="144"/>
      <c r="AT41" s="144"/>
      <c r="AU41" s="43"/>
      <c r="AV41" s="141">
        <v>39.588000000000001</v>
      </c>
      <c r="AW41" s="142">
        <v>39.417000000000002</v>
      </c>
    </row>
    <row r="42" spans="1:49" ht="22.95" customHeight="1">
      <c r="P42" s="140">
        <v>40.082999999999998</v>
      </c>
      <c r="Q42" s="141">
        <v>40.087000000000003</v>
      </c>
      <c r="R42" s="141">
        <v>39.981999999999999</v>
      </c>
      <c r="S42" s="141">
        <v>40.212000000000003</v>
      </c>
      <c r="T42" s="141">
        <v>40.140999999999998</v>
      </c>
      <c r="U42" s="141">
        <v>40.326000000000001</v>
      </c>
      <c r="V42" s="141">
        <v>40.283999999999999</v>
      </c>
      <c r="W42" s="141">
        <v>40.014000000000003</v>
      </c>
      <c r="X42" s="141">
        <v>40.213999999999999</v>
      </c>
      <c r="Y42" s="144"/>
      <c r="Z42" s="141">
        <v>39.677</v>
      </c>
      <c r="AA42" s="141">
        <v>39.816000000000003</v>
      </c>
      <c r="AB42" s="141">
        <v>39.520000000000003</v>
      </c>
      <c r="AC42" s="141">
        <v>39.61</v>
      </c>
      <c r="AD42" s="141">
        <v>39.472999999999999</v>
      </c>
      <c r="AE42" s="141">
        <v>39.457000000000001</v>
      </c>
      <c r="AF42" s="144"/>
      <c r="AG42" s="141">
        <v>39.667999999999999</v>
      </c>
      <c r="AH42" s="141">
        <v>39.524000000000001</v>
      </c>
      <c r="AI42" s="43"/>
      <c r="AJ42" s="141">
        <v>39.725999999999999</v>
      </c>
      <c r="AK42" s="141">
        <v>40.024999999999999</v>
      </c>
      <c r="AL42" s="43"/>
      <c r="AM42" s="43"/>
      <c r="AN42" s="141">
        <v>39.668999999999997</v>
      </c>
      <c r="AO42" s="141">
        <v>39.39</v>
      </c>
      <c r="AP42" s="141">
        <v>39.994999999999997</v>
      </c>
      <c r="AQ42" s="144"/>
      <c r="AR42" s="141">
        <v>39.673999999999999</v>
      </c>
      <c r="AS42" s="144"/>
      <c r="AT42" s="144"/>
      <c r="AU42" s="43"/>
      <c r="AV42" s="141">
        <v>39.640999999999998</v>
      </c>
      <c r="AW42" s="142">
        <v>39.317</v>
      </c>
    </row>
    <row r="43" spans="1:49" ht="22.95" customHeight="1">
      <c r="P43" s="140">
        <v>40.106000000000002</v>
      </c>
      <c r="Q43" s="141">
        <v>40.222999999999999</v>
      </c>
      <c r="R43" s="141">
        <v>40.08</v>
      </c>
      <c r="S43" s="141">
        <v>40.036000000000001</v>
      </c>
      <c r="T43" s="141">
        <v>40.164999999999999</v>
      </c>
      <c r="U43" s="141">
        <v>39.984000000000002</v>
      </c>
      <c r="V43" s="141">
        <v>40.164999999999999</v>
      </c>
      <c r="W43" s="141">
        <v>40.552</v>
      </c>
      <c r="X43" s="141">
        <v>40.177999999999997</v>
      </c>
      <c r="Y43" s="144"/>
      <c r="Z43" s="141">
        <v>39.488999999999997</v>
      </c>
      <c r="AA43" s="141">
        <v>39.591999999999999</v>
      </c>
      <c r="AB43" s="141">
        <v>39.723999999999997</v>
      </c>
      <c r="AC43" s="141">
        <v>39.728999999999999</v>
      </c>
      <c r="AD43" s="141">
        <v>39.591999999999999</v>
      </c>
      <c r="AE43" s="141">
        <v>39.479999999999997</v>
      </c>
      <c r="AF43" s="144"/>
      <c r="AG43" s="141">
        <v>39.65</v>
      </c>
      <c r="AH43" s="141">
        <v>39.527999999999999</v>
      </c>
      <c r="AI43" s="43"/>
      <c r="AJ43" s="141">
        <v>39.581000000000003</v>
      </c>
      <c r="AK43" s="141">
        <v>40.201000000000001</v>
      </c>
      <c r="AL43" s="79"/>
      <c r="AM43" s="43"/>
      <c r="AN43" s="141">
        <v>39.685000000000002</v>
      </c>
      <c r="AO43" s="141">
        <v>39.356000000000002</v>
      </c>
      <c r="AP43" s="141">
        <v>39.619</v>
      </c>
      <c r="AQ43" s="144"/>
      <c r="AR43" s="141">
        <v>39.616999999999997</v>
      </c>
      <c r="AS43" s="144"/>
      <c r="AT43" s="144"/>
      <c r="AU43" s="43"/>
      <c r="AV43" s="141">
        <v>39.588000000000001</v>
      </c>
      <c r="AW43" s="142">
        <v>39.393000000000001</v>
      </c>
    </row>
    <row r="44" spans="1:49" ht="22.95" customHeight="1">
      <c r="P44" s="140">
        <v>40.081000000000003</v>
      </c>
      <c r="Q44" s="141">
        <v>40.381999999999998</v>
      </c>
      <c r="R44" s="141">
        <v>40.145000000000003</v>
      </c>
      <c r="S44" s="141">
        <v>40.063000000000002</v>
      </c>
      <c r="T44" s="141">
        <v>39.889000000000003</v>
      </c>
      <c r="U44" s="141">
        <v>40.194000000000003</v>
      </c>
      <c r="V44" s="141">
        <v>40.104999999999997</v>
      </c>
      <c r="W44" s="144"/>
      <c r="X44" s="141">
        <v>40.101999999999997</v>
      </c>
      <c r="Y44" s="144"/>
      <c r="Z44" s="141">
        <v>39.473999999999997</v>
      </c>
      <c r="AA44" s="141">
        <v>39.854999999999997</v>
      </c>
      <c r="AB44" s="141">
        <v>39.594000000000001</v>
      </c>
      <c r="AC44" s="141">
        <v>39.959000000000003</v>
      </c>
      <c r="AD44" s="141">
        <v>39.927</v>
      </c>
      <c r="AE44" s="141">
        <v>39.509</v>
      </c>
      <c r="AF44" s="144"/>
      <c r="AG44" s="141">
        <v>39.698999999999998</v>
      </c>
      <c r="AH44" s="141">
        <v>39.481000000000002</v>
      </c>
      <c r="AI44" s="43"/>
      <c r="AJ44" s="141">
        <v>39.566000000000003</v>
      </c>
      <c r="AK44" s="141">
        <v>39.692</v>
      </c>
      <c r="AL44" s="79"/>
      <c r="AM44" s="43"/>
      <c r="AN44" s="141">
        <v>39.807000000000002</v>
      </c>
      <c r="AO44" s="141">
        <v>39.834000000000003</v>
      </c>
      <c r="AP44" s="141">
        <v>39.238999999999997</v>
      </c>
      <c r="AQ44" s="144"/>
      <c r="AR44" s="141">
        <v>39.445999999999998</v>
      </c>
      <c r="AS44" s="144"/>
      <c r="AT44" s="144"/>
      <c r="AU44" s="43"/>
      <c r="AV44" s="141">
        <v>39.649000000000001</v>
      </c>
      <c r="AW44" s="142">
        <v>39.468000000000004</v>
      </c>
    </row>
    <row r="45" spans="1:49" ht="22.95" customHeight="1">
      <c r="P45" s="140">
        <v>40.082000000000001</v>
      </c>
      <c r="Q45" s="141">
        <v>40.222999999999999</v>
      </c>
      <c r="R45" s="141">
        <v>40.095999999999997</v>
      </c>
      <c r="S45" s="141">
        <v>40.127000000000002</v>
      </c>
      <c r="T45" s="141">
        <v>39.957000000000001</v>
      </c>
      <c r="U45" s="141">
        <v>40.182000000000002</v>
      </c>
      <c r="V45" s="141">
        <v>39.951000000000001</v>
      </c>
      <c r="W45" s="144"/>
      <c r="X45" s="141">
        <v>40.093000000000004</v>
      </c>
      <c r="Y45" s="144"/>
      <c r="Z45" s="141">
        <v>39.497</v>
      </c>
      <c r="AA45" s="141">
        <v>39.905000000000001</v>
      </c>
      <c r="AB45" s="141">
        <v>39.536999999999999</v>
      </c>
      <c r="AC45" s="141">
        <v>39.720999999999997</v>
      </c>
      <c r="AD45" s="141">
        <v>39.954000000000001</v>
      </c>
      <c r="AE45" s="141">
        <v>39.386000000000003</v>
      </c>
      <c r="AF45" s="144"/>
      <c r="AG45" s="141">
        <v>39.607999999999997</v>
      </c>
      <c r="AH45" s="141">
        <v>39.453000000000003</v>
      </c>
      <c r="AI45" s="43"/>
      <c r="AJ45" s="141">
        <v>39.573</v>
      </c>
      <c r="AK45" s="141">
        <v>39.753</v>
      </c>
      <c r="AL45" s="79"/>
      <c r="AM45" s="43"/>
      <c r="AN45" s="141">
        <v>39.558</v>
      </c>
      <c r="AO45" s="141">
        <v>39.651000000000003</v>
      </c>
      <c r="AP45" s="141">
        <v>39.436999999999998</v>
      </c>
      <c r="AQ45" s="144"/>
      <c r="AR45" s="141">
        <v>39.524000000000001</v>
      </c>
      <c r="AS45" s="144"/>
      <c r="AT45" s="144"/>
      <c r="AU45" s="43"/>
      <c r="AV45" s="141">
        <v>39.5</v>
      </c>
      <c r="AW45" s="142">
        <v>39.26</v>
      </c>
    </row>
    <row r="46" spans="1:49" ht="22.95" customHeight="1">
      <c r="P46" s="140">
        <v>40.131999999999998</v>
      </c>
      <c r="Q46" s="141">
        <v>40.170999999999999</v>
      </c>
      <c r="R46" s="141">
        <v>40.131999999999998</v>
      </c>
      <c r="S46" s="141">
        <v>40.22</v>
      </c>
      <c r="T46" s="141">
        <v>40.103999999999999</v>
      </c>
      <c r="U46" s="141">
        <v>40.098999999999997</v>
      </c>
      <c r="V46" s="141">
        <v>40.670999999999999</v>
      </c>
      <c r="W46" s="144"/>
      <c r="X46" s="141">
        <v>39.869</v>
      </c>
      <c r="Y46" s="144"/>
      <c r="Z46" s="141">
        <v>39.58</v>
      </c>
      <c r="AA46" s="141">
        <v>39.780999999999999</v>
      </c>
      <c r="AB46" s="141">
        <v>39.439</v>
      </c>
      <c r="AC46" s="141">
        <v>39.637999999999998</v>
      </c>
      <c r="AD46" s="141">
        <v>39.622</v>
      </c>
      <c r="AE46" s="141">
        <v>39.604999999999997</v>
      </c>
      <c r="AF46" s="144"/>
      <c r="AG46" s="141">
        <v>39.512</v>
      </c>
      <c r="AH46" s="141">
        <v>39.621000000000002</v>
      </c>
      <c r="AI46" s="43"/>
      <c r="AJ46" s="141">
        <v>39.478999999999999</v>
      </c>
      <c r="AK46" s="141">
        <v>40.023000000000003</v>
      </c>
      <c r="AL46" s="79"/>
      <c r="AM46" s="43"/>
      <c r="AN46" s="141">
        <v>39.639000000000003</v>
      </c>
      <c r="AO46" s="141">
        <v>39.533999999999999</v>
      </c>
      <c r="AP46" s="141">
        <v>39.515000000000001</v>
      </c>
      <c r="AQ46" s="144"/>
      <c r="AR46" s="141">
        <v>39.465000000000003</v>
      </c>
      <c r="AS46" s="144"/>
      <c r="AT46" s="144"/>
      <c r="AU46" s="43"/>
      <c r="AV46" s="141">
        <v>39.619999999999997</v>
      </c>
      <c r="AW46" s="142">
        <v>39.351999999999997</v>
      </c>
    </row>
    <row r="47" spans="1:49" ht="22.95" customHeight="1">
      <c r="P47" s="140">
        <v>40.018000000000001</v>
      </c>
      <c r="Q47" s="141">
        <v>40.234000000000002</v>
      </c>
      <c r="R47" s="141">
        <v>40.186</v>
      </c>
      <c r="S47" s="141">
        <v>40.337000000000003</v>
      </c>
      <c r="T47" s="141">
        <v>40.040999999999997</v>
      </c>
      <c r="U47" s="141">
        <v>40.159999999999997</v>
      </c>
      <c r="V47" s="141">
        <v>40.988</v>
      </c>
      <c r="W47" s="144"/>
      <c r="X47" s="141">
        <v>39.921999999999997</v>
      </c>
      <c r="Y47" s="144"/>
      <c r="Z47" s="141">
        <v>39.781999999999996</v>
      </c>
      <c r="AA47" s="141">
        <v>39.75</v>
      </c>
      <c r="AB47" s="141">
        <v>39.472000000000001</v>
      </c>
      <c r="AC47" s="141">
        <v>39.764000000000003</v>
      </c>
      <c r="AD47" s="141">
        <v>39.64</v>
      </c>
      <c r="AE47" s="141">
        <v>39.511000000000003</v>
      </c>
      <c r="AF47" s="144"/>
      <c r="AG47" s="141">
        <v>39.774000000000001</v>
      </c>
      <c r="AH47" s="141">
        <v>39.482999999999997</v>
      </c>
      <c r="AI47" s="43"/>
      <c r="AJ47" s="141">
        <v>39.67</v>
      </c>
      <c r="AK47" s="141">
        <v>39.584000000000003</v>
      </c>
      <c r="AL47" s="79"/>
      <c r="AM47" s="43"/>
      <c r="AN47" s="141">
        <v>39.502000000000002</v>
      </c>
      <c r="AO47" s="141">
        <v>39.584000000000003</v>
      </c>
      <c r="AP47" s="141">
        <v>39.459000000000003</v>
      </c>
      <c r="AQ47" s="144"/>
      <c r="AR47" s="141">
        <v>39.506</v>
      </c>
      <c r="AS47" s="144"/>
      <c r="AT47" s="144"/>
      <c r="AU47" s="43"/>
      <c r="AV47" s="141">
        <v>39.466000000000001</v>
      </c>
      <c r="AW47" s="142">
        <v>39.273000000000003</v>
      </c>
    </row>
    <row r="48" spans="1:49" ht="22.95" customHeight="1">
      <c r="P48" s="140">
        <v>40.107999999999997</v>
      </c>
      <c r="Q48" s="141">
        <v>40.119999999999997</v>
      </c>
      <c r="R48" s="141">
        <v>40.042000000000002</v>
      </c>
      <c r="S48" s="141">
        <v>40.106999999999999</v>
      </c>
      <c r="T48" s="141">
        <v>40.091999999999999</v>
      </c>
      <c r="U48" s="141">
        <v>40.027000000000001</v>
      </c>
      <c r="V48" s="141">
        <v>40.042999999999999</v>
      </c>
      <c r="W48" s="144"/>
      <c r="X48" s="141">
        <v>40.176000000000002</v>
      </c>
      <c r="Y48" s="144"/>
      <c r="Z48" s="141">
        <v>40.235999999999997</v>
      </c>
      <c r="AA48" s="141">
        <v>39.795000000000002</v>
      </c>
      <c r="AB48" s="141">
        <v>39.435000000000002</v>
      </c>
      <c r="AC48" s="141">
        <v>39.768999999999998</v>
      </c>
      <c r="AD48" s="141">
        <v>39.634</v>
      </c>
      <c r="AE48" s="141">
        <v>39.825000000000003</v>
      </c>
      <c r="AF48" s="144"/>
      <c r="AG48" s="141">
        <v>40.488999999999997</v>
      </c>
      <c r="AH48" s="141">
        <v>39.414999999999999</v>
      </c>
      <c r="AI48" s="43"/>
      <c r="AJ48" s="141">
        <v>39.667000000000002</v>
      </c>
      <c r="AK48" s="141">
        <v>39.762</v>
      </c>
      <c r="AL48" s="79"/>
      <c r="AM48" s="43"/>
      <c r="AN48" s="141">
        <v>39.698999999999998</v>
      </c>
      <c r="AO48" s="141">
        <v>39.494</v>
      </c>
      <c r="AP48" s="141">
        <v>39.468000000000004</v>
      </c>
      <c r="AQ48" s="144"/>
      <c r="AR48" s="141">
        <v>39.459000000000003</v>
      </c>
      <c r="AS48" s="144"/>
      <c r="AT48" s="144"/>
      <c r="AU48" s="43"/>
      <c r="AV48" s="141">
        <v>39.503999999999998</v>
      </c>
      <c r="AW48" s="142">
        <v>39.468000000000004</v>
      </c>
    </row>
    <row r="49" spans="16:49">
      <c r="P49" s="140">
        <v>40.008000000000003</v>
      </c>
      <c r="Q49" s="141">
        <v>40.231000000000002</v>
      </c>
      <c r="R49" s="141">
        <v>39.918999999999997</v>
      </c>
      <c r="S49" s="141">
        <v>40.177999999999997</v>
      </c>
      <c r="T49" s="141">
        <v>39.993000000000002</v>
      </c>
      <c r="U49" s="141">
        <v>40.210999999999999</v>
      </c>
      <c r="V49" s="141">
        <v>40.463000000000001</v>
      </c>
      <c r="W49" s="144"/>
      <c r="X49" s="141">
        <v>40.018000000000001</v>
      </c>
      <c r="Y49" s="144"/>
      <c r="Z49" s="141">
        <v>39.539000000000001</v>
      </c>
      <c r="AA49" s="141">
        <v>39.741999999999997</v>
      </c>
      <c r="AB49" s="141">
        <v>39.51</v>
      </c>
      <c r="AC49" s="141">
        <v>39.683</v>
      </c>
      <c r="AD49" s="141">
        <v>39.484000000000002</v>
      </c>
      <c r="AE49" s="141">
        <v>39.591000000000001</v>
      </c>
      <c r="AF49" s="144"/>
      <c r="AG49" s="141">
        <v>39.819000000000003</v>
      </c>
      <c r="AH49" s="141">
        <v>39.423999999999999</v>
      </c>
      <c r="AI49" s="43"/>
      <c r="AJ49" s="141">
        <v>39.640999999999998</v>
      </c>
      <c r="AK49" s="141">
        <v>39.512</v>
      </c>
      <c r="AL49" s="79"/>
      <c r="AM49" s="43"/>
      <c r="AN49" s="141">
        <v>39.588000000000001</v>
      </c>
      <c r="AO49" s="141">
        <v>39.412999999999997</v>
      </c>
      <c r="AP49" s="141">
        <v>39.524000000000001</v>
      </c>
      <c r="AQ49" s="144"/>
      <c r="AR49" s="141">
        <v>39.344999999999999</v>
      </c>
      <c r="AS49" s="144"/>
      <c r="AT49" s="144"/>
      <c r="AU49" s="43"/>
      <c r="AV49" s="141">
        <v>39.494</v>
      </c>
      <c r="AW49" s="142">
        <v>39.604999999999997</v>
      </c>
    </row>
    <row r="50" spans="16:49">
      <c r="P50" s="140">
        <v>40.112000000000002</v>
      </c>
      <c r="Q50" s="141">
        <v>40.119</v>
      </c>
      <c r="R50" s="141">
        <v>40.122</v>
      </c>
      <c r="S50" s="141">
        <v>40.145000000000003</v>
      </c>
      <c r="T50" s="141">
        <v>40.210999999999999</v>
      </c>
      <c r="U50" s="141">
        <v>40.036000000000001</v>
      </c>
      <c r="V50" s="141">
        <v>40.158000000000001</v>
      </c>
      <c r="W50" s="144"/>
      <c r="X50" s="141">
        <v>40.093000000000004</v>
      </c>
      <c r="Y50" s="144"/>
      <c r="Z50" s="141">
        <v>39.756999999999998</v>
      </c>
      <c r="AA50" s="141">
        <v>39.770000000000003</v>
      </c>
      <c r="AB50" s="141">
        <v>39.445999999999998</v>
      </c>
      <c r="AC50" s="141">
        <v>39.826999999999998</v>
      </c>
      <c r="AD50" s="141">
        <v>39.579000000000001</v>
      </c>
      <c r="AE50" s="141">
        <v>39.621000000000002</v>
      </c>
      <c r="AF50" s="144"/>
      <c r="AG50" s="141">
        <v>39.606999999999999</v>
      </c>
      <c r="AH50" s="141">
        <v>39.512999999999998</v>
      </c>
      <c r="AI50" s="43"/>
      <c r="AJ50" s="141">
        <v>40.122999999999998</v>
      </c>
      <c r="AK50" s="141">
        <v>39.697000000000003</v>
      </c>
      <c r="AL50" s="79"/>
      <c r="AM50" s="43"/>
      <c r="AN50" s="141">
        <v>39.491</v>
      </c>
      <c r="AO50" s="141">
        <v>39.466000000000001</v>
      </c>
      <c r="AP50" s="141">
        <v>39.357999999999997</v>
      </c>
      <c r="AQ50" s="144"/>
      <c r="AR50" s="141">
        <v>40.161999999999999</v>
      </c>
      <c r="AS50" s="144"/>
      <c r="AT50" s="144"/>
      <c r="AU50" s="43"/>
      <c r="AV50" s="141">
        <v>39.451000000000001</v>
      </c>
      <c r="AW50" s="142">
        <v>39.384</v>
      </c>
    </row>
    <row r="51" spans="16:49">
      <c r="P51" s="140">
        <v>40.084000000000003</v>
      </c>
      <c r="Q51" s="141">
        <v>40.162999999999997</v>
      </c>
      <c r="R51" s="141">
        <v>40.06</v>
      </c>
      <c r="S51" s="141">
        <v>40.009</v>
      </c>
      <c r="T51" s="141">
        <v>39.798999999999999</v>
      </c>
      <c r="U51" s="141">
        <v>40.220999999999997</v>
      </c>
      <c r="V51" s="141">
        <v>40.338000000000001</v>
      </c>
      <c r="W51" s="144"/>
      <c r="X51" s="141">
        <v>40.042000000000002</v>
      </c>
      <c r="Y51" s="144"/>
      <c r="Z51" s="141">
        <v>39.58</v>
      </c>
      <c r="AA51" s="141">
        <v>39.590000000000003</v>
      </c>
      <c r="AB51" s="141">
        <v>39.512</v>
      </c>
      <c r="AC51" s="141">
        <v>39.780999999999999</v>
      </c>
      <c r="AD51" s="141">
        <v>39.728000000000002</v>
      </c>
      <c r="AE51" s="141">
        <v>39.765999999999998</v>
      </c>
      <c r="AF51" s="144"/>
      <c r="AG51" s="141">
        <v>39.999000000000002</v>
      </c>
      <c r="AH51" s="141">
        <v>40.130000000000003</v>
      </c>
      <c r="AI51" s="43"/>
      <c r="AJ51" s="141">
        <v>39.759</v>
      </c>
      <c r="AK51" s="141">
        <v>39.570999999999998</v>
      </c>
      <c r="AL51" s="79"/>
      <c r="AM51" s="43"/>
      <c r="AN51" s="141">
        <v>40.066000000000003</v>
      </c>
      <c r="AO51" s="141">
        <v>39.408000000000001</v>
      </c>
      <c r="AP51" s="141">
        <v>39.863999999999997</v>
      </c>
      <c r="AQ51" s="144"/>
      <c r="AR51" s="141">
        <v>39.545999999999999</v>
      </c>
      <c r="AS51" s="144"/>
      <c r="AT51" s="144"/>
      <c r="AU51" s="43"/>
      <c r="AV51" s="141">
        <v>39.540999999999997</v>
      </c>
      <c r="AW51" s="142">
        <v>39.398000000000003</v>
      </c>
    </row>
    <row r="52" spans="16:49">
      <c r="P52" s="140">
        <v>40.110999999999997</v>
      </c>
      <c r="Q52" s="141">
        <v>40.139000000000003</v>
      </c>
      <c r="R52" s="141">
        <v>39.999000000000002</v>
      </c>
      <c r="S52" s="141">
        <v>40.01</v>
      </c>
      <c r="T52" s="141">
        <v>40.115000000000002</v>
      </c>
      <c r="U52" s="141">
        <v>40.304000000000002</v>
      </c>
      <c r="V52" s="141">
        <v>40.561</v>
      </c>
      <c r="W52" s="144"/>
      <c r="X52" s="141">
        <v>40.176000000000002</v>
      </c>
      <c r="Y52" s="144"/>
      <c r="Z52" s="141">
        <v>39.613999999999997</v>
      </c>
      <c r="AA52" s="141">
        <v>39.802999999999997</v>
      </c>
      <c r="AB52" s="141">
        <v>39.534999999999997</v>
      </c>
      <c r="AC52" s="141">
        <v>39.569000000000003</v>
      </c>
      <c r="AD52" s="141">
        <v>39.65</v>
      </c>
      <c r="AE52" s="141">
        <v>39.511000000000003</v>
      </c>
      <c r="AF52" s="144"/>
      <c r="AG52" s="141">
        <v>39.643999999999998</v>
      </c>
      <c r="AH52" s="141">
        <v>39.987000000000002</v>
      </c>
      <c r="AI52" s="43"/>
      <c r="AJ52" s="141">
        <v>39.718000000000004</v>
      </c>
      <c r="AK52" s="141">
        <v>39.64</v>
      </c>
      <c r="AL52" s="79"/>
      <c r="AM52" s="43"/>
      <c r="AN52" s="144"/>
      <c r="AO52" s="141">
        <v>39.366</v>
      </c>
      <c r="AP52" s="141">
        <v>39.448999999999998</v>
      </c>
      <c r="AQ52" s="144"/>
      <c r="AR52" s="141">
        <v>39.304000000000002</v>
      </c>
      <c r="AS52" s="144"/>
      <c r="AT52" s="144"/>
      <c r="AU52" s="43"/>
      <c r="AV52" s="141">
        <v>39.898000000000003</v>
      </c>
      <c r="AW52" s="142">
        <v>39.389000000000003</v>
      </c>
    </row>
    <row r="53" spans="16:49">
      <c r="P53" s="140">
        <v>40.033000000000001</v>
      </c>
      <c r="Q53" s="141">
        <v>40.146999999999998</v>
      </c>
      <c r="R53" s="141">
        <v>40.005000000000003</v>
      </c>
      <c r="S53" s="141">
        <v>39.987000000000002</v>
      </c>
      <c r="T53" s="141">
        <v>40.084000000000003</v>
      </c>
      <c r="U53" s="141">
        <v>40.164999999999999</v>
      </c>
      <c r="V53" s="141">
        <v>40.326000000000001</v>
      </c>
      <c r="W53" s="144"/>
      <c r="X53" s="141">
        <v>40.078000000000003</v>
      </c>
      <c r="Y53" s="144"/>
      <c r="Z53" s="141">
        <v>39.753999999999998</v>
      </c>
      <c r="AA53" s="141">
        <v>40.411999999999999</v>
      </c>
      <c r="AB53" s="141">
        <v>40.08</v>
      </c>
      <c r="AC53" s="141">
        <v>39.695999999999998</v>
      </c>
      <c r="AD53" s="141">
        <v>39.622999999999998</v>
      </c>
      <c r="AE53" s="141">
        <v>39.561999999999998</v>
      </c>
      <c r="AF53" s="144"/>
      <c r="AG53" s="141">
        <v>39.4</v>
      </c>
      <c r="AH53" s="141">
        <v>39.399000000000001</v>
      </c>
      <c r="AI53" s="43"/>
      <c r="AJ53" s="141">
        <v>39.624000000000002</v>
      </c>
      <c r="AK53" s="141">
        <v>39.756999999999998</v>
      </c>
      <c r="AL53" s="79"/>
      <c r="AM53" s="43"/>
      <c r="AN53" s="144"/>
      <c r="AO53" s="141">
        <v>39.651000000000003</v>
      </c>
      <c r="AP53" s="141">
        <v>39.279000000000003</v>
      </c>
      <c r="AQ53" s="144"/>
      <c r="AR53" s="141">
        <v>39.564</v>
      </c>
      <c r="AS53" s="144"/>
      <c r="AT53" s="144"/>
      <c r="AU53" s="43"/>
      <c r="AV53" s="141">
        <v>39.688000000000002</v>
      </c>
      <c r="AW53" s="142">
        <v>39.447000000000003</v>
      </c>
    </row>
    <row r="54" spans="16:49">
      <c r="P54" s="140">
        <v>40.073</v>
      </c>
      <c r="Q54" s="141">
        <v>40.048999999999999</v>
      </c>
      <c r="R54" s="141">
        <v>39.963999999999999</v>
      </c>
      <c r="S54" s="141">
        <v>40.146999999999998</v>
      </c>
      <c r="T54" s="141">
        <v>39.991999999999997</v>
      </c>
      <c r="U54" s="141">
        <v>40.206000000000003</v>
      </c>
      <c r="V54" s="141">
        <v>40.320999999999998</v>
      </c>
      <c r="W54" s="43"/>
      <c r="X54" s="43"/>
      <c r="Y54" s="144"/>
      <c r="Z54" s="141">
        <v>39.685000000000002</v>
      </c>
      <c r="AA54" s="141">
        <v>39.808</v>
      </c>
      <c r="AB54" s="141">
        <v>39.762999999999998</v>
      </c>
      <c r="AC54" s="141">
        <v>39.679000000000002</v>
      </c>
      <c r="AD54" s="141">
        <v>39.798000000000002</v>
      </c>
      <c r="AE54" s="141">
        <v>39.921999999999997</v>
      </c>
      <c r="AF54" s="144"/>
      <c r="AG54" s="141">
        <v>39.655999999999999</v>
      </c>
      <c r="AH54" s="141">
        <v>39.558999999999997</v>
      </c>
      <c r="AI54" s="43"/>
      <c r="AJ54" s="141">
        <v>39.619</v>
      </c>
      <c r="AK54" s="141">
        <v>39.67</v>
      </c>
      <c r="AL54" s="79"/>
      <c r="AM54" s="43"/>
      <c r="AN54" s="144"/>
      <c r="AO54" s="141">
        <v>39.478000000000002</v>
      </c>
      <c r="AP54" s="141">
        <v>39.606999999999999</v>
      </c>
      <c r="AQ54" s="43"/>
      <c r="AR54" s="43"/>
      <c r="AS54" s="43"/>
      <c r="AT54" s="144"/>
      <c r="AU54" s="43"/>
      <c r="AV54" s="141">
        <v>39.902000000000001</v>
      </c>
      <c r="AW54" s="142">
        <v>39.259</v>
      </c>
    </row>
    <row r="55" spans="16:49">
      <c r="P55" s="140">
        <v>40.264000000000003</v>
      </c>
      <c r="Q55" s="141">
        <v>40.173999999999999</v>
      </c>
      <c r="R55" s="141">
        <v>40.116999999999997</v>
      </c>
      <c r="S55" s="141">
        <v>39.881999999999998</v>
      </c>
      <c r="T55" s="141">
        <v>39.984999999999999</v>
      </c>
      <c r="U55" s="141">
        <v>40.116999999999997</v>
      </c>
      <c r="V55" s="141">
        <v>40.305999999999997</v>
      </c>
      <c r="W55" s="43"/>
      <c r="X55" s="43"/>
      <c r="Y55" s="144"/>
      <c r="Z55" s="141">
        <v>39.597000000000001</v>
      </c>
      <c r="AA55" s="141">
        <v>39.703000000000003</v>
      </c>
      <c r="AB55" s="141">
        <v>39.591000000000001</v>
      </c>
      <c r="AC55" s="141">
        <v>39.703000000000003</v>
      </c>
      <c r="AD55" s="141">
        <v>39.36</v>
      </c>
      <c r="AE55" s="141">
        <v>39.76</v>
      </c>
      <c r="AF55" s="144"/>
      <c r="AG55" s="141">
        <v>39.807000000000002</v>
      </c>
      <c r="AH55" s="141">
        <v>39.383000000000003</v>
      </c>
      <c r="AI55" s="43"/>
      <c r="AJ55" s="141">
        <v>39.603000000000002</v>
      </c>
      <c r="AK55" s="141">
        <v>39.595999999999997</v>
      </c>
      <c r="AL55" s="79"/>
      <c r="AM55" s="43"/>
      <c r="AN55" s="144"/>
      <c r="AO55" s="141">
        <v>39.478999999999999</v>
      </c>
      <c r="AP55" s="141">
        <v>39.412999999999997</v>
      </c>
      <c r="AQ55" s="43"/>
      <c r="AR55" s="43"/>
      <c r="AS55" s="43"/>
      <c r="AT55" s="144"/>
      <c r="AU55" s="43"/>
      <c r="AV55" s="141">
        <v>40.451999999999998</v>
      </c>
      <c r="AW55" s="142">
        <v>39.435000000000002</v>
      </c>
    </row>
    <row r="56" spans="16:49">
      <c r="P56" s="140">
        <v>40.186999999999998</v>
      </c>
      <c r="Q56" s="141">
        <v>40.4</v>
      </c>
      <c r="R56" s="141">
        <v>40.093000000000004</v>
      </c>
      <c r="S56" s="141">
        <v>39.945</v>
      </c>
      <c r="T56" s="141">
        <v>40.030999999999999</v>
      </c>
      <c r="U56" s="141">
        <v>40.326000000000001</v>
      </c>
      <c r="V56" s="141">
        <v>40.241</v>
      </c>
      <c r="W56" s="43"/>
      <c r="X56" s="43"/>
      <c r="Y56" s="144"/>
      <c r="Z56" s="141">
        <v>39.805999999999997</v>
      </c>
      <c r="AA56" s="141">
        <v>39.698</v>
      </c>
      <c r="AB56" s="141">
        <v>39.652000000000001</v>
      </c>
      <c r="AC56" s="141">
        <v>39.712000000000003</v>
      </c>
      <c r="AD56" s="141">
        <v>39.500999999999998</v>
      </c>
      <c r="AE56" s="141">
        <v>39.441000000000003</v>
      </c>
      <c r="AF56" s="144"/>
      <c r="AG56" s="141">
        <v>39.618000000000002</v>
      </c>
      <c r="AH56" s="141">
        <v>39.494999999999997</v>
      </c>
      <c r="AI56" s="43"/>
      <c r="AJ56" s="141">
        <v>39.551000000000002</v>
      </c>
      <c r="AK56" s="141">
        <v>39.512</v>
      </c>
      <c r="AL56" s="79"/>
      <c r="AM56" s="43"/>
      <c r="AN56" s="144"/>
      <c r="AO56" s="141">
        <v>39.613</v>
      </c>
      <c r="AP56" s="141">
        <v>39.453000000000003</v>
      </c>
      <c r="AQ56" s="43"/>
      <c r="AR56" s="43"/>
      <c r="AS56" s="43"/>
      <c r="AT56" s="144"/>
      <c r="AU56" s="43"/>
      <c r="AV56" s="141">
        <v>39.725000000000001</v>
      </c>
      <c r="AW56" s="142">
        <v>39.619999999999997</v>
      </c>
    </row>
    <row r="57" spans="16:49">
      <c r="P57" s="140">
        <v>40.156999999999996</v>
      </c>
      <c r="Q57" s="141">
        <v>40.378</v>
      </c>
      <c r="R57" s="141">
        <v>40.08</v>
      </c>
      <c r="S57" s="141">
        <v>40.188000000000002</v>
      </c>
      <c r="T57" s="141">
        <v>40.180999999999997</v>
      </c>
      <c r="U57" s="141">
        <v>40.298000000000002</v>
      </c>
      <c r="V57" s="141">
        <v>40.338999999999999</v>
      </c>
      <c r="W57" s="43"/>
      <c r="X57" s="43"/>
      <c r="Y57" s="144"/>
      <c r="Z57" s="141">
        <v>39.774999999999999</v>
      </c>
      <c r="AA57" s="141">
        <v>39.610999999999997</v>
      </c>
      <c r="AB57" s="141">
        <v>39.662999999999997</v>
      </c>
      <c r="AC57" s="141">
        <v>39.835999999999999</v>
      </c>
      <c r="AD57" s="141">
        <v>39.685000000000002</v>
      </c>
      <c r="AE57" s="141">
        <v>39.534999999999997</v>
      </c>
      <c r="AF57" s="144"/>
      <c r="AG57" s="141">
        <v>39.558</v>
      </c>
      <c r="AH57" s="141">
        <v>39.283000000000001</v>
      </c>
      <c r="AI57" s="43"/>
      <c r="AJ57" s="141">
        <v>40.094000000000001</v>
      </c>
      <c r="AK57" s="141">
        <v>39.664999999999999</v>
      </c>
      <c r="AL57" s="79"/>
      <c r="AM57" s="43"/>
      <c r="AN57" s="144"/>
      <c r="AO57" s="141">
        <v>39.366</v>
      </c>
      <c r="AP57" s="141">
        <v>39.843000000000004</v>
      </c>
      <c r="AQ57" s="43"/>
      <c r="AR57" s="43"/>
      <c r="AS57" s="43"/>
      <c r="AT57" s="144"/>
      <c r="AU57" s="43"/>
      <c r="AV57" s="141">
        <v>39.67</v>
      </c>
      <c r="AW57" s="142">
        <v>39.813000000000002</v>
      </c>
    </row>
    <row r="58" spans="16:49">
      <c r="P58" s="140">
        <v>40.252000000000002</v>
      </c>
      <c r="Q58" s="141">
        <v>40.201999999999998</v>
      </c>
      <c r="R58" s="141">
        <v>40.194000000000003</v>
      </c>
      <c r="S58" s="141">
        <v>39.957000000000001</v>
      </c>
      <c r="T58" s="141">
        <v>40.302</v>
      </c>
      <c r="U58" s="141">
        <v>40.174999999999997</v>
      </c>
      <c r="V58" s="141">
        <v>40.521000000000001</v>
      </c>
      <c r="W58" s="43"/>
      <c r="X58" s="43"/>
      <c r="Y58" s="144"/>
      <c r="Z58" s="141">
        <v>39.86</v>
      </c>
      <c r="AA58" s="141">
        <v>39.619</v>
      </c>
      <c r="AB58" s="141">
        <v>39.609000000000002</v>
      </c>
      <c r="AC58" s="141">
        <v>39.680999999999997</v>
      </c>
      <c r="AD58" s="141">
        <v>39.746000000000002</v>
      </c>
      <c r="AE58" s="141">
        <v>39.61</v>
      </c>
      <c r="AF58" s="144"/>
      <c r="AG58" s="141">
        <v>39.798999999999999</v>
      </c>
      <c r="AH58" s="141">
        <v>39.470999999999997</v>
      </c>
      <c r="AI58" s="43"/>
      <c r="AJ58" s="144"/>
      <c r="AK58" s="141">
        <v>39.878999999999998</v>
      </c>
      <c r="AL58" s="79"/>
      <c r="AM58" s="43"/>
      <c r="AN58" s="144"/>
      <c r="AO58" s="141">
        <v>39.476999999999997</v>
      </c>
      <c r="AP58" s="141">
        <v>39.404000000000003</v>
      </c>
      <c r="AQ58" s="43"/>
      <c r="AR58" s="43"/>
      <c r="AS58" s="43"/>
      <c r="AT58" s="144"/>
      <c r="AU58" s="43"/>
      <c r="AV58" s="144"/>
      <c r="AW58" s="142">
        <v>39.561</v>
      </c>
    </row>
    <row r="59" spans="16:49">
      <c r="P59" s="140">
        <v>40.134999999999998</v>
      </c>
      <c r="Q59" s="141">
        <v>40.658000000000001</v>
      </c>
      <c r="R59" s="141">
        <v>40.048999999999999</v>
      </c>
      <c r="S59" s="141">
        <v>40.488999999999997</v>
      </c>
      <c r="T59" s="144"/>
      <c r="U59" s="141">
        <v>40.281999999999996</v>
      </c>
      <c r="V59" s="141">
        <v>40.436</v>
      </c>
      <c r="W59" s="43"/>
      <c r="X59" s="43"/>
      <c r="Y59" s="144"/>
      <c r="Z59" s="141">
        <v>39.941000000000003</v>
      </c>
      <c r="AA59" s="141">
        <v>39.619999999999997</v>
      </c>
      <c r="AB59" s="141">
        <v>39.642000000000003</v>
      </c>
      <c r="AC59" s="141">
        <v>39.597999999999999</v>
      </c>
      <c r="AD59" s="141">
        <v>39.527999999999999</v>
      </c>
      <c r="AE59" s="141">
        <v>39.424999999999997</v>
      </c>
      <c r="AF59" s="144"/>
      <c r="AG59" s="141">
        <v>39.570999999999998</v>
      </c>
      <c r="AH59" s="141">
        <v>39.491999999999997</v>
      </c>
      <c r="AI59" s="43"/>
      <c r="AJ59" s="144"/>
      <c r="AK59" s="141">
        <v>39.773000000000003</v>
      </c>
      <c r="AL59" s="79"/>
      <c r="AM59" s="43"/>
      <c r="AN59" s="144"/>
      <c r="AO59" s="141">
        <v>39.606999999999999</v>
      </c>
      <c r="AP59" s="141">
        <v>39.707000000000001</v>
      </c>
      <c r="AQ59" s="43"/>
      <c r="AR59" s="43"/>
      <c r="AS59" s="43"/>
      <c r="AT59" s="144"/>
      <c r="AU59" s="43"/>
      <c r="AV59" s="144"/>
      <c r="AW59" s="142">
        <v>39.627000000000002</v>
      </c>
    </row>
    <row r="60" spans="16:49">
      <c r="P60" s="140">
        <v>40.113</v>
      </c>
      <c r="Q60" s="141">
        <v>40.021999999999998</v>
      </c>
      <c r="R60" s="141">
        <v>39.908999999999999</v>
      </c>
      <c r="S60" s="141">
        <v>40.186999999999998</v>
      </c>
      <c r="T60" s="144"/>
      <c r="U60" s="141">
        <v>40.058999999999997</v>
      </c>
      <c r="V60" s="141">
        <v>40.176000000000002</v>
      </c>
      <c r="W60" s="43"/>
      <c r="X60" s="43"/>
      <c r="Y60" s="144"/>
      <c r="Z60" s="141">
        <v>39.621000000000002</v>
      </c>
      <c r="AA60" s="141">
        <v>39.698</v>
      </c>
      <c r="AB60" s="141">
        <v>39.536999999999999</v>
      </c>
      <c r="AC60" s="141">
        <v>39.764000000000003</v>
      </c>
      <c r="AD60" s="141">
        <v>39.667999999999999</v>
      </c>
      <c r="AE60" s="141">
        <v>40.045000000000002</v>
      </c>
      <c r="AF60" s="144"/>
      <c r="AG60" s="141">
        <v>39.704000000000001</v>
      </c>
      <c r="AH60" s="141">
        <v>39.392000000000003</v>
      </c>
      <c r="AI60" s="43"/>
      <c r="AJ60" s="144"/>
      <c r="AK60" s="141">
        <v>39.695999999999998</v>
      </c>
      <c r="AL60" s="79"/>
      <c r="AM60" s="43"/>
      <c r="AN60" s="144"/>
      <c r="AO60" s="141">
        <v>39.374000000000002</v>
      </c>
      <c r="AP60" s="141">
        <v>39.57</v>
      </c>
      <c r="AQ60" s="43"/>
      <c r="AR60" s="43"/>
      <c r="AS60" s="43"/>
      <c r="AT60" s="144"/>
      <c r="AU60" s="43"/>
      <c r="AV60" s="144"/>
      <c r="AW60" s="142">
        <v>39.950000000000003</v>
      </c>
    </row>
    <row r="61" spans="16:49">
      <c r="P61" s="140">
        <v>40.167000000000002</v>
      </c>
      <c r="Q61" s="141">
        <v>39.896999999999998</v>
      </c>
      <c r="R61" s="141">
        <v>40.002000000000002</v>
      </c>
      <c r="S61" s="141">
        <v>40.125999999999998</v>
      </c>
      <c r="T61" s="144"/>
      <c r="U61" s="141">
        <v>40.134999999999998</v>
      </c>
      <c r="V61" s="141">
        <v>40.302</v>
      </c>
      <c r="W61" s="43"/>
      <c r="X61" s="43"/>
      <c r="Y61" s="144"/>
      <c r="Z61" s="141">
        <v>39.674999999999997</v>
      </c>
      <c r="AA61" s="141">
        <v>39.762</v>
      </c>
      <c r="AB61" s="141">
        <v>39.476999999999997</v>
      </c>
      <c r="AC61" s="141">
        <v>39.832999999999998</v>
      </c>
      <c r="AD61" s="141">
        <v>40.003</v>
      </c>
      <c r="AE61" s="141">
        <v>39.600999999999999</v>
      </c>
      <c r="AF61" s="144"/>
      <c r="AG61" s="141">
        <v>39.625999999999998</v>
      </c>
      <c r="AH61" s="144"/>
      <c r="AI61" s="43"/>
      <c r="AJ61" s="144"/>
      <c r="AK61" s="141">
        <v>39.851999999999997</v>
      </c>
      <c r="AL61" s="79"/>
      <c r="AM61" s="43"/>
      <c r="AN61" s="144"/>
      <c r="AO61" s="141">
        <v>39.372999999999998</v>
      </c>
      <c r="AP61" s="141">
        <v>39.786999999999999</v>
      </c>
      <c r="AQ61" s="43"/>
      <c r="AR61" s="43"/>
      <c r="AS61" s="43"/>
      <c r="AT61" s="144"/>
      <c r="AU61" s="43"/>
      <c r="AV61" s="144"/>
      <c r="AW61" s="142">
        <v>39.787999999999997</v>
      </c>
    </row>
    <row r="62" spans="16:49">
      <c r="P62" s="140">
        <v>40.279000000000003</v>
      </c>
      <c r="Q62" s="141">
        <v>39.942</v>
      </c>
      <c r="R62" s="141">
        <v>40.000999999999998</v>
      </c>
      <c r="S62" s="141">
        <v>39.941000000000003</v>
      </c>
      <c r="T62" s="144"/>
      <c r="U62" s="141">
        <v>40.146999999999998</v>
      </c>
      <c r="V62" s="141">
        <v>40.052999999999997</v>
      </c>
      <c r="W62" s="43"/>
      <c r="X62" s="43"/>
      <c r="Y62" s="144"/>
      <c r="Z62" s="141">
        <v>39.859000000000002</v>
      </c>
      <c r="AA62" s="141">
        <v>39.767000000000003</v>
      </c>
      <c r="AB62" s="141">
        <v>39.500999999999998</v>
      </c>
      <c r="AC62" s="141">
        <v>39.795000000000002</v>
      </c>
      <c r="AD62" s="141">
        <v>39.682000000000002</v>
      </c>
      <c r="AE62" s="141">
        <v>39.676000000000002</v>
      </c>
      <c r="AF62" s="144"/>
      <c r="AG62" s="141">
        <v>39.790999999999997</v>
      </c>
      <c r="AH62" s="144"/>
      <c r="AI62" s="43"/>
      <c r="AJ62" s="144"/>
      <c r="AK62" s="141">
        <v>39.752000000000002</v>
      </c>
      <c r="AL62" s="79"/>
      <c r="AM62" s="43"/>
      <c r="AN62" s="144"/>
      <c r="AO62" s="141">
        <v>39.575000000000003</v>
      </c>
      <c r="AP62" s="141">
        <v>40.094999999999999</v>
      </c>
      <c r="AQ62" s="43"/>
      <c r="AR62" s="43"/>
      <c r="AS62" s="43"/>
      <c r="AT62" s="144"/>
      <c r="AU62" s="43"/>
      <c r="AV62" s="144"/>
      <c r="AW62" s="142">
        <v>39.643999999999998</v>
      </c>
    </row>
    <row r="63" spans="16:49">
      <c r="P63" s="140">
        <v>39.979999999999997</v>
      </c>
      <c r="Q63" s="141">
        <v>40.070999999999998</v>
      </c>
      <c r="R63" s="141">
        <v>41.314</v>
      </c>
      <c r="S63" s="141">
        <v>40.195</v>
      </c>
      <c r="T63" s="144"/>
      <c r="U63" s="141">
        <v>41.034999999999997</v>
      </c>
      <c r="V63" s="141">
        <v>40.226999999999997</v>
      </c>
      <c r="W63" s="43"/>
      <c r="X63" s="43"/>
      <c r="Y63" s="144"/>
      <c r="Z63" s="141">
        <v>39.869999999999997</v>
      </c>
      <c r="AA63" s="141">
        <v>39.667999999999999</v>
      </c>
      <c r="AB63" s="141">
        <v>39.341999999999999</v>
      </c>
      <c r="AC63" s="141">
        <v>40.088000000000001</v>
      </c>
      <c r="AD63" s="141">
        <v>39.588999999999999</v>
      </c>
      <c r="AE63" s="141">
        <v>39.585999999999999</v>
      </c>
      <c r="AF63" s="144"/>
      <c r="AG63" s="141">
        <v>39.576999999999998</v>
      </c>
      <c r="AH63" s="144"/>
      <c r="AI63" s="43"/>
      <c r="AJ63" s="144"/>
      <c r="AK63" s="141">
        <v>39.848999999999997</v>
      </c>
      <c r="AL63" s="79"/>
      <c r="AM63" s="43"/>
      <c r="AN63" s="144"/>
      <c r="AO63" s="141">
        <v>39.465000000000003</v>
      </c>
      <c r="AP63" s="141">
        <v>39.36</v>
      </c>
      <c r="AQ63" s="43"/>
      <c r="AR63" s="43"/>
      <c r="AS63" s="43"/>
      <c r="AT63" s="144"/>
      <c r="AU63" s="43"/>
      <c r="AV63" s="144"/>
      <c r="AW63" s="142">
        <v>39.622999999999998</v>
      </c>
    </row>
    <row r="64" spans="16:49">
      <c r="P64" s="140">
        <v>40.061999999999998</v>
      </c>
      <c r="Q64" s="141">
        <v>40.286999999999999</v>
      </c>
      <c r="R64" s="141">
        <v>40.012999999999998</v>
      </c>
      <c r="S64" s="141">
        <v>40.1</v>
      </c>
      <c r="T64" s="144"/>
      <c r="U64" s="141">
        <v>40.192</v>
      </c>
      <c r="V64" s="141">
        <v>40.390999999999998</v>
      </c>
      <c r="W64" s="43"/>
      <c r="X64" s="43"/>
      <c r="Y64" s="144"/>
      <c r="Z64" s="141">
        <v>39.692999999999998</v>
      </c>
      <c r="AA64" s="141">
        <v>39.578000000000003</v>
      </c>
      <c r="AB64" s="141">
        <v>39.555999999999997</v>
      </c>
      <c r="AC64" s="141">
        <v>39.642000000000003</v>
      </c>
      <c r="AD64" s="141">
        <v>39.956000000000003</v>
      </c>
      <c r="AE64" s="141">
        <v>39.44</v>
      </c>
      <c r="AF64" s="144"/>
      <c r="AG64" s="141">
        <v>39.887</v>
      </c>
      <c r="AH64" s="144"/>
      <c r="AI64" s="43"/>
      <c r="AJ64" s="144"/>
      <c r="AK64" s="141">
        <v>39.619</v>
      </c>
      <c r="AL64" s="216"/>
      <c r="AM64" s="43"/>
      <c r="AN64" s="144"/>
      <c r="AO64" s="141">
        <v>39.482999999999997</v>
      </c>
      <c r="AP64" s="141">
        <v>39.179000000000002</v>
      </c>
      <c r="AQ64" s="43"/>
      <c r="AR64" s="43"/>
      <c r="AS64" s="43"/>
      <c r="AT64" s="144"/>
      <c r="AU64" s="43"/>
      <c r="AV64" s="144"/>
      <c r="AW64" s="142">
        <v>39.639000000000003</v>
      </c>
    </row>
    <row r="65" spans="16:49">
      <c r="P65" s="140">
        <v>39.957999999999998</v>
      </c>
      <c r="Q65" s="141">
        <v>40.008000000000003</v>
      </c>
      <c r="R65" s="141">
        <v>40.253</v>
      </c>
      <c r="S65" s="141">
        <v>39.979999999999997</v>
      </c>
      <c r="T65" s="144"/>
      <c r="U65" s="141">
        <v>40.198</v>
      </c>
      <c r="V65" s="141">
        <v>40.33</v>
      </c>
      <c r="W65" s="43"/>
      <c r="X65" s="43"/>
      <c r="Y65" s="144"/>
      <c r="Z65" s="141">
        <v>39.756</v>
      </c>
      <c r="AA65" s="141">
        <v>39.631</v>
      </c>
      <c r="AB65" s="141">
        <v>39.561999999999998</v>
      </c>
      <c r="AC65" s="141">
        <v>39.744</v>
      </c>
      <c r="AD65" s="141">
        <v>39.728000000000002</v>
      </c>
      <c r="AE65" s="141">
        <v>39.646000000000001</v>
      </c>
      <c r="AF65" s="144"/>
      <c r="AG65" s="141">
        <v>39.722000000000001</v>
      </c>
      <c r="AH65" s="144"/>
      <c r="AI65" s="43"/>
      <c r="AJ65" s="144"/>
      <c r="AK65" s="141">
        <v>39.622999999999998</v>
      </c>
      <c r="AL65" s="144"/>
      <c r="AM65" s="43"/>
      <c r="AN65" s="144"/>
      <c r="AO65" s="141">
        <v>39.319000000000003</v>
      </c>
      <c r="AP65" s="141">
        <v>39.274000000000001</v>
      </c>
      <c r="AQ65" s="43"/>
      <c r="AR65" s="43"/>
      <c r="AS65" s="43"/>
      <c r="AT65" s="144"/>
      <c r="AU65" s="43"/>
      <c r="AV65" s="144"/>
      <c r="AW65" s="142">
        <v>39.353999999999999</v>
      </c>
    </row>
    <row r="66" spans="16:49">
      <c r="P66" s="140">
        <v>40.098999999999997</v>
      </c>
      <c r="Q66" s="141">
        <v>40.115000000000002</v>
      </c>
      <c r="R66" s="141">
        <v>40.131999999999998</v>
      </c>
      <c r="S66" s="141">
        <v>40</v>
      </c>
      <c r="T66" s="144"/>
      <c r="U66" s="141">
        <v>40.154000000000003</v>
      </c>
      <c r="V66" s="141">
        <v>40.487000000000002</v>
      </c>
      <c r="W66" s="43"/>
      <c r="X66" s="43"/>
      <c r="Y66" s="144"/>
      <c r="Z66" s="141">
        <v>39.97</v>
      </c>
      <c r="AA66" s="141">
        <v>39.704000000000001</v>
      </c>
      <c r="AB66" s="141">
        <v>39.473999999999997</v>
      </c>
      <c r="AC66" s="141">
        <v>39.601999999999997</v>
      </c>
      <c r="AD66" s="141">
        <v>39.840000000000003</v>
      </c>
      <c r="AE66" s="141">
        <v>39.655999999999999</v>
      </c>
      <c r="AF66" s="144"/>
      <c r="AG66" s="141">
        <v>39.756</v>
      </c>
      <c r="AH66" s="144"/>
      <c r="AI66" s="43"/>
      <c r="AJ66" s="144"/>
      <c r="AK66" s="141">
        <v>39.838999999999999</v>
      </c>
      <c r="AL66" s="144"/>
      <c r="AM66" s="43"/>
      <c r="AN66" s="144"/>
      <c r="AO66" s="141">
        <v>39.442999999999998</v>
      </c>
      <c r="AP66" s="141">
        <v>39.329000000000001</v>
      </c>
      <c r="AQ66" s="43"/>
      <c r="AR66" s="43"/>
      <c r="AS66" s="43"/>
      <c r="AT66" s="144"/>
      <c r="AU66" s="43"/>
      <c r="AV66" s="144"/>
      <c r="AW66" s="142">
        <v>39.457000000000001</v>
      </c>
    </row>
    <row r="67" spans="16:49">
      <c r="P67" s="140">
        <v>40.094000000000001</v>
      </c>
      <c r="Q67" s="141">
        <v>40.136000000000003</v>
      </c>
      <c r="R67" s="141">
        <v>40.084000000000003</v>
      </c>
      <c r="S67" s="141">
        <v>40.045999999999999</v>
      </c>
      <c r="T67" s="144"/>
      <c r="U67" s="141">
        <v>40.256</v>
      </c>
      <c r="V67" s="141">
        <v>41.356999999999999</v>
      </c>
      <c r="W67" s="43"/>
      <c r="X67" s="43"/>
      <c r="Y67" s="144"/>
      <c r="Z67" s="141">
        <v>39.685000000000002</v>
      </c>
      <c r="AA67" s="141">
        <v>39.918999999999997</v>
      </c>
      <c r="AB67" s="141">
        <v>39.499000000000002</v>
      </c>
      <c r="AC67" s="141">
        <v>39.713000000000001</v>
      </c>
      <c r="AD67" s="141">
        <v>39.655000000000001</v>
      </c>
      <c r="AE67" s="141">
        <v>39.642000000000003</v>
      </c>
      <c r="AF67" s="144"/>
      <c r="AG67" s="141">
        <v>39.515999999999998</v>
      </c>
      <c r="AH67" s="144"/>
      <c r="AI67" s="43"/>
      <c r="AJ67" s="144"/>
      <c r="AK67" s="141">
        <v>39.728999999999999</v>
      </c>
      <c r="AL67" s="144"/>
      <c r="AM67" s="43"/>
      <c r="AN67" s="144"/>
      <c r="AO67" s="141">
        <v>39.703000000000003</v>
      </c>
      <c r="AP67" s="141">
        <v>39.462000000000003</v>
      </c>
      <c r="AQ67" s="43"/>
      <c r="AR67" s="43"/>
      <c r="AS67" s="43"/>
      <c r="AT67" s="144"/>
      <c r="AU67" s="43"/>
      <c r="AV67" s="144"/>
      <c r="AW67" s="142">
        <v>39.515999999999998</v>
      </c>
    </row>
    <row r="68" spans="16:49">
      <c r="P68" s="140">
        <v>40.146999999999998</v>
      </c>
      <c r="Q68" s="141">
        <v>40.668999999999997</v>
      </c>
      <c r="R68" s="141">
        <v>40.121000000000002</v>
      </c>
      <c r="S68" s="141">
        <v>40.073</v>
      </c>
      <c r="T68" s="144"/>
      <c r="U68" s="141">
        <v>40.046999999999997</v>
      </c>
      <c r="V68" s="141">
        <v>40.558</v>
      </c>
      <c r="W68" s="43"/>
      <c r="X68" s="43"/>
      <c r="Y68" s="144"/>
      <c r="Z68" s="141">
        <v>39.732999999999997</v>
      </c>
      <c r="AA68" s="141">
        <v>39.820999999999998</v>
      </c>
      <c r="AB68" s="141">
        <v>39.555</v>
      </c>
      <c r="AC68" s="141">
        <v>40.137999999999998</v>
      </c>
      <c r="AD68" s="141">
        <v>40.156999999999996</v>
      </c>
      <c r="AE68" s="141">
        <v>39.942999999999998</v>
      </c>
      <c r="AF68" s="144"/>
      <c r="AG68" s="141">
        <v>39.83</v>
      </c>
      <c r="AH68" s="144"/>
      <c r="AI68" s="43"/>
      <c r="AJ68" s="144"/>
      <c r="AK68" s="141">
        <v>39.677</v>
      </c>
      <c r="AL68" s="144"/>
      <c r="AM68" s="43"/>
      <c r="AN68" s="144"/>
      <c r="AO68" s="141">
        <v>39.725999999999999</v>
      </c>
      <c r="AP68" s="141">
        <v>39.871000000000002</v>
      </c>
      <c r="AQ68" s="43"/>
      <c r="AR68" s="43"/>
      <c r="AS68" s="43"/>
      <c r="AT68" s="144"/>
      <c r="AU68" s="43"/>
      <c r="AV68" s="144"/>
      <c r="AW68" s="142">
        <v>40.161000000000001</v>
      </c>
    </row>
    <row r="69" spans="16:49">
      <c r="P69" s="140">
        <v>40.179000000000002</v>
      </c>
      <c r="Q69" s="141">
        <v>40.070999999999998</v>
      </c>
      <c r="R69" s="141">
        <v>40.01</v>
      </c>
      <c r="S69" s="141">
        <v>40.011000000000003</v>
      </c>
      <c r="T69" s="144"/>
      <c r="U69" s="141">
        <v>40.255000000000003</v>
      </c>
      <c r="V69" s="141">
        <v>40.290999999999997</v>
      </c>
      <c r="W69" s="43"/>
      <c r="X69" s="43"/>
      <c r="Y69" s="144"/>
      <c r="Z69" s="141">
        <v>39.630000000000003</v>
      </c>
      <c r="AA69" s="141">
        <v>39.866</v>
      </c>
      <c r="AB69" s="141">
        <v>39.499000000000002</v>
      </c>
      <c r="AC69" s="141">
        <v>39.881</v>
      </c>
      <c r="AD69" s="144"/>
      <c r="AE69" s="141">
        <v>39.588999999999999</v>
      </c>
      <c r="AF69" s="144"/>
      <c r="AG69" s="141">
        <v>40.454000000000001</v>
      </c>
      <c r="AH69" s="144"/>
      <c r="AI69" s="43"/>
      <c r="AJ69" s="144"/>
      <c r="AK69" s="141">
        <v>39.573999999999998</v>
      </c>
      <c r="AL69" s="144"/>
      <c r="AM69" s="43"/>
      <c r="AN69" s="43"/>
      <c r="AO69" s="43"/>
      <c r="AP69" s="144"/>
      <c r="AQ69" s="43"/>
      <c r="AR69" s="43"/>
      <c r="AS69" s="43"/>
      <c r="AT69" s="144"/>
      <c r="AU69" s="43"/>
      <c r="AV69" s="43"/>
      <c r="AW69" s="78"/>
    </row>
    <row r="70" spans="16:49">
      <c r="P70" s="140">
        <v>40.008000000000003</v>
      </c>
      <c r="Q70" s="141">
        <v>39.875999999999998</v>
      </c>
      <c r="R70" s="141">
        <v>40.027999999999999</v>
      </c>
      <c r="S70" s="141">
        <v>40.204000000000001</v>
      </c>
      <c r="T70" s="144"/>
      <c r="U70" s="141">
        <v>40.048000000000002</v>
      </c>
      <c r="V70" s="141">
        <v>40.6</v>
      </c>
      <c r="W70" s="43"/>
      <c r="X70" s="43"/>
      <c r="Y70" s="144"/>
      <c r="Z70" s="141">
        <v>39.872</v>
      </c>
      <c r="AA70" s="141">
        <v>39.536000000000001</v>
      </c>
      <c r="AB70" s="141">
        <v>39.68</v>
      </c>
      <c r="AC70" s="141">
        <v>39.896000000000001</v>
      </c>
      <c r="AD70" s="144"/>
      <c r="AE70" s="141">
        <v>39.603999999999999</v>
      </c>
      <c r="AF70" s="144"/>
      <c r="AG70" s="141">
        <v>39.700000000000003</v>
      </c>
      <c r="AH70" s="144"/>
      <c r="AI70" s="43"/>
      <c r="AJ70" s="144"/>
      <c r="AK70" s="141">
        <v>39.502000000000002</v>
      </c>
      <c r="AL70" s="144"/>
      <c r="AM70" s="43"/>
      <c r="AN70" s="43"/>
      <c r="AO70" s="43"/>
      <c r="AP70" s="144"/>
      <c r="AQ70" s="144"/>
      <c r="AR70" s="144"/>
      <c r="AS70" s="43"/>
      <c r="AT70" s="144"/>
      <c r="AU70" s="43"/>
      <c r="AV70" s="43"/>
      <c r="AW70" s="78"/>
    </row>
    <row r="71" spans="16:49">
      <c r="P71" s="140">
        <v>40.292999999999999</v>
      </c>
      <c r="Q71" s="141">
        <v>39.889000000000003</v>
      </c>
      <c r="R71" s="141">
        <v>40.241</v>
      </c>
      <c r="S71" s="141">
        <v>40.338000000000001</v>
      </c>
      <c r="T71" s="144"/>
      <c r="U71" s="141">
        <v>40.093000000000004</v>
      </c>
      <c r="V71" s="43"/>
      <c r="W71" s="43"/>
      <c r="X71" s="43"/>
      <c r="Y71" s="144"/>
      <c r="Z71" s="141">
        <v>40.029000000000003</v>
      </c>
      <c r="AA71" s="141">
        <v>39.752000000000002</v>
      </c>
      <c r="AB71" s="141">
        <v>39.46</v>
      </c>
      <c r="AC71" s="141">
        <v>39.817</v>
      </c>
      <c r="AD71" s="144"/>
      <c r="AE71" s="141">
        <v>39.880000000000003</v>
      </c>
      <c r="AF71" s="144"/>
      <c r="AG71" s="141">
        <v>40.136000000000003</v>
      </c>
      <c r="AH71" s="144"/>
      <c r="AI71" s="43"/>
      <c r="AJ71" s="144"/>
      <c r="AK71" s="141">
        <v>39.695</v>
      </c>
      <c r="AL71" s="144"/>
      <c r="AM71" s="43"/>
      <c r="AN71" s="43"/>
      <c r="AO71" s="43"/>
      <c r="AP71" s="144"/>
      <c r="AQ71" s="144"/>
      <c r="AR71" s="144"/>
      <c r="AS71" s="43"/>
      <c r="AT71" s="144"/>
      <c r="AU71" s="43"/>
      <c r="AV71" s="43"/>
      <c r="AW71" s="78"/>
    </row>
    <row r="72" spans="16:49">
      <c r="P72" s="140">
        <v>40.088000000000001</v>
      </c>
      <c r="Q72" s="141">
        <v>40.011000000000003</v>
      </c>
      <c r="R72" s="141">
        <v>40.14</v>
      </c>
      <c r="S72" s="141">
        <v>40.386000000000003</v>
      </c>
      <c r="T72" s="144"/>
      <c r="U72" s="141">
        <v>40.320999999999998</v>
      </c>
      <c r="V72" s="43"/>
      <c r="W72" s="43"/>
      <c r="X72" s="43"/>
      <c r="Y72" s="144"/>
      <c r="Z72" s="141">
        <v>39.881</v>
      </c>
      <c r="AA72" s="141">
        <v>39.715000000000003</v>
      </c>
      <c r="AB72" s="141">
        <v>40.442999999999998</v>
      </c>
      <c r="AC72" s="141">
        <v>39.747</v>
      </c>
      <c r="AD72" s="144"/>
      <c r="AE72" s="144"/>
      <c r="AF72" s="144"/>
      <c r="AG72" s="141">
        <v>39.918999999999997</v>
      </c>
      <c r="AH72" s="144"/>
      <c r="AI72" s="43"/>
      <c r="AJ72" s="144"/>
      <c r="AK72" s="141">
        <v>39.865000000000002</v>
      </c>
      <c r="AL72" s="144"/>
      <c r="AM72" s="43"/>
      <c r="AN72" s="43"/>
      <c r="AO72" s="43"/>
      <c r="AP72" s="144"/>
      <c r="AQ72" s="144"/>
      <c r="AR72" s="144"/>
      <c r="AS72" s="43"/>
      <c r="AT72" s="144"/>
      <c r="AU72" s="43"/>
      <c r="AV72" s="43"/>
      <c r="AW72" s="78"/>
    </row>
    <row r="73" spans="16:49">
      <c r="P73" s="140">
        <v>40.222999999999999</v>
      </c>
      <c r="Q73" s="141">
        <v>40.305</v>
      </c>
      <c r="R73" s="141">
        <v>40.073999999999998</v>
      </c>
      <c r="S73" s="141">
        <v>40.229999999999997</v>
      </c>
      <c r="T73" s="144"/>
      <c r="U73" s="141">
        <v>40.115000000000002</v>
      </c>
      <c r="V73" s="43"/>
      <c r="W73" s="43"/>
      <c r="X73" s="43"/>
      <c r="Y73" s="144"/>
      <c r="Z73" s="141">
        <v>40.226999999999997</v>
      </c>
      <c r="AA73" s="141">
        <v>39.875999999999998</v>
      </c>
      <c r="AB73" s="141">
        <v>39.549999999999997</v>
      </c>
      <c r="AC73" s="141">
        <v>39.917000000000002</v>
      </c>
      <c r="AD73" s="144"/>
      <c r="AE73" s="144"/>
      <c r="AF73" s="144"/>
      <c r="AG73" s="141">
        <v>39.56</v>
      </c>
      <c r="AH73" s="144"/>
      <c r="AI73" s="43"/>
      <c r="AJ73" s="144"/>
      <c r="AK73" s="141">
        <v>39.594999999999999</v>
      </c>
      <c r="AL73" s="144"/>
      <c r="AM73" s="43"/>
      <c r="AN73" s="43"/>
      <c r="AO73" s="43"/>
      <c r="AP73" s="144"/>
      <c r="AQ73" s="144"/>
      <c r="AR73" s="144"/>
      <c r="AS73" s="43"/>
      <c r="AT73" s="144"/>
      <c r="AU73" s="43"/>
      <c r="AV73" s="43"/>
      <c r="AW73" s="78"/>
    </row>
    <row r="74" spans="16:49">
      <c r="P74" s="140">
        <v>40.046999999999997</v>
      </c>
      <c r="Q74" s="141">
        <v>40.332000000000001</v>
      </c>
      <c r="R74" s="141">
        <v>40.046999999999997</v>
      </c>
      <c r="S74" s="141">
        <v>40.000999999999998</v>
      </c>
      <c r="T74" s="144"/>
      <c r="U74" s="141">
        <v>39.962000000000003</v>
      </c>
      <c r="V74" s="43"/>
      <c r="W74" s="43"/>
      <c r="X74" s="43"/>
      <c r="Y74" s="144"/>
      <c r="Z74" s="144"/>
      <c r="AA74" s="141">
        <v>39.838999999999999</v>
      </c>
      <c r="AB74" s="141">
        <v>39.587000000000003</v>
      </c>
      <c r="AC74" s="141">
        <v>39.558999999999997</v>
      </c>
      <c r="AD74" s="144"/>
      <c r="AE74" s="144"/>
      <c r="AF74" s="144"/>
      <c r="AG74" s="141">
        <v>39.880000000000003</v>
      </c>
      <c r="AH74" s="144"/>
      <c r="AI74" s="43"/>
      <c r="AJ74" s="144"/>
      <c r="AK74" s="141">
        <v>39.631</v>
      </c>
      <c r="AL74" s="144"/>
      <c r="AM74" s="43"/>
      <c r="AN74" s="43"/>
      <c r="AO74" s="43"/>
      <c r="AP74" s="144"/>
      <c r="AQ74" s="144"/>
      <c r="AR74" s="144"/>
      <c r="AS74" s="43"/>
      <c r="AT74" s="144"/>
      <c r="AU74" s="43"/>
      <c r="AV74" s="43"/>
      <c r="AW74" s="78"/>
    </row>
    <row r="75" spans="16:49">
      <c r="P75" s="140">
        <v>40.119999999999997</v>
      </c>
      <c r="Q75" s="141">
        <v>39.941000000000003</v>
      </c>
      <c r="R75" s="141">
        <v>40.209000000000003</v>
      </c>
      <c r="S75" s="141">
        <v>40.149000000000001</v>
      </c>
      <c r="T75" s="144"/>
      <c r="U75" s="141">
        <v>40.076999999999998</v>
      </c>
      <c r="V75" s="43"/>
      <c r="W75" s="43"/>
      <c r="X75" s="43"/>
      <c r="Y75" s="144"/>
      <c r="Z75" s="144"/>
      <c r="AA75" s="141">
        <v>39.747</v>
      </c>
      <c r="AB75" s="141">
        <v>39.786000000000001</v>
      </c>
      <c r="AC75" s="141">
        <v>39.777000000000001</v>
      </c>
      <c r="AD75" s="144"/>
      <c r="AE75" s="144"/>
      <c r="AF75" s="144"/>
      <c r="AG75" s="141">
        <v>39.719000000000001</v>
      </c>
      <c r="AH75" s="144"/>
      <c r="AI75" s="43"/>
      <c r="AJ75" s="144"/>
      <c r="AK75" s="141">
        <v>40.328000000000003</v>
      </c>
      <c r="AL75" s="144"/>
      <c r="AM75" s="43"/>
      <c r="AN75" s="43"/>
      <c r="AO75" s="43"/>
      <c r="AP75" s="144"/>
      <c r="AQ75" s="144"/>
      <c r="AR75" s="144"/>
      <c r="AS75" s="43"/>
      <c r="AT75" s="144"/>
      <c r="AU75" s="43"/>
      <c r="AV75" s="43"/>
      <c r="AW75" s="78"/>
    </row>
    <row r="76" spans="16:49">
      <c r="P76" s="140">
        <v>39.914000000000001</v>
      </c>
      <c r="Q76" s="141">
        <v>40.100999999999999</v>
      </c>
      <c r="R76" s="141">
        <v>40.472000000000001</v>
      </c>
      <c r="S76" s="141">
        <v>40.094000000000001</v>
      </c>
      <c r="T76" s="144"/>
      <c r="U76" s="141">
        <v>40.045000000000002</v>
      </c>
      <c r="V76" s="43"/>
      <c r="W76" s="43"/>
      <c r="X76" s="43"/>
      <c r="Y76" s="144"/>
      <c r="Z76" s="144"/>
      <c r="AA76" s="141">
        <v>39.71</v>
      </c>
      <c r="AB76" s="141">
        <v>39.462000000000003</v>
      </c>
      <c r="AC76" s="141">
        <v>39.823999999999998</v>
      </c>
      <c r="AD76" s="144"/>
      <c r="AE76" s="144"/>
      <c r="AF76" s="144"/>
      <c r="AG76" s="141">
        <v>39.838999999999999</v>
      </c>
      <c r="AH76" s="144"/>
      <c r="AI76" s="43"/>
      <c r="AJ76" s="144"/>
      <c r="AK76" s="141">
        <v>39.832000000000001</v>
      </c>
      <c r="AL76" s="144"/>
      <c r="AM76" s="43"/>
      <c r="AN76" s="43"/>
      <c r="AO76" s="43"/>
      <c r="AP76" s="144"/>
      <c r="AQ76" s="144"/>
      <c r="AR76" s="144"/>
      <c r="AS76" s="43"/>
      <c r="AT76" s="144"/>
      <c r="AU76" s="43"/>
      <c r="AV76" s="43"/>
      <c r="AW76" s="78"/>
    </row>
    <row r="77" spans="16:49">
      <c r="P77" s="140">
        <v>40.414999999999999</v>
      </c>
      <c r="Q77" s="141">
        <v>40.024000000000001</v>
      </c>
      <c r="R77" s="43"/>
      <c r="S77" s="141">
        <v>40.244</v>
      </c>
      <c r="T77" s="144"/>
      <c r="U77" s="141">
        <v>40.213000000000001</v>
      </c>
      <c r="V77" s="43"/>
      <c r="W77" s="43"/>
      <c r="X77" s="43"/>
      <c r="Y77" s="144"/>
      <c r="Z77" s="144"/>
      <c r="AA77" s="141">
        <v>40.005000000000003</v>
      </c>
      <c r="AB77" s="141">
        <v>39.429000000000002</v>
      </c>
      <c r="AC77" s="141">
        <v>39.927</v>
      </c>
      <c r="AD77" s="144"/>
      <c r="AE77" s="144"/>
      <c r="AF77" s="144"/>
      <c r="AG77" s="141">
        <v>39.783000000000001</v>
      </c>
      <c r="AH77" s="144"/>
      <c r="AI77" s="43"/>
      <c r="AJ77" s="144"/>
      <c r="AK77" s="141">
        <v>39.847000000000001</v>
      </c>
      <c r="AL77" s="144"/>
      <c r="AM77" s="43"/>
      <c r="AN77" s="43"/>
      <c r="AO77" s="43"/>
      <c r="AP77" s="144"/>
      <c r="AQ77" s="144"/>
      <c r="AR77" s="144"/>
      <c r="AS77" s="43"/>
      <c r="AT77" s="144"/>
      <c r="AU77" s="43"/>
      <c r="AV77" s="43"/>
      <c r="AW77" s="78"/>
    </row>
    <row r="78" spans="16:49">
      <c r="P78" s="140">
        <v>40.156999999999996</v>
      </c>
      <c r="Q78" s="141">
        <v>40.04</v>
      </c>
      <c r="R78" s="43"/>
      <c r="S78" s="141">
        <v>40.040999999999997</v>
      </c>
      <c r="T78" s="144"/>
      <c r="U78" s="141">
        <v>39.975000000000001</v>
      </c>
      <c r="V78" s="43"/>
      <c r="W78" s="43"/>
      <c r="X78" s="43"/>
      <c r="Y78" s="144"/>
      <c r="Z78" s="144"/>
      <c r="AA78" s="141">
        <v>39.844999999999999</v>
      </c>
      <c r="AB78" s="141">
        <v>39.415999999999997</v>
      </c>
      <c r="AC78" s="141">
        <v>39.692999999999998</v>
      </c>
      <c r="AD78" s="144"/>
      <c r="AE78" s="144"/>
      <c r="AF78" s="144"/>
      <c r="AG78" s="141">
        <v>39.636000000000003</v>
      </c>
      <c r="AH78" s="144"/>
      <c r="AI78" s="43"/>
      <c r="AJ78" s="144"/>
      <c r="AK78" s="141">
        <v>39.646000000000001</v>
      </c>
      <c r="AL78" s="144"/>
      <c r="AM78" s="43"/>
      <c r="AN78" s="43"/>
      <c r="AO78" s="43"/>
      <c r="AP78" s="144"/>
      <c r="AQ78" s="144"/>
      <c r="AR78" s="144"/>
      <c r="AS78" s="43"/>
      <c r="AT78" s="144"/>
      <c r="AU78" s="43"/>
      <c r="AV78" s="43"/>
      <c r="AW78" s="78"/>
    </row>
    <row r="79" spans="16:49">
      <c r="P79" s="140">
        <v>40.472999999999999</v>
      </c>
      <c r="Q79" s="141">
        <v>39.981999999999999</v>
      </c>
      <c r="R79" s="43"/>
      <c r="S79" s="141">
        <v>40.091999999999999</v>
      </c>
      <c r="T79" s="144"/>
      <c r="U79" s="141">
        <v>40.171999999999997</v>
      </c>
      <c r="V79" s="43"/>
      <c r="W79" s="43"/>
      <c r="X79" s="43"/>
      <c r="Y79" s="144"/>
      <c r="Z79" s="144"/>
      <c r="AA79" s="141">
        <v>39.786000000000001</v>
      </c>
      <c r="AB79" s="141">
        <v>39.435000000000002</v>
      </c>
      <c r="AC79" s="141">
        <v>40.04</v>
      </c>
      <c r="AD79" s="144"/>
      <c r="AE79" s="144"/>
      <c r="AF79" s="144"/>
      <c r="AG79" s="141">
        <v>39.729999999999997</v>
      </c>
      <c r="AH79" s="144"/>
      <c r="AI79" s="43"/>
      <c r="AJ79" s="144"/>
      <c r="AK79" s="141">
        <v>39.76</v>
      </c>
      <c r="AL79" s="144"/>
      <c r="AM79" s="43"/>
      <c r="AN79" s="43"/>
      <c r="AO79" s="43"/>
      <c r="AP79" s="144"/>
      <c r="AQ79" s="144"/>
      <c r="AR79" s="144"/>
      <c r="AS79" s="43"/>
      <c r="AT79" s="144"/>
      <c r="AU79" s="43"/>
      <c r="AV79" s="43"/>
      <c r="AW79" s="78"/>
    </row>
    <row r="80" spans="16:49">
      <c r="P80" s="140">
        <v>40.048999999999999</v>
      </c>
      <c r="Q80" s="141">
        <v>40.003</v>
      </c>
      <c r="R80" s="43"/>
      <c r="S80" s="141">
        <v>40.220999999999997</v>
      </c>
      <c r="T80" s="144"/>
      <c r="U80" s="141">
        <v>40.215000000000003</v>
      </c>
      <c r="V80" s="43"/>
      <c r="W80" s="43"/>
      <c r="X80" s="43"/>
      <c r="Y80" s="144"/>
      <c r="Z80" s="144"/>
      <c r="AA80" s="141">
        <v>39.887999999999998</v>
      </c>
      <c r="AB80" s="141">
        <v>39.457000000000001</v>
      </c>
      <c r="AC80" s="141">
        <v>39.664000000000001</v>
      </c>
      <c r="AD80" s="144"/>
      <c r="AE80" s="144"/>
      <c r="AF80" s="144"/>
      <c r="AG80" s="141">
        <v>39.765000000000001</v>
      </c>
      <c r="AH80" s="144"/>
      <c r="AI80" s="43"/>
      <c r="AJ80" s="144"/>
      <c r="AK80" s="141">
        <v>39.768999999999998</v>
      </c>
      <c r="AL80" s="144"/>
      <c r="AM80" s="43"/>
      <c r="AN80" s="43"/>
      <c r="AO80" s="43"/>
      <c r="AP80" s="144"/>
      <c r="AQ80" s="144"/>
      <c r="AR80" s="144"/>
      <c r="AS80" s="43"/>
      <c r="AT80" s="144"/>
      <c r="AU80" s="43"/>
      <c r="AV80" s="43"/>
      <c r="AW80" s="78"/>
    </row>
    <row r="81" spans="16:49">
      <c r="P81" s="140">
        <v>40.156999999999996</v>
      </c>
      <c r="Q81" s="141">
        <v>40.18</v>
      </c>
      <c r="R81" s="43"/>
      <c r="S81" s="141">
        <v>40.012999999999998</v>
      </c>
      <c r="T81" s="144"/>
      <c r="U81" s="141">
        <v>40.308999999999997</v>
      </c>
      <c r="V81" s="43"/>
      <c r="W81" s="43"/>
      <c r="X81" s="43"/>
      <c r="Y81" s="144"/>
      <c r="Z81" s="144"/>
      <c r="AA81" s="141">
        <v>39.573</v>
      </c>
      <c r="AB81" s="141">
        <v>39.484000000000002</v>
      </c>
      <c r="AC81" s="141">
        <v>39.976999999999997</v>
      </c>
      <c r="AD81" s="144"/>
      <c r="AE81" s="144"/>
      <c r="AF81" s="144"/>
      <c r="AG81" s="141">
        <v>39.659999999999997</v>
      </c>
      <c r="AH81" s="144"/>
      <c r="AI81" s="43"/>
      <c r="AJ81" s="144"/>
      <c r="AK81" s="141">
        <v>39.737000000000002</v>
      </c>
      <c r="AL81" s="144"/>
      <c r="AM81" s="43"/>
      <c r="AN81" s="43"/>
      <c r="AO81" s="43"/>
      <c r="AP81" s="144"/>
      <c r="AQ81" s="144"/>
      <c r="AR81" s="144"/>
      <c r="AS81" s="43"/>
      <c r="AT81" s="144"/>
      <c r="AU81" s="43"/>
      <c r="AV81" s="43"/>
      <c r="AW81" s="78"/>
    </row>
    <row r="82" spans="16:49">
      <c r="P82" s="140">
        <v>40.183999999999997</v>
      </c>
      <c r="Q82" s="141">
        <v>40.335000000000001</v>
      </c>
      <c r="R82" s="43"/>
      <c r="S82" s="141">
        <v>40.25</v>
      </c>
      <c r="T82" s="144"/>
      <c r="U82" s="141">
        <v>40.191000000000003</v>
      </c>
      <c r="V82" s="43"/>
      <c r="W82" s="43"/>
      <c r="X82" s="43"/>
      <c r="Y82" s="144"/>
      <c r="Z82" s="144"/>
      <c r="AA82" s="141">
        <v>39.564</v>
      </c>
      <c r="AB82" s="141">
        <v>39.606000000000002</v>
      </c>
      <c r="AC82" s="144"/>
      <c r="AD82" s="144"/>
      <c r="AE82" s="144"/>
      <c r="AF82" s="144"/>
      <c r="AG82" s="141">
        <v>39.869</v>
      </c>
      <c r="AH82" s="144"/>
      <c r="AI82" s="43"/>
      <c r="AJ82" s="144"/>
      <c r="AK82" s="141">
        <v>39.962000000000003</v>
      </c>
      <c r="AL82" s="144"/>
      <c r="AM82" s="43"/>
      <c r="AN82" s="43"/>
      <c r="AO82" s="43"/>
      <c r="AP82" s="144"/>
      <c r="AQ82" s="144"/>
      <c r="AR82" s="144"/>
      <c r="AS82" s="43"/>
      <c r="AT82" s="144"/>
      <c r="AU82" s="43"/>
      <c r="AV82" s="43"/>
      <c r="AW82" s="78"/>
    </row>
    <row r="83" spans="16:49">
      <c r="P83" s="140">
        <v>40.277000000000001</v>
      </c>
      <c r="Q83" s="141">
        <v>40.386000000000003</v>
      </c>
      <c r="R83" s="43"/>
      <c r="S83" s="141">
        <v>40.252000000000002</v>
      </c>
      <c r="T83" s="144"/>
      <c r="U83" s="141">
        <v>40.246000000000002</v>
      </c>
      <c r="V83" s="43"/>
      <c r="W83" s="43"/>
      <c r="X83" s="43"/>
      <c r="Y83" s="144"/>
      <c r="Z83" s="144"/>
      <c r="AA83" s="141">
        <v>39.796999999999997</v>
      </c>
      <c r="AB83" s="141">
        <v>39.386000000000003</v>
      </c>
      <c r="AC83" s="144"/>
      <c r="AD83" s="144"/>
      <c r="AE83" s="144"/>
      <c r="AF83" s="144"/>
      <c r="AG83" s="141">
        <v>39.594000000000001</v>
      </c>
      <c r="AH83" s="144"/>
      <c r="AI83" s="43"/>
      <c r="AJ83" s="144"/>
      <c r="AK83" s="141">
        <v>39.665999999999997</v>
      </c>
      <c r="AL83" s="144"/>
      <c r="AM83" s="43"/>
      <c r="AN83" s="43"/>
      <c r="AO83" s="43"/>
      <c r="AP83" s="144"/>
      <c r="AQ83" s="144"/>
      <c r="AR83" s="144"/>
      <c r="AS83" s="43"/>
      <c r="AT83" s="144"/>
      <c r="AU83" s="43"/>
      <c r="AV83" s="43"/>
      <c r="AW83" s="78"/>
    </row>
    <row r="84" spans="16:49">
      <c r="P84" s="140">
        <v>40.353000000000002</v>
      </c>
      <c r="Q84" s="141">
        <v>40.222000000000001</v>
      </c>
      <c r="R84" s="43"/>
      <c r="S84" s="141">
        <v>40.061</v>
      </c>
      <c r="T84" s="144"/>
      <c r="U84" s="141">
        <v>39.991</v>
      </c>
      <c r="V84" s="43"/>
      <c r="W84" s="43"/>
      <c r="X84" s="43"/>
      <c r="Y84" s="144"/>
      <c r="Z84" s="144"/>
      <c r="AA84" s="141">
        <v>39.488</v>
      </c>
      <c r="AB84" s="141">
        <v>39.497999999999998</v>
      </c>
      <c r="AC84" s="144"/>
      <c r="AD84" s="144"/>
      <c r="AE84" s="144"/>
      <c r="AF84" s="144"/>
      <c r="AG84" s="141">
        <v>39.831000000000003</v>
      </c>
      <c r="AH84" s="144"/>
      <c r="AI84" s="43"/>
      <c r="AJ84" s="144"/>
      <c r="AK84" s="141">
        <v>39.947000000000003</v>
      </c>
      <c r="AL84" s="144"/>
      <c r="AM84" s="43"/>
      <c r="AN84" s="43"/>
      <c r="AO84" s="43"/>
      <c r="AP84" s="144"/>
      <c r="AQ84" s="144"/>
      <c r="AR84" s="144"/>
      <c r="AS84" s="43"/>
      <c r="AT84" s="144"/>
      <c r="AU84" s="43"/>
      <c r="AV84" s="43"/>
      <c r="AW84" s="78"/>
    </row>
    <row r="85" spans="16:49">
      <c r="P85" s="140">
        <v>40.325000000000003</v>
      </c>
      <c r="Q85" s="141">
        <v>40.323</v>
      </c>
      <c r="R85" s="43"/>
      <c r="S85" s="141">
        <v>40.26</v>
      </c>
      <c r="T85" s="144"/>
      <c r="U85" s="141">
        <v>39.963000000000001</v>
      </c>
      <c r="V85" s="43"/>
      <c r="W85" s="43"/>
      <c r="X85" s="43"/>
      <c r="Y85" s="144"/>
      <c r="Z85" s="144"/>
      <c r="AA85" s="141">
        <v>39.843000000000004</v>
      </c>
      <c r="AB85" s="141">
        <v>39.659999999999997</v>
      </c>
      <c r="AC85" s="144"/>
      <c r="AD85" s="144"/>
      <c r="AE85" s="144"/>
      <c r="AF85" s="144"/>
      <c r="AG85" s="141">
        <v>39.46</v>
      </c>
      <c r="AH85" s="144"/>
      <c r="AI85" s="43"/>
      <c r="AJ85" s="144"/>
      <c r="AK85" s="141">
        <v>39.786000000000001</v>
      </c>
      <c r="AL85" s="144"/>
      <c r="AM85" s="43"/>
      <c r="AN85" s="43"/>
      <c r="AO85" s="43"/>
      <c r="AP85" s="144"/>
      <c r="AQ85" s="144"/>
      <c r="AR85" s="144"/>
      <c r="AS85" s="43"/>
      <c r="AT85" s="144"/>
      <c r="AU85" s="43"/>
      <c r="AV85" s="43"/>
      <c r="AW85" s="78"/>
    </row>
    <row r="86" spans="16:49">
      <c r="P86" s="140">
        <v>40.279000000000003</v>
      </c>
      <c r="Q86" s="141">
        <v>42.398000000000003</v>
      </c>
      <c r="R86" s="43"/>
      <c r="S86" s="141">
        <v>39.975999999999999</v>
      </c>
      <c r="T86" s="144"/>
      <c r="U86" s="141">
        <v>40.472000000000001</v>
      </c>
      <c r="V86" s="43"/>
      <c r="W86" s="43"/>
      <c r="X86" s="43"/>
      <c r="Y86" s="144"/>
      <c r="Z86" s="144"/>
      <c r="AA86" s="141">
        <v>39.65</v>
      </c>
      <c r="AB86" s="141">
        <v>39.454000000000001</v>
      </c>
      <c r="AC86" s="43"/>
      <c r="AD86" s="43"/>
      <c r="AE86" s="144"/>
      <c r="AF86" s="144"/>
      <c r="AG86" s="141">
        <v>39.612000000000002</v>
      </c>
      <c r="AH86" s="144"/>
      <c r="AI86" s="43"/>
      <c r="AJ86" s="144"/>
      <c r="AK86" s="141">
        <v>39.616</v>
      </c>
      <c r="AL86" s="144"/>
      <c r="AM86" s="43"/>
      <c r="AN86" s="43"/>
      <c r="AO86" s="43"/>
      <c r="AP86" s="144"/>
      <c r="AQ86" s="144"/>
      <c r="AR86" s="144"/>
      <c r="AS86" s="43"/>
      <c r="AT86" s="144"/>
      <c r="AU86" s="43"/>
      <c r="AV86" s="43"/>
      <c r="AW86" s="78"/>
    </row>
    <row r="87" spans="16:49">
      <c r="P87" s="140">
        <v>40.177</v>
      </c>
      <c r="Q87" s="141">
        <v>40.735999999999997</v>
      </c>
      <c r="R87" s="43"/>
      <c r="S87" s="141">
        <v>40.415999999999997</v>
      </c>
      <c r="T87" s="144"/>
      <c r="U87" s="141">
        <v>40.44</v>
      </c>
      <c r="V87" s="43"/>
      <c r="W87" s="43"/>
      <c r="X87" s="43"/>
      <c r="Y87" s="144"/>
      <c r="Z87" s="144"/>
      <c r="AA87" s="141">
        <v>39.843000000000004</v>
      </c>
      <c r="AB87" s="141">
        <v>39.799999999999997</v>
      </c>
      <c r="AC87" s="43"/>
      <c r="AD87" s="43"/>
      <c r="AE87" s="144"/>
      <c r="AF87" s="144"/>
      <c r="AG87" s="141">
        <v>39.860999999999997</v>
      </c>
      <c r="AH87" s="144"/>
      <c r="AI87" s="43"/>
      <c r="AJ87" s="144"/>
      <c r="AK87" s="141">
        <v>39.597000000000001</v>
      </c>
      <c r="AL87" s="144"/>
      <c r="AM87" s="43"/>
      <c r="AN87" s="43"/>
      <c r="AO87" s="43"/>
      <c r="AP87" s="144"/>
      <c r="AQ87" s="144"/>
      <c r="AR87" s="144"/>
      <c r="AS87" s="43"/>
      <c r="AT87" s="144"/>
      <c r="AU87" s="43"/>
      <c r="AV87" s="43"/>
      <c r="AW87" s="78"/>
    </row>
    <row r="88" spans="16:49">
      <c r="P88" s="140">
        <v>40.197000000000003</v>
      </c>
      <c r="Q88" s="141">
        <v>40.771000000000001</v>
      </c>
      <c r="R88" s="43"/>
      <c r="S88" s="141">
        <v>40.384</v>
      </c>
      <c r="T88" s="144"/>
      <c r="U88" s="141">
        <v>40.33</v>
      </c>
      <c r="V88" s="43"/>
      <c r="W88" s="43"/>
      <c r="X88" s="43"/>
      <c r="Y88" s="144"/>
      <c r="Z88" s="144"/>
      <c r="AA88" s="141">
        <v>39.789000000000001</v>
      </c>
      <c r="AB88" s="141">
        <v>39.482999999999997</v>
      </c>
      <c r="AC88" s="43"/>
      <c r="AD88" s="43"/>
      <c r="AE88" s="144"/>
      <c r="AF88" s="144"/>
      <c r="AG88" s="141">
        <v>39.600999999999999</v>
      </c>
      <c r="AH88" s="144"/>
      <c r="AI88" s="43"/>
      <c r="AJ88" s="144"/>
      <c r="AK88" s="141">
        <v>39.683</v>
      </c>
      <c r="AL88" s="144"/>
      <c r="AM88" s="43"/>
      <c r="AN88" s="43"/>
      <c r="AO88" s="43"/>
      <c r="AP88" s="144"/>
      <c r="AQ88" s="144"/>
      <c r="AR88" s="144"/>
      <c r="AS88" s="43"/>
      <c r="AT88" s="144"/>
      <c r="AU88" s="43"/>
      <c r="AV88" s="43"/>
      <c r="AW88" s="78"/>
    </row>
    <row r="89" spans="16:49">
      <c r="P89" s="140">
        <v>40.555</v>
      </c>
      <c r="Q89" s="141">
        <v>40.771999999999998</v>
      </c>
      <c r="R89" s="43"/>
      <c r="S89" s="141">
        <v>40.015000000000001</v>
      </c>
      <c r="T89" s="144"/>
      <c r="U89" s="141">
        <v>40.241</v>
      </c>
      <c r="V89" s="43"/>
      <c r="W89" s="43"/>
      <c r="X89" s="43"/>
      <c r="Y89" s="144"/>
      <c r="Z89" s="144"/>
      <c r="AA89" s="141">
        <v>39.746000000000002</v>
      </c>
      <c r="AB89" s="141">
        <v>39.548999999999999</v>
      </c>
      <c r="AC89" s="43"/>
      <c r="AD89" s="43"/>
      <c r="AE89" s="144"/>
      <c r="AF89" s="144"/>
      <c r="AG89" s="141">
        <v>39.825000000000003</v>
      </c>
      <c r="AH89" s="144"/>
      <c r="AI89" s="43"/>
      <c r="AJ89" s="144"/>
      <c r="AK89" s="141">
        <v>39.962000000000003</v>
      </c>
      <c r="AL89" s="144"/>
      <c r="AM89" s="43"/>
      <c r="AN89" s="43"/>
      <c r="AO89" s="43"/>
      <c r="AP89" s="144"/>
      <c r="AQ89" s="144"/>
      <c r="AR89" s="144"/>
      <c r="AS89" s="43"/>
      <c r="AT89" s="144"/>
      <c r="AU89" s="43"/>
      <c r="AV89" s="43"/>
      <c r="AW89" s="78"/>
    </row>
    <row r="90" spans="16:49">
      <c r="P90" s="145"/>
      <c r="Q90" s="141">
        <v>40.679000000000002</v>
      </c>
      <c r="R90" s="43"/>
      <c r="S90" s="141">
        <v>39.957999999999998</v>
      </c>
      <c r="T90" s="144"/>
      <c r="U90" s="141">
        <v>40.085000000000001</v>
      </c>
      <c r="V90" s="43"/>
      <c r="W90" s="43"/>
      <c r="X90" s="43"/>
      <c r="Y90" s="144"/>
      <c r="Z90" s="144"/>
      <c r="AA90" s="141">
        <v>39.933999999999997</v>
      </c>
      <c r="AB90" s="141">
        <v>39.612000000000002</v>
      </c>
      <c r="AC90" s="43"/>
      <c r="AD90" s="43"/>
      <c r="AE90" s="144"/>
      <c r="AF90" s="144"/>
      <c r="AG90" s="141">
        <v>39.537999999999997</v>
      </c>
      <c r="AH90" s="144"/>
      <c r="AI90" s="43"/>
      <c r="AJ90" s="144"/>
      <c r="AK90" s="141">
        <v>39.770000000000003</v>
      </c>
      <c r="AL90" s="144"/>
      <c r="AM90" s="43"/>
      <c r="AN90" s="43"/>
      <c r="AO90" s="43"/>
      <c r="AP90" s="144"/>
      <c r="AQ90" s="144"/>
      <c r="AR90" s="144"/>
      <c r="AS90" s="43"/>
      <c r="AT90" s="144"/>
      <c r="AU90" s="43"/>
      <c r="AV90" s="43"/>
      <c r="AW90" s="78"/>
    </row>
    <row r="91" spans="16:49">
      <c r="P91" s="145"/>
      <c r="Q91" s="141">
        <v>40.698</v>
      </c>
      <c r="R91" s="43"/>
      <c r="S91" s="141">
        <v>40.116999999999997</v>
      </c>
      <c r="T91" s="144"/>
      <c r="U91" s="141">
        <v>40.299999999999997</v>
      </c>
      <c r="V91" s="43"/>
      <c r="W91" s="43"/>
      <c r="X91" s="43"/>
      <c r="Y91" s="144"/>
      <c r="Z91" s="144"/>
      <c r="AA91" s="141">
        <v>39.866</v>
      </c>
      <c r="AB91" s="141">
        <v>40.134999999999998</v>
      </c>
      <c r="AC91" s="43"/>
      <c r="AD91" s="43"/>
      <c r="AE91" s="144"/>
      <c r="AF91" s="144"/>
      <c r="AG91" s="141">
        <v>39.56</v>
      </c>
      <c r="AH91" s="144"/>
      <c r="AI91" s="43"/>
      <c r="AJ91" s="144"/>
      <c r="AK91" s="141">
        <v>39.64</v>
      </c>
      <c r="AL91" s="144"/>
      <c r="AM91" s="43"/>
      <c r="AN91" s="43"/>
      <c r="AO91" s="43"/>
      <c r="AP91" s="144"/>
      <c r="AQ91" s="144"/>
      <c r="AR91" s="144"/>
      <c r="AS91" s="43"/>
      <c r="AT91" s="144"/>
      <c r="AU91" s="43"/>
      <c r="AV91" s="43"/>
      <c r="AW91" s="78"/>
    </row>
    <row r="92" spans="16:49">
      <c r="P92" s="145"/>
      <c r="Q92" s="141">
        <v>40.533000000000001</v>
      </c>
      <c r="R92" s="43"/>
      <c r="S92" s="141">
        <v>40.134</v>
      </c>
      <c r="T92" s="144"/>
      <c r="U92" s="141">
        <v>40.22</v>
      </c>
      <c r="V92" s="43"/>
      <c r="W92" s="43"/>
      <c r="X92" s="43"/>
      <c r="Y92" s="144"/>
      <c r="Z92" s="144"/>
      <c r="AA92" s="141">
        <v>39.863</v>
      </c>
      <c r="AB92" s="141">
        <v>39.527000000000001</v>
      </c>
      <c r="AC92" s="43"/>
      <c r="AD92" s="43"/>
      <c r="AE92" s="144"/>
      <c r="AF92" s="144"/>
      <c r="AG92" s="141">
        <v>39.621000000000002</v>
      </c>
      <c r="AH92" s="144"/>
      <c r="AI92" s="43"/>
      <c r="AJ92" s="144"/>
      <c r="AK92" s="141">
        <v>39.762999999999998</v>
      </c>
      <c r="AL92" s="144"/>
      <c r="AM92" s="43"/>
      <c r="AN92" s="43"/>
      <c r="AO92" s="43"/>
      <c r="AP92" s="144"/>
      <c r="AQ92" s="144"/>
      <c r="AR92" s="144"/>
      <c r="AS92" s="43"/>
      <c r="AT92" s="144"/>
      <c r="AU92" s="43"/>
      <c r="AV92" s="43"/>
      <c r="AW92" s="78"/>
    </row>
    <row r="93" spans="16:49">
      <c r="P93" s="145"/>
      <c r="Q93" s="141">
        <v>40.438000000000002</v>
      </c>
      <c r="R93" s="43"/>
      <c r="S93" s="141">
        <v>40.146999999999998</v>
      </c>
      <c r="T93" s="144"/>
      <c r="U93" s="141">
        <v>40.633000000000003</v>
      </c>
      <c r="V93" s="43"/>
      <c r="W93" s="43"/>
      <c r="X93" s="43"/>
      <c r="Y93" s="144"/>
      <c r="Z93" s="144"/>
      <c r="AA93" s="141">
        <v>40.28</v>
      </c>
      <c r="AB93" s="141">
        <v>39.466000000000001</v>
      </c>
      <c r="AC93" s="43"/>
      <c r="AD93" s="43"/>
      <c r="AE93" s="144"/>
      <c r="AF93" s="144"/>
      <c r="AG93" s="141">
        <v>40.051000000000002</v>
      </c>
      <c r="AH93" s="144"/>
      <c r="AI93" s="43"/>
      <c r="AJ93" s="144"/>
      <c r="AK93" s="144"/>
      <c r="AL93" s="144"/>
      <c r="AM93" s="43"/>
      <c r="AN93" s="43"/>
      <c r="AO93" s="43"/>
      <c r="AP93" s="144"/>
      <c r="AQ93" s="144"/>
      <c r="AR93" s="144"/>
      <c r="AS93" s="43"/>
      <c r="AT93" s="144"/>
      <c r="AU93" s="43"/>
      <c r="AV93" s="43"/>
      <c r="AW93" s="78"/>
    </row>
    <row r="94" spans="16:49">
      <c r="P94" s="145"/>
      <c r="Q94" s="141">
        <v>40.470999999999997</v>
      </c>
      <c r="R94" s="43"/>
      <c r="S94" s="141">
        <v>40.090000000000003</v>
      </c>
      <c r="T94" s="144"/>
      <c r="U94" s="141">
        <v>40.137</v>
      </c>
      <c r="V94" s="43"/>
      <c r="W94" s="43"/>
      <c r="X94" s="43"/>
      <c r="Y94" s="144"/>
      <c r="Z94" s="144"/>
      <c r="AA94" s="141">
        <v>40.076999999999998</v>
      </c>
      <c r="AB94" s="141">
        <v>39.435000000000002</v>
      </c>
      <c r="AC94" s="43"/>
      <c r="AD94" s="43"/>
      <c r="AE94" s="144"/>
      <c r="AF94" s="144"/>
      <c r="AG94" s="141">
        <v>39.795000000000002</v>
      </c>
      <c r="AH94" s="144"/>
      <c r="AI94" s="43"/>
      <c r="AJ94" s="144"/>
      <c r="AK94" s="144"/>
      <c r="AL94" s="43"/>
      <c r="AM94" s="43"/>
      <c r="AN94" s="43"/>
      <c r="AO94" s="43"/>
      <c r="AP94" s="144"/>
      <c r="AQ94" s="144"/>
      <c r="AR94" s="144"/>
      <c r="AS94" s="43"/>
      <c r="AT94" s="144"/>
      <c r="AU94" s="43"/>
      <c r="AV94" s="43"/>
      <c r="AW94" s="78"/>
    </row>
    <row r="95" spans="16:49">
      <c r="P95" s="145"/>
      <c r="Q95" s="141">
        <v>40.454999999999998</v>
      </c>
      <c r="R95" s="43"/>
      <c r="S95" s="141">
        <v>40.238</v>
      </c>
      <c r="T95" s="144"/>
      <c r="U95" s="141">
        <v>40.412999999999997</v>
      </c>
      <c r="V95" s="43"/>
      <c r="W95" s="43"/>
      <c r="X95" s="43"/>
      <c r="Y95" s="144"/>
      <c r="Z95" s="144"/>
      <c r="AA95" s="43"/>
      <c r="AB95" s="141">
        <v>39.488999999999997</v>
      </c>
      <c r="AC95" s="43"/>
      <c r="AD95" s="43"/>
      <c r="AE95" s="144"/>
      <c r="AF95" s="144"/>
      <c r="AG95" s="141">
        <v>39.734999999999999</v>
      </c>
      <c r="AH95" s="144"/>
      <c r="AI95" s="43"/>
      <c r="AJ95" s="144"/>
      <c r="AK95" s="144"/>
      <c r="AL95" s="43"/>
      <c r="AM95" s="43"/>
      <c r="AN95" s="43"/>
      <c r="AO95" s="43"/>
      <c r="AP95" s="144"/>
      <c r="AQ95" s="144"/>
      <c r="AR95" s="144"/>
      <c r="AS95" s="43"/>
      <c r="AT95" s="144"/>
      <c r="AU95" s="43"/>
      <c r="AV95" s="43"/>
      <c r="AW95" s="78"/>
    </row>
    <row r="96" spans="16:49">
      <c r="P96" s="145"/>
      <c r="Q96" s="141">
        <v>40.366999999999997</v>
      </c>
      <c r="R96" s="43"/>
      <c r="S96" s="141">
        <v>40.24</v>
      </c>
      <c r="T96" s="144"/>
      <c r="U96" s="141">
        <v>40.302</v>
      </c>
      <c r="V96" s="43"/>
      <c r="W96" s="43"/>
      <c r="X96" s="43"/>
      <c r="Y96" s="144"/>
      <c r="Z96" s="144"/>
      <c r="AA96" s="43"/>
      <c r="AB96" s="141">
        <v>39.648000000000003</v>
      </c>
      <c r="AC96" s="43"/>
      <c r="AD96" s="43"/>
      <c r="AE96" s="144"/>
      <c r="AF96" s="144"/>
      <c r="AG96" s="141">
        <v>39.844000000000001</v>
      </c>
      <c r="AH96" s="144"/>
      <c r="AI96" s="43"/>
      <c r="AJ96" s="144"/>
      <c r="AK96" s="144"/>
      <c r="AL96" s="43"/>
      <c r="AM96" s="43"/>
      <c r="AN96" s="43"/>
      <c r="AO96" s="43"/>
      <c r="AP96" s="144"/>
      <c r="AQ96" s="144"/>
      <c r="AR96" s="144"/>
      <c r="AS96" s="43"/>
      <c r="AT96" s="144"/>
      <c r="AU96" s="43"/>
      <c r="AV96" s="43"/>
      <c r="AW96" s="78"/>
    </row>
    <row r="97" spans="16:49">
      <c r="P97" s="145"/>
      <c r="Q97" s="141">
        <v>41.045999999999999</v>
      </c>
      <c r="R97" s="79"/>
      <c r="S97" s="141">
        <v>40.045000000000002</v>
      </c>
      <c r="T97" s="144"/>
      <c r="U97" s="141">
        <v>40.128</v>
      </c>
      <c r="V97" s="79"/>
      <c r="W97" s="79"/>
      <c r="X97" s="79"/>
      <c r="Y97" s="144"/>
      <c r="Z97" s="144"/>
      <c r="AA97" s="79"/>
      <c r="AB97" s="141">
        <v>39.633000000000003</v>
      </c>
      <c r="AC97" s="79"/>
      <c r="AD97" s="79"/>
      <c r="AE97" s="144"/>
      <c r="AF97" s="144"/>
      <c r="AG97" s="144"/>
      <c r="AH97" s="79"/>
      <c r="AI97" s="79"/>
      <c r="AJ97" s="144"/>
      <c r="AK97" s="144"/>
      <c r="AL97" s="79"/>
      <c r="AM97" s="79"/>
      <c r="AN97" s="79"/>
      <c r="AO97" s="79"/>
      <c r="AP97" s="144"/>
      <c r="AQ97" s="144"/>
      <c r="AR97" s="144"/>
      <c r="AS97" s="79"/>
      <c r="AT97" s="144"/>
      <c r="AU97" s="79"/>
      <c r="AV97" s="79"/>
      <c r="AW97" s="80"/>
    </row>
    <row r="98" spans="16:49">
      <c r="P98" s="145"/>
      <c r="Q98" s="141">
        <v>40.316000000000003</v>
      </c>
      <c r="R98" s="79"/>
      <c r="S98" s="141">
        <v>40.134</v>
      </c>
      <c r="T98" s="144"/>
      <c r="U98" s="141">
        <v>40.140999999999998</v>
      </c>
      <c r="V98" s="79"/>
      <c r="W98" s="79"/>
      <c r="X98" s="79"/>
      <c r="Y98" s="144"/>
      <c r="Z98" s="144"/>
      <c r="AA98" s="79"/>
      <c r="AB98" s="141">
        <v>39.837000000000003</v>
      </c>
      <c r="AC98" s="79"/>
      <c r="AD98" s="79"/>
      <c r="AE98" s="144"/>
      <c r="AF98" s="144"/>
      <c r="AG98" s="144"/>
      <c r="AH98" s="79"/>
      <c r="AI98" s="79"/>
      <c r="AJ98" s="144"/>
      <c r="AK98" s="144"/>
      <c r="AL98" s="79"/>
      <c r="AM98" s="79"/>
      <c r="AN98" s="79"/>
      <c r="AO98" s="79"/>
      <c r="AP98" s="144"/>
      <c r="AQ98" s="144"/>
      <c r="AR98" s="144"/>
      <c r="AS98" s="79"/>
      <c r="AT98" s="144"/>
      <c r="AU98" s="79"/>
      <c r="AV98" s="79"/>
      <c r="AW98" s="80"/>
    </row>
    <row r="99" spans="16:49">
      <c r="P99" s="145"/>
      <c r="Q99" s="141">
        <v>40.197000000000003</v>
      </c>
      <c r="R99" s="79"/>
      <c r="S99" s="141">
        <v>40.070999999999998</v>
      </c>
      <c r="T99" s="144"/>
      <c r="U99" s="141">
        <v>40.179000000000002</v>
      </c>
      <c r="V99" s="79"/>
      <c r="W99" s="79"/>
      <c r="X99" s="79"/>
      <c r="Y99" s="144"/>
      <c r="Z99" s="144"/>
      <c r="AA99" s="79"/>
      <c r="AB99" s="141">
        <v>39.564999999999998</v>
      </c>
      <c r="AC99" s="79"/>
      <c r="AD99" s="79"/>
      <c r="AE99" s="144"/>
      <c r="AF99" s="144"/>
      <c r="AG99" s="144"/>
      <c r="AH99" s="79"/>
      <c r="AI99" s="79"/>
      <c r="AJ99" s="144"/>
      <c r="AK99" s="144"/>
      <c r="AL99" s="79"/>
      <c r="AM99" s="79"/>
      <c r="AN99" s="79"/>
      <c r="AO99" s="79"/>
      <c r="AP99" s="144"/>
      <c r="AQ99" s="144"/>
      <c r="AR99" s="144"/>
      <c r="AS99" s="79"/>
      <c r="AT99" s="144"/>
      <c r="AU99" s="79"/>
      <c r="AV99" s="79"/>
      <c r="AW99" s="80"/>
    </row>
    <row r="100" spans="16:49">
      <c r="P100" s="145"/>
      <c r="Q100" s="141">
        <v>40.273000000000003</v>
      </c>
      <c r="R100" s="79"/>
      <c r="S100" s="141">
        <v>40.155999999999999</v>
      </c>
      <c r="T100" s="144"/>
      <c r="U100" s="141">
        <v>40.636000000000003</v>
      </c>
      <c r="V100" s="79"/>
      <c r="W100" s="79"/>
      <c r="X100" s="79"/>
      <c r="Y100" s="144"/>
      <c r="Z100" s="144"/>
      <c r="AA100" s="79"/>
      <c r="AB100" s="141">
        <v>39.594999999999999</v>
      </c>
      <c r="AC100" s="79"/>
      <c r="AD100" s="79"/>
      <c r="AE100" s="144"/>
      <c r="AF100" s="144"/>
      <c r="AG100" s="144"/>
      <c r="AH100" s="79"/>
      <c r="AI100" s="79"/>
      <c r="AJ100" s="144"/>
      <c r="AK100" s="144"/>
      <c r="AL100" s="79"/>
      <c r="AM100" s="79"/>
      <c r="AN100" s="79"/>
      <c r="AO100" s="79"/>
      <c r="AP100" s="144"/>
      <c r="AQ100" s="144"/>
      <c r="AR100" s="144"/>
      <c r="AS100" s="79"/>
      <c r="AT100" s="144"/>
      <c r="AU100" s="79"/>
      <c r="AV100" s="79"/>
      <c r="AW100" s="80"/>
    </row>
    <row r="101" spans="16:49">
      <c r="P101" s="145"/>
      <c r="Q101" s="141">
        <v>40.731000000000002</v>
      </c>
      <c r="R101" s="79"/>
      <c r="S101" s="141">
        <v>40.158000000000001</v>
      </c>
      <c r="T101" s="144"/>
      <c r="U101" s="79"/>
      <c r="V101" s="79"/>
      <c r="W101" s="79"/>
      <c r="X101" s="79"/>
      <c r="Y101" s="144"/>
      <c r="Z101" s="144"/>
      <c r="AA101" s="79"/>
      <c r="AB101" s="141">
        <v>39.472999999999999</v>
      </c>
      <c r="AC101" s="79"/>
      <c r="AD101" s="79"/>
      <c r="AE101" s="144"/>
      <c r="AF101" s="144"/>
      <c r="AG101" s="144"/>
      <c r="AH101" s="79"/>
      <c r="AI101" s="79"/>
      <c r="AJ101" s="144"/>
      <c r="AK101" s="144"/>
      <c r="AL101" s="79"/>
      <c r="AM101" s="79"/>
      <c r="AN101" s="79"/>
      <c r="AO101" s="79"/>
      <c r="AP101" s="144"/>
      <c r="AQ101" s="144"/>
      <c r="AR101" s="144"/>
      <c r="AS101" s="79"/>
      <c r="AT101" s="144"/>
      <c r="AU101" s="79"/>
      <c r="AV101" s="79"/>
      <c r="AW101" s="80"/>
    </row>
    <row r="102" spans="16:49">
      <c r="P102" s="145"/>
      <c r="Q102" s="141">
        <v>40.33</v>
      </c>
      <c r="R102" s="79"/>
      <c r="S102" s="141">
        <v>39.985999999999997</v>
      </c>
      <c r="T102" s="144"/>
      <c r="U102" s="79"/>
      <c r="V102" s="79"/>
      <c r="W102" s="79"/>
      <c r="X102" s="79"/>
      <c r="Y102" s="144"/>
      <c r="Z102" s="144"/>
      <c r="AA102" s="79"/>
      <c r="AB102" s="141">
        <v>39.313000000000002</v>
      </c>
      <c r="AC102" s="79"/>
      <c r="AD102" s="79"/>
      <c r="AE102" s="144"/>
      <c r="AF102" s="144"/>
      <c r="AG102" s="144"/>
      <c r="AH102" s="79"/>
      <c r="AI102" s="79"/>
      <c r="AJ102" s="144"/>
      <c r="AK102" s="144"/>
      <c r="AL102" s="79"/>
      <c r="AM102" s="79"/>
      <c r="AN102" s="79"/>
      <c r="AO102" s="79"/>
      <c r="AP102" s="144"/>
      <c r="AQ102" s="144"/>
      <c r="AR102" s="144"/>
      <c r="AS102" s="79"/>
      <c r="AT102" s="144"/>
      <c r="AU102" s="79"/>
      <c r="AV102" s="79"/>
      <c r="AW102" s="80"/>
    </row>
    <row r="103" spans="16:49">
      <c r="P103" s="145"/>
      <c r="Q103" s="141">
        <v>40.655000000000001</v>
      </c>
      <c r="R103" s="79"/>
      <c r="S103" s="141">
        <v>40.564</v>
      </c>
      <c r="T103" s="144"/>
      <c r="U103" s="79"/>
      <c r="V103" s="79"/>
      <c r="W103" s="79"/>
      <c r="X103" s="79"/>
      <c r="Y103" s="144"/>
      <c r="Z103" s="144"/>
      <c r="AA103" s="79"/>
      <c r="AB103" s="141">
        <v>39.558</v>
      </c>
      <c r="AC103" s="79"/>
      <c r="AD103" s="79"/>
      <c r="AE103" s="144"/>
      <c r="AF103" s="144"/>
      <c r="AG103" s="144"/>
      <c r="AH103" s="79"/>
      <c r="AI103" s="79"/>
      <c r="AJ103" s="144"/>
      <c r="AK103" s="144"/>
      <c r="AL103" s="79"/>
      <c r="AM103" s="79"/>
      <c r="AN103" s="79"/>
      <c r="AO103" s="79"/>
      <c r="AP103" s="144"/>
      <c r="AQ103" s="144"/>
      <c r="AR103" s="144"/>
      <c r="AS103" s="79"/>
      <c r="AT103" s="144"/>
      <c r="AU103" s="79"/>
      <c r="AV103" s="79"/>
      <c r="AW103" s="80"/>
    </row>
    <row r="104" spans="16:49">
      <c r="P104" s="145"/>
      <c r="Q104" s="141">
        <v>40.448</v>
      </c>
      <c r="R104" s="79"/>
      <c r="S104" s="141">
        <v>40.771999999999998</v>
      </c>
      <c r="T104" s="144"/>
      <c r="U104" s="79"/>
      <c r="V104" s="79"/>
      <c r="W104" s="79"/>
      <c r="X104" s="79"/>
      <c r="Y104" s="144"/>
      <c r="Z104" s="144"/>
      <c r="AA104" s="79"/>
      <c r="AB104" s="141">
        <v>39.347999999999999</v>
      </c>
      <c r="AC104" s="79"/>
      <c r="AD104" s="79"/>
      <c r="AE104" s="144"/>
      <c r="AF104" s="144"/>
      <c r="AG104" s="144"/>
      <c r="AH104" s="79"/>
      <c r="AI104" s="79"/>
      <c r="AJ104" s="144"/>
      <c r="AK104" s="144"/>
      <c r="AL104" s="79"/>
      <c r="AM104" s="79"/>
      <c r="AN104" s="79"/>
      <c r="AO104" s="79"/>
      <c r="AP104" s="144"/>
      <c r="AQ104" s="144"/>
      <c r="AR104" s="144"/>
      <c r="AS104" s="79"/>
      <c r="AT104" s="144"/>
      <c r="AU104" s="79"/>
      <c r="AV104" s="79"/>
      <c r="AW104" s="80"/>
    </row>
    <row r="105" spans="16:49">
      <c r="P105" s="145"/>
      <c r="Q105" s="141">
        <v>40.218000000000004</v>
      </c>
      <c r="R105" s="79"/>
      <c r="S105" s="141">
        <v>40.104999999999997</v>
      </c>
      <c r="T105" s="144"/>
      <c r="U105" s="79"/>
      <c r="V105" s="79"/>
      <c r="W105" s="79"/>
      <c r="X105" s="79"/>
      <c r="Y105" s="144"/>
      <c r="Z105" s="144"/>
      <c r="AA105" s="79"/>
      <c r="AB105" s="141">
        <v>39.356999999999999</v>
      </c>
      <c r="AC105" s="79"/>
      <c r="AD105" s="79"/>
      <c r="AE105" s="144"/>
      <c r="AF105" s="144"/>
      <c r="AG105" s="144"/>
      <c r="AH105" s="79"/>
      <c r="AI105" s="79"/>
      <c r="AJ105" s="144"/>
      <c r="AK105" s="144"/>
      <c r="AL105" s="79"/>
      <c r="AM105" s="79"/>
      <c r="AN105" s="79"/>
      <c r="AO105" s="79"/>
      <c r="AP105" s="144"/>
      <c r="AQ105" s="144"/>
      <c r="AR105" s="144"/>
      <c r="AS105" s="79"/>
      <c r="AT105" s="144"/>
      <c r="AU105" s="79"/>
      <c r="AV105" s="79"/>
      <c r="AW105" s="80"/>
    </row>
    <row r="106" spans="16:49">
      <c r="P106" s="145"/>
      <c r="Q106" s="141">
        <v>40.204000000000001</v>
      </c>
      <c r="R106" s="79"/>
      <c r="S106" s="141">
        <v>40.124000000000002</v>
      </c>
      <c r="T106" s="144"/>
      <c r="U106" s="79"/>
      <c r="V106" s="79"/>
      <c r="W106" s="79"/>
      <c r="X106" s="79"/>
      <c r="Y106" s="144"/>
      <c r="Z106" s="144"/>
      <c r="AA106" s="79"/>
      <c r="AB106" s="141">
        <v>39.506</v>
      </c>
      <c r="AC106" s="79"/>
      <c r="AD106" s="79"/>
      <c r="AE106" s="144"/>
      <c r="AF106" s="144"/>
      <c r="AG106" s="144"/>
      <c r="AH106" s="79"/>
      <c r="AI106" s="79"/>
      <c r="AJ106" s="144"/>
      <c r="AK106" s="144"/>
      <c r="AL106" s="79"/>
      <c r="AM106" s="79"/>
      <c r="AN106" s="79"/>
      <c r="AO106" s="79"/>
      <c r="AP106" s="144"/>
      <c r="AQ106" s="144"/>
      <c r="AR106" s="144"/>
      <c r="AS106" s="79"/>
      <c r="AT106" s="144"/>
      <c r="AU106" s="79"/>
      <c r="AV106" s="79"/>
      <c r="AW106" s="80"/>
    </row>
    <row r="107" spans="16:49">
      <c r="P107" s="145"/>
      <c r="Q107" s="141">
        <v>40.128999999999998</v>
      </c>
      <c r="R107" s="79"/>
      <c r="S107" s="141">
        <v>40.283000000000001</v>
      </c>
      <c r="T107" s="144"/>
      <c r="U107" s="79"/>
      <c r="V107" s="79"/>
      <c r="W107" s="79"/>
      <c r="X107" s="79"/>
      <c r="Y107" s="144"/>
      <c r="Z107" s="144"/>
      <c r="AA107" s="79"/>
      <c r="AB107" s="141">
        <v>39.667000000000002</v>
      </c>
      <c r="AC107" s="79"/>
      <c r="AD107" s="79"/>
      <c r="AE107" s="144"/>
      <c r="AF107" s="144"/>
      <c r="AG107" s="144"/>
      <c r="AH107" s="79"/>
      <c r="AI107" s="79"/>
      <c r="AJ107" s="144"/>
      <c r="AK107" s="144"/>
      <c r="AL107" s="79"/>
      <c r="AM107" s="79"/>
      <c r="AN107" s="79"/>
      <c r="AO107" s="79"/>
      <c r="AP107" s="144"/>
      <c r="AQ107" s="144"/>
      <c r="AR107" s="144"/>
      <c r="AS107" s="79"/>
      <c r="AT107" s="144"/>
      <c r="AU107" s="79"/>
      <c r="AV107" s="79"/>
      <c r="AW107" s="80"/>
    </row>
    <row r="108" spans="16:49">
      <c r="P108" s="145"/>
      <c r="Q108" s="141">
        <v>40.198999999999998</v>
      </c>
      <c r="R108" s="79"/>
      <c r="S108" s="141">
        <v>40.027999999999999</v>
      </c>
      <c r="T108" s="144"/>
      <c r="U108" s="79"/>
      <c r="V108" s="79"/>
      <c r="W108" s="79"/>
      <c r="X108" s="79"/>
      <c r="Y108" s="144"/>
      <c r="Z108" s="79"/>
      <c r="AA108" s="79"/>
      <c r="AB108" s="141">
        <v>39.930999999999997</v>
      </c>
      <c r="AC108" s="79"/>
      <c r="AD108" s="79"/>
      <c r="AE108" s="144"/>
      <c r="AF108" s="144"/>
      <c r="AG108" s="144"/>
      <c r="AH108" s="79"/>
      <c r="AI108" s="79"/>
      <c r="AJ108" s="144"/>
      <c r="AK108" s="144"/>
      <c r="AL108" s="79"/>
      <c r="AM108" s="79"/>
      <c r="AN108" s="79"/>
      <c r="AO108" s="79"/>
      <c r="AP108" s="144"/>
      <c r="AQ108" s="144"/>
      <c r="AR108" s="144"/>
      <c r="AS108" s="79"/>
      <c r="AT108" s="144"/>
      <c r="AU108" s="79"/>
      <c r="AV108" s="79"/>
      <c r="AW108" s="80"/>
    </row>
    <row r="109" spans="16:49">
      <c r="P109" s="145"/>
      <c r="Q109" s="141">
        <v>40.335000000000001</v>
      </c>
      <c r="R109" s="79"/>
      <c r="S109" s="141">
        <v>40.070999999999998</v>
      </c>
      <c r="T109" s="144"/>
      <c r="U109" s="79"/>
      <c r="V109" s="79"/>
      <c r="W109" s="79"/>
      <c r="X109" s="79"/>
      <c r="Y109" s="144"/>
      <c r="Z109" s="79"/>
      <c r="AA109" s="79"/>
      <c r="AB109" s="141">
        <v>39.539000000000001</v>
      </c>
      <c r="AC109" s="79"/>
      <c r="AD109" s="79"/>
      <c r="AE109" s="144"/>
      <c r="AF109" s="144"/>
      <c r="AG109" s="144"/>
      <c r="AH109" s="79"/>
      <c r="AI109" s="79"/>
      <c r="AJ109" s="144"/>
      <c r="AK109" s="144"/>
      <c r="AL109" s="79"/>
      <c r="AM109" s="79"/>
      <c r="AN109" s="79"/>
      <c r="AO109" s="79"/>
      <c r="AP109" s="144"/>
      <c r="AQ109" s="144"/>
      <c r="AR109" s="144"/>
      <c r="AS109" s="79"/>
      <c r="AT109" s="144"/>
      <c r="AU109" s="79"/>
      <c r="AV109" s="79"/>
      <c r="AW109" s="80"/>
    </row>
    <row r="110" spans="16:49">
      <c r="P110" s="145"/>
      <c r="Q110" s="141">
        <v>40.271999999999998</v>
      </c>
      <c r="R110" s="79"/>
      <c r="S110" s="141">
        <v>39.975999999999999</v>
      </c>
      <c r="T110" s="144"/>
      <c r="U110" s="79"/>
      <c r="V110" s="79"/>
      <c r="W110" s="79"/>
      <c r="X110" s="79"/>
      <c r="Y110" s="144"/>
      <c r="Z110" s="79"/>
      <c r="AA110" s="79"/>
      <c r="AB110" s="141">
        <v>40.86</v>
      </c>
      <c r="AC110" s="79"/>
      <c r="AD110" s="79"/>
      <c r="AE110" s="144"/>
      <c r="AF110" s="144"/>
      <c r="AG110" s="144"/>
      <c r="AH110" s="79"/>
      <c r="AI110" s="79"/>
      <c r="AJ110" s="144"/>
      <c r="AK110" s="144"/>
      <c r="AL110" s="79"/>
      <c r="AM110" s="79"/>
      <c r="AN110" s="79"/>
      <c r="AO110" s="79"/>
      <c r="AP110" s="144"/>
      <c r="AQ110" s="144"/>
      <c r="AR110" s="144"/>
      <c r="AS110" s="79"/>
      <c r="AT110" s="144"/>
      <c r="AU110" s="79"/>
      <c r="AV110" s="79"/>
      <c r="AW110" s="80"/>
    </row>
    <row r="111" spans="16:49">
      <c r="P111" s="145"/>
      <c r="Q111" s="141">
        <v>40.366</v>
      </c>
      <c r="R111" s="79"/>
      <c r="S111" s="141">
        <v>39.978999999999999</v>
      </c>
      <c r="T111" s="144"/>
      <c r="U111" s="79"/>
      <c r="V111" s="79"/>
      <c r="W111" s="79"/>
      <c r="X111" s="79"/>
      <c r="Y111" s="144"/>
      <c r="Z111" s="79"/>
      <c r="AA111" s="79"/>
      <c r="AB111" s="141">
        <v>39.685000000000002</v>
      </c>
      <c r="AC111" s="79"/>
      <c r="AD111" s="79"/>
      <c r="AE111" s="144"/>
      <c r="AF111" s="144"/>
      <c r="AG111" s="144"/>
      <c r="AH111" s="79"/>
      <c r="AI111" s="79"/>
      <c r="AJ111" s="144"/>
      <c r="AK111" s="144"/>
      <c r="AL111" s="79"/>
      <c r="AM111" s="79"/>
      <c r="AN111" s="79"/>
      <c r="AO111" s="79"/>
      <c r="AP111" s="144"/>
      <c r="AQ111" s="144"/>
      <c r="AR111" s="144"/>
      <c r="AS111" s="79"/>
      <c r="AT111" s="144"/>
      <c r="AU111" s="79"/>
      <c r="AV111" s="79"/>
      <c r="AW111" s="80"/>
    </row>
    <row r="112" spans="16:49">
      <c r="P112" s="145"/>
      <c r="Q112" s="141">
        <v>40.478000000000002</v>
      </c>
      <c r="R112" s="79"/>
      <c r="S112" s="141">
        <v>40.042999999999999</v>
      </c>
      <c r="T112" s="144"/>
      <c r="U112" s="79"/>
      <c r="V112" s="79"/>
      <c r="W112" s="79"/>
      <c r="X112" s="79"/>
      <c r="Y112" s="144"/>
      <c r="Z112" s="79"/>
      <c r="AA112" s="79"/>
      <c r="AB112" s="141">
        <v>39.58</v>
      </c>
      <c r="AC112" s="79"/>
      <c r="AD112" s="79"/>
      <c r="AE112" s="144"/>
      <c r="AF112" s="144"/>
      <c r="AG112" s="144"/>
      <c r="AH112" s="79"/>
      <c r="AI112" s="79"/>
      <c r="AJ112" s="144"/>
      <c r="AK112" s="144"/>
      <c r="AL112" s="79"/>
      <c r="AM112" s="79"/>
      <c r="AN112" s="79"/>
      <c r="AO112" s="79"/>
      <c r="AP112" s="144"/>
      <c r="AQ112" s="144"/>
      <c r="AR112" s="144"/>
      <c r="AS112" s="79"/>
      <c r="AT112" s="144"/>
      <c r="AU112" s="79"/>
      <c r="AV112" s="79"/>
      <c r="AW112" s="80"/>
    </row>
    <row r="113" spans="16:49">
      <c r="P113" s="145"/>
      <c r="Q113" s="141">
        <v>40.564999999999998</v>
      </c>
      <c r="R113" s="79"/>
      <c r="S113" s="141">
        <v>40.082999999999998</v>
      </c>
      <c r="T113" s="144"/>
      <c r="U113" s="79"/>
      <c r="V113" s="79"/>
      <c r="W113" s="79"/>
      <c r="X113" s="79"/>
      <c r="Y113" s="144"/>
      <c r="Z113" s="79"/>
      <c r="AA113" s="79"/>
      <c r="AB113" s="141">
        <v>39.44</v>
      </c>
      <c r="AC113" s="79"/>
      <c r="AD113" s="79"/>
      <c r="AE113" s="144"/>
      <c r="AF113" s="144"/>
      <c r="AG113" s="144"/>
      <c r="AH113" s="79"/>
      <c r="AI113" s="79"/>
      <c r="AJ113" s="144"/>
      <c r="AK113" s="144"/>
      <c r="AL113" s="79"/>
      <c r="AM113" s="79"/>
      <c r="AN113" s="79"/>
      <c r="AO113" s="79"/>
      <c r="AP113" s="144"/>
      <c r="AQ113" s="144"/>
      <c r="AR113" s="144"/>
      <c r="AS113" s="79"/>
      <c r="AT113" s="144"/>
      <c r="AU113" s="79"/>
      <c r="AV113" s="79"/>
      <c r="AW113" s="80"/>
    </row>
    <row r="114" spans="16:49">
      <c r="P114" s="145"/>
      <c r="Q114" s="79"/>
      <c r="R114" s="79"/>
      <c r="S114" s="141">
        <v>40.075000000000003</v>
      </c>
      <c r="T114" s="144"/>
      <c r="U114" s="79"/>
      <c r="V114" s="79"/>
      <c r="W114" s="79"/>
      <c r="X114" s="79"/>
      <c r="Y114" s="144"/>
      <c r="Z114" s="79"/>
      <c r="AA114" s="79"/>
      <c r="AB114" s="141">
        <v>39.863</v>
      </c>
      <c r="AC114" s="79"/>
      <c r="AD114" s="79"/>
      <c r="AE114" s="144"/>
      <c r="AF114" s="144"/>
      <c r="AG114" s="144"/>
      <c r="AH114" s="79"/>
      <c r="AI114" s="79"/>
      <c r="AJ114" s="144"/>
      <c r="AK114" s="144"/>
      <c r="AL114" s="79"/>
      <c r="AM114" s="79"/>
      <c r="AN114" s="79"/>
      <c r="AO114" s="79"/>
      <c r="AP114" s="144"/>
      <c r="AQ114" s="144"/>
      <c r="AR114" s="144"/>
      <c r="AS114" s="79"/>
      <c r="AT114" s="144"/>
      <c r="AU114" s="79"/>
      <c r="AV114" s="79"/>
      <c r="AW114" s="80"/>
    </row>
    <row r="115" spans="16:49">
      <c r="P115" s="145"/>
      <c r="Q115" s="79"/>
      <c r="R115" s="79"/>
      <c r="S115" s="141">
        <v>40.165999999999997</v>
      </c>
      <c r="T115" s="144"/>
      <c r="U115" s="79"/>
      <c r="V115" s="79"/>
      <c r="W115" s="79"/>
      <c r="X115" s="79"/>
      <c r="Y115" s="144"/>
      <c r="Z115" s="79"/>
      <c r="AA115" s="79"/>
      <c r="AB115" s="141">
        <v>39.881999999999998</v>
      </c>
      <c r="AC115" s="79"/>
      <c r="AD115" s="79"/>
      <c r="AE115" s="144"/>
      <c r="AF115" s="144"/>
      <c r="AG115" s="144"/>
      <c r="AH115" s="79"/>
      <c r="AI115" s="79"/>
      <c r="AJ115" s="144"/>
      <c r="AK115" s="144"/>
      <c r="AL115" s="79"/>
      <c r="AM115" s="79"/>
      <c r="AN115" s="79"/>
      <c r="AO115" s="79"/>
      <c r="AP115" s="144"/>
      <c r="AQ115" s="144"/>
      <c r="AR115" s="144"/>
      <c r="AS115" s="144"/>
      <c r="AT115" s="144"/>
      <c r="AU115" s="79"/>
      <c r="AV115" s="79"/>
      <c r="AW115" s="80"/>
    </row>
    <row r="116" spans="16:49">
      <c r="P116" s="145"/>
      <c r="Q116" s="79"/>
      <c r="R116" s="79"/>
      <c r="S116" s="141">
        <v>40.243000000000002</v>
      </c>
      <c r="T116" s="144"/>
      <c r="U116" s="79"/>
      <c r="V116" s="79"/>
      <c r="W116" s="79"/>
      <c r="X116" s="79"/>
      <c r="Y116" s="144"/>
      <c r="Z116" s="79"/>
      <c r="AA116" s="79"/>
      <c r="AB116" s="141">
        <v>39.390999999999998</v>
      </c>
      <c r="AC116" s="79"/>
      <c r="AD116" s="79"/>
      <c r="AE116" s="144"/>
      <c r="AF116" s="144"/>
      <c r="AG116" s="144"/>
      <c r="AH116" s="79"/>
      <c r="AI116" s="79"/>
      <c r="AJ116" s="144"/>
      <c r="AK116" s="144"/>
      <c r="AL116" s="79"/>
      <c r="AM116" s="79"/>
      <c r="AN116" s="79"/>
      <c r="AO116" s="79"/>
      <c r="AP116" s="144"/>
      <c r="AQ116" s="144"/>
      <c r="AR116" s="144"/>
      <c r="AS116" s="144"/>
      <c r="AT116" s="144"/>
      <c r="AU116" s="79"/>
      <c r="AV116" s="79"/>
      <c r="AW116" s="80"/>
    </row>
    <row r="117" spans="16:49">
      <c r="P117" s="145"/>
      <c r="Q117" s="79"/>
      <c r="R117" s="79"/>
      <c r="S117" s="141">
        <v>40.103999999999999</v>
      </c>
      <c r="T117" s="144"/>
      <c r="U117" s="79"/>
      <c r="V117" s="79"/>
      <c r="W117" s="79"/>
      <c r="X117" s="79"/>
      <c r="Y117" s="144"/>
      <c r="Z117" s="79"/>
      <c r="AA117" s="79"/>
      <c r="AB117" s="141">
        <v>39.677</v>
      </c>
      <c r="AC117" s="79"/>
      <c r="AD117" s="79"/>
      <c r="AE117" s="144"/>
      <c r="AF117" s="144"/>
      <c r="AG117" s="144"/>
      <c r="AH117" s="79"/>
      <c r="AI117" s="79"/>
      <c r="AJ117" s="144"/>
      <c r="AK117" s="144"/>
      <c r="AL117" s="79"/>
      <c r="AM117" s="79"/>
      <c r="AN117" s="79"/>
      <c r="AO117" s="79"/>
      <c r="AP117" s="144"/>
      <c r="AQ117" s="144"/>
      <c r="AR117" s="144"/>
      <c r="AS117" s="144"/>
      <c r="AT117" s="144"/>
      <c r="AU117" s="79"/>
      <c r="AV117" s="79"/>
      <c r="AW117" s="80"/>
    </row>
    <row r="118" spans="16:49">
      <c r="P118" s="145"/>
      <c r="Q118" s="216"/>
      <c r="R118" s="216"/>
      <c r="S118" s="141">
        <v>40.109000000000002</v>
      </c>
      <c r="T118" s="144"/>
      <c r="U118" s="216"/>
      <c r="V118" s="216"/>
      <c r="W118" s="216"/>
      <c r="X118" s="216"/>
      <c r="Y118" s="144"/>
      <c r="Z118" s="216"/>
      <c r="AA118" s="216"/>
      <c r="AB118" s="141">
        <v>39.503999999999998</v>
      </c>
      <c r="AC118" s="216"/>
      <c r="AD118" s="216"/>
      <c r="AE118" s="144"/>
      <c r="AF118" s="144"/>
      <c r="AG118" s="144"/>
      <c r="AH118" s="216"/>
      <c r="AI118" s="216"/>
      <c r="AJ118" s="144"/>
      <c r="AK118" s="144"/>
      <c r="AL118" s="216"/>
      <c r="AM118" s="216"/>
      <c r="AN118" s="216"/>
      <c r="AO118" s="216"/>
      <c r="AP118" s="144"/>
      <c r="AQ118" s="144"/>
      <c r="AR118" s="144"/>
      <c r="AS118" s="144"/>
      <c r="AT118" s="144"/>
      <c r="AU118" s="216"/>
      <c r="AV118" s="216"/>
      <c r="AW118" s="215"/>
    </row>
    <row r="119" spans="16:49">
      <c r="P119" s="145"/>
      <c r="Q119" s="144"/>
      <c r="R119" s="144"/>
      <c r="S119" s="141">
        <v>40.085000000000001</v>
      </c>
      <c r="T119" s="144"/>
      <c r="U119" s="144"/>
      <c r="V119" s="144"/>
      <c r="W119" s="144"/>
      <c r="X119" s="144"/>
      <c r="Y119" s="144"/>
      <c r="Z119" s="144"/>
      <c r="AA119" s="144"/>
      <c r="AB119" s="141">
        <v>39.616</v>
      </c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6"/>
    </row>
    <row r="120" spans="16:49" ht="15" thickBot="1">
      <c r="P120" s="147"/>
      <c r="Q120" s="148"/>
      <c r="R120" s="148"/>
      <c r="S120" s="149">
        <v>40.682000000000002</v>
      </c>
      <c r="T120" s="148"/>
      <c r="U120" s="148"/>
      <c r="V120" s="148"/>
      <c r="W120" s="148"/>
      <c r="X120" s="148"/>
      <c r="Y120" s="148"/>
      <c r="Z120" s="148"/>
      <c r="AA120" s="148"/>
      <c r="AB120" s="149">
        <v>39.762999999999998</v>
      </c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50"/>
    </row>
  </sheetData>
  <mergeCells count="25">
    <mergeCell ref="A25:A26"/>
    <mergeCell ref="B25:B26"/>
    <mergeCell ref="C25:C26"/>
    <mergeCell ref="I25:I26"/>
    <mergeCell ref="K15:K16"/>
    <mergeCell ref="I15:I16"/>
    <mergeCell ref="C15:C16"/>
    <mergeCell ref="B15:B16"/>
    <mergeCell ref="A15:A16"/>
    <mergeCell ref="J15:J16"/>
    <mergeCell ref="J25:J26"/>
    <mergeCell ref="K25:K26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  <mergeCell ref="J5:K5"/>
    <mergeCell ref="L5:L6"/>
    <mergeCell ref="M5:M6"/>
  </mergeCells>
  <pageMargins left="0.31496062992125984" right="0.31496062992125984" top="0.55118110236220474" bottom="0.11811023622047245" header="0.31496062992125984" footer="0.31496062992125984"/>
  <pageSetup paperSize="9" scale="94" orientation="portrait" verticalDpi="300" r:id="rId1"/>
  <ignoredErrors>
    <ignoredError sqref="D7:G4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W118"/>
  <sheetViews>
    <sheetView topLeftCell="A20" zoomScale="70" zoomScaleNormal="70" workbookViewId="0">
      <selection activeCell="B39" sqref="B39"/>
    </sheetView>
  </sheetViews>
  <sheetFormatPr defaultRowHeight="14.4"/>
  <cols>
    <col min="1" max="1" width="7.33203125" customWidth="1"/>
    <col min="2" max="2" width="23.109375" customWidth="1"/>
    <col min="3" max="3" width="8.88671875" style="1" customWidth="1"/>
    <col min="4" max="6" width="9.44140625" style="1" customWidth="1"/>
    <col min="7" max="7" width="10.6640625" style="1" customWidth="1"/>
    <col min="8" max="8" width="8.44140625" style="1" customWidth="1"/>
    <col min="9" max="9" width="18.5546875" style="1" customWidth="1"/>
    <col min="10" max="10" width="12.88671875" style="1" customWidth="1"/>
    <col min="11" max="11" width="15.33203125" style="1" customWidth="1"/>
    <col min="12" max="12" width="13.5546875" customWidth="1"/>
    <col min="13" max="13" width="22.6640625" customWidth="1"/>
    <col min="14" max="14" width="19.6640625" customWidth="1"/>
    <col min="15" max="15" width="15.44140625" customWidth="1"/>
    <col min="16" max="49" width="6.6640625" customWidth="1"/>
  </cols>
  <sheetData>
    <row r="1" spans="1:49" ht="19.8">
      <c r="A1" s="426" t="s">
        <v>113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49" ht="10.5" customHeight="1"/>
    <row r="3" spans="1:49" ht="15.75" customHeight="1" thickBot="1">
      <c r="A3" s="514" t="s">
        <v>146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</row>
    <row r="4" spans="1:49" ht="15.75" customHeight="1" thickBot="1">
      <c r="A4" s="427"/>
      <c r="B4" s="427"/>
      <c r="C4" s="427"/>
      <c r="D4" s="427"/>
      <c r="E4" s="427"/>
      <c r="F4" s="428"/>
      <c r="G4" s="428"/>
      <c r="H4" s="428"/>
      <c r="I4" s="427"/>
      <c r="J4" s="427"/>
      <c r="K4" s="427"/>
      <c r="P4" s="35">
        <v>1</v>
      </c>
      <c r="Q4" s="36">
        <v>2</v>
      </c>
      <c r="R4" s="36">
        <v>3</v>
      </c>
      <c r="S4" s="36">
        <v>4</v>
      </c>
      <c r="T4" s="36">
        <v>5</v>
      </c>
      <c r="U4" s="36">
        <v>6</v>
      </c>
      <c r="V4" s="36">
        <v>7</v>
      </c>
      <c r="W4" s="36">
        <v>8</v>
      </c>
      <c r="X4" s="36">
        <v>9</v>
      </c>
      <c r="Y4" s="36">
        <v>10</v>
      </c>
      <c r="Z4" s="36">
        <v>10</v>
      </c>
      <c r="AA4" s="36">
        <v>11</v>
      </c>
      <c r="AB4" s="36">
        <v>12</v>
      </c>
      <c r="AC4" s="36">
        <v>13</v>
      </c>
      <c r="AD4" s="36">
        <v>14</v>
      </c>
      <c r="AE4" s="36">
        <v>15</v>
      </c>
      <c r="AF4" s="36">
        <v>16</v>
      </c>
      <c r="AG4" s="36">
        <v>17</v>
      </c>
      <c r="AH4" s="36">
        <v>18</v>
      </c>
      <c r="AI4" s="36">
        <v>19</v>
      </c>
      <c r="AJ4" s="36">
        <v>20</v>
      </c>
      <c r="AK4" s="36">
        <v>21</v>
      </c>
      <c r="AL4" s="36">
        <v>22</v>
      </c>
      <c r="AM4" s="36">
        <v>22</v>
      </c>
      <c r="AN4" s="36">
        <v>23</v>
      </c>
      <c r="AO4" s="36">
        <v>24</v>
      </c>
      <c r="AP4" s="36">
        <v>25</v>
      </c>
      <c r="AQ4" s="36">
        <v>26</v>
      </c>
      <c r="AR4" s="36">
        <v>27</v>
      </c>
      <c r="AS4" s="36">
        <v>28</v>
      </c>
      <c r="AT4" s="36">
        <v>29</v>
      </c>
      <c r="AU4" s="36">
        <v>30</v>
      </c>
      <c r="AV4" s="36">
        <v>31</v>
      </c>
      <c r="AW4" s="36" t="s">
        <v>229</v>
      </c>
    </row>
    <row r="5" spans="1:49" s="1" customFormat="1" ht="24.75" customHeight="1">
      <c r="A5" s="516" t="s">
        <v>7</v>
      </c>
      <c r="B5" s="441" t="s">
        <v>4</v>
      </c>
      <c r="C5" s="519" t="s">
        <v>6</v>
      </c>
      <c r="D5" s="521" t="s">
        <v>0</v>
      </c>
      <c r="E5" s="516" t="s">
        <v>69</v>
      </c>
      <c r="F5" s="437" t="s">
        <v>70</v>
      </c>
      <c r="G5" s="433"/>
      <c r="H5" s="439"/>
      <c r="I5" s="521" t="s">
        <v>142</v>
      </c>
      <c r="J5" s="435" t="s">
        <v>12</v>
      </c>
      <c r="K5" s="525"/>
      <c r="L5" s="526" t="s">
        <v>74</v>
      </c>
      <c r="M5" s="528" t="s">
        <v>75</v>
      </c>
      <c r="P5" s="137">
        <v>41.073999999999998</v>
      </c>
      <c r="Q5" s="138">
        <v>40.820999999999998</v>
      </c>
      <c r="R5" s="138">
        <v>40.811</v>
      </c>
      <c r="S5" s="138">
        <v>41.408999999999999</v>
      </c>
      <c r="T5" s="138">
        <v>41.091999999999999</v>
      </c>
      <c r="U5" s="138">
        <v>41.463000000000001</v>
      </c>
      <c r="V5" s="138">
        <v>42.581000000000003</v>
      </c>
      <c r="W5" s="138">
        <v>41.308999999999997</v>
      </c>
      <c r="X5" s="138">
        <v>41.222999999999999</v>
      </c>
      <c r="Y5" s="138">
        <v>43.362000000000002</v>
      </c>
      <c r="Z5" s="138">
        <v>40.741999999999997</v>
      </c>
      <c r="AA5" s="138">
        <v>41.203000000000003</v>
      </c>
      <c r="AB5" s="138">
        <v>40.787999999999997</v>
      </c>
      <c r="AC5" s="138">
        <v>40.469000000000001</v>
      </c>
      <c r="AD5" s="138">
        <v>40.244999999999997</v>
      </c>
      <c r="AE5" s="138">
        <v>40.694000000000003</v>
      </c>
      <c r="AF5" s="138">
        <v>40.779000000000003</v>
      </c>
      <c r="AG5" s="138">
        <v>40.933999999999997</v>
      </c>
      <c r="AH5" s="138">
        <v>40.225999999999999</v>
      </c>
      <c r="AI5" s="138">
        <v>40.128999999999998</v>
      </c>
      <c r="AJ5" s="138">
        <v>40.712000000000003</v>
      </c>
      <c r="AK5" s="138">
        <v>40.353999999999999</v>
      </c>
      <c r="AL5" s="138">
        <v>40.323</v>
      </c>
      <c r="AM5" s="138">
        <v>40.841000000000001</v>
      </c>
      <c r="AN5" s="138">
        <v>40.716000000000001</v>
      </c>
      <c r="AO5" s="138">
        <v>40.609000000000002</v>
      </c>
      <c r="AP5" s="138">
        <v>40.957999999999998</v>
      </c>
      <c r="AQ5" s="138">
        <v>40.347000000000001</v>
      </c>
      <c r="AR5" s="138">
        <v>40.250999999999998</v>
      </c>
      <c r="AS5" s="138">
        <v>40.295999999999999</v>
      </c>
      <c r="AT5" s="138">
        <v>40.497999999999998</v>
      </c>
      <c r="AU5" s="138">
        <v>40.588000000000001</v>
      </c>
      <c r="AV5" s="138">
        <v>39.872</v>
      </c>
      <c r="AW5" s="139">
        <v>40.405000000000001</v>
      </c>
    </row>
    <row r="6" spans="1:49" s="1" customFormat="1" ht="32.25" customHeight="1" thickBot="1">
      <c r="A6" s="517"/>
      <c r="B6" s="518"/>
      <c r="C6" s="520"/>
      <c r="D6" s="522"/>
      <c r="E6" s="523"/>
      <c r="F6" s="48" t="s">
        <v>71</v>
      </c>
      <c r="G6" s="47" t="s">
        <v>72</v>
      </c>
      <c r="H6" s="11" t="s">
        <v>73</v>
      </c>
      <c r="I6" s="524"/>
      <c r="J6" s="49" t="s">
        <v>3</v>
      </c>
      <c r="K6" s="49" t="s">
        <v>2</v>
      </c>
      <c r="L6" s="527"/>
      <c r="M6" s="529"/>
      <c r="P6" s="140">
        <v>40.957999999999998</v>
      </c>
      <c r="Q6" s="141">
        <v>40.375999999999998</v>
      </c>
      <c r="R6" s="141">
        <v>40.259</v>
      </c>
      <c r="S6" s="141">
        <v>41.454999999999998</v>
      </c>
      <c r="T6" s="141">
        <v>40.524999999999999</v>
      </c>
      <c r="U6" s="141">
        <v>41.765999999999998</v>
      </c>
      <c r="V6" s="141">
        <v>40.548999999999999</v>
      </c>
      <c r="W6" s="141">
        <v>41.051000000000002</v>
      </c>
      <c r="X6" s="141">
        <v>41.100999999999999</v>
      </c>
      <c r="Y6" s="141">
        <v>40.771000000000001</v>
      </c>
      <c r="Z6" s="141">
        <v>40.834000000000003</v>
      </c>
      <c r="AA6" s="141">
        <v>40.61</v>
      </c>
      <c r="AB6" s="141">
        <v>40.58</v>
      </c>
      <c r="AC6" s="141">
        <v>40.286999999999999</v>
      </c>
      <c r="AD6" s="141">
        <v>40.573</v>
      </c>
      <c r="AE6" s="141">
        <v>39.956000000000003</v>
      </c>
      <c r="AF6" s="141">
        <v>40.051000000000002</v>
      </c>
      <c r="AG6" s="141">
        <v>40.786000000000001</v>
      </c>
      <c r="AH6" s="141">
        <v>40.033000000000001</v>
      </c>
      <c r="AI6" s="141">
        <v>41.207000000000001</v>
      </c>
      <c r="AJ6" s="141">
        <v>40.591000000000001</v>
      </c>
      <c r="AK6" s="141">
        <v>39.94</v>
      </c>
      <c r="AL6" s="141">
        <v>40.229999999999997</v>
      </c>
      <c r="AM6" s="141">
        <v>40.625</v>
      </c>
      <c r="AN6" s="141">
        <v>40.343000000000004</v>
      </c>
      <c r="AO6" s="141">
        <v>40.280999999999999</v>
      </c>
      <c r="AP6" s="141">
        <v>40.241999999999997</v>
      </c>
      <c r="AQ6" s="141">
        <v>40.084000000000003</v>
      </c>
      <c r="AR6" s="141">
        <v>39.896999999999998</v>
      </c>
      <c r="AS6" s="141">
        <v>39.826999999999998</v>
      </c>
      <c r="AT6" s="141">
        <v>39.856000000000002</v>
      </c>
      <c r="AU6" s="141">
        <v>39.899000000000001</v>
      </c>
      <c r="AV6" s="141">
        <v>39.930999999999997</v>
      </c>
      <c r="AW6" s="142">
        <v>40.088000000000001</v>
      </c>
    </row>
    <row r="7" spans="1:49" s="2" customFormat="1" ht="24.9" customHeight="1">
      <c r="A7" s="12">
        <v>1</v>
      </c>
      <c r="B7" s="297" t="s">
        <v>199</v>
      </c>
      <c r="C7" s="38">
        <v>44</v>
      </c>
      <c r="D7" s="96">
        <f>COUNTIF(P5:P134,"&gt;00")</f>
        <v>42</v>
      </c>
      <c r="E7" s="97">
        <f>D7</f>
        <v>42</v>
      </c>
      <c r="F7" s="98">
        <f>MIN(P5:P130)</f>
        <v>40.06</v>
      </c>
      <c r="G7" s="98">
        <f>AVERAGE(P5:P136)</f>
        <v>40.437380952380948</v>
      </c>
      <c r="H7" s="99">
        <f>G7-F7</f>
        <v>0.37738095238094616</v>
      </c>
      <c r="I7" s="81">
        <v>1.96875E-2</v>
      </c>
      <c r="J7" s="82">
        <f>I7</f>
        <v>1.96875E-2</v>
      </c>
      <c r="K7" s="154">
        <f>J7</f>
        <v>1.96875E-2</v>
      </c>
      <c r="L7" s="160">
        <v>142.83799999999999</v>
      </c>
      <c r="M7" s="91"/>
      <c r="N7" s="44"/>
      <c r="P7" s="140">
        <v>41.143000000000001</v>
      </c>
      <c r="Q7" s="141">
        <v>40.25</v>
      </c>
      <c r="R7" s="141">
        <v>40.295000000000002</v>
      </c>
      <c r="S7" s="141">
        <v>41.353000000000002</v>
      </c>
      <c r="T7" s="141">
        <v>40.511000000000003</v>
      </c>
      <c r="U7" s="141">
        <v>40.470999999999997</v>
      </c>
      <c r="V7" s="141">
        <v>40.630000000000003</v>
      </c>
      <c r="W7" s="141">
        <v>40.39</v>
      </c>
      <c r="X7" s="141">
        <v>41.183</v>
      </c>
      <c r="Y7" s="141">
        <v>40.604999999999997</v>
      </c>
      <c r="Z7" s="141">
        <v>41.395000000000003</v>
      </c>
      <c r="AA7" s="141">
        <v>40.276000000000003</v>
      </c>
      <c r="AB7" s="141">
        <v>40.484000000000002</v>
      </c>
      <c r="AC7" s="141">
        <v>39.875999999999998</v>
      </c>
      <c r="AD7" s="141">
        <v>40.185000000000002</v>
      </c>
      <c r="AE7" s="141">
        <v>39.957000000000001</v>
      </c>
      <c r="AF7" s="141">
        <v>39.930999999999997</v>
      </c>
      <c r="AG7" s="141">
        <v>40.712000000000003</v>
      </c>
      <c r="AH7" s="141">
        <v>40.054000000000002</v>
      </c>
      <c r="AI7" s="141">
        <v>40.334000000000003</v>
      </c>
      <c r="AJ7" s="141">
        <v>39.914000000000001</v>
      </c>
      <c r="AK7" s="141">
        <v>39.896999999999998</v>
      </c>
      <c r="AL7" s="141">
        <v>39.981000000000002</v>
      </c>
      <c r="AM7" s="141">
        <v>40.658000000000001</v>
      </c>
      <c r="AN7" s="141">
        <v>40.070999999999998</v>
      </c>
      <c r="AO7" s="141">
        <v>40.121000000000002</v>
      </c>
      <c r="AP7" s="141">
        <v>40.113999999999997</v>
      </c>
      <c r="AQ7" s="141">
        <v>40.079000000000001</v>
      </c>
      <c r="AR7" s="141">
        <v>39.688000000000002</v>
      </c>
      <c r="AS7" s="141">
        <v>39.786000000000001</v>
      </c>
      <c r="AT7" s="141">
        <v>39.758000000000003</v>
      </c>
      <c r="AU7" s="141">
        <v>39.951999999999998</v>
      </c>
      <c r="AV7" s="141">
        <v>39.637999999999998</v>
      </c>
      <c r="AW7" s="142">
        <v>39.982999999999997</v>
      </c>
    </row>
    <row r="8" spans="1:49" s="2" customFormat="1" ht="24.9" customHeight="1">
      <c r="A8" s="53">
        <v>2</v>
      </c>
      <c r="B8" s="298" t="s">
        <v>201</v>
      </c>
      <c r="C8" s="55">
        <v>9</v>
      </c>
      <c r="D8" s="100">
        <f>COUNTIF(Q5:Q134,"&gt;00")+1</f>
        <v>44</v>
      </c>
      <c r="E8" s="101">
        <f>D8+E7</f>
        <v>86</v>
      </c>
      <c r="F8" s="102">
        <f>MIN(Q5:Q130)</f>
        <v>39.819000000000003</v>
      </c>
      <c r="G8" s="103">
        <f>AVERAGE(Q5:Q136)</f>
        <v>40.12611627906977</v>
      </c>
      <c r="H8" s="104">
        <f>G8-F8</f>
        <v>0.30711627906976702</v>
      </c>
      <c r="I8" s="84">
        <v>4.130787037037037E-2</v>
      </c>
      <c r="J8" s="86">
        <f>I8-I7</f>
        <v>2.162037037037037E-2</v>
      </c>
      <c r="K8" s="155">
        <f>J8</f>
        <v>2.162037037037037E-2</v>
      </c>
      <c r="L8" s="161">
        <v>140.298</v>
      </c>
      <c r="M8" s="92"/>
      <c r="N8" s="44"/>
      <c r="P8" s="140">
        <v>40.543999999999997</v>
      </c>
      <c r="Q8" s="141">
        <v>40.261000000000003</v>
      </c>
      <c r="R8" s="141">
        <v>39.981999999999999</v>
      </c>
      <c r="S8" s="141">
        <v>41.247999999999998</v>
      </c>
      <c r="T8" s="141">
        <v>40.404000000000003</v>
      </c>
      <c r="U8" s="141">
        <v>40.429000000000002</v>
      </c>
      <c r="V8" s="141">
        <v>40.670999999999999</v>
      </c>
      <c r="W8" s="141">
        <v>40.369</v>
      </c>
      <c r="X8" s="141">
        <v>40.948999999999998</v>
      </c>
      <c r="Y8" s="141">
        <v>40.292999999999999</v>
      </c>
      <c r="Z8" s="141">
        <v>40.610999999999997</v>
      </c>
      <c r="AA8" s="141">
        <v>40.408000000000001</v>
      </c>
      <c r="AB8" s="141">
        <v>40.317</v>
      </c>
      <c r="AC8" s="141">
        <v>40.063000000000002</v>
      </c>
      <c r="AD8" s="141">
        <v>39.991999999999997</v>
      </c>
      <c r="AE8" s="141">
        <v>39.935000000000002</v>
      </c>
      <c r="AF8" s="141">
        <v>40</v>
      </c>
      <c r="AG8" s="141">
        <v>40.512999999999998</v>
      </c>
      <c r="AH8" s="141">
        <v>39.848999999999997</v>
      </c>
      <c r="AI8" s="141">
        <v>40.091999999999999</v>
      </c>
      <c r="AJ8" s="141">
        <v>40.624000000000002</v>
      </c>
      <c r="AK8" s="141">
        <v>39.92</v>
      </c>
      <c r="AL8" s="141">
        <v>39.954000000000001</v>
      </c>
      <c r="AM8" s="141">
        <v>40.213999999999999</v>
      </c>
      <c r="AN8" s="141">
        <v>41.154000000000003</v>
      </c>
      <c r="AO8" s="141">
        <v>39.832000000000001</v>
      </c>
      <c r="AP8" s="141">
        <v>40.054000000000002</v>
      </c>
      <c r="AQ8" s="141">
        <v>39.881999999999998</v>
      </c>
      <c r="AR8" s="141">
        <v>39.795999999999999</v>
      </c>
      <c r="AS8" s="141">
        <v>39.764000000000003</v>
      </c>
      <c r="AT8" s="141">
        <v>39.920999999999999</v>
      </c>
      <c r="AU8" s="141">
        <v>39.85</v>
      </c>
      <c r="AV8" s="141">
        <v>39.689</v>
      </c>
      <c r="AW8" s="142">
        <v>40.201000000000001</v>
      </c>
    </row>
    <row r="9" spans="1:49" s="2" customFormat="1" ht="24.9" customHeight="1">
      <c r="A9" s="53">
        <v>3</v>
      </c>
      <c r="B9" s="298" t="s">
        <v>203</v>
      </c>
      <c r="C9" s="55">
        <v>10</v>
      </c>
      <c r="D9" s="100">
        <f>COUNTIF(R5:R134,"&gt;00")+1</f>
        <v>113</v>
      </c>
      <c r="E9" s="101">
        <f>D9+E8</f>
        <v>199</v>
      </c>
      <c r="F9" s="271">
        <f>MIN(R5:R130)</f>
        <v>39.743000000000002</v>
      </c>
      <c r="G9" s="103">
        <f>AVERAGE(R5:R136)</f>
        <v>40.031562500000014</v>
      </c>
      <c r="H9" s="104">
        <f t="shared" ref="H9:H40" si="0">G9-F9</f>
        <v>0.28856250000001182</v>
      </c>
      <c r="I9" s="84">
        <v>9.4826388888888891E-2</v>
      </c>
      <c r="J9" s="86">
        <f t="shared" ref="J9:J40" si="1">I9-I8</f>
        <v>5.3518518518518521E-2</v>
      </c>
      <c r="K9" s="155">
        <f>J9</f>
        <v>5.3518518518518521E-2</v>
      </c>
      <c r="L9" s="159">
        <v>141.58699999999999</v>
      </c>
      <c r="M9" s="92"/>
      <c r="N9" s="44"/>
      <c r="P9" s="140">
        <v>40.405000000000001</v>
      </c>
      <c r="Q9" s="141">
        <v>40.204999999999998</v>
      </c>
      <c r="R9" s="141">
        <v>39.881999999999998</v>
      </c>
      <c r="S9" s="141">
        <v>41.890999999999998</v>
      </c>
      <c r="T9" s="141">
        <v>40.295000000000002</v>
      </c>
      <c r="U9" s="141">
        <v>40.253999999999998</v>
      </c>
      <c r="V9" s="141">
        <v>40.627000000000002</v>
      </c>
      <c r="W9" s="141">
        <v>40.430999999999997</v>
      </c>
      <c r="X9" s="141">
        <v>40.881999999999998</v>
      </c>
      <c r="Y9" s="141">
        <v>40.125</v>
      </c>
      <c r="Z9" s="141">
        <v>40.447000000000003</v>
      </c>
      <c r="AA9" s="141">
        <v>40.334000000000003</v>
      </c>
      <c r="AB9" s="141">
        <v>40.154000000000003</v>
      </c>
      <c r="AC9" s="141">
        <v>39.737000000000002</v>
      </c>
      <c r="AD9" s="141">
        <v>39.923999999999999</v>
      </c>
      <c r="AE9" s="141">
        <v>40.506</v>
      </c>
      <c r="AF9" s="141">
        <v>39.979999999999997</v>
      </c>
      <c r="AG9" s="141">
        <v>40.923000000000002</v>
      </c>
      <c r="AH9" s="141">
        <v>39.9</v>
      </c>
      <c r="AI9" s="141">
        <v>40.386000000000003</v>
      </c>
      <c r="AJ9" s="141">
        <v>39.795999999999999</v>
      </c>
      <c r="AK9" s="141">
        <v>39.722999999999999</v>
      </c>
      <c r="AL9" s="141">
        <v>39.970999999999997</v>
      </c>
      <c r="AM9" s="141">
        <v>40.1</v>
      </c>
      <c r="AN9" s="141">
        <v>40.057000000000002</v>
      </c>
      <c r="AO9" s="141">
        <v>40.070999999999998</v>
      </c>
      <c r="AP9" s="141">
        <v>39.915999999999997</v>
      </c>
      <c r="AQ9" s="141">
        <v>40</v>
      </c>
      <c r="AR9" s="141">
        <v>39.843000000000004</v>
      </c>
      <c r="AS9" s="141">
        <v>40.381999999999998</v>
      </c>
      <c r="AT9" s="141">
        <v>39.738</v>
      </c>
      <c r="AU9" s="141">
        <v>39.801000000000002</v>
      </c>
      <c r="AV9" s="141">
        <v>39.572000000000003</v>
      </c>
      <c r="AW9" s="142">
        <v>40.104999999999997</v>
      </c>
    </row>
    <row r="10" spans="1:49" s="2" customFormat="1" ht="24.9" customHeight="1">
      <c r="A10" s="53">
        <v>4</v>
      </c>
      <c r="B10" s="298" t="s">
        <v>201</v>
      </c>
      <c r="C10" s="55">
        <v>1</v>
      </c>
      <c r="D10" s="100">
        <f>COUNTIF(S5:S134,"&gt;00")+1</f>
        <v>29</v>
      </c>
      <c r="E10" s="101">
        <f t="shared" ref="E10:E40" si="2">D10+E9</f>
        <v>228</v>
      </c>
      <c r="F10" s="105">
        <f>MIN(S5:S130)</f>
        <v>40.884</v>
      </c>
      <c r="G10" s="103">
        <f>AVERAGE(S5:S136)</f>
        <v>41.352749999999993</v>
      </c>
      <c r="H10" s="104">
        <f t="shared" si="0"/>
        <v>0.46874999999999289</v>
      </c>
      <c r="I10" s="84">
        <v>0.10986111111111112</v>
      </c>
      <c r="J10" s="86">
        <f t="shared" si="1"/>
        <v>1.5034722222222227E-2</v>
      </c>
      <c r="K10" s="155">
        <f>J10+K8</f>
        <v>3.66550925925926E-2</v>
      </c>
      <c r="L10" s="161">
        <v>140.75</v>
      </c>
      <c r="M10" s="92"/>
      <c r="N10" s="44"/>
      <c r="P10" s="140">
        <v>40.283999999999999</v>
      </c>
      <c r="Q10" s="141">
        <v>40.142000000000003</v>
      </c>
      <c r="R10" s="141">
        <v>39.927999999999997</v>
      </c>
      <c r="S10" s="141">
        <v>41.006</v>
      </c>
      <c r="T10" s="141">
        <v>40.363999999999997</v>
      </c>
      <c r="U10" s="141">
        <v>40.237000000000002</v>
      </c>
      <c r="V10" s="141">
        <v>40.549999999999997</v>
      </c>
      <c r="W10" s="141">
        <v>40.228000000000002</v>
      </c>
      <c r="X10" s="141">
        <v>40.506999999999998</v>
      </c>
      <c r="Y10" s="141">
        <v>40.08</v>
      </c>
      <c r="Z10" s="141">
        <v>40.520000000000003</v>
      </c>
      <c r="AA10" s="141">
        <v>40.292000000000002</v>
      </c>
      <c r="AB10" s="141">
        <v>39.982999999999997</v>
      </c>
      <c r="AC10" s="141">
        <v>39.96</v>
      </c>
      <c r="AD10" s="141">
        <v>40.137999999999998</v>
      </c>
      <c r="AE10" s="141">
        <v>39.899000000000001</v>
      </c>
      <c r="AF10" s="141">
        <v>39.770000000000003</v>
      </c>
      <c r="AG10" s="141">
        <v>42.368000000000002</v>
      </c>
      <c r="AH10" s="141">
        <v>39.658999999999999</v>
      </c>
      <c r="AI10" s="141">
        <v>40.194000000000003</v>
      </c>
      <c r="AJ10" s="141">
        <v>39.756999999999998</v>
      </c>
      <c r="AK10" s="141">
        <v>39.886000000000003</v>
      </c>
      <c r="AL10" s="141">
        <v>39.689</v>
      </c>
      <c r="AM10" s="141">
        <v>40.012</v>
      </c>
      <c r="AN10" s="141">
        <v>40.770000000000003</v>
      </c>
      <c r="AO10" s="141">
        <v>40.261000000000003</v>
      </c>
      <c r="AP10" s="141">
        <v>39.962000000000003</v>
      </c>
      <c r="AQ10" s="141">
        <v>39.817999999999998</v>
      </c>
      <c r="AR10" s="141">
        <v>39.746000000000002</v>
      </c>
      <c r="AS10" s="141">
        <v>39.569000000000003</v>
      </c>
      <c r="AT10" s="141">
        <v>39.667999999999999</v>
      </c>
      <c r="AU10" s="141">
        <v>39.904000000000003</v>
      </c>
      <c r="AV10" s="141">
        <v>39.682000000000002</v>
      </c>
      <c r="AW10" s="142">
        <v>40.045000000000002</v>
      </c>
    </row>
    <row r="11" spans="1:49" s="2" customFormat="1" ht="24.9" customHeight="1">
      <c r="A11" s="53">
        <v>5</v>
      </c>
      <c r="B11" s="298" t="s">
        <v>203</v>
      </c>
      <c r="C11" s="55">
        <v>21</v>
      </c>
      <c r="D11" s="100">
        <f>COUNTIF(T5:T134,"&gt;00")+1</f>
        <v>83</v>
      </c>
      <c r="E11" s="101">
        <f t="shared" si="2"/>
        <v>311</v>
      </c>
      <c r="F11" s="105">
        <f>MIN(T5:T130)</f>
        <v>39.939</v>
      </c>
      <c r="G11" s="103">
        <f>AVERAGE(T5:T136)</f>
        <v>40.294768292682924</v>
      </c>
      <c r="H11" s="104">
        <f t="shared" si="0"/>
        <v>0.35576829268292443</v>
      </c>
      <c r="I11" s="84">
        <v>0.1497337962962963</v>
      </c>
      <c r="J11" s="86">
        <f t="shared" si="1"/>
        <v>3.9872685185185178E-2</v>
      </c>
      <c r="K11" s="155">
        <f>J11+K9</f>
        <v>9.3391203703703699E-2</v>
      </c>
      <c r="L11" s="159">
        <v>141.017</v>
      </c>
      <c r="M11" s="92"/>
      <c r="N11" s="44"/>
      <c r="P11" s="140">
        <v>40.28</v>
      </c>
      <c r="Q11" s="141">
        <v>40.04</v>
      </c>
      <c r="R11" s="141">
        <v>39.920999999999999</v>
      </c>
      <c r="S11" s="141">
        <v>41.103999999999999</v>
      </c>
      <c r="T11" s="141">
        <v>40.210999999999999</v>
      </c>
      <c r="U11" s="141">
        <v>40.235999999999997</v>
      </c>
      <c r="V11" s="141">
        <v>40.195</v>
      </c>
      <c r="W11" s="141">
        <v>40.154000000000003</v>
      </c>
      <c r="X11" s="141">
        <v>40.423000000000002</v>
      </c>
      <c r="Y11" s="141">
        <v>40.393999999999998</v>
      </c>
      <c r="Z11" s="141">
        <v>40.283999999999999</v>
      </c>
      <c r="AA11" s="141">
        <v>40.363</v>
      </c>
      <c r="AB11" s="141">
        <v>40.087000000000003</v>
      </c>
      <c r="AC11" s="141">
        <v>39.680999999999997</v>
      </c>
      <c r="AD11" s="141">
        <v>40.095999999999997</v>
      </c>
      <c r="AE11" s="141">
        <v>39.756999999999998</v>
      </c>
      <c r="AF11" s="141">
        <v>39.554000000000002</v>
      </c>
      <c r="AG11" s="231">
        <f>112.145-67.145</f>
        <v>45</v>
      </c>
      <c r="AH11" s="141">
        <v>39.676000000000002</v>
      </c>
      <c r="AI11" s="141">
        <v>40.131999999999998</v>
      </c>
      <c r="AJ11" s="141">
        <v>39.905000000000001</v>
      </c>
      <c r="AK11" s="141">
        <v>39.767000000000003</v>
      </c>
      <c r="AL11" s="141">
        <v>39.960999999999999</v>
      </c>
      <c r="AM11" s="141">
        <v>39.823999999999998</v>
      </c>
      <c r="AN11" s="141">
        <v>40.192999999999998</v>
      </c>
      <c r="AO11" s="141">
        <v>39.588000000000001</v>
      </c>
      <c r="AP11" s="141">
        <v>39.905000000000001</v>
      </c>
      <c r="AQ11" s="141">
        <v>39.71</v>
      </c>
      <c r="AR11" s="141">
        <v>39.880000000000003</v>
      </c>
      <c r="AS11" s="141">
        <v>39.676000000000002</v>
      </c>
      <c r="AT11" s="141">
        <v>39.616999999999997</v>
      </c>
      <c r="AU11" s="141">
        <v>39.76</v>
      </c>
      <c r="AV11" s="141">
        <v>39.426000000000002</v>
      </c>
      <c r="AW11" s="142">
        <v>40.670999999999999</v>
      </c>
    </row>
    <row r="12" spans="1:49" s="2" customFormat="1" ht="24.9" customHeight="1">
      <c r="A12" s="53">
        <v>6</v>
      </c>
      <c r="B12" s="298" t="s">
        <v>201</v>
      </c>
      <c r="C12" s="55">
        <v>69</v>
      </c>
      <c r="D12" s="100">
        <f>COUNTIF(U5:U134,"&gt;00")+1</f>
        <v>87</v>
      </c>
      <c r="E12" s="101">
        <f t="shared" si="2"/>
        <v>398</v>
      </c>
      <c r="F12" s="105">
        <f>MIN(U5:U130)</f>
        <v>40.046999999999997</v>
      </c>
      <c r="G12" s="103">
        <f>AVERAGE(U5:U136)</f>
        <v>40.409616279069766</v>
      </c>
      <c r="H12" s="104">
        <f t="shared" si="0"/>
        <v>0.36261627906976912</v>
      </c>
      <c r="I12" s="84">
        <v>0.19158564814814816</v>
      </c>
      <c r="J12" s="86">
        <f t="shared" si="1"/>
        <v>4.1851851851851862E-2</v>
      </c>
      <c r="K12" s="155">
        <f>J12+K10</f>
        <v>7.8506944444444463E-2</v>
      </c>
      <c r="L12" s="159">
        <v>141.12200000000001</v>
      </c>
      <c r="M12" s="92"/>
      <c r="N12" s="44"/>
      <c r="P12" s="140">
        <v>40.131999999999998</v>
      </c>
      <c r="Q12" s="141">
        <v>40.021999999999998</v>
      </c>
      <c r="R12" s="141">
        <v>39.911999999999999</v>
      </c>
      <c r="S12" s="141">
        <v>41.603999999999999</v>
      </c>
      <c r="T12" s="141">
        <v>40.750999999999998</v>
      </c>
      <c r="U12" s="141">
        <v>40.707999999999998</v>
      </c>
      <c r="V12" s="141">
        <v>40.460999999999999</v>
      </c>
      <c r="W12" s="141">
        <v>40.012</v>
      </c>
      <c r="X12" s="141">
        <v>40.322000000000003</v>
      </c>
      <c r="Y12" s="141">
        <v>40.616</v>
      </c>
      <c r="Z12" s="141">
        <v>40.142000000000003</v>
      </c>
      <c r="AA12" s="141">
        <v>40.177999999999997</v>
      </c>
      <c r="AB12" s="141">
        <v>39.914000000000001</v>
      </c>
      <c r="AC12" s="141">
        <v>39.886000000000003</v>
      </c>
      <c r="AD12" s="141">
        <v>39.932000000000002</v>
      </c>
      <c r="AE12" s="141">
        <v>39.673999999999999</v>
      </c>
      <c r="AF12" s="141">
        <v>39.749000000000002</v>
      </c>
      <c r="AG12" s="141">
        <v>40.411000000000001</v>
      </c>
      <c r="AH12" s="141">
        <v>39.799999999999997</v>
      </c>
      <c r="AI12" s="141">
        <v>40.350999999999999</v>
      </c>
      <c r="AJ12" s="141">
        <v>40.002000000000002</v>
      </c>
      <c r="AK12" s="141">
        <v>39.555</v>
      </c>
      <c r="AL12" s="141">
        <v>39.881999999999998</v>
      </c>
      <c r="AM12" s="141">
        <v>39.755000000000003</v>
      </c>
      <c r="AN12" s="141">
        <v>40.014000000000003</v>
      </c>
      <c r="AO12" s="141">
        <v>39.710999999999999</v>
      </c>
      <c r="AP12" s="141">
        <v>39.872</v>
      </c>
      <c r="AQ12" s="141">
        <v>39.805999999999997</v>
      </c>
      <c r="AR12" s="141">
        <v>39.622</v>
      </c>
      <c r="AS12" s="141">
        <v>39.652999999999999</v>
      </c>
      <c r="AT12" s="141">
        <v>39.723999999999997</v>
      </c>
      <c r="AU12" s="141">
        <v>39.750999999999998</v>
      </c>
      <c r="AV12" s="141">
        <v>39.478999999999999</v>
      </c>
      <c r="AW12" s="142">
        <v>39.883000000000003</v>
      </c>
    </row>
    <row r="13" spans="1:49" s="2" customFormat="1" ht="24.9" customHeight="1">
      <c r="A13" s="53">
        <v>7</v>
      </c>
      <c r="B13" s="298" t="s">
        <v>199</v>
      </c>
      <c r="C13" s="55">
        <v>8</v>
      </c>
      <c r="D13" s="100">
        <f>COUNTIF(V5:V134,"&gt;00")+1</f>
        <v>28</v>
      </c>
      <c r="E13" s="101">
        <f t="shared" si="2"/>
        <v>426</v>
      </c>
      <c r="F13" s="105">
        <f>MIN(V5:V136)</f>
        <v>40.195</v>
      </c>
      <c r="G13" s="103">
        <f>AVERAGE(V5:V136)</f>
        <v>40.6527037037037</v>
      </c>
      <c r="H13" s="104">
        <f t="shared" si="0"/>
        <v>0.45770370370370017</v>
      </c>
      <c r="I13" s="84">
        <v>0.20594907407407406</v>
      </c>
      <c r="J13" s="86">
        <f t="shared" si="1"/>
        <v>1.4363425925925905E-2</v>
      </c>
      <c r="K13" s="155">
        <f>J13+K7</f>
        <v>3.4050925925925901E-2</v>
      </c>
      <c r="L13" s="161">
        <v>140.72499999999999</v>
      </c>
      <c r="M13" s="92"/>
      <c r="N13" s="44"/>
      <c r="P13" s="140">
        <v>40.229999999999997</v>
      </c>
      <c r="Q13" s="141">
        <v>40.170999999999999</v>
      </c>
      <c r="R13" s="141">
        <v>39.975000000000001</v>
      </c>
      <c r="S13" s="141">
        <v>40.89</v>
      </c>
      <c r="T13" s="141">
        <v>40.42</v>
      </c>
      <c r="U13" s="141">
        <v>40.340000000000003</v>
      </c>
      <c r="V13" s="141">
        <v>40.412999999999997</v>
      </c>
      <c r="W13" s="141">
        <v>40.079000000000001</v>
      </c>
      <c r="X13" s="141">
        <v>40.734999999999999</v>
      </c>
      <c r="Y13" s="141">
        <v>40.360999999999997</v>
      </c>
      <c r="Z13" s="141">
        <v>40.796999999999997</v>
      </c>
      <c r="AA13" s="141">
        <v>40.103999999999999</v>
      </c>
      <c r="AB13" s="141">
        <v>39.991</v>
      </c>
      <c r="AC13" s="141">
        <v>39.890999999999998</v>
      </c>
      <c r="AD13" s="141">
        <v>39.865000000000002</v>
      </c>
      <c r="AE13" s="141">
        <v>39.844000000000001</v>
      </c>
      <c r="AF13" s="141">
        <v>39.822000000000003</v>
      </c>
      <c r="AG13" s="141">
        <v>40.67</v>
      </c>
      <c r="AH13" s="141">
        <v>41.103999999999999</v>
      </c>
      <c r="AI13" s="141">
        <v>40.049999999999997</v>
      </c>
      <c r="AJ13" s="141">
        <v>39.694000000000003</v>
      </c>
      <c r="AK13" s="141">
        <v>39.633000000000003</v>
      </c>
      <c r="AL13" s="141">
        <v>39.841999999999999</v>
      </c>
      <c r="AM13" s="141">
        <v>40.343000000000004</v>
      </c>
      <c r="AN13" s="141">
        <v>39.720999999999997</v>
      </c>
      <c r="AO13" s="141">
        <v>39.866999999999997</v>
      </c>
      <c r="AP13" s="141">
        <v>39.718000000000004</v>
      </c>
      <c r="AQ13" s="141">
        <v>39.674999999999997</v>
      </c>
      <c r="AR13" s="141">
        <v>39.606999999999999</v>
      </c>
      <c r="AS13" s="141">
        <v>39.529000000000003</v>
      </c>
      <c r="AT13" s="141">
        <v>40.005000000000003</v>
      </c>
      <c r="AU13" s="141">
        <v>40.942</v>
      </c>
      <c r="AV13" s="141">
        <v>39.558999999999997</v>
      </c>
      <c r="AW13" s="142">
        <v>39.829000000000001</v>
      </c>
    </row>
    <row r="14" spans="1:49" s="2" customFormat="1" ht="24.9" customHeight="1">
      <c r="A14" s="53">
        <v>8</v>
      </c>
      <c r="B14" s="298" t="s">
        <v>203</v>
      </c>
      <c r="C14" s="55">
        <v>5</v>
      </c>
      <c r="D14" s="100">
        <f>COUNTIF(W5:W134,"&gt;00")+1</f>
        <v>105</v>
      </c>
      <c r="E14" s="101">
        <f t="shared" si="2"/>
        <v>531</v>
      </c>
      <c r="F14" s="105">
        <f>MIN(W5:W136)</f>
        <v>39.819000000000003</v>
      </c>
      <c r="G14" s="103">
        <f>AVERAGE(W5:W136)</f>
        <v>40.164567307692316</v>
      </c>
      <c r="H14" s="104">
        <f t="shared" si="0"/>
        <v>0.34556730769231336</v>
      </c>
      <c r="I14" s="84">
        <v>0.25590277777777776</v>
      </c>
      <c r="J14" s="86">
        <f t="shared" si="1"/>
        <v>4.9953703703703695E-2</v>
      </c>
      <c r="K14" s="155">
        <f>J14+K11</f>
        <v>0.14334490740740741</v>
      </c>
      <c r="L14" s="159">
        <v>141.572</v>
      </c>
      <c r="M14" s="92"/>
      <c r="N14" s="44"/>
      <c r="P14" s="140">
        <v>40.116</v>
      </c>
      <c r="Q14" s="141">
        <v>40.223999999999997</v>
      </c>
      <c r="R14" s="141">
        <v>39.991</v>
      </c>
      <c r="S14" s="141">
        <v>40.98</v>
      </c>
      <c r="T14" s="141">
        <v>40.372</v>
      </c>
      <c r="U14" s="141">
        <v>40.703000000000003</v>
      </c>
      <c r="V14" s="141">
        <v>41</v>
      </c>
      <c r="W14" s="141">
        <v>40.091999999999999</v>
      </c>
      <c r="X14" s="141">
        <v>40.595999999999997</v>
      </c>
      <c r="Y14" s="141">
        <v>40.149000000000001</v>
      </c>
      <c r="Z14" s="141">
        <v>40.219000000000001</v>
      </c>
      <c r="AA14" s="141">
        <v>40.412999999999997</v>
      </c>
      <c r="AB14" s="141">
        <v>39.930999999999997</v>
      </c>
      <c r="AC14" s="141">
        <v>39.972000000000001</v>
      </c>
      <c r="AD14" s="141">
        <v>39.908000000000001</v>
      </c>
      <c r="AE14" s="141">
        <v>39.746000000000002</v>
      </c>
      <c r="AF14" s="141">
        <v>39.643999999999998</v>
      </c>
      <c r="AG14" s="141">
        <v>40.347000000000001</v>
      </c>
      <c r="AH14" s="141">
        <v>39.765999999999998</v>
      </c>
      <c r="AI14" s="141">
        <v>39.94</v>
      </c>
      <c r="AJ14" s="141">
        <v>39.661999999999999</v>
      </c>
      <c r="AK14" s="141">
        <v>39.719000000000001</v>
      </c>
      <c r="AL14" s="141">
        <v>39.701000000000001</v>
      </c>
      <c r="AM14" s="141">
        <v>39.78</v>
      </c>
      <c r="AN14" s="141">
        <v>39.89</v>
      </c>
      <c r="AO14" s="141">
        <v>39.853999999999999</v>
      </c>
      <c r="AP14" s="141">
        <v>39.933</v>
      </c>
      <c r="AQ14" s="141">
        <v>39.695</v>
      </c>
      <c r="AR14" s="141">
        <v>39.773000000000003</v>
      </c>
      <c r="AS14" s="141">
        <v>39.677</v>
      </c>
      <c r="AT14" s="141">
        <v>39.796999999999997</v>
      </c>
      <c r="AU14" s="141">
        <v>39.890999999999998</v>
      </c>
      <c r="AV14" s="141">
        <v>39.561999999999998</v>
      </c>
      <c r="AW14" s="142">
        <v>40.472999999999999</v>
      </c>
    </row>
    <row r="15" spans="1:49" s="2" customFormat="1" ht="24.9" customHeight="1">
      <c r="A15" s="53">
        <v>9</v>
      </c>
      <c r="B15" s="298" t="s">
        <v>201</v>
      </c>
      <c r="C15" s="55">
        <v>10</v>
      </c>
      <c r="D15" s="100">
        <f>COUNTIF(X5:X134,"&gt;00")+1</f>
        <v>72</v>
      </c>
      <c r="E15" s="101">
        <f t="shared" si="2"/>
        <v>603</v>
      </c>
      <c r="F15" s="105">
        <f>MIN(X5:X136)</f>
        <v>39.966999999999999</v>
      </c>
      <c r="G15" s="103">
        <f>AVERAGE(X5:X136)</f>
        <v>40.414887323943645</v>
      </c>
      <c r="H15" s="104">
        <f t="shared" si="0"/>
        <v>0.44788732394364672</v>
      </c>
      <c r="I15" s="84">
        <v>0.29075231481481484</v>
      </c>
      <c r="J15" s="86">
        <f t="shared" si="1"/>
        <v>3.4849537037037082E-2</v>
      </c>
      <c r="K15" s="155">
        <f>J15+K12</f>
        <v>0.11335648148148154</v>
      </c>
      <c r="L15" s="161">
        <v>140.30000000000001</v>
      </c>
      <c r="M15" s="92"/>
      <c r="N15" s="44"/>
      <c r="P15" s="140">
        <v>40.271000000000001</v>
      </c>
      <c r="Q15" s="141">
        <v>40.134999999999998</v>
      </c>
      <c r="R15" s="141">
        <v>40.055</v>
      </c>
      <c r="S15" s="141">
        <v>41.728999999999999</v>
      </c>
      <c r="T15" s="141">
        <v>40.371000000000002</v>
      </c>
      <c r="U15" s="141">
        <v>40.311999999999998</v>
      </c>
      <c r="V15" s="141">
        <v>40.451999999999998</v>
      </c>
      <c r="W15" s="141">
        <v>39.966000000000001</v>
      </c>
      <c r="X15" s="141">
        <v>40.838999999999999</v>
      </c>
      <c r="Y15" s="141">
        <v>40.067</v>
      </c>
      <c r="Z15" s="141">
        <v>40.503999999999998</v>
      </c>
      <c r="AA15" s="141">
        <v>40.295000000000002</v>
      </c>
      <c r="AB15" s="141">
        <v>39.841999999999999</v>
      </c>
      <c r="AC15" s="141">
        <v>39.6</v>
      </c>
      <c r="AD15" s="141">
        <v>39.927999999999997</v>
      </c>
      <c r="AE15" s="141">
        <v>40.023000000000003</v>
      </c>
      <c r="AF15" s="141">
        <v>39.676000000000002</v>
      </c>
      <c r="AG15" s="141">
        <v>40.317999999999998</v>
      </c>
      <c r="AH15" s="141">
        <v>39.642000000000003</v>
      </c>
      <c r="AI15" s="141">
        <v>39.826000000000001</v>
      </c>
      <c r="AJ15" s="141">
        <v>39.966000000000001</v>
      </c>
      <c r="AK15" s="141">
        <v>39.661000000000001</v>
      </c>
      <c r="AL15" s="141">
        <v>39.808</v>
      </c>
      <c r="AM15" s="141">
        <v>39.994999999999997</v>
      </c>
      <c r="AN15" s="141">
        <v>39.649000000000001</v>
      </c>
      <c r="AO15" s="141">
        <v>39.652000000000001</v>
      </c>
      <c r="AP15" s="141">
        <v>39.908999999999999</v>
      </c>
      <c r="AQ15" s="141">
        <v>39.881999999999998</v>
      </c>
      <c r="AR15" s="141">
        <v>39.887999999999998</v>
      </c>
      <c r="AS15" s="141">
        <v>39.563000000000002</v>
      </c>
      <c r="AT15" s="141">
        <v>39.692999999999998</v>
      </c>
      <c r="AU15" s="141">
        <v>39.731000000000002</v>
      </c>
      <c r="AV15" s="141">
        <v>39.588999999999999</v>
      </c>
      <c r="AW15" s="142">
        <v>39.652999999999999</v>
      </c>
    </row>
    <row r="16" spans="1:49" s="2" customFormat="1" ht="24.9" customHeight="1">
      <c r="A16" s="506">
        <v>10</v>
      </c>
      <c r="B16" s="512" t="s">
        <v>203</v>
      </c>
      <c r="C16" s="510">
        <v>2</v>
      </c>
      <c r="D16" s="100">
        <f>COUNTIF(Y5:Y134,"&gt;00")+1</f>
        <v>88</v>
      </c>
      <c r="E16" s="101">
        <f t="shared" si="2"/>
        <v>691</v>
      </c>
      <c r="F16" s="105">
        <f>MIN(Y5:Y136)</f>
        <v>39.933</v>
      </c>
      <c r="G16" s="103">
        <f>AVERAGE(Y5:Y136)</f>
        <v>40.202448275862068</v>
      </c>
      <c r="H16" s="104">
        <f t="shared" si="0"/>
        <v>0.26944827586206799</v>
      </c>
      <c r="I16" s="508">
        <v>0.34413194444444445</v>
      </c>
      <c r="J16" s="504">
        <f t="shared" si="1"/>
        <v>5.337962962962961E-2</v>
      </c>
      <c r="K16" s="502">
        <f>J16+K14</f>
        <v>0.19672453703703702</v>
      </c>
      <c r="L16" s="158">
        <v>526.245</v>
      </c>
      <c r="M16" s="92"/>
      <c r="N16" s="44"/>
      <c r="P16" s="140">
        <v>40.280999999999999</v>
      </c>
      <c r="Q16" s="141">
        <v>40.197000000000003</v>
      </c>
      <c r="R16" s="141">
        <v>39.921999999999997</v>
      </c>
      <c r="S16" s="141">
        <v>41.009</v>
      </c>
      <c r="T16" s="141">
        <v>40.261000000000003</v>
      </c>
      <c r="U16" s="141">
        <v>40.244999999999997</v>
      </c>
      <c r="V16" s="141">
        <v>40.465000000000003</v>
      </c>
      <c r="W16" s="141">
        <v>39.9</v>
      </c>
      <c r="X16" s="141">
        <v>40.622999999999998</v>
      </c>
      <c r="Y16" s="141">
        <v>40.252000000000002</v>
      </c>
      <c r="Z16" s="43"/>
      <c r="AA16" s="141">
        <v>40.29</v>
      </c>
      <c r="AB16" s="141">
        <v>39.914000000000001</v>
      </c>
      <c r="AC16" s="141">
        <v>39.51</v>
      </c>
      <c r="AD16" s="141">
        <v>39.828000000000003</v>
      </c>
      <c r="AE16" s="141">
        <v>39.796999999999997</v>
      </c>
      <c r="AF16" s="141">
        <v>39.74</v>
      </c>
      <c r="AG16" s="141">
        <v>40.087000000000003</v>
      </c>
      <c r="AH16" s="141">
        <v>40</v>
      </c>
      <c r="AI16" s="141">
        <v>39.832000000000001</v>
      </c>
      <c r="AJ16" s="141">
        <v>39.959000000000003</v>
      </c>
      <c r="AK16" s="141">
        <v>39.610999999999997</v>
      </c>
      <c r="AL16" s="141">
        <v>39.807000000000002</v>
      </c>
      <c r="AM16" s="141">
        <v>39.893000000000001</v>
      </c>
      <c r="AN16" s="141">
        <v>41.795000000000002</v>
      </c>
      <c r="AO16" s="141">
        <v>40.085999999999999</v>
      </c>
      <c r="AP16" s="141">
        <v>40.076000000000001</v>
      </c>
      <c r="AQ16" s="141">
        <v>40.15</v>
      </c>
      <c r="AR16" s="141">
        <v>39.655000000000001</v>
      </c>
      <c r="AS16" s="141">
        <v>39.548999999999999</v>
      </c>
      <c r="AT16" s="141">
        <v>39.634999999999998</v>
      </c>
      <c r="AU16" s="141">
        <v>39.634</v>
      </c>
      <c r="AV16" s="141">
        <v>39.540999999999997</v>
      </c>
      <c r="AW16" s="142">
        <v>39.697000000000003</v>
      </c>
    </row>
    <row r="17" spans="1:49" s="2" customFormat="1" ht="24.9" customHeight="1">
      <c r="A17" s="507"/>
      <c r="B17" s="513"/>
      <c r="C17" s="511"/>
      <c r="D17" s="100">
        <f>COUNTIF(Z5:Z134,"&gt;00")+1</f>
        <v>12</v>
      </c>
      <c r="E17" s="101">
        <f t="shared" si="2"/>
        <v>703</v>
      </c>
      <c r="F17" s="105">
        <f>MIN(Z5:Z136)</f>
        <v>40.142000000000003</v>
      </c>
      <c r="G17" s="103">
        <f>AVERAGE(Z5:Z136)</f>
        <v>40.590454545454548</v>
      </c>
      <c r="H17" s="104">
        <f t="shared" si="0"/>
        <v>0.44845454545454544</v>
      </c>
      <c r="I17" s="509"/>
      <c r="J17" s="505"/>
      <c r="K17" s="503"/>
      <c r="L17" s="159">
        <v>142.09700000000001</v>
      </c>
      <c r="M17" s="92"/>
      <c r="N17" s="44"/>
      <c r="P17" s="140">
        <v>40.473999999999997</v>
      </c>
      <c r="Q17" s="141">
        <v>40.090000000000003</v>
      </c>
      <c r="R17" s="141">
        <v>40.003</v>
      </c>
      <c r="S17" s="141">
        <v>41.024000000000001</v>
      </c>
      <c r="T17" s="141">
        <v>40.429000000000002</v>
      </c>
      <c r="U17" s="141">
        <v>40.237000000000002</v>
      </c>
      <c r="V17" s="141">
        <v>40.603000000000002</v>
      </c>
      <c r="W17" s="141">
        <v>41.026000000000003</v>
      </c>
      <c r="X17" s="141">
        <v>40.545000000000002</v>
      </c>
      <c r="Y17" s="141">
        <v>40.216000000000001</v>
      </c>
      <c r="Z17" s="43"/>
      <c r="AA17" s="141">
        <v>40.014000000000003</v>
      </c>
      <c r="AB17" s="141">
        <v>39.918999999999997</v>
      </c>
      <c r="AC17" s="141">
        <v>39.898000000000003</v>
      </c>
      <c r="AD17" s="141">
        <v>40.073</v>
      </c>
      <c r="AE17" s="141">
        <v>39.834000000000003</v>
      </c>
      <c r="AF17" s="141">
        <v>39.677999999999997</v>
      </c>
      <c r="AG17" s="141">
        <v>39.914000000000001</v>
      </c>
      <c r="AH17" s="141">
        <v>41.162999999999997</v>
      </c>
      <c r="AI17" s="141">
        <v>39.837000000000003</v>
      </c>
      <c r="AJ17" s="141">
        <v>40.091000000000001</v>
      </c>
      <c r="AK17" s="141">
        <v>39.738999999999997</v>
      </c>
      <c r="AL17" s="144"/>
      <c r="AM17" s="141">
        <v>39.939</v>
      </c>
      <c r="AN17" s="141">
        <v>40.064999999999998</v>
      </c>
      <c r="AO17" s="141">
        <v>39.893999999999998</v>
      </c>
      <c r="AP17" s="141">
        <v>39.895000000000003</v>
      </c>
      <c r="AQ17" s="141">
        <v>39.720999999999997</v>
      </c>
      <c r="AR17" s="141">
        <v>39.749000000000002</v>
      </c>
      <c r="AS17" s="141">
        <v>39.622</v>
      </c>
      <c r="AT17" s="141">
        <v>39.369</v>
      </c>
      <c r="AU17" s="141">
        <v>39.481999999999999</v>
      </c>
      <c r="AV17" s="141">
        <v>39.475999999999999</v>
      </c>
      <c r="AW17" s="142">
        <v>39.817</v>
      </c>
    </row>
    <row r="18" spans="1:49" s="2" customFormat="1" ht="24.9" customHeight="1">
      <c r="A18" s="53">
        <v>11</v>
      </c>
      <c r="B18" s="298" t="s">
        <v>199</v>
      </c>
      <c r="C18" s="55">
        <v>21</v>
      </c>
      <c r="D18" s="100">
        <f>COUNTIF(AA5:AA134,"&gt;00")+1</f>
        <v>28</v>
      </c>
      <c r="E18" s="101">
        <f t="shared" si="2"/>
        <v>731</v>
      </c>
      <c r="F18" s="105">
        <f>MIN(AA5:AA136)</f>
        <v>39.923000000000002</v>
      </c>
      <c r="G18" s="103">
        <f>AVERAGE(AA5:AA136)</f>
        <v>40.273296296296294</v>
      </c>
      <c r="H18" s="104">
        <f t="shared" si="0"/>
        <v>0.35029629629629255</v>
      </c>
      <c r="I18" s="84">
        <v>0.35835648148148147</v>
      </c>
      <c r="J18" s="86">
        <f>I18-I16</f>
        <v>1.4224537037037022E-2</v>
      </c>
      <c r="K18" s="155">
        <f>J18+K13</f>
        <v>4.8275462962962923E-2</v>
      </c>
      <c r="L18" s="159">
        <v>141.845</v>
      </c>
      <c r="M18" s="92"/>
      <c r="N18" s="44"/>
      <c r="P18" s="140">
        <v>40.213999999999999</v>
      </c>
      <c r="Q18" s="141">
        <v>39.975000000000001</v>
      </c>
      <c r="R18" s="141">
        <v>39.853000000000002</v>
      </c>
      <c r="S18" s="141">
        <v>41.125999999999998</v>
      </c>
      <c r="T18" s="141">
        <v>40.356999999999999</v>
      </c>
      <c r="U18" s="141">
        <v>40.479999999999997</v>
      </c>
      <c r="V18" s="141">
        <v>40.526000000000003</v>
      </c>
      <c r="W18" s="141">
        <v>40.052</v>
      </c>
      <c r="X18" s="141">
        <v>40.497</v>
      </c>
      <c r="Y18" s="141">
        <v>40.243000000000002</v>
      </c>
      <c r="Z18" s="43"/>
      <c r="AA18" s="141">
        <v>40.26</v>
      </c>
      <c r="AB18" s="141">
        <v>39.819000000000003</v>
      </c>
      <c r="AC18" s="141">
        <v>40.542000000000002</v>
      </c>
      <c r="AD18" s="141">
        <v>40.061</v>
      </c>
      <c r="AE18" s="141">
        <v>39.661000000000001</v>
      </c>
      <c r="AF18" s="141">
        <v>39.734999999999999</v>
      </c>
      <c r="AG18" s="141">
        <v>40.024999999999999</v>
      </c>
      <c r="AH18" s="141">
        <v>39.784999999999997</v>
      </c>
      <c r="AI18" s="141">
        <v>40.036000000000001</v>
      </c>
      <c r="AJ18" s="141">
        <v>40.084000000000003</v>
      </c>
      <c r="AK18" s="141">
        <v>39.704999999999998</v>
      </c>
      <c r="AL18" s="144"/>
      <c r="AM18" s="141">
        <v>39.787999999999997</v>
      </c>
      <c r="AN18" s="141">
        <v>39.963000000000001</v>
      </c>
      <c r="AO18" s="141">
        <v>39.789000000000001</v>
      </c>
      <c r="AP18" s="141">
        <v>39.755000000000003</v>
      </c>
      <c r="AQ18" s="141">
        <v>39.709000000000003</v>
      </c>
      <c r="AR18" s="141">
        <v>39.545000000000002</v>
      </c>
      <c r="AS18" s="141">
        <v>39.651000000000003</v>
      </c>
      <c r="AT18" s="141">
        <v>39.417999999999999</v>
      </c>
      <c r="AU18" s="141">
        <v>39.454999999999998</v>
      </c>
      <c r="AV18" s="141">
        <v>40.003</v>
      </c>
      <c r="AW18" s="142">
        <v>39.890999999999998</v>
      </c>
    </row>
    <row r="19" spans="1:49" s="2" customFormat="1" ht="24.9" customHeight="1">
      <c r="A19" s="53">
        <v>12</v>
      </c>
      <c r="B19" s="298" t="s">
        <v>205</v>
      </c>
      <c r="C19" s="55">
        <v>6</v>
      </c>
      <c r="D19" s="100">
        <f>COUNTIF(AB5:AB134,"&gt;00")+1</f>
        <v>40</v>
      </c>
      <c r="E19" s="101">
        <f t="shared" si="2"/>
        <v>771</v>
      </c>
      <c r="F19" s="105">
        <f>MIN(AB5:AB136)</f>
        <v>39.770000000000003</v>
      </c>
      <c r="G19" s="103">
        <f>AVERAGE(AB5:AB136)</f>
        <v>40.002282051282052</v>
      </c>
      <c r="H19" s="104">
        <f t="shared" si="0"/>
        <v>0.23228205128204849</v>
      </c>
      <c r="I19" s="84">
        <v>0.37806712962962963</v>
      </c>
      <c r="J19" s="86">
        <f t="shared" si="1"/>
        <v>1.9710648148148158E-2</v>
      </c>
      <c r="K19" s="155">
        <f>J19</f>
        <v>1.9710648148148158E-2</v>
      </c>
      <c r="L19" s="159">
        <v>144.86699999999999</v>
      </c>
      <c r="M19" s="92"/>
      <c r="N19" s="44"/>
      <c r="P19" s="140">
        <v>40.223999999999997</v>
      </c>
      <c r="Q19" s="141">
        <v>40.128</v>
      </c>
      <c r="R19" s="141">
        <v>39.997999999999998</v>
      </c>
      <c r="S19" s="141">
        <v>41.16</v>
      </c>
      <c r="T19" s="141">
        <v>40.301000000000002</v>
      </c>
      <c r="U19" s="141">
        <v>40.811999999999998</v>
      </c>
      <c r="V19" s="141">
        <v>40.465000000000003</v>
      </c>
      <c r="W19" s="141">
        <v>40.223999999999997</v>
      </c>
      <c r="X19" s="141">
        <v>40.584000000000003</v>
      </c>
      <c r="Y19" s="141">
        <v>39.962000000000003</v>
      </c>
      <c r="Z19" s="43"/>
      <c r="AA19" s="141">
        <v>40.225999999999999</v>
      </c>
      <c r="AB19" s="141">
        <v>39.841000000000001</v>
      </c>
      <c r="AC19" s="141">
        <v>39.863</v>
      </c>
      <c r="AD19" s="141">
        <v>40.012</v>
      </c>
      <c r="AE19" s="141">
        <v>39.686</v>
      </c>
      <c r="AF19" s="141">
        <v>39.564</v>
      </c>
      <c r="AG19" s="141">
        <v>39.774999999999999</v>
      </c>
      <c r="AH19" s="141">
        <v>39.598999999999997</v>
      </c>
      <c r="AI19" s="141">
        <v>39.933</v>
      </c>
      <c r="AJ19" s="141">
        <v>39.993000000000002</v>
      </c>
      <c r="AK19" s="141">
        <v>39.610999999999997</v>
      </c>
      <c r="AL19" s="144"/>
      <c r="AM19" s="141">
        <v>39.811999999999998</v>
      </c>
      <c r="AN19" s="141">
        <v>39.994</v>
      </c>
      <c r="AO19" s="141">
        <v>39.651000000000003</v>
      </c>
      <c r="AP19" s="141">
        <v>39.74</v>
      </c>
      <c r="AQ19" s="141">
        <v>39.567</v>
      </c>
      <c r="AR19" s="141">
        <v>39.520000000000003</v>
      </c>
      <c r="AS19" s="141">
        <v>39.381999999999998</v>
      </c>
      <c r="AT19" s="141">
        <v>39.719000000000001</v>
      </c>
      <c r="AU19" s="141">
        <v>40.698</v>
      </c>
      <c r="AV19" s="141">
        <v>39.500999999999998</v>
      </c>
      <c r="AW19" s="142">
        <v>39.917999999999999</v>
      </c>
    </row>
    <row r="20" spans="1:49" s="2" customFormat="1" ht="24.9" customHeight="1">
      <c r="A20" s="182">
        <v>13</v>
      </c>
      <c r="B20" s="380" t="s">
        <v>199</v>
      </c>
      <c r="C20" s="176">
        <v>11</v>
      </c>
      <c r="D20" s="100">
        <f>COUNTIF(AC5:AC134,"&gt;00")+1</f>
        <v>101</v>
      </c>
      <c r="E20" s="101">
        <f t="shared" si="2"/>
        <v>872</v>
      </c>
      <c r="F20" s="271">
        <f>MIN(AC5:AC136)</f>
        <v>39.378999999999998</v>
      </c>
      <c r="G20" s="103">
        <f>AVERAGE(AC5:AC136)</f>
        <v>39.740919999999988</v>
      </c>
      <c r="H20" s="104">
        <f t="shared" si="0"/>
        <v>0.36191999999999069</v>
      </c>
      <c r="I20" s="130">
        <v>0.42572916666666666</v>
      </c>
      <c r="J20" s="131">
        <f t="shared" si="1"/>
        <v>4.7662037037037031E-2</v>
      </c>
      <c r="K20" s="152">
        <f t="shared" ref="K20:K25" si="3">J20+K18</f>
        <v>9.5937499999999953E-2</v>
      </c>
      <c r="L20" s="159">
        <v>141.58799999999999</v>
      </c>
      <c r="M20" s="92"/>
      <c r="N20" s="44"/>
      <c r="P20" s="140">
        <v>40.276000000000003</v>
      </c>
      <c r="Q20" s="141">
        <v>39.984000000000002</v>
      </c>
      <c r="R20" s="141">
        <v>39.904000000000003</v>
      </c>
      <c r="S20" s="141">
        <v>40.923000000000002</v>
      </c>
      <c r="T20" s="141">
        <v>40.381999999999998</v>
      </c>
      <c r="U20" s="141">
        <v>40.359000000000002</v>
      </c>
      <c r="V20" s="141">
        <v>40.572000000000003</v>
      </c>
      <c r="W20" s="141">
        <v>40.082999999999998</v>
      </c>
      <c r="X20" s="141">
        <v>40.51</v>
      </c>
      <c r="Y20" s="141">
        <v>40.277000000000001</v>
      </c>
      <c r="Z20" s="43"/>
      <c r="AA20" s="141">
        <v>39.923000000000002</v>
      </c>
      <c r="AB20" s="141">
        <v>39.777999999999999</v>
      </c>
      <c r="AC20" s="141">
        <v>39.938000000000002</v>
      </c>
      <c r="AD20" s="141">
        <v>39.905000000000001</v>
      </c>
      <c r="AE20" s="141">
        <v>39.936999999999998</v>
      </c>
      <c r="AF20" s="141">
        <v>39.584000000000003</v>
      </c>
      <c r="AG20" s="141">
        <v>40.003999999999998</v>
      </c>
      <c r="AH20" s="141">
        <v>39.970999999999997</v>
      </c>
      <c r="AI20" s="141">
        <v>39.875999999999998</v>
      </c>
      <c r="AJ20" s="141">
        <v>39.801000000000002</v>
      </c>
      <c r="AK20" s="141">
        <v>39.506</v>
      </c>
      <c r="AL20" s="144"/>
      <c r="AM20" s="141">
        <v>39.649000000000001</v>
      </c>
      <c r="AN20" s="141">
        <v>39.802999999999997</v>
      </c>
      <c r="AO20" s="141">
        <v>39.734999999999999</v>
      </c>
      <c r="AP20" s="141">
        <v>39.85</v>
      </c>
      <c r="AQ20" s="141">
        <v>39.738999999999997</v>
      </c>
      <c r="AR20" s="141">
        <v>39.67</v>
      </c>
      <c r="AS20" s="141">
        <v>39.447000000000003</v>
      </c>
      <c r="AT20" s="141">
        <v>39.683999999999997</v>
      </c>
      <c r="AU20" s="141">
        <v>39.652999999999999</v>
      </c>
      <c r="AV20" s="141">
        <v>39.71</v>
      </c>
      <c r="AW20" s="142">
        <v>40.210999999999999</v>
      </c>
    </row>
    <row r="21" spans="1:49" s="2" customFormat="1" ht="24.9" customHeight="1">
      <c r="A21" s="171">
        <v>14</v>
      </c>
      <c r="B21" s="376" t="s">
        <v>205</v>
      </c>
      <c r="C21" s="168">
        <v>8</v>
      </c>
      <c r="D21" s="201">
        <f>COUNTIF(AD5:AD134,"&gt;00")+1</f>
        <v>54</v>
      </c>
      <c r="E21" s="206">
        <f t="shared" si="2"/>
        <v>926</v>
      </c>
      <c r="F21" s="105">
        <f>MIN(AD5:AD136)</f>
        <v>39.738</v>
      </c>
      <c r="G21" s="204">
        <f>AVERAGE(AD5:AD136)</f>
        <v>40.050622641509428</v>
      </c>
      <c r="H21" s="203">
        <f t="shared" si="0"/>
        <v>0.31262264150942798</v>
      </c>
      <c r="I21" s="167">
        <v>0.45193287037037039</v>
      </c>
      <c r="J21" s="87">
        <f t="shared" si="1"/>
        <v>2.6203703703703729E-2</v>
      </c>
      <c r="K21" s="155">
        <f t="shared" si="3"/>
        <v>4.5914351851851887E-2</v>
      </c>
      <c r="L21" s="161">
        <v>140.50200000000001</v>
      </c>
      <c r="M21" s="92"/>
      <c r="N21" s="44"/>
      <c r="P21" s="140">
        <v>40.414000000000001</v>
      </c>
      <c r="Q21" s="141">
        <v>40.009</v>
      </c>
      <c r="R21" s="141">
        <v>40.020000000000003</v>
      </c>
      <c r="S21" s="141">
        <v>40.905999999999999</v>
      </c>
      <c r="T21" s="141">
        <v>40.366</v>
      </c>
      <c r="U21" s="141">
        <v>40.158000000000001</v>
      </c>
      <c r="V21" s="141">
        <v>40.639000000000003</v>
      </c>
      <c r="W21" s="141">
        <v>40.256999999999998</v>
      </c>
      <c r="X21" s="141">
        <v>40.411999999999999</v>
      </c>
      <c r="Y21" s="141">
        <v>40.088999999999999</v>
      </c>
      <c r="Z21" s="43"/>
      <c r="AA21" s="141">
        <v>40.179000000000002</v>
      </c>
      <c r="AB21" s="141">
        <v>39.884</v>
      </c>
      <c r="AC21" s="141">
        <v>39.820999999999998</v>
      </c>
      <c r="AD21" s="141">
        <v>40.014000000000003</v>
      </c>
      <c r="AE21" s="141">
        <v>39.881</v>
      </c>
      <c r="AF21" s="141">
        <v>39.520000000000003</v>
      </c>
      <c r="AG21" s="141">
        <v>39.920999999999999</v>
      </c>
      <c r="AH21" s="141">
        <v>39.762999999999998</v>
      </c>
      <c r="AI21" s="141">
        <v>40.003999999999998</v>
      </c>
      <c r="AJ21" s="141">
        <v>39.807000000000002</v>
      </c>
      <c r="AK21" s="141">
        <v>39.750999999999998</v>
      </c>
      <c r="AL21" s="144"/>
      <c r="AM21" s="141">
        <v>39.843000000000004</v>
      </c>
      <c r="AN21" s="141">
        <v>40.386000000000003</v>
      </c>
      <c r="AO21" s="141">
        <v>39.79</v>
      </c>
      <c r="AP21" s="141">
        <v>40.301000000000002</v>
      </c>
      <c r="AQ21" s="141">
        <v>39.590000000000003</v>
      </c>
      <c r="AR21" s="141">
        <v>39.734999999999999</v>
      </c>
      <c r="AS21" s="141">
        <v>39.780999999999999</v>
      </c>
      <c r="AT21" s="141">
        <v>40.073999999999998</v>
      </c>
      <c r="AU21" s="141">
        <v>39.901000000000003</v>
      </c>
      <c r="AV21" s="141">
        <v>39.981000000000002</v>
      </c>
      <c r="AW21" s="142">
        <v>39.948</v>
      </c>
    </row>
    <row r="22" spans="1:49" s="2" customFormat="1" ht="24.9" customHeight="1">
      <c r="A22" s="53">
        <v>15</v>
      </c>
      <c r="B22" s="298" t="s">
        <v>199</v>
      </c>
      <c r="C22" s="55">
        <v>1</v>
      </c>
      <c r="D22" s="100">
        <f>COUNTIF(AE5:AE134,"&gt;00")+1</f>
        <v>66</v>
      </c>
      <c r="E22" s="101">
        <f t="shared" si="2"/>
        <v>992</v>
      </c>
      <c r="F22" s="105">
        <f>MIN(AE5:AE136)</f>
        <v>39.512</v>
      </c>
      <c r="G22" s="103">
        <f>AVERAGE(AE5:AE136)</f>
        <v>39.816184615384614</v>
      </c>
      <c r="H22" s="104">
        <f t="shared" si="0"/>
        <v>0.30418461538461372</v>
      </c>
      <c r="I22" s="84">
        <v>0.48350694444444442</v>
      </c>
      <c r="J22" s="86">
        <f t="shared" si="1"/>
        <v>3.1574074074074032E-2</v>
      </c>
      <c r="K22" s="155">
        <f t="shared" si="3"/>
        <v>0.12751157407407399</v>
      </c>
      <c r="L22" s="161">
        <v>140.75899999999999</v>
      </c>
      <c r="M22" s="92"/>
      <c r="N22" s="44"/>
      <c r="P22" s="140">
        <v>40.241</v>
      </c>
      <c r="Q22" s="141">
        <v>39.875999999999998</v>
      </c>
      <c r="R22" s="141">
        <v>40.052999999999997</v>
      </c>
      <c r="S22" s="141">
        <v>41.064999999999998</v>
      </c>
      <c r="T22" s="141">
        <v>40.180999999999997</v>
      </c>
      <c r="U22" s="141">
        <v>40.426000000000002</v>
      </c>
      <c r="V22" s="141">
        <v>40.866</v>
      </c>
      <c r="W22" s="141">
        <v>40.192999999999998</v>
      </c>
      <c r="X22" s="141">
        <v>40.396999999999998</v>
      </c>
      <c r="Y22" s="141">
        <v>40.011000000000003</v>
      </c>
      <c r="Z22" s="43"/>
      <c r="AA22" s="141">
        <v>40.088999999999999</v>
      </c>
      <c r="AB22" s="141">
        <v>39.981999999999999</v>
      </c>
      <c r="AC22" s="141">
        <v>39.694000000000003</v>
      </c>
      <c r="AD22" s="141">
        <v>39.965000000000003</v>
      </c>
      <c r="AE22" s="141">
        <v>39.860999999999997</v>
      </c>
      <c r="AF22" s="141">
        <v>40.786000000000001</v>
      </c>
      <c r="AG22" s="141">
        <v>40.011000000000003</v>
      </c>
      <c r="AH22" s="141">
        <v>39.686999999999998</v>
      </c>
      <c r="AI22" s="141">
        <v>39.988999999999997</v>
      </c>
      <c r="AJ22" s="141">
        <v>39.749000000000002</v>
      </c>
      <c r="AK22" s="141">
        <v>39.668999999999997</v>
      </c>
      <c r="AL22" s="144"/>
      <c r="AM22" s="141">
        <v>40.058</v>
      </c>
      <c r="AN22" s="141">
        <v>40.898000000000003</v>
      </c>
      <c r="AO22" s="141">
        <v>39.685000000000002</v>
      </c>
      <c r="AP22" s="141">
        <v>39.926000000000002</v>
      </c>
      <c r="AQ22" s="141">
        <v>39.704000000000001</v>
      </c>
      <c r="AR22" s="141">
        <v>39.529000000000003</v>
      </c>
      <c r="AS22" s="141">
        <v>39.554000000000002</v>
      </c>
      <c r="AT22" s="141">
        <v>39.497</v>
      </c>
      <c r="AU22" s="141">
        <v>39.594000000000001</v>
      </c>
      <c r="AV22" s="141">
        <v>39.491</v>
      </c>
      <c r="AW22" s="142">
        <v>40.231999999999999</v>
      </c>
    </row>
    <row r="23" spans="1:49" s="2" customFormat="1" ht="24.9" customHeight="1">
      <c r="A23" s="53">
        <v>16</v>
      </c>
      <c r="B23" s="298" t="s">
        <v>205</v>
      </c>
      <c r="C23" s="55">
        <v>9</v>
      </c>
      <c r="D23" s="100">
        <f>COUNTIF(AF5:AF134,"&gt;00")+1</f>
        <v>111</v>
      </c>
      <c r="E23" s="101">
        <f t="shared" si="2"/>
        <v>1103</v>
      </c>
      <c r="F23" s="105">
        <f>MIN(AF5:AF136)</f>
        <v>39.520000000000003</v>
      </c>
      <c r="G23" s="103">
        <f>AVERAGE(AF5:AF136)</f>
        <v>39.841172727272742</v>
      </c>
      <c r="H23" s="104">
        <f t="shared" si="0"/>
        <v>0.32117272727273871</v>
      </c>
      <c r="I23" s="84">
        <v>0.53585648148148146</v>
      </c>
      <c r="J23" s="86">
        <f t="shared" si="1"/>
        <v>5.2349537037037042E-2</v>
      </c>
      <c r="K23" s="155">
        <f t="shared" si="3"/>
        <v>9.8263888888888928E-2</v>
      </c>
      <c r="L23" s="159">
        <v>141.21799999999999</v>
      </c>
      <c r="M23" s="92"/>
      <c r="N23" s="44"/>
      <c r="P23" s="140">
        <v>40.29</v>
      </c>
      <c r="Q23" s="141">
        <v>40.021999999999998</v>
      </c>
      <c r="R23" s="141">
        <v>39.915999999999997</v>
      </c>
      <c r="S23" s="141">
        <v>40.994999999999997</v>
      </c>
      <c r="T23" s="141">
        <v>40.191000000000003</v>
      </c>
      <c r="U23" s="141">
        <v>40.091000000000001</v>
      </c>
      <c r="V23" s="141">
        <v>40.381</v>
      </c>
      <c r="W23" s="141">
        <v>40.152000000000001</v>
      </c>
      <c r="X23" s="141">
        <v>40.195999999999998</v>
      </c>
      <c r="Y23" s="141">
        <v>40.573999999999998</v>
      </c>
      <c r="Z23" s="43"/>
      <c r="AA23" s="141">
        <v>40.345999999999997</v>
      </c>
      <c r="AB23" s="141">
        <v>40.027000000000001</v>
      </c>
      <c r="AC23" s="141">
        <v>39.814</v>
      </c>
      <c r="AD23" s="141">
        <v>39.909999999999997</v>
      </c>
      <c r="AE23" s="141">
        <v>39.713000000000001</v>
      </c>
      <c r="AF23" s="141">
        <v>39.808999999999997</v>
      </c>
      <c r="AG23" s="141">
        <v>40.008000000000003</v>
      </c>
      <c r="AH23" s="141">
        <v>39.545000000000002</v>
      </c>
      <c r="AI23" s="141">
        <v>39.997999999999998</v>
      </c>
      <c r="AJ23" s="141">
        <v>39.823999999999998</v>
      </c>
      <c r="AK23" s="141">
        <v>39.578000000000003</v>
      </c>
      <c r="AL23" s="144"/>
      <c r="AM23" s="141">
        <v>40.453000000000003</v>
      </c>
      <c r="AN23" s="141">
        <v>39.872</v>
      </c>
      <c r="AO23" s="141">
        <v>39.840000000000003</v>
      </c>
      <c r="AP23" s="141">
        <v>39.652000000000001</v>
      </c>
      <c r="AQ23" s="141">
        <v>39.661000000000001</v>
      </c>
      <c r="AR23" s="141">
        <v>39.415999999999997</v>
      </c>
      <c r="AS23" s="141">
        <v>39.692</v>
      </c>
      <c r="AT23" s="141">
        <v>39.548999999999999</v>
      </c>
      <c r="AU23" s="141">
        <v>39.630000000000003</v>
      </c>
      <c r="AV23" s="141">
        <v>39.701999999999998</v>
      </c>
      <c r="AW23" s="142">
        <v>39.933999999999997</v>
      </c>
    </row>
    <row r="24" spans="1:49" s="2" customFormat="1" ht="24.9" customHeight="1">
      <c r="A24" s="53">
        <v>17</v>
      </c>
      <c r="B24" s="298" t="s">
        <v>199</v>
      </c>
      <c r="C24" s="378" t="s">
        <v>277</v>
      </c>
      <c r="D24" s="100">
        <f>COUNTIF(AG5:AG134,"&gt;00")+1</f>
        <v>26</v>
      </c>
      <c r="E24" s="101">
        <f t="shared" si="2"/>
        <v>1129</v>
      </c>
      <c r="F24" s="105">
        <f>MIN(AG5:AG136)</f>
        <v>39.658999999999999</v>
      </c>
      <c r="G24" s="103">
        <f>AVERAGE(AG5:AG136)</f>
        <v>40.4666</v>
      </c>
      <c r="H24" s="104">
        <f t="shared" si="0"/>
        <v>0.80760000000000076</v>
      </c>
      <c r="I24" s="84">
        <v>0.54997685185185186</v>
      </c>
      <c r="J24" s="86">
        <f t="shared" si="1"/>
        <v>1.4120370370370394E-2</v>
      </c>
      <c r="K24" s="155">
        <f t="shared" si="3"/>
        <v>0.14163194444444438</v>
      </c>
      <c r="L24" s="161">
        <v>140.327</v>
      </c>
      <c r="M24" s="92"/>
      <c r="N24" s="44"/>
      <c r="P24" s="140">
        <v>40.270000000000003</v>
      </c>
      <c r="Q24" s="141">
        <v>39.942999999999998</v>
      </c>
      <c r="R24" s="141">
        <v>39.975999999999999</v>
      </c>
      <c r="S24" s="141">
        <v>40.884</v>
      </c>
      <c r="T24" s="141">
        <v>40.110999999999997</v>
      </c>
      <c r="U24" s="141">
        <v>40.320999999999998</v>
      </c>
      <c r="V24" s="141">
        <v>41.036999999999999</v>
      </c>
      <c r="W24" s="141">
        <v>40.033999999999999</v>
      </c>
      <c r="X24" s="141">
        <v>40.343000000000004</v>
      </c>
      <c r="Y24" s="141">
        <v>40.252000000000002</v>
      </c>
      <c r="Z24" s="43"/>
      <c r="AA24" s="141">
        <v>40.107999999999997</v>
      </c>
      <c r="AB24" s="141">
        <v>39.865000000000002</v>
      </c>
      <c r="AC24" s="141">
        <v>39.728999999999999</v>
      </c>
      <c r="AD24" s="141">
        <v>41.109000000000002</v>
      </c>
      <c r="AE24" s="141">
        <v>40.024999999999999</v>
      </c>
      <c r="AF24" s="141">
        <v>39.695999999999998</v>
      </c>
      <c r="AG24" s="141">
        <v>39.683</v>
      </c>
      <c r="AH24" s="141">
        <v>39.616</v>
      </c>
      <c r="AI24" s="141">
        <v>40.19</v>
      </c>
      <c r="AJ24" s="141">
        <v>39.792999999999999</v>
      </c>
      <c r="AK24" s="141">
        <v>39.631</v>
      </c>
      <c r="AL24" s="144"/>
      <c r="AM24" s="141">
        <v>39.902000000000001</v>
      </c>
      <c r="AN24" s="141">
        <v>39.779000000000003</v>
      </c>
      <c r="AO24" s="141">
        <v>39.694000000000003</v>
      </c>
      <c r="AP24" s="141">
        <v>39.573999999999998</v>
      </c>
      <c r="AQ24" s="141">
        <v>39.634</v>
      </c>
      <c r="AR24" s="141">
        <v>39.622999999999998</v>
      </c>
      <c r="AS24" s="141">
        <v>39.610999999999997</v>
      </c>
      <c r="AT24" s="141">
        <v>39.594000000000001</v>
      </c>
      <c r="AU24" s="141">
        <v>39.597000000000001</v>
      </c>
      <c r="AV24" s="141">
        <v>39.546999999999997</v>
      </c>
      <c r="AW24" s="142">
        <v>39.847000000000001</v>
      </c>
    </row>
    <row r="25" spans="1:49" s="2" customFormat="1" ht="24.9" customHeight="1">
      <c r="A25" s="53">
        <v>18</v>
      </c>
      <c r="B25" s="298" t="s">
        <v>205</v>
      </c>
      <c r="C25" s="55">
        <v>11</v>
      </c>
      <c r="D25" s="100">
        <f>COUNTIF(AH5:AH134,"&gt;00")+1</f>
        <v>61</v>
      </c>
      <c r="E25" s="101">
        <f t="shared" si="2"/>
        <v>1190</v>
      </c>
      <c r="F25" s="105">
        <f>MIN(AH5:AH136)</f>
        <v>39.420999999999999</v>
      </c>
      <c r="G25" s="103">
        <f>AVERAGE(AH5:AH136)</f>
        <v>39.74583333333333</v>
      </c>
      <c r="H25" s="104">
        <f t="shared" si="0"/>
        <v>0.32483333333333064</v>
      </c>
      <c r="I25" s="84">
        <v>0.57921296296296299</v>
      </c>
      <c r="J25" s="86">
        <f t="shared" si="1"/>
        <v>2.9236111111111129E-2</v>
      </c>
      <c r="K25" s="155">
        <f t="shared" si="3"/>
        <v>0.12750000000000006</v>
      </c>
      <c r="L25" s="161">
        <v>140.744</v>
      </c>
      <c r="M25" s="92"/>
      <c r="N25" s="44"/>
      <c r="P25" s="140">
        <v>40.265999999999998</v>
      </c>
      <c r="Q25" s="141">
        <v>39.978000000000002</v>
      </c>
      <c r="R25" s="141">
        <v>40.926000000000002</v>
      </c>
      <c r="S25" s="141">
        <v>41.253</v>
      </c>
      <c r="T25" s="141">
        <v>41.88</v>
      </c>
      <c r="U25" s="141">
        <v>40.222000000000001</v>
      </c>
      <c r="V25" s="141">
        <v>40.475999999999999</v>
      </c>
      <c r="W25" s="141">
        <v>39.929000000000002</v>
      </c>
      <c r="X25" s="141">
        <v>40.412999999999997</v>
      </c>
      <c r="Y25" s="141">
        <v>40.106000000000002</v>
      </c>
      <c r="Z25" s="79"/>
      <c r="AA25" s="141">
        <v>40.149000000000001</v>
      </c>
      <c r="AB25" s="141">
        <v>39.89</v>
      </c>
      <c r="AC25" s="141">
        <v>39.613</v>
      </c>
      <c r="AD25" s="141">
        <v>39.765000000000001</v>
      </c>
      <c r="AE25" s="141">
        <v>39.744</v>
      </c>
      <c r="AF25" s="141">
        <v>39.698999999999998</v>
      </c>
      <c r="AG25" s="141">
        <v>39.78</v>
      </c>
      <c r="AH25" s="141">
        <v>39.439</v>
      </c>
      <c r="AI25" s="141">
        <v>40.042000000000002</v>
      </c>
      <c r="AJ25" s="141">
        <v>39.664999999999999</v>
      </c>
      <c r="AK25" s="141">
        <v>39.835999999999999</v>
      </c>
      <c r="AL25" s="144"/>
      <c r="AM25" s="141">
        <v>39.936</v>
      </c>
      <c r="AN25" s="141">
        <v>39.752000000000002</v>
      </c>
      <c r="AO25" s="141">
        <v>39.481999999999999</v>
      </c>
      <c r="AP25" s="141">
        <v>39.683</v>
      </c>
      <c r="AQ25" s="141">
        <v>39.927999999999997</v>
      </c>
      <c r="AR25" s="141">
        <v>39.465000000000003</v>
      </c>
      <c r="AS25" s="141">
        <v>39.731000000000002</v>
      </c>
      <c r="AT25" s="141">
        <v>39.69</v>
      </c>
      <c r="AU25" s="141">
        <v>39.652999999999999</v>
      </c>
      <c r="AV25" s="141">
        <v>39.42</v>
      </c>
      <c r="AW25" s="142">
        <v>40.555999999999997</v>
      </c>
    </row>
    <row r="26" spans="1:49" s="2" customFormat="1" ht="24.9" customHeight="1">
      <c r="A26" s="53">
        <v>19</v>
      </c>
      <c r="B26" s="298" t="s">
        <v>199</v>
      </c>
      <c r="C26" s="55">
        <v>9</v>
      </c>
      <c r="D26" s="100">
        <f>COUNTIF(AI5:AI134,"&gt;00")+1</f>
        <v>34</v>
      </c>
      <c r="E26" s="101">
        <f t="shared" si="2"/>
        <v>1224</v>
      </c>
      <c r="F26" s="105">
        <f>MIN(AI5:AI136)</f>
        <v>39.826000000000001</v>
      </c>
      <c r="G26" s="103">
        <f>AVERAGE(AI5:AI136)</f>
        <v>40.099090909090911</v>
      </c>
      <c r="H26" s="104">
        <f t="shared" si="0"/>
        <v>0.27309090909091083</v>
      </c>
      <c r="I26" s="84">
        <v>0.59615740740740741</v>
      </c>
      <c r="J26" s="86">
        <f t="shared" si="1"/>
        <v>1.6944444444444429E-2</v>
      </c>
      <c r="K26" s="155">
        <f>J26+K25</f>
        <v>0.14444444444444449</v>
      </c>
      <c r="L26" s="159">
        <v>141.27600000000001</v>
      </c>
      <c r="M26" s="92"/>
      <c r="N26" s="44"/>
      <c r="P26" s="140">
        <v>40.298000000000002</v>
      </c>
      <c r="Q26" s="141">
        <v>39.972999999999999</v>
      </c>
      <c r="R26" s="141">
        <v>40.122</v>
      </c>
      <c r="S26" s="141">
        <v>41.38</v>
      </c>
      <c r="T26" s="141">
        <v>40.338000000000001</v>
      </c>
      <c r="U26" s="141">
        <v>40.249000000000002</v>
      </c>
      <c r="V26" s="141">
        <v>40.558999999999997</v>
      </c>
      <c r="W26" s="141">
        <v>39.920999999999999</v>
      </c>
      <c r="X26" s="141">
        <v>40.401000000000003</v>
      </c>
      <c r="Y26" s="141">
        <v>40.143000000000001</v>
      </c>
      <c r="Z26" s="79"/>
      <c r="AA26" s="141">
        <v>40.017000000000003</v>
      </c>
      <c r="AB26" s="141">
        <v>39.790999999999997</v>
      </c>
      <c r="AC26" s="141">
        <v>39.597999999999999</v>
      </c>
      <c r="AD26" s="141">
        <v>39.832999999999998</v>
      </c>
      <c r="AE26" s="141">
        <v>39.768000000000001</v>
      </c>
      <c r="AF26" s="141">
        <v>39.613</v>
      </c>
      <c r="AG26" s="141">
        <v>40.042000000000002</v>
      </c>
      <c r="AH26" s="141">
        <v>39.761000000000003</v>
      </c>
      <c r="AI26" s="141">
        <v>39.85</v>
      </c>
      <c r="AJ26" s="141">
        <v>39.887999999999998</v>
      </c>
      <c r="AK26" s="141">
        <v>39.872999999999998</v>
      </c>
      <c r="AL26" s="144"/>
      <c r="AM26" s="141">
        <v>39.857999999999997</v>
      </c>
      <c r="AN26" s="141">
        <v>39.680999999999997</v>
      </c>
      <c r="AO26" s="141">
        <v>39.656999999999996</v>
      </c>
      <c r="AP26" s="141">
        <v>39.968000000000004</v>
      </c>
      <c r="AQ26" s="141">
        <v>39.548000000000002</v>
      </c>
      <c r="AR26" s="141">
        <v>39.798000000000002</v>
      </c>
      <c r="AS26" s="141">
        <v>39.317</v>
      </c>
      <c r="AT26" s="141">
        <v>39.746000000000002</v>
      </c>
      <c r="AU26" s="141">
        <v>39.707999999999998</v>
      </c>
      <c r="AV26" s="141">
        <v>39.520000000000003</v>
      </c>
      <c r="AW26" s="142">
        <v>39.859000000000002</v>
      </c>
    </row>
    <row r="27" spans="1:49" s="2" customFormat="1" ht="24.9" customHeight="1">
      <c r="A27" s="53">
        <v>20</v>
      </c>
      <c r="B27" s="298" t="s">
        <v>199</v>
      </c>
      <c r="C27" s="55">
        <v>69</v>
      </c>
      <c r="D27" s="100">
        <f>COUNTIF(AJ5:AJ134,"&gt;00")+1</f>
        <v>97</v>
      </c>
      <c r="E27" s="101">
        <f t="shared" si="2"/>
        <v>1321</v>
      </c>
      <c r="F27" s="105">
        <f>MIN(AJ5:AJ136)</f>
        <v>39.485999999999997</v>
      </c>
      <c r="G27" s="103">
        <f>AVERAGE(AJ5:AJ136)</f>
        <v>39.831666666666678</v>
      </c>
      <c r="H27" s="104">
        <f t="shared" si="0"/>
        <v>0.34566666666668056</v>
      </c>
      <c r="I27" s="84">
        <v>0.64204861111111111</v>
      </c>
      <c r="J27" s="86">
        <f t="shared" si="1"/>
        <v>4.5891203703703698E-2</v>
      </c>
      <c r="K27" s="155">
        <f>J27+K26</f>
        <v>0.19033564814814818</v>
      </c>
      <c r="L27" s="161">
        <v>140.607</v>
      </c>
      <c r="M27" s="92"/>
      <c r="N27" s="44"/>
      <c r="P27" s="140">
        <v>40.444000000000003</v>
      </c>
      <c r="Q27" s="141">
        <v>39.819000000000003</v>
      </c>
      <c r="R27" s="141">
        <v>39.993000000000002</v>
      </c>
      <c r="S27" s="141">
        <v>40.978000000000002</v>
      </c>
      <c r="T27" s="141">
        <v>40.179000000000002</v>
      </c>
      <c r="U27" s="141">
        <v>40.158999999999999</v>
      </c>
      <c r="V27" s="141">
        <v>40.869999999999997</v>
      </c>
      <c r="W27" s="141">
        <v>40.216999999999999</v>
      </c>
      <c r="X27" s="141">
        <v>40.357999999999997</v>
      </c>
      <c r="Y27" s="141">
        <v>40.182000000000002</v>
      </c>
      <c r="Z27" s="79"/>
      <c r="AA27" s="141">
        <v>40.090000000000003</v>
      </c>
      <c r="AB27" s="141">
        <v>40.057000000000002</v>
      </c>
      <c r="AC27" s="141">
        <v>39.853999999999999</v>
      </c>
      <c r="AD27" s="141">
        <v>39.853000000000002</v>
      </c>
      <c r="AE27" s="141">
        <v>39.584000000000003</v>
      </c>
      <c r="AF27" s="141">
        <v>39.731999999999999</v>
      </c>
      <c r="AG27" s="141">
        <v>39.671999999999997</v>
      </c>
      <c r="AH27" s="141">
        <v>39.917000000000002</v>
      </c>
      <c r="AI27" s="141">
        <v>40.045000000000002</v>
      </c>
      <c r="AJ27" s="141">
        <v>40.168999999999997</v>
      </c>
      <c r="AK27" s="141">
        <v>39.762999999999998</v>
      </c>
      <c r="AL27" s="144"/>
      <c r="AM27" s="141">
        <v>39.898000000000003</v>
      </c>
      <c r="AN27" s="141">
        <v>39.758000000000003</v>
      </c>
      <c r="AO27" s="141">
        <v>39.612000000000002</v>
      </c>
      <c r="AP27" s="141">
        <v>39.85</v>
      </c>
      <c r="AQ27" s="141">
        <v>39.475000000000001</v>
      </c>
      <c r="AR27" s="141">
        <v>39.715000000000003</v>
      </c>
      <c r="AS27" s="141">
        <v>39.534999999999997</v>
      </c>
      <c r="AT27" s="141">
        <v>39.646000000000001</v>
      </c>
      <c r="AU27" s="141">
        <v>39.734999999999999</v>
      </c>
      <c r="AV27" s="141">
        <v>39.392000000000003</v>
      </c>
      <c r="AW27" s="142">
        <v>39.826000000000001</v>
      </c>
    </row>
    <row r="28" spans="1:49" s="2" customFormat="1" ht="24.9" customHeight="1">
      <c r="A28" s="53">
        <v>21</v>
      </c>
      <c r="B28" s="298" t="s">
        <v>205</v>
      </c>
      <c r="C28" s="55">
        <v>21</v>
      </c>
      <c r="D28" s="100">
        <f>COUNTIF(AK5:AK134,"&gt;00")+1</f>
        <v>36</v>
      </c>
      <c r="E28" s="101">
        <f t="shared" si="2"/>
        <v>1357</v>
      </c>
      <c r="F28" s="105">
        <f>MIN(AK5:AK136)</f>
        <v>39.506</v>
      </c>
      <c r="G28" s="103">
        <f>AVERAGE(AK5:AK136)</f>
        <v>39.82217142857143</v>
      </c>
      <c r="H28" s="104">
        <f t="shared" si="0"/>
        <v>0.31617142857142966</v>
      </c>
      <c r="I28" s="84">
        <v>0.65983796296296293</v>
      </c>
      <c r="J28" s="86">
        <f t="shared" si="1"/>
        <v>1.778935185185182E-2</v>
      </c>
      <c r="K28" s="155">
        <f>J28+K25</f>
        <v>0.14528935185185188</v>
      </c>
      <c r="L28" s="161">
        <v>140.94300000000001</v>
      </c>
      <c r="M28" s="92"/>
      <c r="N28" s="44"/>
      <c r="P28" s="140">
        <v>40.439</v>
      </c>
      <c r="Q28" s="141">
        <v>40.124000000000002</v>
      </c>
      <c r="R28" s="141">
        <v>40.040999999999997</v>
      </c>
      <c r="S28" s="141">
        <v>41.018999999999998</v>
      </c>
      <c r="T28" s="141">
        <v>40.168999999999997</v>
      </c>
      <c r="U28" s="141">
        <v>40.280999999999999</v>
      </c>
      <c r="V28" s="141">
        <v>40.502000000000002</v>
      </c>
      <c r="W28" s="141">
        <v>40.082000000000001</v>
      </c>
      <c r="X28" s="141">
        <v>40.192999999999998</v>
      </c>
      <c r="Y28" s="141">
        <v>40.048000000000002</v>
      </c>
      <c r="Z28" s="79"/>
      <c r="AA28" s="141">
        <v>40.226999999999997</v>
      </c>
      <c r="AB28" s="141">
        <v>39.920999999999999</v>
      </c>
      <c r="AC28" s="141">
        <v>39.585999999999999</v>
      </c>
      <c r="AD28" s="141">
        <v>40.027000000000001</v>
      </c>
      <c r="AE28" s="141">
        <v>39.606000000000002</v>
      </c>
      <c r="AF28" s="141">
        <v>39.655999999999999</v>
      </c>
      <c r="AG28" s="141">
        <v>39.658999999999999</v>
      </c>
      <c r="AH28" s="141">
        <v>39.715000000000003</v>
      </c>
      <c r="AI28" s="141">
        <v>40.197000000000003</v>
      </c>
      <c r="AJ28" s="141">
        <v>39.679000000000002</v>
      </c>
      <c r="AK28" s="141">
        <v>39.82</v>
      </c>
      <c r="AL28" s="144"/>
      <c r="AM28" s="141">
        <v>39.783000000000001</v>
      </c>
      <c r="AN28" s="141">
        <v>39.600999999999999</v>
      </c>
      <c r="AO28" s="141">
        <v>39.756</v>
      </c>
      <c r="AP28" s="141">
        <v>39.965000000000003</v>
      </c>
      <c r="AQ28" s="141">
        <v>39.557000000000002</v>
      </c>
      <c r="AR28" s="141">
        <v>39.988999999999997</v>
      </c>
      <c r="AS28" s="141">
        <v>39.43</v>
      </c>
      <c r="AT28" s="141">
        <v>39.631999999999998</v>
      </c>
      <c r="AU28" s="141">
        <v>39.598999999999997</v>
      </c>
      <c r="AV28" s="141">
        <v>39.776000000000003</v>
      </c>
      <c r="AW28" s="142">
        <v>39.898000000000003</v>
      </c>
    </row>
    <row r="29" spans="1:49" s="2" customFormat="1" ht="24.9" customHeight="1">
      <c r="A29" s="506">
        <v>22</v>
      </c>
      <c r="B29" s="512" t="s">
        <v>205</v>
      </c>
      <c r="C29" s="510">
        <v>44</v>
      </c>
      <c r="D29" s="100">
        <f>COUNTIF(AL5:AL134,"&gt;00")+1</f>
        <v>13</v>
      </c>
      <c r="E29" s="101">
        <f t="shared" si="2"/>
        <v>1370</v>
      </c>
      <c r="F29" s="105">
        <f>MIN(AL5:AL136)</f>
        <v>39.689</v>
      </c>
      <c r="G29" s="103">
        <f>AVERAGE(AL5:AL136)</f>
        <v>39.929083333333331</v>
      </c>
      <c r="H29" s="104">
        <f t="shared" si="0"/>
        <v>0.24008333333333098</v>
      </c>
      <c r="I29" s="508">
        <v>0.71501157407407412</v>
      </c>
      <c r="J29" s="504">
        <f t="shared" si="1"/>
        <v>5.5173611111111187E-2</v>
      </c>
      <c r="K29" s="502">
        <f>J29+K28</f>
        <v>0.20046296296296306</v>
      </c>
      <c r="L29" s="158">
        <v>281.62599999999998</v>
      </c>
      <c r="M29" s="162" t="s">
        <v>246</v>
      </c>
      <c r="N29" s="44" t="s">
        <v>276</v>
      </c>
      <c r="P29" s="140">
        <v>40.438000000000002</v>
      </c>
      <c r="Q29" s="141">
        <v>40.005000000000003</v>
      </c>
      <c r="R29" s="141">
        <v>39.947000000000003</v>
      </c>
      <c r="S29" s="141">
        <v>41.591999999999999</v>
      </c>
      <c r="T29" s="141">
        <v>40.045999999999999</v>
      </c>
      <c r="U29" s="141">
        <v>40.506</v>
      </c>
      <c r="V29" s="141">
        <v>40.433</v>
      </c>
      <c r="W29" s="141">
        <v>40.347000000000001</v>
      </c>
      <c r="X29" s="141">
        <v>40.4</v>
      </c>
      <c r="Y29" s="141">
        <v>40.119</v>
      </c>
      <c r="Z29" s="79"/>
      <c r="AA29" s="141">
        <v>39.956000000000003</v>
      </c>
      <c r="AB29" s="141">
        <v>39.942999999999998</v>
      </c>
      <c r="AC29" s="141">
        <v>40.351999999999997</v>
      </c>
      <c r="AD29" s="141">
        <v>40.142000000000003</v>
      </c>
      <c r="AE29" s="141">
        <v>39.637</v>
      </c>
      <c r="AF29" s="141">
        <v>39.718000000000004</v>
      </c>
      <c r="AG29" s="141">
        <v>40.101999999999997</v>
      </c>
      <c r="AH29" s="141">
        <v>39.5</v>
      </c>
      <c r="AI29" s="141">
        <v>40.100999999999999</v>
      </c>
      <c r="AJ29" s="141">
        <v>39.869</v>
      </c>
      <c r="AK29" s="141">
        <v>39.866</v>
      </c>
      <c r="AL29" s="144"/>
      <c r="AM29" s="141">
        <v>39.872</v>
      </c>
      <c r="AN29" s="141">
        <v>39.866</v>
      </c>
      <c r="AO29" s="141">
        <v>39.799999999999997</v>
      </c>
      <c r="AP29" s="141">
        <v>39.813000000000002</v>
      </c>
      <c r="AQ29" s="141">
        <v>39.453000000000003</v>
      </c>
      <c r="AR29" s="141">
        <v>39.61</v>
      </c>
      <c r="AS29" s="141">
        <v>39.453000000000003</v>
      </c>
      <c r="AT29" s="141">
        <v>39.621000000000002</v>
      </c>
      <c r="AU29" s="141">
        <v>39.627000000000002</v>
      </c>
      <c r="AV29" s="141">
        <v>39.371000000000002</v>
      </c>
      <c r="AW29" s="142">
        <v>39.993000000000002</v>
      </c>
    </row>
    <row r="30" spans="1:49" s="2" customFormat="1" ht="24.9" customHeight="1">
      <c r="A30" s="507"/>
      <c r="B30" s="513"/>
      <c r="C30" s="511"/>
      <c r="D30" s="100">
        <f>COUNTIF(AM5:AM134,"&gt;00")+1</f>
        <v>98</v>
      </c>
      <c r="E30" s="101">
        <f t="shared" si="2"/>
        <v>1468</v>
      </c>
      <c r="F30" s="105">
        <f>MIN(AM5:AM136)</f>
        <v>39.472000000000001</v>
      </c>
      <c r="G30" s="103">
        <f>AVERAGE(AM5:AM136)</f>
        <v>39.870082474226798</v>
      </c>
      <c r="H30" s="104">
        <f t="shared" si="0"/>
        <v>0.39808247422679699</v>
      </c>
      <c r="I30" s="509"/>
      <c r="J30" s="505"/>
      <c r="K30" s="503"/>
      <c r="L30" s="159">
        <v>142.37100000000001</v>
      </c>
      <c r="M30" s="92"/>
      <c r="N30" s="44"/>
      <c r="P30" s="140">
        <v>40.54</v>
      </c>
      <c r="Q30" s="141">
        <v>40.246000000000002</v>
      </c>
      <c r="R30" s="141">
        <v>40.450000000000003</v>
      </c>
      <c r="S30" s="141">
        <v>43.85</v>
      </c>
      <c r="T30" s="141">
        <v>40.073</v>
      </c>
      <c r="U30" s="141">
        <v>40.243000000000002</v>
      </c>
      <c r="V30" s="141">
        <v>40.289000000000001</v>
      </c>
      <c r="W30" s="141">
        <v>40.200000000000003</v>
      </c>
      <c r="X30" s="141">
        <v>40.283000000000001</v>
      </c>
      <c r="Y30" s="141">
        <v>40.104999999999997</v>
      </c>
      <c r="Z30" s="79"/>
      <c r="AA30" s="141">
        <v>40.598999999999997</v>
      </c>
      <c r="AB30" s="141">
        <v>39.838999999999999</v>
      </c>
      <c r="AC30" s="141">
        <v>39.615000000000002</v>
      </c>
      <c r="AD30" s="141">
        <v>40.124000000000002</v>
      </c>
      <c r="AE30" s="141">
        <v>39.957999999999998</v>
      </c>
      <c r="AF30" s="141">
        <v>39.69</v>
      </c>
      <c r="AG30" s="43"/>
      <c r="AH30" s="141">
        <v>39.640999999999998</v>
      </c>
      <c r="AI30" s="141">
        <v>40.03</v>
      </c>
      <c r="AJ30" s="141">
        <v>39.936999999999998</v>
      </c>
      <c r="AK30" s="141">
        <v>39.939</v>
      </c>
      <c r="AL30" s="144"/>
      <c r="AM30" s="141">
        <v>39.817999999999998</v>
      </c>
      <c r="AN30" s="141">
        <v>40.551000000000002</v>
      </c>
      <c r="AO30" s="141">
        <v>39.637</v>
      </c>
      <c r="AP30" s="141">
        <v>39.716999999999999</v>
      </c>
      <c r="AQ30" s="141">
        <v>39.65</v>
      </c>
      <c r="AR30" s="141">
        <v>39.704999999999998</v>
      </c>
      <c r="AS30" s="141">
        <v>39.369999999999997</v>
      </c>
      <c r="AT30" s="141">
        <v>39.591999999999999</v>
      </c>
      <c r="AU30" s="141">
        <v>39.628999999999998</v>
      </c>
      <c r="AV30" s="141">
        <v>39.557000000000002</v>
      </c>
      <c r="AW30" s="142">
        <v>39.866999999999997</v>
      </c>
    </row>
    <row r="31" spans="1:49" s="2" customFormat="1" ht="24.9" customHeight="1">
      <c r="A31" s="53">
        <v>23</v>
      </c>
      <c r="B31" s="381" t="s">
        <v>199</v>
      </c>
      <c r="C31" s="39">
        <v>8</v>
      </c>
      <c r="D31" s="100">
        <f>COUNTIF(AN5:AN134,"&gt;00")+1</f>
        <v>48</v>
      </c>
      <c r="E31" s="101">
        <f t="shared" si="2"/>
        <v>1516</v>
      </c>
      <c r="F31" s="105">
        <f>MIN(AN5:AN136)</f>
        <v>39.600999999999999</v>
      </c>
      <c r="G31" s="103">
        <f>AVERAGE(AN5:AN136)</f>
        <v>40.154382978723412</v>
      </c>
      <c r="H31" s="104">
        <f t="shared" si="0"/>
        <v>0.55338297872341258</v>
      </c>
      <c r="I31" s="85">
        <v>0.73848379629629635</v>
      </c>
      <c r="J31" s="89">
        <f>I31-I29</f>
        <v>2.3472222222222228E-2</v>
      </c>
      <c r="K31" s="152">
        <f>J31+K27</f>
        <v>0.21380787037037041</v>
      </c>
      <c r="L31" s="161">
        <v>140.946</v>
      </c>
      <c r="M31" s="92"/>
      <c r="N31" s="44"/>
      <c r="P31" s="140">
        <v>40.454000000000001</v>
      </c>
      <c r="Q31" s="141">
        <v>39.997</v>
      </c>
      <c r="R31" s="141">
        <v>39.97</v>
      </c>
      <c r="S31" s="141">
        <v>42.512</v>
      </c>
      <c r="T31" s="141">
        <v>40.270000000000003</v>
      </c>
      <c r="U31" s="141">
        <v>40.673999999999999</v>
      </c>
      <c r="V31" s="141">
        <v>40.811</v>
      </c>
      <c r="W31" s="141">
        <v>40.305999999999997</v>
      </c>
      <c r="X31" s="141">
        <v>40.313000000000002</v>
      </c>
      <c r="Y31" s="141">
        <v>40.218000000000004</v>
      </c>
      <c r="Z31" s="79"/>
      <c r="AA31" s="141">
        <v>40.43</v>
      </c>
      <c r="AB31" s="141">
        <v>39.896000000000001</v>
      </c>
      <c r="AC31" s="141">
        <v>39.526000000000003</v>
      </c>
      <c r="AD31" s="141">
        <v>39.997</v>
      </c>
      <c r="AE31" s="141">
        <v>39.841000000000001</v>
      </c>
      <c r="AF31" s="141">
        <v>39.774999999999999</v>
      </c>
      <c r="AG31" s="43"/>
      <c r="AH31" s="141">
        <v>39.673999999999999</v>
      </c>
      <c r="AI31" s="141">
        <v>40.113</v>
      </c>
      <c r="AJ31" s="141">
        <v>39.939</v>
      </c>
      <c r="AK31" s="141">
        <v>39.932000000000002</v>
      </c>
      <c r="AL31" s="144"/>
      <c r="AM31" s="141">
        <v>40.188000000000002</v>
      </c>
      <c r="AN31" s="141">
        <v>39.92</v>
      </c>
      <c r="AO31" s="141">
        <v>39.591000000000001</v>
      </c>
      <c r="AP31" s="141">
        <v>39.816000000000003</v>
      </c>
      <c r="AQ31" s="141">
        <v>39.451999999999998</v>
      </c>
      <c r="AR31" s="141">
        <v>39.384999999999998</v>
      </c>
      <c r="AS31" s="141">
        <v>39.487000000000002</v>
      </c>
      <c r="AT31" s="141">
        <v>39.758000000000003</v>
      </c>
      <c r="AU31" s="141">
        <v>39.783000000000001</v>
      </c>
      <c r="AV31" s="141">
        <v>39.630000000000003</v>
      </c>
      <c r="AW31" s="142">
        <v>39.81</v>
      </c>
    </row>
    <row r="32" spans="1:49" s="2" customFormat="1" ht="24.9" customHeight="1">
      <c r="A32" s="53">
        <v>24</v>
      </c>
      <c r="B32" s="381" t="s">
        <v>199</v>
      </c>
      <c r="C32" s="39">
        <v>10</v>
      </c>
      <c r="D32" s="100">
        <f>COUNTIF(AO5:AO134,"&gt;00")+1</f>
        <v>46</v>
      </c>
      <c r="E32" s="101">
        <f t="shared" si="2"/>
        <v>1562</v>
      </c>
      <c r="F32" s="105">
        <f>MIN(AO5:AO136)</f>
        <v>39.453000000000003</v>
      </c>
      <c r="G32" s="103">
        <f>AVERAGE(AO5:AO136)</f>
        <v>39.772866666666658</v>
      </c>
      <c r="H32" s="104">
        <f t="shared" si="0"/>
        <v>0.31986666666665542</v>
      </c>
      <c r="I32" s="85">
        <v>0.76083333333333336</v>
      </c>
      <c r="J32" s="89">
        <f t="shared" si="1"/>
        <v>2.2349537037037015E-2</v>
      </c>
      <c r="K32" s="152">
        <f>J32+K31</f>
        <v>0.23615740740740743</v>
      </c>
      <c r="L32" s="159">
        <v>141.21700000000001</v>
      </c>
      <c r="M32" s="92"/>
      <c r="N32" s="44"/>
      <c r="P32" s="140">
        <v>41.198999999999998</v>
      </c>
      <c r="Q32" s="141">
        <v>40.296999999999997</v>
      </c>
      <c r="R32" s="141">
        <v>39.886000000000003</v>
      </c>
      <c r="S32" s="141">
        <v>41.531999999999996</v>
      </c>
      <c r="T32" s="141">
        <v>39.939</v>
      </c>
      <c r="U32" s="141">
        <v>40.340000000000003</v>
      </c>
      <c r="V32" s="144"/>
      <c r="W32" s="141">
        <v>40.036000000000001</v>
      </c>
      <c r="X32" s="141">
        <v>41</v>
      </c>
      <c r="Y32" s="141">
        <v>40.076999999999998</v>
      </c>
      <c r="Z32" s="79"/>
      <c r="AA32" s="143"/>
      <c r="AB32" s="141">
        <v>40.481000000000002</v>
      </c>
      <c r="AC32" s="141">
        <v>39.81</v>
      </c>
      <c r="AD32" s="141">
        <v>40.042000000000002</v>
      </c>
      <c r="AE32" s="141">
        <v>40.688000000000002</v>
      </c>
      <c r="AF32" s="141">
        <v>39.972000000000001</v>
      </c>
      <c r="AG32" s="43"/>
      <c r="AH32" s="141">
        <v>39.756999999999998</v>
      </c>
      <c r="AI32" s="141">
        <v>40.052</v>
      </c>
      <c r="AJ32" s="141">
        <v>39.674999999999997</v>
      </c>
      <c r="AK32" s="141">
        <v>39.770000000000003</v>
      </c>
      <c r="AL32" s="144"/>
      <c r="AM32" s="141">
        <v>39.802</v>
      </c>
      <c r="AN32" s="141">
        <v>39.64</v>
      </c>
      <c r="AO32" s="141">
        <v>39.591999999999999</v>
      </c>
      <c r="AP32" s="141">
        <v>39.746000000000002</v>
      </c>
      <c r="AQ32" s="141">
        <v>39.591000000000001</v>
      </c>
      <c r="AR32" s="141">
        <v>39.728000000000002</v>
      </c>
      <c r="AS32" s="141">
        <v>40.064999999999998</v>
      </c>
      <c r="AT32" s="141">
        <v>39.625999999999998</v>
      </c>
      <c r="AU32" s="141">
        <v>39.673999999999999</v>
      </c>
      <c r="AV32" s="141">
        <v>39.499000000000002</v>
      </c>
      <c r="AW32" s="142">
        <v>39.622999999999998</v>
      </c>
    </row>
    <row r="33" spans="1:49" s="2" customFormat="1" ht="24.9" customHeight="1">
      <c r="A33" s="53">
        <v>25</v>
      </c>
      <c r="B33" s="381" t="s">
        <v>201</v>
      </c>
      <c r="C33" s="39">
        <v>5</v>
      </c>
      <c r="D33" s="100">
        <f>COUNTIF(AP5:AP134,"&gt;00")+1</f>
        <v>79</v>
      </c>
      <c r="E33" s="101">
        <f t="shared" si="2"/>
        <v>1641</v>
      </c>
      <c r="F33" s="105">
        <f>MIN(AP5:AP136)</f>
        <v>39.49</v>
      </c>
      <c r="G33" s="103">
        <f>AVERAGE(AP5:AP136)</f>
        <v>39.780025641025645</v>
      </c>
      <c r="H33" s="104">
        <f t="shared" si="0"/>
        <v>0.29002564102564321</v>
      </c>
      <c r="I33" s="85">
        <v>0.79837962962962961</v>
      </c>
      <c r="J33" s="89">
        <f t="shared" si="1"/>
        <v>3.7546296296296244E-2</v>
      </c>
      <c r="K33" s="152">
        <f>J33+K15</f>
        <v>0.15090277777777777</v>
      </c>
      <c r="L33" s="161">
        <v>140.53700000000001</v>
      </c>
      <c r="M33" s="92"/>
      <c r="N33" s="44"/>
      <c r="P33" s="140">
        <v>40.06</v>
      </c>
      <c r="Q33" s="141">
        <v>40.164999999999999</v>
      </c>
      <c r="R33" s="141">
        <v>39.795999999999999</v>
      </c>
      <c r="S33" s="144"/>
      <c r="T33" s="141">
        <v>40.188000000000002</v>
      </c>
      <c r="U33" s="141">
        <v>40.204999999999998</v>
      </c>
      <c r="V33" s="144"/>
      <c r="W33" s="141">
        <v>40.140999999999998</v>
      </c>
      <c r="X33" s="141">
        <v>40.173999999999999</v>
      </c>
      <c r="Y33" s="141">
        <v>40.212000000000003</v>
      </c>
      <c r="Z33" s="79"/>
      <c r="AA33" s="143"/>
      <c r="AB33" s="141">
        <v>39.932000000000002</v>
      </c>
      <c r="AC33" s="141">
        <v>39.783000000000001</v>
      </c>
      <c r="AD33" s="141">
        <v>39.932000000000002</v>
      </c>
      <c r="AE33" s="141">
        <v>39.512</v>
      </c>
      <c r="AF33" s="141">
        <v>39.848999999999997</v>
      </c>
      <c r="AG33" s="43"/>
      <c r="AH33" s="141">
        <v>39.597999999999999</v>
      </c>
      <c r="AI33" s="141">
        <v>40.073</v>
      </c>
      <c r="AJ33" s="141">
        <v>39.72</v>
      </c>
      <c r="AK33" s="141">
        <v>39.716000000000001</v>
      </c>
      <c r="AL33" s="144"/>
      <c r="AM33" s="141">
        <v>39.817</v>
      </c>
      <c r="AN33" s="141">
        <v>39.808999999999997</v>
      </c>
      <c r="AO33" s="141">
        <v>39.703000000000003</v>
      </c>
      <c r="AP33" s="141">
        <v>39.703000000000003</v>
      </c>
      <c r="AQ33" s="141">
        <v>39.591000000000001</v>
      </c>
      <c r="AR33" s="141">
        <v>39.774999999999999</v>
      </c>
      <c r="AS33" s="141">
        <v>39.411000000000001</v>
      </c>
      <c r="AT33" s="141">
        <v>39.729999999999997</v>
      </c>
      <c r="AU33" s="141">
        <v>39.591999999999999</v>
      </c>
      <c r="AV33" s="141">
        <v>39.481000000000002</v>
      </c>
      <c r="AW33" s="142">
        <v>40.043999999999997</v>
      </c>
    </row>
    <row r="34" spans="1:49" s="2" customFormat="1" ht="24.9" customHeight="1">
      <c r="A34" s="53">
        <v>26</v>
      </c>
      <c r="B34" s="381" t="s">
        <v>205</v>
      </c>
      <c r="C34" s="39">
        <v>4</v>
      </c>
      <c r="D34" s="100">
        <f>COUNTIF(AQ5:AQ134,"&gt;00")+1</f>
        <v>40</v>
      </c>
      <c r="E34" s="101">
        <f t="shared" si="2"/>
        <v>1681</v>
      </c>
      <c r="F34" s="105">
        <f>MIN(AQ5:AQ136)</f>
        <v>39.451999999999998</v>
      </c>
      <c r="G34" s="103">
        <f>AVERAGE(AQ5:AQ136)</f>
        <v>39.71689743589743</v>
      </c>
      <c r="H34" s="104">
        <f t="shared" si="0"/>
        <v>0.26489743589743142</v>
      </c>
      <c r="I34" s="85">
        <v>0.81793981481481481</v>
      </c>
      <c r="J34" s="89">
        <f t="shared" si="1"/>
        <v>1.9560185185185208E-2</v>
      </c>
      <c r="K34" s="263">
        <f>J34+K29</f>
        <v>0.22002314814814827</v>
      </c>
      <c r="L34" s="159">
        <v>141.43700000000001</v>
      </c>
      <c r="M34" s="92"/>
      <c r="N34" s="44"/>
      <c r="P34" s="140">
        <v>40.277000000000001</v>
      </c>
      <c r="Q34" s="141">
        <v>40.017000000000003</v>
      </c>
      <c r="R34" s="141">
        <v>39.887</v>
      </c>
      <c r="S34" s="144"/>
      <c r="T34" s="141">
        <v>40.036999999999999</v>
      </c>
      <c r="U34" s="141">
        <v>40.231000000000002</v>
      </c>
      <c r="V34" s="144"/>
      <c r="W34" s="141">
        <v>40.14</v>
      </c>
      <c r="X34" s="141">
        <v>40.335999999999999</v>
      </c>
      <c r="Y34" s="141">
        <v>40.107999999999997</v>
      </c>
      <c r="Z34" s="79"/>
      <c r="AA34" s="143"/>
      <c r="AB34" s="141">
        <v>39.802</v>
      </c>
      <c r="AC34" s="141">
        <v>39.701000000000001</v>
      </c>
      <c r="AD34" s="141">
        <v>40.158000000000001</v>
      </c>
      <c r="AE34" s="141">
        <v>39.546999999999997</v>
      </c>
      <c r="AF34" s="141">
        <v>39.790999999999997</v>
      </c>
      <c r="AG34" s="43"/>
      <c r="AH34" s="141">
        <v>39.622</v>
      </c>
      <c r="AI34" s="141">
        <v>40.22</v>
      </c>
      <c r="AJ34" s="141">
        <v>39.773000000000003</v>
      </c>
      <c r="AK34" s="141">
        <v>40.009</v>
      </c>
      <c r="AL34" s="144"/>
      <c r="AM34" s="141">
        <v>39.853999999999999</v>
      </c>
      <c r="AN34" s="141">
        <v>39.978999999999999</v>
      </c>
      <c r="AO34" s="141">
        <v>39.698999999999998</v>
      </c>
      <c r="AP34" s="141">
        <v>39.741999999999997</v>
      </c>
      <c r="AQ34" s="141">
        <v>39.619999999999997</v>
      </c>
      <c r="AR34" s="141">
        <v>39.567</v>
      </c>
      <c r="AS34" s="141">
        <v>39.432000000000002</v>
      </c>
      <c r="AT34" s="141">
        <v>39.673000000000002</v>
      </c>
      <c r="AU34" s="141">
        <v>39.628999999999998</v>
      </c>
      <c r="AV34" s="141">
        <v>39.496000000000002</v>
      </c>
      <c r="AW34" s="142">
        <v>39.880000000000003</v>
      </c>
    </row>
    <row r="35" spans="1:49" s="2" customFormat="1" ht="24.9" customHeight="1">
      <c r="A35" s="53">
        <v>27</v>
      </c>
      <c r="B35" s="381" t="s">
        <v>201</v>
      </c>
      <c r="C35" s="39">
        <v>1</v>
      </c>
      <c r="D35" s="100">
        <f>COUNTIF(AR5:AR134,"&gt;00")+1</f>
        <v>56</v>
      </c>
      <c r="E35" s="101">
        <f t="shared" si="2"/>
        <v>1737</v>
      </c>
      <c r="F35" s="105">
        <f>MIN(AR5:AR136)</f>
        <v>39.293999999999997</v>
      </c>
      <c r="G35" s="103">
        <f>AVERAGE(AR4:AR135)</f>
        <v>39.447625000000002</v>
      </c>
      <c r="H35" s="104">
        <f t="shared" si="0"/>
        <v>0.15362500000000523</v>
      </c>
      <c r="I35" s="85">
        <v>0.84482638888888895</v>
      </c>
      <c r="J35" s="89">
        <f t="shared" si="1"/>
        <v>2.6886574074074132E-2</v>
      </c>
      <c r="K35" s="152">
        <f>J35+K33</f>
        <v>0.17778935185185191</v>
      </c>
      <c r="L35" s="159">
        <v>141.23099999999999</v>
      </c>
      <c r="M35" s="92"/>
      <c r="N35" s="44"/>
      <c r="P35" s="140">
        <v>40.945</v>
      </c>
      <c r="Q35" s="141">
        <v>40.040999999999997</v>
      </c>
      <c r="R35" s="141">
        <v>39.744999999999997</v>
      </c>
      <c r="S35" s="144"/>
      <c r="T35" s="141">
        <v>40.024000000000001</v>
      </c>
      <c r="U35" s="141">
        <v>40.174999999999997</v>
      </c>
      <c r="V35" s="144"/>
      <c r="W35" s="141">
        <v>40.049999999999997</v>
      </c>
      <c r="X35" s="141">
        <v>39.966999999999999</v>
      </c>
      <c r="Y35" s="141">
        <v>40.006</v>
      </c>
      <c r="Z35" s="79"/>
      <c r="AA35" s="143"/>
      <c r="AB35" s="141">
        <v>39.770000000000003</v>
      </c>
      <c r="AC35" s="141">
        <v>40.015999999999998</v>
      </c>
      <c r="AD35" s="141">
        <v>39.932000000000002</v>
      </c>
      <c r="AE35" s="141">
        <v>39.667000000000002</v>
      </c>
      <c r="AF35" s="141">
        <v>40.049999999999997</v>
      </c>
      <c r="AG35" s="43"/>
      <c r="AH35" s="141">
        <v>39.527000000000001</v>
      </c>
      <c r="AI35" s="141">
        <v>40.08</v>
      </c>
      <c r="AJ35" s="141">
        <v>39.581000000000003</v>
      </c>
      <c r="AK35" s="141">
        <v>39.988999999999997</v>
      </c>
      <c r="AL35" s="144"/>
      <c r="AM35" s="141">
        <v>39.807000000000002</v>
      </c>
      <c r="AN35" s="141">
        <v>39.750999999999998</v>
      </c>
      <c r="AO35" s="141">
        <v>39.770000000000003</v>
      </c>
      <c r="AP35" s="141">
        <v>39.820999999999998</v>
      </c>
      <c r="AQ35" s="141">
        <v>39.581000000000003</v>
      </c>
      <c r="AR35" s="141">
        <v>39.432000000000002</v>
      </c>
      <c r="AS35" s="141">
        <v>39.689</v>
      </c>
      <c r="AT35" s="141">
        <v>40.137</v>
      </c>
      <c r="AU35" s="141">
        <v>39.72</v>
      </c>
      <c r="AV35" s="141">
        <v>39.427999999999997</v>
      </c>
      <c r="AW35" s="142">
        <v>39.887</v>
      </c>
    </row>
    <row r="36" spans="1:49" s="2" customFormat="1" ht="24.9" customHeight="1">
      <c r="A36" s="53">
        <v>28</v>
      </c>
      <c r="B36" s="381" t="s">
        <v>203</v>
      </c>
      <c r="C36" s="39">
        <v>4</v>
      </c>
      <c r="D36" s="100">
        <f>COUNTIF(AS5:AS134,"&gt;00")+1</f>
        <v>79</v>
      </c>
      <c r="E36" s="101">
        <f t="shared" si="2"/>
        <v>1816</v>
      </c>
      <c r="F36" s="105">
        <f>MIN(AS5:AS136)</f>
        <v>39.317</v>
      </c>
      <c r="G36" s="103">
        <f>AVERAGE(AS5:AS136)</f>
        <v>39.61774358974359</v>
      </c>
      <c r="H36" s="104">
        <f t="shared" si="0"/>
        <v>0.30074358974358972</v>
      </c>
      <c r="I36" s="85">
        <v>0.88222222222222213</v>
      </c>
      <c r="J36" s="89">
        <f t="shared" si="1"/>
        <v>3.7395833333333184E-2</v>
      </c>
      <c r="K36" s="152">
        <f>J36+K16</f>
        <v>0.2341203703703702</v>
      </c>
      <c r="L36" s="161">
        <v>140.59899999999999</v>
      </c>
      <c r="M36" s="92"/>
      <c r="N36" s="44"/>
      <c r="P36" s="140">
        <v>40.161000000000001</v>
      </c>
      <c r="Q36" s="141">
        <v>40.08</v>
      </c>
      <c r="R36" s="141">
        <v>40.103000000000002</v>
      </c>
      <c r="S36" s="144"/>
      <c r="T36" s="141">
        <v>40.219000000000001</v>
      </c>
      <c r="U36" s="141">
        <v>40.243000000000002</v>
      </c>
      <c r="V36" s="144"/>
      <c r="W36" s="141">
        <v>39.819000000000003</v>
      </c>
      <c r="X36" s="141">
        <v>40.252000000000002</v>
      </c>
      <c r="Y36" s="141">
        <v>40.118000000000002</v>
      </c>
      <c r="Z36" s="79"/>
      <c r="AA36" s="143"/>
      <c r="AB36" s="141">
        <v>39.898000000000003</v>
      </c>
      <c r="AC36" s="141">
        <v>39.970999999999997</v>
      </c>
      <c r="AD36" s="141">
        <v>40.002000000000002</v>
      </c>
      <c r="AE36" s="141">
        <v>39.746000000000002</v>
      </c>
      <c r="AF36" s="141">
        <v>40</v>
      </c>
      <c r="AG36" s="43"/>
      <c r="AH36" s="141">
        <v>39.594999999999999</v>
      </c>
      <c r="AI36" s="141">
        <v>39.924999999999997</v>
      </c>
      <c r="AJ36" s="141">
        <v>40.021999999999998</v>
      </c>
      <c r="AK36" s="141">
        <v>39.976999999999997</v>
      </c>
      <c r="AL36" s="144"/>
      <c r="AM36" s="141">
        <v>39.783999999999999</v>
      </c>
      <c r="AN36" s="141">
        <v>40.847000000000001</v>
      </c>
      <c r="AO36" s="141">
        <v>39.542000000000002</v>
      </c>
      <c r="AP36" s="141">
        <v>39.64</v>
      </c>
      <c r="AQ36" s="141">
        <v>39.502000000000002</v>
      </c>
      <c r="AR36" s="141">
        <v>39.511000000000003</v>
      </c>
      <c r="AS36" s="141">
        <v>39.537999999999997</v>
      </c>
      <c r="AT36" s="43"/>
      <c r="AU36" s="141">
        <v>39.552</v>
      </c>
      <c r="AV36" s="141">
        <v>39.415999999999997</v>
      </c>
      <c r="AW36" s="142">
        <v>39.99</v>
      </c>
    </row>
    <row r="37" spans="1:49" s="2" customFormat="1" ht="24.9" customHeight="1">
      <c r="A37" s="53">
        <v>29</v>
      </c>
      <c r="B37" s="381" t="s">
        <v>203</v>
      </c>
      <c r="C37" s="39">
        <v>21</v>
      </c>
      <c r="D37" s="100">
        <f>COUNTIF(AT5:AT134,"&gt;00")+1</f>
        <v>32</v>
      </c>
      <c r="E37" s="101">
        <f t="shared" si="2"/>
        <v>1848</v>
      </c>
      <c r="F37" s="105">
        <f>MIN(AT5:AT136)</f>
        <v>39.369</v>
      </c>
      <c r="G37" s="103">
        <f>AVERAGE(AT5:AT136)</f>
        <v>39.731129032258053</v>
      </c>
      <c r="H37" s="104">
        <f t="shared" si="0"/>
        <v>0.36212903225805348</v>
      </c>
      <c r="I37" s="85">
        <v>0.89811342592592591</v>
      </c>
      <c r="J37" s="89">
        <f t="shared" si="1"/>
        <v>1.5891203703703782E-2</v>
      </c>
      <c r="K37" s="152">
        <f>J37+K36</f>
        <v>0.25001157407407398</v>
      </c>
      <c r="L37" s="161">
        <v>140.66999999999999</v>
      </c>
      <c r="M37" s="92"/>
      <c r="N37" s="44"/>
      <c r="P37" s="140">
        <v>40.420999999999999</v>
      </c>
      <c r="Q37" s="141">
        <v>40.183999999999997</v>
      </c>
      <c r="R37" s="141">
        <v>40.106999999999999</v>
      </c>
      <c r="S37" s="144"/>
      <c r="T37" s="141">
        <v>40.337000000000003</v>
      </c>
      <c r="U37" s="141">
        <v>40.374000000000002</v>
      </c>
      <c r="V37" s="144"/>
      <c r="W37" s="141">
        <v>39.985999999999997</v>
      </c>
      <c r="X37" s="141">
        <v>40.279000000000003</v>
      </c>
      <c r="Y37" s="141">
        <v>40.253999999999998</v>
      </c>
      <c r="Z37" s="79"/>
      <c r="AA37" s="143"/>
      <c r="AB37" s="141">
        <v>39.863</v>
      </c>
      <c r="AC37" s="141">
        <v>39.744</v>
      </c>
      <c r="AD37" s="141">
        <v>40.213999999999999</v>
      </c>
      <c r="AE37" s="141">
        <v>39.536999999999999</v>
      </c>
      <c r="AF37" s="141">
        <v>40.017000000000003</v>
      </c>
      <c r="AG37" s="43"/>
      <c r="AH37" s="141">
        <v>39.682000000000002</v>
      </c>
      <c r="AI37" s="141">
        <v>40.206000000000003</v>
      </c>
      <c r="AJ37" s="141">
        <v>39.999000000000002</v>
      </c>
      <c r="AK37" s="141">
        <v>39.947000000000003</v>
      </c>
      <c r="AL37" s="144"/>
      <c r="AM37" s="141">
        <v>39.813000000000002</v>
      </c>
      <c r="AN37" s="141">
        <v>39.825000000000003</v>
      </c>
      <c r="AO37" s="141">
        <v>39.524000000000001</v>
      </c>
      <c r="AP37" s="141">
        <v>39.805</v>
      </c>
      <c r="AQ37" s="141">
        <v>39.485999999999997</v>
      </c>
      <c r="AR37" s="141">
        <v>39.484000000000002</v>
      </c>
      <c r="AS37" s="141">
        <v>39.448</v>
      </c>
      <c r="AT37" s="43"/>
      <c r="AU37" s="141">
        <v>39.548000000000002</v>
      </c>
      <c r="AV37" s="141">
        <v>39.442999999999998</v>
      </c>
      <c r="AW37" s="142">
        <v>39.808999999999997</v>
      </c>
    </row>
    <row r="38" spans="1:49" s="2" customFormat="1" ht="24.9" customHeight="1">
      <c r="A38" s="53">
        <v>30</v>
      </c>
      <c r="B38" s="381" t="s">
        <v>201</v>
      </c>
      <c r="C38" s="39">
        <v>44</v>
      </c>
      <c r="D38" s="100">
        <f>COUNTIF(AU5:AU134,"&gt;00")+1</f>
        <v>69</v>
      </c>
      <c r="E38" s="101">
        <f t="shared" si="2"/>
        <v>1917</v>
      </c>
      <c r="F38" s="105">
        <f>MIN(AU5:AU136)</f>
        <v>39.414000000000001</v>
      </c>
      <c r="G38" s="103">
        <f>AVERAGE(AU5:AU136)</f>
        <v>39.734529411764704</v>
      </c>
      <c r="H38" s="104">
        <f t="shared" si="0"/>
        <v>0.32052941176470284</v>
      </c>
      <c r="I38" s="85">
        <v>0.93100694444444443</v>
      </c>
      <c r="J38" s="89">
        <f t="shared" si="1"/>
        <v>3.2893518518518516E-2</v>
      </c>
      <c r="K38" s="268">
        <f>J38+K35</f>
        <v>0.21068287037037042</v>
      </c>
      <c r="L38" s="161">
        <v>140.143</v>
      </c>
      <c r="M38" s="92"/>
      <c r="N38" s="44"/>
      <c r="P38" s="140">
        <v>40.466000000000001</v>
      </c>
      <c r="Q38" s="141">
        <v>40.15</v>
      </c>
      <c r="R38" s="141">
        <v>39.869</v>
      </c>
      <c r="S38" s="144"/>
      <c r="T38" s="141">
        <v>41.104999999999997</v>
      </c>
      <c r="U38" s="141">
        <v>40.067</v>
      </c>
      <c r="V38" s="144"/>
      <c r="W38" s="141">
        <v>40.74</v>
      </c>
      <c r="X38" s="141">
        <v>40.268000000000001</v>
      </c>
      <c r="Y38" s="141">
        <v>40.119</v>
      </c>
      <c r="Z38" s="79"/>
      <c r="AA38" s="143"/>
      <c r="AB38" s="141">
        <v>39.930999999999997</v>
      </c>
      <c r="AC38" s="141">
        <v>39.890999999999998</v>
      </c>
      <c r="AD38" s="141">
        <v>39.9</v>
      </c>
      <c r="AE38" s="141">
        <v>39.654000000000003</v>
      </c>
      <c r="AF38" s="141">
        <v>39.76</v>
      </c>
      <c r="AG38" s="43"/>
      <c r="AH38" s="141">
        <v>39.591000000000001</v>
      </c>
      <c r="AI38" s="144"/>
      <c r="AJ38" s="141">
        <v>39.645000000000003</v>
      </c>
      <c r="AK38" s="141">
        <v>40.042000000000002</v>
      </c>
      <c r="AL38" s="144"/>
      <c r="AM38" s="141">
        <v>39.881999999999998</v>
      </c>
      <c r="AN38" s="141">
        <v>39.816000000000003</v>
      </c>
      <c r="AO38" s="141">
        <v>39.578000000000003</v>
      </c>
      <c r="AP38" s="141">
        <v>39.680999999999997</v>
      </c>
      <c r="AQ38" s="141">
        <v>39.543999999999997</v>
      </c>
      <c r="AR38" s="141">
        <v>39.601999999999997</v>
      </c>
      <c r="AS38" s="141">
        <v>39.561999999999998</v>
      </c>
      <c r="AT38" s="43"/>
      <c r="AU38" s="141">
        <v>39.594000000000001</v>
      </c>
      <c r="AV38" s="141">
        <v>39.441000000000003</v>
      </c>
      <c r="AW38" s="142">
        <v>40.093000000000004</v>
      </c>
    </row>
    <row r="39" spans="1:49" s="2" customFormat="1" ht="24.9" customHeight="1" thickBot="1">
      <c r="A39" s="53">
        <v>31</v>
      </c>
      <c r="B39" s="381" t="s">
        <v>203</v>
      </c>
      <c r="C39" s="234">
        <v>4</v>
      </c>
      <c r="D39" s="100">
        <f>COUNTIF(AV5:AV134,"&gt;00")+1</f>
        <v>81</v>
      </c>
      <c r="E39" s="101">
        <f t="shared" si="2"/>
        <v>1998</v>
      </c>
      <c r="F39" s="271">
        <f>MIN(AV5:AV136)</f>
        <v>39.195999999999998</v>
      </c>
      <c r="G39" s="103">
        <f>AVERAGE(AV5:AV136)</f>
        <v>39.50468750000001</v>
      </c>
      <c r="H39" s="104">
        <f t="shared" si="0"/>
        <v>0.30868750000001199</v>
      </c>
      <c r="I39" s="85">
        <v>0.969212962962963</v>
      </c>
      <c r="J39" s="89">
        <f t="shared" si="1"/>
        <v>3.820601851851857E-2</v>
      </c>
      <c r="K39" s="264">
        <f>J39+K37</f>
        <v>0.28821759259259255</v>
      </c>
      <c r="L39" s="159">
        <v>142.298</v>
      </c>
      <c r="M39" s="92"/>
      <c r="N39" s="44"/>
      <c r="P39" s="140">
        <v>40.302999999999997</v>
      </c>
      <c r="Q39" s="141">
        <v>40.130000000000003</v>
      </c>
      <c r="R39" s="141">
        <v>39.872999999999998</v>
      </c>
      <c r="S39" s="144"/>
      <c r="T39" s="141">
        <v>40.277000000000001</v>
      </c>
      <c r="U39" s="141">
        <v>40.273000000000003</v>
      </c>
      <c r="V39" s="144"/>
      <c r="W39" s="141">
        <v>40.091000000000001</v>
      </c>
      <c r="X39" s="141">
        <v>40.264000000000003</v>
      </c>
      <c r="Y39" s="141">
        <v>40.189</v>
      </c>
      <c r="Z39" s="79"/>
      <c r="AA39" s="143"/>
      <c r="AB39" s="141">
        <v>39.909999999999997</v>
      </c>
      <c r="AC39" s="141">
        <v>39.976999999999997</v>
      </c>
      <c r="AD39" s="141">
        <v>39.811999999999998</v>
      </c>
      <c r="AE39" s="141">
        <v>39.79</v>
      </c>
      <c r="AF39" s="141">
        <v>39.792999999999999</v>
      </c>
      <c r="AG39" s="43"/>
      <c r="AH39" s="141">
        <v>39.630000000000003</v>
      </c>
      <c r="AI39" s="144"/>
      <c r="AJ39" s="141">
        <v>39.689</v>
      </c>
      <c r="AK39" s="141">
        <v>40.441000000000003</v>
      </c>
      <c r="AL39" s="144"/>
      <c r="AM39" s="141">
        <v>39.747</v>
      </c>
      <c r="AN39" s="141">
        <v>39.817</v>
      </c>
      <c r="AO39" s="141">
        <v>39.802</v>
      </c>
      <c r="AP39" s="141">
        <v>39.771999999999998</v>
      </c>
      <c r="AQ39" s="141">
        <v>39.476999999999997</v>
      </c>
      <c r="AR39" s="141">
        <v>39.447000000000003</v>
      </c>
      <c r="AS39" s="141">
        <v>39.722999999999999</v>
      </c>
      <c r="AT39" s="43"/>
      <c r="AU39" s="141">
        <v>39.457000000000001</v>
      </c>
      <c r="AV39" s="141">
        <v>39.445</v>
      </c>
      <c r="AW39" s="142">
        <v>39.889000000000003</v>
      </c>
    </row>
    <row r="40" spans="1:49" s="2" customFormat="1" ht="24.9" customHeight="1" thickBot="1">
      <c r="A40" s="241" t="s">
        <v>103</v>
      </c>
      <c r="B40" s="381" t="s">
        <v>199</v>
      </c>
      <c r="C40" s="234">
        <v>21</v>
      </c>
      <c r="D40" s="238">
        <f>COUNTIF(AW5:AW134,"&gt;00")+1</f>
        <v>66</v>
      </c>
      <c r="E40" s="232">
        <f t="shared" si="2"/>
        <v>2064</v>
      </c>
      <c r="F40" s="239">
        <f>MIN(AW5:AW136)</f>
        <v>39.622999999999998</v>
      </c>
      <c r="G40" s="125">
        <f>AVERAGE(AW5:AW136)</f>
        <v>39.980415384615391</v>
      </c>
      <c r="H40" s="126">
        <f t="shared" si="0"/>
        <v>0.35741538461539335</v>
      </c>
      <c r="I40" s="106">
        <v>1.0007060185185186</v>
      </c>
      <c r="J40" s="107">
        <f t="shared" si="1"/>
        <v>3.1493055555555594E-2</v>
      </c>
      <c r="K40" s="270">
        <f>J40+K32</f>
        <v>0.26765046296296302</v>
      </c>
      <c r="L40" s="153"/>
      <c r="M40" s="235"/>
      <c r="N40" s="44"/>
      <c r="P40" s="140">
        <v>40.664000000000001</v>
      </c>
      <c r="Q40" s="141">
        <v>40.133000000000003</v>
      </c>
      <c r="R40" s="141">
        <v>39.932000000000002</v>
      </c>
      <c r="S40" s="144"/>
      <c r="T40" s="141">
        <v>40.194000000000003</v>
      </c>
      <c r="U40" s="141">
        <v>40.317999999999998</v>
      </c>
      <c r="V40" s="144"/>
      <c r="W40" s="141">
        <v>40.124000000000002</v>
      </c>
      <c r="X40" s="141">
        <v>40.29</v>
      </c>
      <c r="Y40" s="141">
        <v>40.125</v>
      </c>
      <c r="Z40" s="79"/>
      <c r="AA40" s="143"/>
      <c r="AB40" s="141">
        <v>39.954000000000001</v>
      </c>
      <c r="AC40" s="141">
        <v>39.911999999999999</v>
      </c>
      <c r="AD40" s="141">
        <v>39.790999999999997</v>
      </c>
      <c r="AE40" s="141">
        <v>39.707000000000001</v>
      </c>
      <c r="AF40" s="141">
        <v>40.091999999999999</v>
      </c>
      <c r="AG40" s="43"/>
      <c r="AH40" s="141">
        <v>39.521000000000001</v>
      </c>
      <c r="AI40" s="144"/>
      <c r="AJ40" s="141">
        <v>39.773000000000003</v>
      </c>
      <c r="AK40" s="43"/>
      <c r="AL40" s="43"/>
      <c r="AM40" s="141">
        <v>39.793999999999997</v>
      </c>
      <c r="AN40" s="141">
        <v>39.744</v>
      </c>
      <c r="AO40" s="141">
        <v>39.558</v>
      </c>
      <c r="AP40" s="141">
        <v>39.542999999999999</v>
      </c>
      <c r="AQ40" s="141">
        <v>39.686</v>
      </c>
      <c r="AR40" s="141">
        <v>39.457999999999998</v>
      </c>
      <c r="AS40" s="141">
        <v>39.472000000000001</v>
      </c>
      <c r="AT40" s="43"/>
      <c r="AU40" s="141">
        <v>39.613</v>
      </c>
      <c r="AV40" s="141">
        <v>39.521000000000001</v>
      </c>
      <c r="AW40" s="142">
        <v>39.743000000000002</v>
      </c>
    </row>
    <row r="41" spans="1:49" ht="24.75" customHeight="1" thickBot="1">
      <c r="E41" s="108" t="s">
        <v>102</v>
      </c>
      <c r="F41" s="109">
        <f>AVERAGE(F8:F40)</f>
        <v>39.684787878787873</v>
      </c>
      <c r="G41" s="109">
        <f>AVERAGE(P5:AW136)</f>
        <v>39.99280157557854</v>
      </c>
      <c r="H41" s="110">
        <f>AVERAGE(H8:H40)</f>
        <v>0.35064192803458277</v>
      </c>
      <c r="N41" s="95"/>
      <c r="P41" s="140">
        <v>40.366999999999997</v>
      </c>
      <c r="Q41" s="141">
        <v>40.119999999999997</v>
      </c>
      <c r="R41" s="141">
        <v>39.805999999999997</v>
      </c>
      <c r="S41" s="144"/>
      <c r="T41" s="141">
        <v>40.219000000000001</v>
      </c>
      <c r="U41" s="141">
        <v>40.152000000000001</v>
      </c>
      <c r="V41" s="144"/>
      <c r="W41" s="141">
        <v>40.08</v>
      </c>
      <c r="X41" s="141">
        <v>40.15</v>
      </c>
      <c r="Y41" s="141">
        <v>40.180999999999997</v>
      </c>
      <c r="Z41" s="79"/>
      <c r="AA41" s="144"/>
      <c r="AB41" s="141">
        <v>39.981999999999999</v>
      </c>
      <c r="AC41" s="141">
        <v>39.787999999999997</v>
      </c>
      <c r="AD41" s="141">
        <v>40.034999999999997</v>
      </c>
      <c r="AE41" s="141">
        <v>39.840000000000003</v>
      </c>
      <c r="AF41" s="141">
        <v>39.963999999999999</v>
      </c>
      <c r="AG41" s="43"/>
      <c r="AH41" s="141">
        <v>39.433999999999997</v>
      </c>
      <c r="AI41" s="144"/>
      <c r="AJ41" s="141">
        <v>39.945999999999998</v>
      </c>
      <c r="AK41" s="43"/>
      <c r="AL41" s="43"/>
      <c r="AM41" s="141">
        <v>39.729999999999997</v>
      </c>
      <c r="AN41" s="141">
        <v>40.24</v>
      </c>
      <c r="AO41" s="141">
        <v>39.615000000000002</v>
      </c>
      <c r="AP41" s="141">
        <v>39.49</v>
      </c>
      <c r="AQ41" s="141">
        <v>39.548999999999999</v>
      </c>
      <c r="AR41" s="141">
        <v>39.47</v>
      </c>
      <c r="AS41" s="141">
        <v>39.491</v>
      </c>
      <c r="AT41" s="43"/>
      <c r="AU41" s="141">
        <v>39.720999999999997</v>
      </c>
      <c r="AV41" s="141">
        <v>39.613</v>
      </c>
      <c r="AW41" s="142">
        <v>40.061</v>
      </c>
    </row>
    <row r="42" spans="1:49" ht="22.95" customHeight="1">
      <c r="P42" s="140">
        <v>40.558999999999997</v>
      </c>
      <c r="Q42" s="141">
        <v>40.313000000000002</v>
      </c>
      <c r="R42" s="141">
        <v>40.207999999999998</v>
      </c>
      <c r="S42" s="144"/>
      <c r="T42" s="141">
        <v>40.281999999999996</v>
      </c>
      <c r="U42" s="141">
        <v>40.173000000000002</v>
      </c>
      <c r="V42" s="144"/>
      <c r="W42" s="141">
        <v>40.168999999999997</v>
      </c>
      <c r="X42" s="141">
        <v>40.000999999999998</v>
      </c>
      <c r="Y42" s="141">
        <v>40.018000000000001</v>
      </c>
      <c r="Z42" s="79"/>
      <c r="AA42" s="144"/>
      <c r="AB42" s="141">
        <v>39.893000000000001</v>
      </c>
      <c r="AC42" s="141">
        <v>39.633000000000003</v>
      </c>
      <c r="AD42" s="141">
        <v>39.875</v>
      </c>
      <c r="AE42" s="141">
        <v>40.021999999999998</v>
      </c>
      <c r="AF42" s="141">
        <v>39.872</v>
      </c>
      <c r="AG42" s="43"/>
      <c r="AH42" s="141">
        <v>39.594999999999999</v>
      </c>
      <c r="AI42" s="144"/>
      <c r="AJ42" s="141">
        <v>39.753</v>
      </c>
      <c r="AK42" s="43"/>
      <c r="AL42" s="43"/>
      <c r="AM42" s="141">
        <v>39.734999999999999</v>
      </c>
      <c r="AN42" s="141">
        <v>41.067</v>
      </c>
      <c r="AO42" s="141">
        <v>39.731999999999999</v>
      </c>
      <c r="AP42" s="141">
        <v>39.6</v>
      </c>
      <c r="AQ42" s="141">
        <v>39.923999999999999</v>
      </c>
      <c r="AR42" s="141">
        <v>39.359000000000002</v>
      </c>
      <c r="AS42" s="141">
        <v>39.616</v>
      </c>
      <c r="AT42" s="43"/>
      <c r="AU42" s="141">
        <v>39.588000000000001</v>
      </c>
      <c r="AV42" s="141">
        <v>39.487000000000002</v>
      </c>
      <c r="AW42" s="142">
        <v>39.856999999999999</v>
      </c>
    </row>
    <row r="43" spans="1:49" ht="22.95" customHeight="1">
      <c r="P43" s="140">
        <v>40.503</v>
      </c>
      <c r="Q43" s="141">
        <v>40.033000000000001</v>
      </c>
      <c r="R43" s="141">
        <v>40.01</v>
      </c>
      <c r="S43" s="144"/>
      <c r="T43" s="141">
        <v>40.18</v>
      </c>
      <c r="U43" s="141">
        <v>40.305</v>
      </c>
      <c r="V43" s="144"/>
      <c r="W43" s="141">
        <v>39.948</v>
      </c>
      <c r="X43" s="141">
        <v>40.152999999999999</v>
      </c>
      <c r="Y43" s="141">
        <v>40.453000000000003</v>
      </c>
      <c r="Z43" s="79"/>
      <c r="AA43" s="144"/>
      <c r="AB43" s="141">
        <v>40.235999999999997</v>
      </c>
      <c r="AC43" s="141">
        <v>39.848999999999997</v>
      </c>
      <c r="AD43" s="141">
        <v>40.052999999999997</v>
      </c>
      <c r="AE43" s="141">
        <v>39.731999999999999</v>
      </c>
      <c r="AF43" s="141">
        <v>39.918999999999997</v>
      </c>
      <c r="AG43" s="43"/>
      <c r="AH43" s="141">
        <v>39.521000000000001</v>
      </c>
      <c r="AI43" s="144"/>
      <c r="AJ43" s="141">
        <v>39.969000000000001</v>
      </c>
      <c r="AK43" s="43"/>
      <c r="AL43" s="43"/>
      <c r="AM43" s="141">
        <v>39.646999999999998</v>
      </c>
      <c r="AN43" s="141">
        <v>41.966999999999999</v>
      </c>
      <c r="AO43" s="141">
        <v>39.576999999999998</v>
      </c>
      <c r="AP43" s="141">
        <v>39.600999999999999</v>
      </c>
      <c r="AQ43" s="141">
        <v>39.892000000000003</v>
      </c>
      <c r="AR43" s="141">
        <v>39.293999999999997</v>
      </c>
      <c r="AS43" s="141">
        <v>39.524999999999999</v>
      </c>
      <c r="AT43" s="43"/>
      <c r="AU43" s="141">
        <v>39.558999999999997</v>
      </c>
      <c r="AV43" s="141">
        <v>39.427</v>
      </c>
      <c r="AW43" s="142">
        <v>39.786999999999999</v>
      </c>
    </row>
    <row r="44" spans="1:49" ht="22.95" customHeight="1">
      <c r="P44" s="140">
        <v>40.374000000000002</v>
      </c>
      <c r="Q44" s="141">
        <v>40.118000000000002</v>
      </c>
      <c r="R44" s="141">
        <v>39.850999999999999</v>
      </c>
      <c r="S44" s="144"/>
      <c r="T44" s="141">
        <v>40.380000000000003</v>
      </c>
      <c r="U44" s="141">
        <v>40.191000000000003</v>
      </c>
      <c r="V44" s="144"/>
      <c r="W44" s="141">
        <v>40.006999999999998</v>
      </c>
      <c r="X44" s="141">
        <v>40.182000000000002</v>
      </c>
      <c r="Y44" s="141">
        <v>40.185000000000002</v>
      </c>
      <c r="Z44" s="79"/>
      <c r="AA44" s="144"/>
      <c r="AB44" s="144"/>
      <c r="AC44" s="141">
        <v>39.841000000000001</v>
      </c>
      <c r="AD44" s="141">
        <v>39.738</v>
      </c>
      <c r="AE44" s="141">
        <v>40.761000000000003</v>
      </c>
      <c r="AF44" s="141">
        <v>39.737000000000002</v>
      </c>
      <c r="AG44" s="43"/>
      <c r="AH44" s="141">
        <v>39.719000000000001</v>
      </c>
      <c r="AI44" s="144"/>
      <c r="AJ44" s="141">
        <v>39.924999999999997</v>
      </c>
      <c r="AK44" s="43"/>
      <c r="AL44" s="43"/>
      <c r="AM44" s="141">
        <v>39.85</v>
      </c>
      <c r="AN44" s="141">
        <v>40.036999999999999</v>
      </c>
      <c r="AO44" s="141">
        <v>39.453000000000003</v>
      </c>
      <c r="AP44" s="141">
        <v>39.609000000000002</v>
      </c>
      <c r="AQ44" s="144"/>
      <c r="AR44" s="141">
        <v>39.408999999999999</v>
      </c>
      <c r="AS44" s="141">
        <v>39.524000000000001</v>
      </c>
      <c r="AT44" s="43"/>
      <c r="AU44" s="141">
        <v>39.820999999999998</v>
      </c>
      <c r="AV44" s="141">
        <v>39.463999999999999</v>
      </c>
      <c r="AW44" s="142">
        <v>39.909999999999997</v>
      </c>
    </row>
    <row r="45" spans="1:49" ht="22.95" customHeight="1">
      <c r="P45" s="140">
        <v>40.545000000000002</v>
      </c>
      <c r="Q45" s="141">
        <v>40.136000000000003</v>
      </c>
      <c r="R45" s="141">
        <v>39.970999999999997</v>
      </c>
      <c r="S45" s="144"/>
      <c r="T45" s="141">
        <v>40.176000000000002</v>
      </c>
      <c r="U45" s="141">
        <v>40.046999999999997</v>
      </c>
      <c r="V45" s="144"/>
      <c r="W45" s="141">
        <v>39.945999999999998</v>
      </c>
      <c r="X45" s="141">
        <v>40.238999999999997</v>
      </c>
      <c r="Y45" s="141">
        <v>40.127000000000002</v>
      </c>
      <c r="Z45" s="79"/>
      <c r="AA45" s="144"/>
      <c r="AB45" s="144"/>
      <c r="AC45" s="141">
        <v>39.652000000000001</v>
      </c>
      <c r="AD45" s="141">
        <v>39.988</v>
      </c>
      <c r="AE45" s="141">
        <v>40.198999999999998</v>
      </c>
      <c r="AF45" s="141">
        <v>39.723999999999997</v>
      </c>
      <c r="AG45" s="43"/>
      <c r="AH45" s="141">
        <v>39.692</v>
      </c>
      <c r="AI45" s="144"/>
      <c r="AJ45" s="141">
        <v>39.698999999999998</v>
      </c>
      <c r="AK45" s="43"/>
      <c r="AL45" s="43"/>
      <c r="AM45" s="141">
        <v>39.71</v>
      </c>
      <c r="AN45" s="141">
        <v>41.386000000000003</v>
      </c>
      <c r="AO45" s="141">
        <v>39.558999999999997</v>
      </c>
      <c r="AP45" s="141">
        <v>39.768999999999998</v>
      </c>
      <c r="AQ45" s="144"/>
      <c r="AR45" s="141">
        <v>40.725999999999999</v>
      </c>
      <c r="AS45" s="141">
        <v>39.445</v>
      </c>
      <c r="AT45" s="43"/>
      <c r="AU45" s="141">
        <v>39.646999999999998</v>
      </c>
      <c r="AV45" s="141">
        <v>39.427999999999997</v>
      </c>
      <c r="AW45" s="142">
        <v>39.746000000000002</v>
      </c>
    </row>
    <row r="46" spans="1:49" ht="22.95" customHeight="1">
      <c r="P46" s="140">
        <v>40.526000000000003</v>
      </c>
      <c r="Q46" s="141">
        <v>40.162999999999997</v>
      </c>
      <c r="R46" s="141">
        <v>39.845999999999997</v>
      </c>
      <c r="S46" s="144"/>
      <c r="T46" s="141">
        <v>40.249000000000002</v>
      </c>
      <c r="U46" s="141">
        <v>40.33</v>
      </c>
      <c r="V46" s="144"/>
      <c r="W46" s="141">
        <v>40.14</v>
      </c>
      <c r="X46" s="141">
        <v>40.347999999999999</v>
      </c>
      <c r="Y46" s="141">
        <v>40.374000000000002</v>
      </c>
      <c r="Z46" s="216"/>
      <c r="AA46" s="144"/>
      <c r="AB46" s="144"/>
      <c r="AC46" s="141">
        <v>39.718000000000004</v>
      </c>
      <c r="AD46" s="141">
        <v>39.902999999999999</v>
      </c>
      <c r="AE46" s="141">
        <v>39.674999999999997</v>
      </c>
      <c r="AF46" s="141">
        <v>39.804000000000002</v>
      </c>
      <c r="AG46" s="43"/>
      <c r="AH46" s="141">
        <v>39.540999999999997</v>
      </c>
      <c r="AI46" s="144"/>
      <c r="AJ46" s="141">
        <v>39.741999999999997</v>
      </c>
      <c r="AK46" s="43"/>
      <c r="AL46" s="43"/>
      <c r="AM46" s="141">
        <v>40.052999999999997</v>
      </c>
      <c r="AN46" s="141">
        <v>40.039000000000001</v>
      </c>
      <c r="AO46" s="141">
        <v>39.786999999999999</v>
      </c>
      <c r="AP46" s="141">
        <v>39.884</v>
      </c>
      <c r="AQ46" s="144"/>
      <c r="AR46" s="141">
        <v>40.524000000000001</v>
      </c>
      <c r="AS46" s="141">
        <v>39.485999999999997</v>
      </c>
      <c r="AT46" s="43"/>
      <c r="AU46" s="141">
        <v>39.807000000000002</v>
      </c>
      <c r="AV46" s="141">
        <v>39.475000000000001</v>
      </c>
      <c r="AW46" s="142">
        <v>39.817999999999998</v>
      </c>
    </row>
    <row r="47" spans="1:49" ht="22.95" customHeight="1">
      <c r="P47" s="145"/>
      <c r="Q47" s="141">
        <v>40.33</v>
      </c>
      <c r="R47" s="141">
        <v>39.968000000000004</v>
      </c>
      <c r="S47" s="144"/>
      <c r="T47" s="141">
        <v>40.424999999999997</v>
      </c>
      <c r="U47" s="141">
        <v>40.161999999999999</v>
      </c>
      <c r="V47" s="144"/>
      <c r="W47" s="141">
        <v>40.045000000000002</v>
      </c>
      <c r="X47" s="141">
        <v>40.076000000000001</v>
      </c>
      <c r="Y47" s="141">
        <v>39.965000000000003</v>
      </c>
      <c r="Z47" s="144"/>
      <c r="AA47" s="144"/>
      <c r="AB47" s="144"/>
      <c r="AC47" s="141">
        <v>39.633000000000003</v>
      </c>
      <c r="AD47" s="141">
        <v>39.999000000000002</v>
      </c>
      <c r="AE47" s="141">
        <v>39.612000000000002</v>
      </c>
      <c r="AF47" s="141">
        <v>39.893999999999998</v>
      </c>
      <c r="AG47" s="43"/>
      <c r="AH47" s="141">
        <v>39.420999999999999</v>
      </c>
      <c r="AI47" s="144"/>
      <c r="AJ47" s="141">
        <v>39.738999999999997</v>
      </c>
      <c r="AK47" s="43"/>
      <c r="AL47" s="43"/>
      <c r="AM47" s="141">
        <v>39.753</v>
      </c>
      <c r="AN47" s="141">
        <v>39.822000000000003</v>
      </c>
      <c r="AO47" s="141">
        <v>39.735999999999997</v>
      </c>
      <c r="AP47" s="141">
        <v>39.725000000000001</v>
      </c>
      <c r="AQ47" s="144"/>
      <c r="AR47" s="141">
        <v>39.514000000000003</v>
      </c>
      <c r="AS47" s="141">
        <v>39.429000000000002</v>
      </c>
      <c r="AT47" s="43"/>
      <c r="AU47" s="141">
        <v>39.662999999999997</v>
      </c>
      <c r="AV47" s="141">
        <v>39.299999999999997</v>
      </c>
      <c r="AW47" s="142">
        <v>39.935000000000002</v>
      </c>
    </row>
    <row r="48" spans="1:49" ht="22.95" customHeight="1">
      <c r="P48" s="145"/>
      <c r="Q48" s="144"/>
      <c r="R48" s="141">
        <v>39.805999999999997</v>
      </c>
      <c r="S48" s="144"/>
      <c r="T48" s="141">
        <v>40.179000000000002</v>
      </c>
      <c r="U48" s="141">
        <v>40.444000000000003</v>
      </c>
      <c r="V48" s="144"/>
      <c r="W48" s="141">
        <v>40.134999999999998</v>
      </c>
      <c r="X48" s="141">
        <v>40.326999999999998</v>
      </c>
      <c r="Y48" s="141">
        <v>40.109000000000002</v>
      </c>
      <c r="Z48" s="144"/>
      <c r="AA48" s="144"/>
      <c r="AB48" s="144"/>
      <c r="AC48" s="141">
        <v>39.624000000000002</v>
      </c>
      <c r="AD48" s="141">
        <v>40.78</v>
      </c>
      <c r="AE48" s="141">
        <v>39.805</v>
      </c>
      <c r="AF48" s="141">
        <v>40.165999999999997</v>
      </c>
      <c r="AG48" s="43"/>
      <c r="AH48" s="141">
        <v>39.801000000000002</v>
      </c>
      <c r="AI48" s="144"/>
      <c r="AJ48" s="141">
        <v>39.633000000000003</v>
      </c>
      <c r="AK48" s="43"/>
      <c r="AL48" s="43"/>
      <c r="AM48" s="141">
        <v>39.771000000000001</v>
      </c>
      <c r="AN48" s="141">
        <v>39.731999999999999</v>
      </c>
      <c r="AO48" s="141">
        <v>39.697000000000003</v>
      </c>
      <c r="AP48" s="141">
        <v>39.765999999999998</v>
      </c>
      <c r="AQ48" s="144"/>
      <c r="AR48" s="141">
        <v>39.469000000000001</v>
      </c>
      <c r="AS48" s="141">
        <v>39.648000000000003</v>
      </c>
      <c r="AT48" s="43"/>
      <c r="AU48" s="141">
        <v>39.784999999999997</v>
      </c>
      <c r="AV48" s="141">
        <v>39.326000000000001</v>
      </c>
      <c r="AW48" s="142">
        <v>39.884</v>
      </c>
    </row>
    <row r="49" spans="16:49">
      <c r="P49" s="145"/>
      <c r="Q49" s="144"/>
      <c r="R49" s="141">
        <v>39.909999999999997</v>
      </c>
      <c r="S49" s="144"/>
      <c r="T49" s="141">
        <v>40.045999999999999</v>
      </c>
      <c r="U49" s="141">
        <v>40.256</v>
      </c>
      <c r="V49" s="144"/>
      <c r="W49" s="141">
        <v>40.058</v>
      </c>
      <c r="X49" s="141">
        <v>40.198</v>
      </c>
      <c r="Y49" s="141">
        <v>40.067999999999998</v>
      </c>
      <c r="Z49" s="144"/>
      <c r="AA49" s="144"/>
      <c r="AB49" s="144"/>
      <c r="AC49" s="141">
        <v>39.820999999999998</v>
      </c>
      <c r="AD49" s="141">
        <v>40.064999999999998</v>
      </c>
      <c r="AE49" s="141">
        <v>39.642000000000003</v>
      </c>
      <c r="AF49" s="141">
        <v>39.968000000000004</v>
      </c>
      <c r="AG49" s="43"/>
      <c r="AH49" s="141">
        <v>39.682000000000002</v>
      </c>
      <c r="AI49" s="144"/>
      <c r="AJ49" s="141">
        <v>39.887</v>
      </c>
      <c r="AK49" s="43"/>
      <c r="AL49" s="43"/>
      <c r="AM49" s="141">
        <v>40.069000000000003</v>
      </c>
      <c r="AN49" s="141">
        <v>39.920999999999999</v>
      </c>
      <c r="AO49" s="141">
        <v>40.308999999999997</v>
      </c>
      <c r="AP49" s="141">
        <v>39.756</v>
      </c>
      <c r="AQ49" s="144"/>
      <c r="AR49" s="141">
        <v>39.415999999999997</v>
      </c>
      <c r="AS49" s="141">
        <v>39.637999999999998</v>
      </c>
      <c r="AT49" s="43"/>
      <c r="AU49" s="141">
        <v>39.753</v>
      </c>
      <c r="AV49" s="141">
        <v>39.277999999999999</v>
      </c>
      <c r="AW49" s="142">
        <v>39.895000000000003</v>
      </c>
    </row>
    <row r="50" spans="16:49">
      <c r="P50" s="145"/>
      <c r="Q50" s="144"/>
      <c r="R50" s="141">
        <v>40.11</v>
      </c>
      <c r="S50" s="144"/>
      <c r="T50" s="141">
        <v>40.229999999999997</v>
      </c>
      <c r="U50" s="141">
        <v>40.142000000000003</v>
      </c>
      <c r="V50" s="144"/>
      <c r="W50" s="141">
        <v>39.972999999999999</v>
      </c>
      <c r="X50" s="141">
        <v>40.158000000000001</v>
      </c>
      <c r="Y50" s="141">
        <v>40.134999999999998</v>
      </c>
      <c r="Z50" s="144"/>
      <c r="AA50" s="144"/>
      <c r="AB50" s="144"/>
      <c r="AC50" s="141">
        <v>39.94</v>
      </c>
      <c r="AD50" s="141">
        <v>40.058999999999997</v>
      </c>
      <c r="AE50" s="141">
        <v>39.805</v>
      </c>
      <c r="AF50" s="141">
        <v>39.856000000000002</v>
      </c>
      <c r="AG50" s="43"/>
      <c r="AH50" s="141">
        <v>39.651000000000003</v>
      </c>
      <c r="AI50" s="144"/>
      <c r="AJ50" s="141">
        <v>39.515000000000001</v>
      </c>
      <c r="AK50" s="43"/>
      <c r="AL50" s="43"/>
      <c r="AM50" s="141">
        <v>39.844999999999999</v>
      </c>
      <c r="AN50" s="141">
        <v>39.761000000000003</v>
      </c>
      <c r="AO50" s="144"/>
      <c r="AP50" s="141">
        <v>39.887</v>
      </c>
      <c r="AQ50" s="144"/>
      <c r="AR50" s="141">
        <v>39.415999999999997</v>
      </c>
      <c r="AS50" s="141">
        <v>39.493000000000002</v>
      </c>
      <c r="AT50" s="43"/>
      <c r="AU50" s="141">
        <v>39.567</v>
      </c>
      <c r="AV50" s="141">
        <v>39.332000000000001</v>
      </c>
      <c r="AW50" s="142">
        <v>39.859000000000002</v>
      </c>
    </row>
    <row r="51" spans="16:49">
      <c r="P51" s="145"/>
      <c r="Q51" s="144"/>
      <c r="R51" s="141">
        <v>39.856999999999999</v>
      </c>
      <c r="S51" s="144"/>
      <c r="T51" s="141">
        <v>40.277999999999999</v>
      </c>
      <c r="U51" s="141">
        <v>40.505000000000003</v>
      </c>
      <c r="V51" s="144"/>
      <c r="W51" s="141">
        <v>40.061999999999998</v>
      </c>
      <c r="X51" s="141">
        <v>40.241</v>
      </c>
      <c r="Y51" s="141">
        <v>40.130000000000003</v>
      </c>
      <c r="Z51" s="144"/>
      <c r="AA51" s="144"/>
      <c r="AB51" s="144"/>
      <c r="AC51" s="141">
        <v>39.81</v>
      </c>
      <c r="AD51" s="141">
        <v>40.280999999999999</v>
      </c>
      <c r="AE51" s="141">
        <v>39.933999999999997</v>
      </c>
      <c r="AF51" s="141">
        <v>39.835999999999999</v>
      </c>
      <c r="AG51" s="43"/>
      <c r="AH51" s="141">
        <v>39.585999999999999</v>
      </c>
      <c r="AI51" s="144"/>
      <c r="AJ51" s="141">
        <v>39.951999999999998</v>
      </c>
      <c r="AK51" s="43"/>
      <c r="AL51" s="43"/>
      <c r="AM51" s="141">
        <v>39.857999999999997</v>
      </c>
      <c r="AN51" s="141">
        <v>39.793999999999997</v>
      </c>
      <c r="AO51" s="144"/>
      <c r="AP51" s="141">
        <v>39.735999999999997</v>
      </c>
      <c r="AQ51" s="144"/>
      <c r="AR51" s="141">
        <v>39.363999999999997</v>
      </c>
      <c r="AS51" s="141">
        <v>39.405999999999999</v>
      </c>
      <c r="AT51" s="43"/>
      <c r="AU51" s="141">
        <v>39.503</v>
      </c>
      <c r="AV51" s="141">
        <v>39.417000000000002</v>
      </c>
      <c r="AW51" s="142">
        <v>40.000999999999998</v>
      </c>
    </row>
    <row r="52" spans="16:49">
      <c r="P52" s="145"/>
      <c r="Q52" s="144"/>
      <c r="R52" s="141">
        <v>40.332000000000001</v>
      </c>
      <c r="S52" s="144"/>
      <c r="T52" s="141">
        <v>40.201999999999998</v>
      </c>
      <c r="U52" s="141">
        <v>40.234999999999999</v>
      </c>
      <c r="V52" s="144"/>
      <c r="W52" s="141">
        <v>39.997</v>
      </c>
      <c r="X52" s="141">
        <v>40.283000000000001</v>
      </c>
      <c r="Y52" s="141">
        <v>40.070999999999998</v>
      </c>
      <c r="Z52" s="144"/>
      <c r="AA52" s="144"/>
      <c r="AB52" s="144"/>
      <c r="AC52" s="141">
        <v>40.137</v>
      </c>
      <c r="AD52" s="141">
        <v>40.048000000000002</v>
      </c>
      <c r="AE52" s="141">
        <v>39.593000000000004</v>
      </c>
      <c r="AF52" s="141">
        <v>39.820999999999998</v>
      </c>
      <c r="AG52" s="43"/>
      <c r="AH52" s="141">
        <v>39.606000000000002</v>
      </c>
      <c r="AI52" s="144"/>
      <c r="AJ52" s="141">
        <v>39.918999999999997</v>
      </c>
      <c r="AK52" s="43"/>
      <c r="AL52" s="43"/>
      <c r="AM52" s="141">
        <v>39.890999999999998</v>
      </c>
      <c r="AN52" s="144"/>
      <c r="AO52" s="144"/>
      <c r="AP52" s="141">
        <v>39.658000000000001</v>
      </c>
      <c r="AQ52" s="144"/>
      <c r="AR52" s="141">
        <v>39.673999999999999</v>
      </c>
      <c r="AS52" s="141">
        <v>39.329000000000001</v>
      </c>
      <c r="AT52" s="43"/>
      <c r="AU52" s="141">
        <v>39.472999999999999</v>
      </c>
      <c r="AV52" s="141">
        <v>39.409999999999997</v>
      </c>
      <c r="AW52" s="142">
        <v>39.960999999999999</v>
      </c>
    </row>
    <row r="53" spans="16:49">
      <c r="P53" s="145"/>
      <c r="Q53" s="144"/>
      <c r="R53" s="141">
        <v>39.991999999999997</v>
      </c>
      <c r="S53" s="144"/>
      <c r="T53" s="141">
        <v>40.81</v>
      </c>
      <c r="U53" s="141">
        <v>40.119999999999997</v>
      </c>
      <c r="V53" s="144"/>
      <c r="W53" s="141">
        <v>40.082999999999998</v>
      </c>
      <c r="X53" s="141">
        <v>40.176000000000002</v>
      </c>
      <c r="Y53" s="141">
        <v>40.255000000000003</v>
      </c>
      <c r="Z53" s="144"/>
      <c r="AA53" s="144"/>
      <c r="AB53" s="144"/>
      <c r="AC53" s="141">
        <v>39.828000000000003</v>
      </c>
      <c r="AD53" s="141">
        <v>40.262</v>
      </c>
      <c r="AE53" s="141">
        <v>39.840000000000003</v>
      </c>
      <c r="AF53" s="141">
        <v>40.043999999999997</v>
      </c>
      <c r="AG53" s="43"/>
      <c r="AH53" s="141">
        <v>39.570999999999998</v>
      </c>
      <c r="AI53" s="144"/>
      <c r="AJ53" s="141">
        <v>39.561</v>
      </c>
      <c r="AK53" s="43"/>
      <c r="AL53" s="43"/>
      <c r="AM53" s="141">
        <v>39.71</v>
      </c>
      <c r="AN53" s="144"/>
      <c r="AO53" s="144"/>
      <c r="AP53" s="141">
        <v>39.569000000000003</v>
      </c>
      <c r="AQ53" s="144"/>
      <c r="AR53" s="141">
        <v>39.758000000000003</v>
      </c>
      <c r="AS53" s="141">
        <v>39.595999999999997</v>
      </c>
      <c r="AT53" s="43"/>
      <c r="AU53" s="141">
        <v>39.527000000000001</v>
      </c>
      <c r="AV53" s="141">
        <v>39.841999999999999</v>
      </c>
      <c r="AW53" s="142">
        <v>39.902999999999999</v>
      </c>
    </row>
    <row r="54" spans="16:49">
      <c r="P54" s="145"/>
      <c r="Q54" s="144"/>
      <c r="R54" s="141">
        <v>40.267000000000003</v>
      </c>
      <c r="S54" s="144"/>
      <c r="T54" s="141">
        <v>40.271999999999998</v>
      </c>
      <c r="U54" s="141">
        <v>40.097999999999999</v>
      </c>
      <c r="V54" s="144"/>
      <c r="W54" s="141">
        <v>39.962000000000003</v>
      </c>
      <c r="X54" s="141">
        <v>40.344000000000001</v>
      </c>
      <c r="Y54" s="141">
        <v>40.011000000000003</v>
      </c>
      <c r="Z54" s="144"/>
      <c r="AA54" s="144"/>
      <c r="AB54" s="144"/>
      <c r="AC54" s="141">
        <v>39.814999999999998</v>
      </c>
      <c r="AD54" s="141">
        <v>39.856000000000002</v>
      </c>
      <c r="AE54" s="141">
        <v>39.825000000000003</v>
      </c>
      <c r="AF54" s="141">
        <v>39.973999999999997</v>
      </c>
      <c r="AG54" s="43"/>
      <c r="AH54" s="141">
        <v>39.472999999999999</v>
      </c>
      <c r="AI54" s="144"/>
      <c r="AJ54" s="141">
        <v>39.686</v>
      </c>
      <c r="AK54" s="43"/>
      <c r="AL54" s="43"/>
      <c r="AM54" s="141">
        <v>39.912999999999997</v>
      </c>
      <c r="AN54" s="144"/>
      <c r="AO54" s="144"/>
      <c r="AP54" s="141">
        <v>39.755000000000003</v>
      </c>
      <c r="AQ54" s="144"/>
      <c r="AR54" s="141">
        <v>39.744</v>
      </c>
      <c r="AS54" s="141">
        <v>39.351999999999997</v>
      </c>
      <c r="AT54" s="43"/>
      <c r="AU54" s="141">
        <v>39.414000000000001</v>
      </c>
      <c r="AV54" s="141">
        <v>39.396000000000001</v>
      </c>
      <c r="AW54" s="142">
        <v>39.959000000000003</v>
      </c>
    </row>
    <row r="55" spans="16:49">
      <c r="P55" s="145"/>
      <c r="Q55" s="144"/>
      <c r="R55" s="141">
        <v>39.865000000000002</v>
      </c>
      <c r="S55" s="144"/>
      <c r="T55" s="141">
        <v>40.073999999999998</v>
      </c>
      <c r="U55" s="141">
        <v>40.185000000000002</v>
      </c>
      <c r="V55" s="144"/>
      <c r="W55" s="141">
        <v>40.198999999999998</v>
      </c>
      <c r="X55" s="141">
        <v>40.393000000000001</v>
      </c>
      <c r="Y55" s="141">
        <v>40.136000000000003</v>
      </c>
      <c r="Z55" s="144"/>
      <c r="AA55" s="144"/>
      <c r="AB55" s="144"/>
      <c r="AC55" s="141">
        <v>39.637</v>
      </c>
      <c r="AD55" s="141">
        <v>40.091000000000001</v>
      </c>
      <c r="AE55" s="141">
        <v>39.915999999999997</v>
      </c>
      <c r="AF55" s="141">
        <v>39.814</v>
      </c>
      <c r="AG55" s="43"/>
      <c r="AH55" s="141">
        <v>39.509</v>
      </c>
      <c r="AI55" s="144"/>
      <c r="AJ55" s="141">
        <v>39.625999999999998</v>
      </c>
      <c r="AK55" s="43"/>
      <c r="AL55" s="43"/>
      <c r="AM55" s="141">
        <v>39.872999999999998</v>
      </c>
      <c r="AN55" s="144"/>
      <c r="AO55" s="144"/>
      <c r="AP55" s="141">
        <v>39.593000000000004</v>
      </c>
      <c r="AQ55" s="144"/>
      <c r="AR55" s="141">
        <v>39.773000000000003</v>
      </c>
      <c r="AS55" s="141">
        <v>39.424999999999997</v>
      </c>
      <c r="AT55" s="43"/>
      <c r="AU55" s="141">
        <v>39.750999999999998</v>
      </c>
      <c r="AV55" s="141">
        <v>39.328000000000003</v>
      </c>
      <c r="AW55" s="142">
        <v>39.835000000000001</v>
      </c>
    </row>
    <row r="56" spans="16:49">
      <c r="P56" s="145"/>
      <c r="Q56" s="144"/>
      <c r="R56" s="141">
        <v>40.030999999999999</v>
      </c>
      <c r="S56" s="144"/>
      <c r="T56" s="141">
        <v>40.197000000000003</v>
      </c>
      <c r="U56" s="141">
        <v>40.290999999999997</v>
      </c>
      <c r="V56" s="144"/>
      <c r="W56" s="141">
        <v>39.993000000000002</v>
      </c>
      <c r="X56" s="141">
        <v>40.981999999999999</v>
      </c>
      <c r="Y56" s="141">
        <v>40.085999999999999</v>
      </c>
      <c r="Z56" s="144"/>
      <c r="AA56" s="144"/>
      <c r="AB56" s="144"/>
      <c r="AC56" s="141">
        <v>40.023000000000003</v>
      </c>
      <c r="AD56" s="141">
        <v>40.006</v>
      </c>
      <c r="AE56" s="141">
        <v>39.604999999999997</v>
      </c>
      <c r="AF56" s="141">
        <v>39.758000000000003</v>
      </c>
      <c r="AG56" s="43"/>
      <c r="AH56" s="141">
        <v>39.491999999999997</v>
      </c>
      <c r="AI56" s="144"/>
      <c r="AJ56" s="141">
        <v>40.002000000000002</v>
      </c>
      <c r="AK56" s="43"/>
      <c r="AL56" s="43"/>
      <c r="AM56" s="141">
        <v>39.877000000000002</v>
      </c>
      <c r="AN56" s="144"/>
      <c r="AO56" s="144"/>
      <c r="AP56" s="141">
        <v>39.581000000000003</v>
      </c>
      <c r="AQ56" s="144"/>
      <c r="AR56" s="141">
        <v>39.798000000000002</v>
      </c>
      <c r="AS56" s="141">
        <v>39.387999999999998</v>
      </c>
      <c r="AT56" s="43"/>
      <c r="AU56" s="141">
        <v>39.575000000000003</v>
      </c>
      <c r="AV56" s="141">
        <v>39.262999999999998</v>
      </c>
      <c r="AW56" s="142">
        <v>40.082000000000001</v>
      </c>
    </row>
    <row r="57" spans="16:49">
      <c r="P57" s="145"/>
      <c r="Q57" s="144"/>
      <c r="R57" s="141">
        <v>39.895000000000003</v>
      </c>
      <c r="S57" s="144"/>
      <c r="T57" s="141">
        <v>40.003999999999998</v>
      </c>
      <c r="U57" s="141">
        <v>40.357999999999997</v>
      </c>
      <c r="V57" s="144"/>
      <c r="W57" s="141">
        <v>40.081000000000003</v>
      </c>
      <c r="X57" s="141">
        <v>40.381999999999998</v>
      </c>
      <c r="Y57" s="141">
        <v>40.122</v>
      </c>
      <c r="Z57" s="144"/>
      <c r="AA57" s="144"/>
      <c r="AB57" s="144"/>
      <c r="AC57" s="141">
        <v>39.618000000000002</v>
      </c>
      <c r="AD57" s="141">
        <v>40.457000000000001</v>
      </c>
      <c r="AE57" s="141">
        <v>39.591999999999999</v>
      </c>
      <c r="AF57" s="141">
        <v>39.948999999999998</v>
      </c>
      <c r="AG57" s="43"/>
      <c r="AH57" s="141">
        <v>39.593000000000004</v>
      </c>
      <c r="AI57" s="144"/>
      <c r="AJ57" s="141">
        <v>40.152000000000001</v>
      </c>
      <c r="AK57" s="43"/>
      <c r="AL57" s="43"/>
      <c r="AM57" s="141">
        <v>39.713000000000001</v>
      </c>
      <c r="AN57" s="144"/>
      <c r="AO57" s="144"/>
      <c r="AP57" s="141">
        <v>39.613999999999997</v>
      </c>
      <c r="AQ57" s="144"/>
      <c r="AR57" s="141">
        <v>39.600999999999999</v>
      </c>
      <c r="AS57" s="141">
        <v>39.383000000000003</v>
      </c>
      <c r="AT57" s="43"/>
      <c r="AU57" s="141">
        <v>39.579000000000001</v>
      </c>
      <c r="AV57" s="141">
        <v>39.305999999999997</v>
      </c>
      <c r="AW57" s="142">
        <v>40.439</v>
      </c>
    </row>
    <row r="58" spans="16:49">
      <c r="P58" s="145"/>
      <c r="Q58" s="144"/>
      <c r="R58" s="141">
        <v>39.756999999999998</v>
      </c>
      <c r="S58" s="144"/>
      <c r="T58" s="141">
        <v>40.055999999999997</v>
      </c>
      <c r="U58" s="141">
        <v>40.177999999999997</v>
      </c>
      <c r="V58" s="144"/>
      <c r="W58" s="141">
        <v>40.100999999999999</v>
      </c>
      <c r="X58" s="141">
        <v>40.408000000000001</v>
      </c>
      <c r="Y58" s="141">
        <v>39.933</v>
      </c>
      <c r="Z58" s="144"/>
      <c r="AA58" s="144"/>
      <c r="AB58" s="144"/>
      <c r="AC58" s="141">
        <v>39.814999999999998</v>
      </c>
      <c r="AD58" s="144"/>
      <c r="AE58" s="141">
        <v>39.683</v>
      </c>
      <c r="AF58" s="141">
        <v>39.762999999999998</v>
      </c>
      <c r="AG58" s="43"/>
      <c r="AH58" s="141">
        <v>39.439</v>
      </c>
      <c r="AI58" s="144"/>
      <c r="AJ58" s="141">
        <v>40.036000000000001</v>
      </c>
      <c r="AK58" s="43"/>
      <c r="AL58" s="43"/>
      <c r="AM58" s="141">
        <v>39.883000000000003</v>
      </c>
      <c r="AN58" s="144"/>
      <c r="AO58" s="144"/>
      <c r="AP58" s="141">
        <v>39.567999999999998</v>
      </c>
      <c r="AQ58" s="144"/>
      <c r="AR58" s="141">
        <v>39.850999999999999</v>
      </c>
      <c r="AS58" s="141">
        <v>39.463999999999999</v>
      </c>
      <c r="AT58" s="43"/>
      <c r="AU58" s="141">
        <v>39.47</v>
      </c>
      <c r="AV58" s="141">
        <v>39.451000000000001</v>
      </c>
      <c r="AW58" s="142">
        <v>40.575000000000003</v>
      </c>
    </row>
    <row r="59" spans="16:49">
      <c r="P59" s="145"/>
      <c r="Q59" s="144"/>
      <c r="R59" s="141">
        <v>39.865000000000002</v>
      </c>
      <c r="S59" s="144"/>
      <c r="T59" s="141">
        <v>40.718000000000004</v>
      </c>
      <c r="U59" s="141">
        <v>40.131999999999998</v>
      </c>
      <c r="V59" s="144"/>
      <c r="W59" s="141">
        <v>40.124000000000002</v>
      </c>
      <c r="X59" s="141">
        <v>40.478999999999999</v>
      </c>
      <c r="Y59" s="141">
        <v>40.052999999999997</v>
      </c>
      <c r="Z59" s="144"/>
      <c r="AA59" s="144"/>
      <c r="AB59" s="144"/>
      <c r="AC59" s="141">
        <v>39.581000000000003</v>
      </c>
      <c r="AD59" s="144"/>
      <c r="AE59" s="141">
        <v>39.603000000000002</v>
      </c>
      <c r="AF59" s="141">
        <v>39.636000000000003</v>
      </c>
      <c r="AG59" s="43"/>
      <c r="AH59" s="141">
        <v>39.753999999999998</v>
      </c>
      <c r="AI59" s="144"/>
      <c r="AJ59" s="141">
        <v>39.764000000000003</v>
      </c>
      <c r="AK59" s="43"/>
      <c r="AL59" s="43"/>
      <c r="AM59" s="141">
        <v>39.956000000000003</v>
      </c>
      <c r="AN59" s="144"/>
      <c r="AO59" s="144"/>
      <c r="AP59" s="141">
        <v>39.851999999999997</v>
      </c>
      <c r="AQ59" s="144"/>
      <c r="AR59" s="141">
        <v>39.802999999999997</v>
      </c>
      <c r="AS59" s="141">
        <v>39.524999999999999</v>
      </c>
      <c r="AT59" s="43"/>
      <c r="AU59" s="141">
        <v>39.466000000000001</v>
      </c>
      <c r="AV59" s="141">
        <v>39.554000000000002</v>
      </c>
      <c r="AW59" s="142">
        <v>39.759</v>
      </c>
    </row>
    <row r="60" spans="16:49">
      <c r="P60" s="145"/>
      <c r="Q60" s="144"/>
      <c r="R60" s="141">
        <v>39.829000000000001</v>
      </c>
      <c r="S60" s="144"/>
      <c r="T60" s="141">
        <v>40.341000000000001</v>
      </c>
      <c r="U60" s="141">
        <v>40.143999999999998</v>
      </c>
      <c r="V60" s="144"/>
      <c r="W60" s="141">
        <v>40.325000000000003</v>
      </c>
      <c r="X60" s="141">
        <v>40.406999999999996</v>
      </c>
      <c r="Y60" s="141">
        <v>40.106000000000002</v>
      </c>
      <c r="Z60" s="144"/>
      <c r="AA60" s="144"/>
      <c r="AB60" s="144"/>
      <c r="AC60" s="141">
        <v>39.554000000000002</v>
      </c>
      <c r="AD60" s="144"/>
      <c r="AE60" s="141">
        <v>39.548000000000002</v>
      </c>
      <c r="AF60" s="141">
        <v>41.146000000000001</v>
      </c>
      <c r="AG60" s="43"/>
      <c r="AH60" s="141">
        <v>39.676000000000002</v>
      </c>
      <c r="AI60" s="144"/>
      <c r="AJ60" s="141">
        <v>39.750999999999998</v>
      </c>
      <c r="AK60" s="43"/>
      <c r="AL60" s="43"/>
      <c r="AM60" s="141">
        <v>39.725999999999999</v>
      </c>
      <c r="AN60" s="144"/>
      <c r="AO60" s="144"/>
      <c r="AP60" s="141">
        <v>39.817</v>
      </c>
      <c r="AQ60" s="43"/>
      <c r="AR60" s="43"/>
      <c r="AS60" s="141">
        <v>39.393999999999998</v>
      </c>
      <c r="AT60" s="43"/>
      <c r="AU60" s="141">
        <v>39.805999999999997</v>
      </c>
      <c r="AV60" s="141">
        <v>39.429000000000002</v>
      </c>
      <c r="AW60" s="142">
        <v>39.732999999999997</v>
      </c>
    </row>
    <row r="61" spans="16:49">
      <c r="P61" s="145"/>
      <c r="Q61" s="144"/>
      <c r="R61" s="141">
        <v>39.841999999999999</v>
      </c>
      <c r="S61" s="144"/>
      <c r="T61" s="141">
        <v>40.119</v>
      </c>
      <c r="U61" s="141">
        <v>40.064</v>
      </c>
      <c r="V61" s="144"/>
      <c r="W61" s="141">
        <v>40.078000000000003</v>
      </c>
      <c r="X61" s="141">
        <v>40.265000000000001</v>
      </c>
      <c r="Y61" s="141">
        <v>39.973999999999997</v>
      </c>
      <c r="Z61" s="144"/>
      <c r="AA61" s="144"/>
      <c r="AB61" s="144"/>
      <c r="AC61" s="141">
        <v>39.719000000000001</v>
      </c>
      <c r="AD61" s="144"/>
      <c r="AE61" s="141">
        <v>39.765999999999998</v>
      </c>
      <c r="AF61" s="141">
        <v>39.704000000000001</v>
      </c>
      <c r="AG61" s="43"/>
      <c r="AH61" s="141">
        <v>39.475999999999999</v>
      </c>
      <c r="AI61" s="144"/>
      <c r="AJ61" s="141">
        <v>39.694000000000003</v>
      </c>
      <c r="AK61" s="43"/>
      <c r="AL61" s="43"/>
      <c r="AM61" s="141">
        <v>39.707000000000001</v>
      </c>
      <c r="AN61" s="144"/>
      <c r="AO61" s="144"/>
      <c r="AP61" s="141">
        <v>39.659999999999997</v>
      </c>
      <c r="AQ61" s="43"/>
      <c r="AR61" s="43"/>
      <c r="AS61" s="141">
        <v>39.377000000000002</v>
      </c>
      <c r="AT61" s="43"/>
      <c r="AU61" s="141">
        <v>40.539000000000001</v>
      </c>
      <c r="AV61" s="141">
        <v>39.956000000000003</v>
      </c>
      <c r="AW61" s="142">
        <v>40.005000000000003</v>
      </c>
    </row>
    <row r="62" spans="16:49">
      <c r="P62" s="145"/>
      <c r="Q62" s="144"/>
      <c r="R62" s="141">
        <v>39.798999999999999</v>
      </c>
      <c r="S62" s="144"/>
      <c r="T62" s="141">
        <v>40.24</v>
      </c>
      <c r="U62" s="141">
        <v>40.151000000000003</v>
      </c>
      <c r="V62" s="144"/>
      <c r="W62" s="141">
        <v>40.159999999999997</v>
      </c>
      <c r="X62" s="141">
        <v>40.518999999999998</v>
      </c>
      <c r="Y62" s="141">
        <v>39.988</v>
      </c>
      <c r="Z62" s="144"/>
      <c r="AA62" s="144"/>
      <c r="AB62" s="144"/>
      <c r="AC62" s="141">
        <v>39.484000000000002</v>
      </c>
      <c r="AD62" s="144"/>
      <c r="AE62" s="141">
        <v>39.677999999999997</v>
      </c>
      <c r="AF62" s="141">
        <v>39.79</v>
      </c>
      <c r="AG62" s="43"/>
      <c r="AH62" s="141">
        <v>39.683999999999997</v>
      </c>
      <c r="AI62" s="144"/>
      <c r="AJ62" s="141">
        <v>39.841000000000001</v>
      </c>
      <c r="AK62" s="43"/>
      <c r="AL62" s="43"/>
      <c r="AM62" s="141">
        <v>39.658000000000001</v>
      </c>
      <c r="AN62" s="144"/>
      <c r="AO62" s="144"/>
      <c r="AP62" s="141">
        <v>39.57</v>
      </c>
      <c r="AQ62" s="43"/>
      <c r="AR62" s="43"/>
      <c r="AS62" s="141">
        <v>40.32</v>
      </c>
      <c r="AT62" s="43"/>
      <c r="AU62" s="141">
        <v>40.965000000000003</v>
      </c>
      <c r="AV62" s="141">
        <v>39.906999999999996</v>
      </c>
      <c r="AW62" s="142">
        <v>41.039000000000001</v>
      </c>
    </row>
    <row r="63" spans="16:49">
      <c r="P63" s="145"/>
      <c r="Q63" s="144"/>
      <c r="R63" s="141">
        <v>39.874000000000002</v>
      </c>
      <c r="S63" s="144"/>
      <c r="T63" s="141">
        <v>39.994999999999997</v>
      </c>
      <c r="U63" s="141">
        <v>40.149000000000001</v>
      </c>
      <c r="V63" s="144"/>
      <c r="W63" s="141">
        <v>40.043999999999997</v>
      </c>
      <c r="X63" s="141">
        <v>40.298000000000002</v>
      </c>
      <c r="Y63" s="141">
        <v>40.081000000000003</v>
      </c>
      <c r="Z63" s="144"/>
      <c r="AA63" s="144"/>
      <c r="AB63" s="144"/>
      <c r="AC63" s="141">
        <v>39.530999999999999</v>
      </c>
      <c r="AD63" s="144"/>
      <c r="AE63" s="141">
        <v>39.737000000000002</v>
      </c>
      <c r="AF63" s="141">
        <v>39.758000000000003</v>
      </c>
      <c r="AG63" s="43"/>
      <c r="AH63" s="141">
        <v>40.118000000000002</v>
      </c>
      <c r="AI63" s="144"/>
      <c r="AJ63" s="141">
        <v>39.774999999999999</v>
      </c>
      <c r="AK63" s="43"/>
      <c r="AL63" s="43"/>
      <c r="AM63" s="141">
        <v>39.688000000000002</v>
      </c>
      <c r="AN63" s="144"/>
      <c r="AO63" s="144"/>
      <c r="AP63" s="141">
        <v>39.616999999999997</v>
      </c>
      <c r="AQ63" s="43"/>
      <c r="AR63" s="43"/>
      <c r="AS63" s="141">
        <v>39.552</v>
      </c>
      <c r="AT63" s="43"/>
      <c r="AU63" s="141">
        <v>39.673000000000002</v>
      </c>
      <c r="AV63" s="141">
        <v>39.234000000000002</v>
      </c>
      <c r="AW63" s="142">
        <v>39.917000000000002</v>
      </c>
    </row>
    <row r="64" spans="16:49">
      <c r="P64" s="145"/>
      <c r="Q64" s="144"/>
      <c r="R64" s="141">
        <v>39.768999999999998</v>
      </c>
      <c r="S64" s="144"/>
      <c r="T64" s="141">
        <v>40.264000000000003</v>
      </c>
      <c r="U64" s="141">
        <v>40.076999999999998</v>
      </c>
      <c r="V64" s="144"/>
      <c r="W64" s="141">
        <v>40.185000000000002</v>
      </c>
      <c r="X64" s="141">
        <v>40.314</v>
      </c>
      <c r="Y64" s="141">
        <v>39.994999999999997</v>
      </c>
      <c r="Z64" s="144"/>
      <c r="AA64" s="144"/>
      <c r="AB64" s="144"/>
      <c r="AC64" s="141">
        <v>39.64</v>
      </c>
      <c r="AD64" s="144"/>
      <c r="AE64" s="141">
        <v>39.658999999999999</v>
      </c>
      <c r="AF64" s="141">
        <v>39.960999999999999</v>
      </c>
      <c r="AG64" s="43"/>
      <c r="AH64" s="141">
        <v>40.707999999999998</v>
      </c>
      <c r="AI64" s="144"/>
      <c r="AJ64" s="141">
        <v>39.585999999999999</v>
      </c>
      <c r="AK64" s="43"/>
      <c r="AL64" s="43"/>
      <c r="AM64" s="141">
        <v>39.524000000000001</v>
      </c>
      <c r="AN64" s="144"/>
      <c r="AO64" s="144"/>
      <c r="AP64" s="141">
        <v>39.61</v>
      </c>
      <c r="AQ64" s="43"/>
      <c r="AR64" s="43"/>
      <c r="AS64" s="141">
        <v>39.494</v>
      </c>
      <c r="AT64" s="43"/>
      <c r="AU64" s="141">
        <v>39.491</v>
      </c>
      <c r="AV64" s="141">
        <v>39.271999999999998</v>
      </c>
      <c r="AW64" s="142">
        <v>39.963000000000001</v>
      </c>
    </row>
    <row r="65" spans="16:49">
      <c r="P65" s="145"/>
      <c r="Q65" s="144"/>
      <c r="R65" s="141">
        <v>39.798000000000002</v>
      </c>
      <c r="S65" s="144"/>
      <c r="T65" s="141">
        <v>40.231000000000002</v>
      </c>
      <c r="U65" s="141">
        <v>40.14</v>
      </c>
      <c r="V65" s="144"/>
      <c r="W65" s="141">
        <v>39.957999999999998</v>
      </c>
      <c r="X65" s="141">
        <v>40.591999999999999</v>
      </c>
      <c r="Y65" s="141">
        <v>39.981999999999999</v>
      </c>
      <c r="Z65" s="144"/>
      <c r="AA65" s="144"/>
      <c r="AB65" s="144"/>
      <c r="AC65" s="141">
        <v>39.709000000000003</v>
      </c>
      <c r="AD65" s="144"/>
      <c r="AE65" s="141">
        <v>39.564</v>
      </c>
      <c r="AF65" s="141">
        <v>39.74</v>
      </c>
      <c r="AG65" s="43"/>
      <c r="AH65" s="43"/>
      <c r="AI65" s="144"/>
      <c r="AJ65" s="141">
        <v>39.756999999999998</v>
      </c>
      <c r="AK65" s="43"/>
      <c r="AL65" s="43"/>
      <c r="AM65" s="141">
        <v>40.04</v>
      </c>
      <c r="AN65" s="144"/>
      <c r="AO65" s="144"/>
      <c r="AP65" s="141">
        <v>39.67</v>
      </c>
      <c r="AQ65" s="43"/>
      <c r="AR65" s="43"/>
      <c r="AS65" s="141">
        <v>39.616999999999997</v>
      </c>
      <c r="AT65" s="43"/>
      <c r="AU65" s="141">
        <v>39.784999999999997</v>
      </c>
      <c r="AV65" s="141">
        <v>39.283999999999999</v>
      </c>
      <c r="AW65" s="142">
        <v>39.923000000000002</v>
      </c>
    </row>
    <row r="66" spans="16:49">
      <c r="P66" s="145"/>
      <c r="Q66" s="144"/>
      <c r="R66" s="141">
        <v>39.789000000000001</v>
      </c>
      <c r="S66" s="144"/>
      <c r="T66" s="141">
        <v>40.143999999999998</v>
      </c>
      <c r="U66" s="141">
        <v>41.384999999999998</v>
      </c>
      <c r="V66" s="144"/>
      <c r="W66" s="141">
        <v>40.511000000000003</v>
      </c>
      <c r="X66" s="141">
        <v>40.256999999999998</v>
      </c>
      <c r="Y66" s="141">
        <v>40.274999999999999</v>
      </c>
      <c r="Z66" s="144"/>
      <c r="AA66" s="144"/>
      <c r="AB66" s="144"/>
      <c r="AC66" s="141">
        <v>39.402999999999999</v>
      </c>
      <c r="AD66" s="144"/>
      <c r="AE66" s="141">
        <v>39.823999999999998</v>
      </c>
      <c r="AF66" s="141">
        <v>39.991</v>
      </c>
      <c r="AG66" s="43"/>
      <c r="AH66" s="43"/>
      <c r="AI66" s="144"/>
      <c r="AJ66" s="141">
        <v>39.643999999999998</v>
      </c>
      <c r="AK66" s="43"/>
      <c r="AL66" s="43"/>
      <c r="AM66" s="141">
        <v>40.183</v>
      </c>
      <c r="AN66" s="144"/>
      <c r="AO66" s="144"/>
      <c r="AP66" s="141">
        <v>39.728999999999999</v>
      </c>
      <c r="AQ66" s="43"/>
      <c r="AR66" s="43"/>
      <c r="AS66" s="141">
        <v>39.448</v>
      </c>
      <c r="AT66" s="43"/>
      <c r="AU66" s="141">
        <v>39.539000000000001</v>
      </c>
      <c r="AV66" s="141">
        <v>39.505000000000003</v>
      </c>
      <c r="AW66" s="142">
        <v>39.719000000000001</v>
      </c>
    </row>
    <row r="67" spans="16:49">
      <c r="P67" s="145"/>
      <c r="Q67" s="144"/>
      <c r="R67" s="141">
        <v>39.78</v>
      </c>
      <c r="S67" s="144"/>
      <c r="T67" s="141">
        <v>40.070999999999998</v>
      </c>
      <c r="U67" s="141">
        <v>41.292999999999999</v>
      </c>
      <c r="V67" s="144"/>
      <c r="W67" s="141">
        <v>39.991</v>
      </c>
      <c r="X67" s="141">
        <v>40.417999999999999</v>
      </c>
      <c r="Y67" s="141">
        <v>40.103000000000002</v>
      </c>
      <c r="Z67" s="144"/>
      <c r="AA67" s="144"/>
      <c r="AB67" s="144"/>
      <c r="AC67" s="141">
        <v>39.854999999999997</v>
      </c>
      <c r="AD67" s="144"/>
      <c r="AE67" s="141">
        <v>39.524000000000001</v>
      </c>
      <c r="AF67" s="141">
        <v>39.94</v>
      </c>
      <c r="AG67" s="43"/>
      <c r="AH67" s="43"/>
      <c r="AI67" s="144"/>
      <c r="AJ67" s="141">
        <v>39.679000000000002</v>
      </c>
      <c r="AK67" s="43"/>
      <c r="AL67" s="43"/>
      <c r="AM67" s="141">
        <v>39.564</v>
      </c>
      <c r="AN67" s="144"/>
      <c r="AO67" s="144"/>
      <c r="AP67" s="141">
        <v>39.576999999999998</v>
      </c>
      <c r="AQ67" s="43"/>
      <c r="AR67" s="43"/>
      <c r="AS67" s="141">
        <v>41.386000000000003</v>
      </c>
      <c r="AT67" s="43"/>
      <c r="AU67" s="141">
        <v>39.558</v>
      </c>
      <c r="AV67" s="141">
        <v>39.320999999999998</v>
      </c>
      <c r="AW67" s="142">
        <v>39.795999999999999</v>
      </c>
    </row>
    <row r="68" spans="16:49">
      <c r="P68" s="145"/>
      <c r="Q68" s="144"/>
      <c r="R68" s="141">
        <v>40.054000000000002</v>
      </c>
      <c r="S68" s="144"/>
      <c r="T68" s="141">
        <v>40.234999999999999</v>
      </c>
      <c r="U68" s="141">
        <v>40.521999999999998</v>
      </c>
      <c r="V68" s="144"/>
      <c r="W68" s="141">
        <v>40.167999999999999</v>
      </c>
      <c r="X68" s="141">
        <v>40.267000000000003</v>
      </c>
      <c r="Y68" s="141">
        <v>40.284999999999997</v>
      </c>
      <c r="Z68" s="144"/>
      <c r="AA68" s="144"/>
      <c r="AB68" s="144"/>
      <c r="AC68" s="141">
        <v>40.048999999999999</v>
      </c>
      <c r="AD68" s="144"/>
      <c r="AE68" s="141">
        <v>39.801000000000002</v>
      </c>
      <c r="AF68" s="141">
        <v>39.881999999999998</v>
      </c>
      <c r="AG68" s="43"/>
      <c r="AH68" s="43"/>
      <c r="AI68" s="144"/>
      <c r="AJ68" s="141">
        <v>39.771000000000001</v>
      </c>
      <c r="AK68" s="43"/>
      <c r="AL68" s="43"/>
      <c r="AM68" s="141">
        <v>39.700000000000003</v>
      </c>
      <c r="AN68" s="144"/>
      <c r="AO68" s="144"/>
      <c r="AP68" s="141">
        <v>39.691000000000003</v>
      </c>
      <c r="AQ68" s="43"/>
      <c r="AR68" s="43"/>
      <c r="AS68" s="141">
        <v>40.042999999999999</v>
      </c>
      <c r="AT68" s="43"/>
      <c r="AU68" s="141">
        <v>39.491999999999997</v>
      </c>
      <c r="AV68" s="141">
        <v>39.43</v>
      </c>
      <c r="AW68" s="142">
        <v>39.817999999999998</v>
      </c>
    </row>
    <row r="69" spans="16:49">
      <c r="P69" s="145"/>
      <c r="Q69" s="144"/>
      <c r="R69" s="141">
        <v>39.743000000000002</v>
      </c>
      <c r="S69" s="144"/>
      <c r="T69" s="141">
        <v>40.188000000000002</v>
      </c>
      <c r="U69" s="141">
        <v>40.270000000000003</v>
      </c>
      <c r="V69" s="144"/>
      <c r="W69" s="141">
        <v>39.954000000000001</v>
      </c>
      <c r="X69" s="141">
        <v>40.232999999999997</v>
      </c>
      <c r="Y69" s="141">
        <v>39.993000000000002</v>
      </c>
      <c r="Z69" s="144"/>
      <c r="AA69" s="144"/>
      <c r="AB69" s="144"/>
      <c r="AC69" s="141">
        <v>39.655000000000001</v>
      </c>
      <c r="AD69" s="144"/>
      <c r="AE69" s="141">
        <v>39.895000000000003</v>
      </c>
      <c r="AF69" s="141">
        <v>39.898000000000003</v>
      </c>
      <c r="AG69" s="43"/>
      <c r="AH69" s="43"/>
      <c r="AI69" s="144"/>
      <c r="AJ69" s="141">
        <v>39.558999999999997</v>
      </c>
      <c r="AK69" s="43"/>
      <c r="AL69" s="43"/>
      <c r="AM69" s="141">
        <v>39.572000000000003</v>
      </c>
      <c r="AN69" s="144"/>
      <c r="AO69" s="144"/>
      <c r="AP69" s="141">
        <v>39.781999999999996</v>
      </c>
      <c r="AQ69" s="43"/>
      <c r="AR69" s="43"/>
      <c r="AS69" s="141">
        <v>40.061999999999998</v>
      </c>
      <c r="AT69" s="43"/>
      <c r="AU69" s="141">
        <v>39.676000000000002</v>
      </c>
      <c r="AV69" s="141">
        <v>39.436</v>
      </c>
      <c r="AW69" s="142">
        <v>39.950000000000003</v>
      </c>
    </row>
    <row r="70" spans="16:49">
      <c r="P70" s="145"/>
      <c r="Q70" s="144"/>
      <c r="R70" s="141">
        <v>39.814</v>
      </c>
      <c r="S70" s="144"/>
      <c r="T70" s="141">
        <v>40.145000000000003</v>
      </c>
      <c r="U70" s="141">
        <v>40.212000000000003</v>
      </c>
      <c r="V70" s="144"/>
      <c r="W70" s="141">
        <v>40.164000000000001</v>
      </c>
      <c r="X70" s="141">
        <v>40.220999999999997</v>
      </c>
      <c r="Y70" s="141">
        <v>40.087000000000003</v>
      </c>
      <c r="Z70" s="144"/>
      <c r="AA70" s="144"/>
      <c r="AB70" s="144"/>
      <c r="AC70" s="141">
        <v>39.476999999999997</v>
      </c>
      <c r="AD70" s="144"/>
      <c r="AE70" s="144"/>
      <c r="AF70" s="141">
        <v>39.832999999999998</v>
      </c>
      <c r="AG70" s="43"/>
      <c r="AH70" s="43"/>
      <c r="AI70" s="144"/>
      <c r="AJ70" s="141">
        <v>39.631</v>
      </c>
      <c r="AK70" s="43"/>
      <c r="AL70" s="43"/>
      <c r="AM70" s="141">
        <v>40.191000000000003</v>
      </c>
      <c r="AN70" s="144"/>
      <c r="AO70" s="144"/>
      <c r="AP70" s="141">
        <v>39.499000000000002</v>
      </c>
      <c r="AQ70" s="43"/>
      <c r="AR70" s="43"/>
      <c r="AS70" s="141">
        <v>39.78</v>
      </c>
      <c r="AT70" s="43"/>
      <c r="AU70" s="141">
        <v>39.585999999999999</v>
      </c>
      <c r="AV70" s="141">
        <v>39.637</v>
      </c>
      <c r="AW70" s="78"/>
    </row>
    <row r="71" spans="16:49">
      <c r="P71" s="145"/>
      <c r="Q71" s="144"/>
      <c r="R71" s="141">
        <v>39.945</v>
      </c>
      <c r="S71" s="144"/>
      <c r="T71" s="141">
        <v>40.276000000000003</v>
      </c>
      <c r="U71" s="141">
        <v>41.832999999999998</v>
      </c>
      <c r="V71" s="144"/>
      <c r="W71" s="141">
        <v>40.267000000000003</v>
      </c>
      <c r="X71" s="141">
        <v>40.555</v>
      </c>
      <c r="Y71" s="141">
        <v>40.076000000000001</v>
      </c>
      <c r="Z71" s="144"/>
      <c r="AA71" s="144"/>
      <c r="AB71" s="144"/>
      <c r="AC71" s="141">
        <v>39.497999999999998</v>
      </c>
      <c r="AD71" s="144"/>
      <c r="AE71" s="144"/>
      <c r="AF71" s="141">
        <v>39.871000000000002</v>
      </c>
      <c r="AG71" s="43"/>
      <c r="AH71" s="43"/>
      <c r="AI71" s="144"/>
      <c r="AJ71" s="141">
        <v>39.789000000000001</v>
      </c>
      <c r="AK71" s="43"/>
      <c r="AL71" s="43"/>
      <c r="AM71" s="141">
        <v>40.491</v>
      </c>
      <c r="AN71" s="144"/>
      <c r="AO71" s="144"/>
      <c r="AP71" s="141">
        <v>39.590000000000003</v>
      </c>
      <c r="AQ71" s="43"/>
      <c r="AR71" s="43"/>
      <c r="AS71" s="141">
        <v>39.616999999999997</v>
      </c>
      <c r="AT71" s="43"/>
      <c r="AU71" s="141">
        <v>39.475000000000001</v>
      </c>
      <c r="AV71" s="141">
        <v>39.362000000000002</v>
      </c>
      <c r="AW71" s="78"/>
    </row>
    <row r="72" spans="16:49">
      <c r="P72" s="145"/>
      <c r="Q72" s="144"/>
      <c r="R72" s="141">
        <v>39.843000000000004</v>
      </c>
      <c r="S72" s="144"/>
      <c r="T72" s="141">
        <v>40.277999999999999</v>
      </c>
      <c r="U72" s="141">
        <v>40.658999999999999</v>
      </c>
      <c r="V72" s="144"/>
      <c r="W72" s="141">
        <v>41.62</v>
      </c>
      <c r="X72" s="141">
        <v>40.256</v>
      </c>
      <c r="Y72" s="141">
        <v>40.106000000000002</v>
      </c>
      <c r="Z72" s="144"/>
      <c r="AA72" s="144"/>
      <c r="AB72" s="144"/>
      <c r="AC72" s="141">
        <v>39.572000000000003</v>
      </c>
      <c r="AD72" s="144"/>
      <c r="AE72" s="144"/>
      <c r="AF72" s="141">
        <v>39.92</v>
      </c>
      <c r="AG72" s="43"/>
      <c r="AH72" s="43"/>
      <c r="AI72" s="144"/>
      <c r="AJ72" s="141">
        <v>39.621000000000002</v>
      </c>
      <c r="AK72" s="43"/>
      <c r="AL72" s="43"/>
      <c r="AM72" s="141">
        <v>39.737000000000002</v>
      </c>
      <c r="AN72" s="144"/>
      <c r="AO72" s="144"/>
      <c r="AP72" s="141">
        <v>39.979999999999997</v>
      </c>
      <c r="AQ72" s="43"/>
      <c r="AR72" s="43"/>
      <c r="AS72" s="141">
        <v>39.506999999999998</v>
      </c>
      <c r="AT72" s="43"/>
      <c r="AU72" s="141">
        <v>39.868000000000002</v>
      </c>
      <c r="AV72" s="141">
        <v>39.406999999999996</v>
      </c>
      <c r="AW72" s="78"/>
    </row>
    <row r="73" spans="16:49">
      <c r="P73" s="145"/>
      <c r="Q73" s="144"/>
      <c r="R73" s="141">
        <v>39.823</v>
      </c>
      <c r="S73" s="144"/>
      <c r="T73" s="141">
        <v>40.320999999999998</v>
      </c>
      <c r="U73" s="141">
        <v>41.241</v>
      </c>
      <c r="V73" s="144"/>
      <c r="W73" s="141">
        <v>40.215000000000003</v>
      </c>
      <c r="X73" s="141">
        <v>40.298999999999999</v>
      </c>
      <c r="Y73" s="141">
        <v>40.064</v>
      </c>
      <c r="Z73" s="144"/>
      <c r="AA73" s="144"/>
      <c r="AB73" s="144"/>
      <c r="AC73" s="141">
        <v>39.67</v>
      </c>
      <c r="AD73" s="144"/>
      <c r="AE73" s="144"/>
      <c r="AF73" s="141">
        <v>39.664000000000001</v>
      </c>
      <c r="AG73" s="43"/>
      <c r="AH73" s="43"/>
      <c r="AI73" s="144"/>
      <c r="AJ73" s="141">
        <v>39.905000000000001</v>
      </c>
      <c r="AK73" s="43"/>
      <c r="AL73" s="43"/>
      <c r="AM73" s="141">
        <v>39.743000000000002</v>
      </c>
      <c r="AN73" s="144"/>
      <c r="AO73" s="144"/>
      <c r="AP73" s="141">
        <v>39.670999999999999</v>
      </c>
      <c r="AQ73" s="43"/>
      <c r="AR73" s="43"/>
      <c r="AS73" s="141">
        <v>39.536000000000001</v>
      </c>
      <c r="AT73" s="43"/>
      <c r="AU73" s="43"/>
      <c r="AV73" s="141">
        <v>39.395000000000003</v>
      </c>
      <c r="AW73" s="78"/>
    </row>
    <row r="74" spans="16:49">
      <c r="P74" s="145"/>
      <c r="Q74" s="144"/>
      <c r="R74" s="141">
        <v>39.902000000000001</v>
      </c>
      <c r="S74" s="144"/>
      <c r="T74" s="141">
        <v>40.28</v>
      </c>
      <c r="U74" s="141">
        <v>40.343000000000004</v>
      </c>
      <c r="V74" s="144"/>
      <c r="W74" s="141">
        <v>40.11</v>
      </c>
      <c r="X74" s="141">
        <v>40.320999999999998</v>
      </c>
      <c r="Y74" s="141">
        <v>40.067</v>
      </c>
      <c r="Z74" s="144"/>
      <c r="AA74" s="144"/>
      <c r="AB74" s="144"/>
      <c r="AC74" s="141">
        <v>39.618000000000002</v>
      </c>
      <c r="AD74" s="144"/>
      <c r="AE74" s="144"/>
      <c r="AF74" s="141">
        <v>40.159999999999997</v>
      </c>
      <c r="AG74" s="43"/>
      <c r="AH74" s="43"/>
      <c r="AI74" s="144"/>
      <c r="AJ74" s="141">
        <v>39.729999999999997</v>
      </c>
      <c r="AK74" s="43"/>
      <c r="AL74" s="43"/>
      <c r="AM74" s="141">
        <v>39.700000000000003</v>
      </c>
      <c r="AN74" s="144"/>
      <c r="AO74" s="144"/>
      <c r="AP74" s="141">
        <v>39.664999999999999</v>
      </c>
      <c r="AQ74" s="43"/>
      <c r="AR74" s="43"/>
      <c r="AS74" s="141">
        <v>39.445999999999998</v>
      </c>
      <c r="AT74" s="43"/>
      <c r="AU74" s="43"/>
      <c r="AV74" s="141">
        <v>39.274999999999999</v>
      </c>
      <c r="AW74" s="78"/>
    </row>
    <row r="75" spans="16:49">
      <c r="P75" s="145"/>
      <c r="Q75" s="144"/>
      <c r="R75" s="141">
        <v>39.973999999999997</v>
      </c>
      <c r="S75" s="144"/>
      <c r="T75" s="141">
        <v>40.270000000000003</v>
      </c>
      <c r="U75" s="141">
        <v>40.268000000000001</v>
      </c>
      <c r="V75" s="144"/>
      <c r="W75" s="141">
        <v>40.109000000000002</v>
      </c>
      <c r="X75" s="141">
        <v>40.656999999999996</v>
      </c>
      <c r="Y75" s="141">
        <v>40.143000000000001</v>
      </c>
      <c r="Z75" s="144"/>
      <c r="AA75" s="144"/>
      <c r="AB75" s="144"/>
      <c r="AC75" s="141">
        <v>39.78</v>
      </c>
      <c r="AD75" s="144"/>
      <c r="AE75" s="144"/>
      <c r="AF75" s="141">
        <v>39.968000000000004</v>
      </c>
      <c r="AG75" s="43"/>
      <c r="AH75" s="43"/>
      <c r="AI75" s="144"/>
      <c r="AJ75" s="141">
        <v>39.79</v>
      </c>
      <c r="AK75" s="43"/>
      <c r="AL75" s="43"/>
      <c r="AM75" s="141">
        <v>39.625</v>
      </c>
      <c r="AN75" s="144"/>
      <c r="AO75" s="144"/>
      <c r="AP75" s="141">
        <v>39.719000000000001</v>
      </c>
      <c r="AQ75" s="43"/>
      <c r="AR75" s="43"/>
      <c r="AS75" s="141">
        <v>39.582000000000001</v>
      </c>
      <c r="AT75" s="43"/>
      <c r="AU75" s="43"/>
      <c r="AV75" s="141">
        <v>39.427</v>
      </c>
      <c r="AW75" s="78"/>
    </row>
    <row r="76" spans="16:49">
      <c r="P76" s="145"/>
      <c r="Q76" s="144"/>
      <c r="R76" s="141">
        <v>39.926000000000002</v>
      </c>
      <c r="S76" s="144"/>
      <c r="T76" s="141">
        <v>40.283999999999999</v>
      </c>
      <c r="U76" s="141">
        <v>40.180999999999997</v>
      </c>
      <c r="V76" s="144"/>
      <c r="W76" s="141">
        <v>40.192999999999998</v>
      </c>
      <c r="X76" s="144"/>
      <c r="Y76" s="141">
        <v>40.158999999999999</v>
      </c>
      <c r="Z76" s="144"/>
      <c r="AA76" s="144"/>
      <c r="AB76" s="144"/>
      <c r="AC76" s="141">
        <v>39.631</v>
      </c>
      <c r="AD76" s="144"/>
      <c r="AE76" s="144"/>
      <c r="AF76" s="141">
        <v>39.954999999999998</v>
      </c>
      <c r="AG76" s="43"/>
      <c r="AH76" s="43"/>
      <c r="AI76" s="144"/>
      <c r="AJ76" s="141">
        <v>39.539000000000001</v>
      </c>
      <c r="AK76" s="43"/>
      <c r="AL76" s="43"/>
      <c r="AM76" s="141">
        <v>40.557000000000002</v>
      </c>
      <c r="AN76" s="144"/>
      <c r="AO76" s="144"/>
      <c r="AP76" s="141">
        <v>39.762999999999998</v>
      </c>
      <c r="AQ76" s="43"/>
      <c r="AR76" s="43"/>
      <c r="AS76" s="141">
        <v>39.601999999999997</v>
      </c>
      <c r="AT76" s="43"/>
      <c r="AU76" s="43"/>
      <c r="AV76" s="141">
        <v>39.542000000000002</v>
      </c>
      <c r="AW76" s="78"/>
    </row>
    <row r="77" spans="16:49">
      <c r="P77" s="145"/>
      <c r="Q77" s="144"/>
      <c r="R77" s="141">
        <v>39.838000000000001</v>
      </c>
      <c r="S77" s="144"/>
      <c r="T77" s="141">
        <v>40.104999999999997</v>
      </c>
      <c r="U77" s="141">
        <v>40.164000000000001</v>
      </c>
      <c r="V77" s="144"/>
      <c r="W77" s="141">
        <v>39.966999999999999</v>
      </c>
      <c r="X77" s="144"/>
      <c r="Y77" s="141">
        <v>40.173999999999999</v>
      </c>
      <c r="Z77" s="144"/>
      <c r="AA77" s="144"/>
      <c r="AB77" s="144"/>
      <c r="AC77" s="141">
        <v>39.682000000000002</v>
      </c>
      <c r="AD77" s="144"/>
      <c r="AE77" s="144"/>
      <c r="AF77" s="141">
        <v>39.695</v>
      </c>
      <c r="AG77" s="43"/>
      <c r="AH77" s="43"/>
      <c r="AI77" s="144"/>
      <c r="AJ77" s="141">
        <v>39.67</v>
      </c>
      <c r="AK77" s="43"/>
      <c r="AL77" s="43"/>
      <c r="AM77" s="141">
        <v>39.633000000000003</v>
      </c>
      <c r="AN77" s="144"/>
      <c r="AO77" s="144"/>
      <c r="AP77" s="141">
        <v>39.822000000000003</v>
      </c>
      <c r="AQ77" s="43"/>
      <c r="AR77" s="43"/>
      <c r="AS77" s="141">
        <v>39.484999999999999</v>
      </c>
      <c r="AT77" s="43"/>
      <c r="AU77" s="43"/>
      <c r="AV77" s="141">
        <v>39.44</v>
      </c>
      <c r="AW77" s="78"/>
    </row>
    <row r="78" spans="16:49">
      <c r="P78" s="145"/>
      <c r="Q78" s="144"/>
      <c r="R78" s="141">
        <v>39.923999999999999</v>
      </c>
      <c r="S78" s="144"/>
      <c r="T78" s="141">
        <v>40.201000000000001</v>
      </c>
      <c r="U78" s="141">
        <v>40.165999999999997</v>
      </c>
      <c r="V78" s="144"/>
      <c r="W78" s="141">
        <v>40.087000000000003</v>
      </c>
      <c r="X78" s="144"/>
      <c r="Y78" s="141">
        <v>40.143000000000001</v>
      </c>
      <c r="Z78" s="144"/>
      <c r="AA78" s="144"/>
      <c r="AB78" s="144"/>
      <c r="AC78" s="141">
        <v>39.640999999999998</v>
      </c>
      <c r="AD78" s="144"/>
      <c r="AE78" s="144"/>
      <c r="AF78" s="141">
        <v>39.914000000000001</v>
      </c>
      <c r="AG78" s="43"/>
      <c r="AH78" s="43"/>
      <c r="AI78" s="144"/>
      <c r="AJ78" s="141">
        <v>40.796999999999997</v>
      </c>
      <c r="AK78" s="43"/>
      <c r="AL78" s="43"/>
      <c r="AM78" s="141">
        <v>39.651000000000003</v>
      </c>
      <c r="AN78" s="144"/>
      <c r="AO78" s="144"/>
      <c r="AP78" s="141">
        <v>39.701000000000001</v>
      </c>
      <c r="AQ78" s="43"/>
      <c r="AR78" s="43"/>
      <c r="AS78" s="141">
        <v>39.491999999999997</v>
      </c>
      <c r="AT78" s="43"/>
      <c r="AU78" s="43"/>
      <c r="AV78" s="141">
        <v>39.195999999999998</v>
      </c>
      <c r="AW78" s="78"/>
    </row>
    <row r="79" spans="16:49">
      <c r="P79" s="145"/>
      <c r="Q79" s="144"/>
      <c r="R79" s="141">
        <v>40.500999999999998</v>
      </c>
      <c r="S79" s="144"/>
      <c r="T79" s="141">
        <v>40.097999999999999</v>
      </c>
      <c r="U79" s="141">
        <v>41.576000000000001</v>
      </c>
      <c r="V79" s="144"/>
      <c r="W79" s="141">
        <v>40.052999999999997</v>
      </c>
      <c r="X79" s="144"/>
      <c r="Y79" s="141">
        <v>40.192</v>
      </c>
      <c r="Z79" s="144"/>
      <c r="AA79" s="144"/>
      <c r="AB79" s="144"/>
      <c r="AC79" s="141">
        <v>39.813000000000002</v>
      </c>
      <c r="AD79" s="144"/>
      <c r="AE79" s="144"/>
      <c r="AF79" s="141">
        <v>39.64</v>
      </c>
      <c r="AG79" s="43"/>
      <c r="AH79" s="43"/>
      <c r="AI79" s="144"/>
      <c r="AJ79" s="141">
        <v>39.787999999999997</v>
      </c>
      <c r="AK79" s="43"/>
      <c r="AL79" s="43"/>
      <c r="AM79" s="141">
        <v>39.606999999999999</v>
      </c>
      <c r="AN79" s="144"/>
      <c r="AO79" s="144"/>
      <c r="AP79" s="141">
        <v>39.706000000000003</v>
      </c>
      <c r="AQ79" s="43"/>
      <c r="AR79" s="43"/>
      <c r="AS79" s="141">
        <v>39.578000000000003</v>
      </c>
      <c r="AT79" s="43"/>
      <c r="AU79" s="43"/>
      <c r="AV79" s="141">
        <v>39.326999999999998</v>
      </c>
      <c r="AW79" s="78"/>
    </row>
    <row r="80" spans="16:49">
      <c r="P80" s="145"/>
      <c r="Q80" s="144"/>
      <c r="R80" s="141">
        <v>40.014000000000003</v>
      </c>
      <c r="S80" s="144"/>
      <c r="T80" s="141">
        <v>40.095999999999997</v>
      </c>
      <c r="U80" s="141">
        <v>41.283999999999999</v>
      </c>
      <c r="V80" s="144"/>
      <c r="W80" s="141">
        <v>39.94</v>
      </c>
      <c r="X80" s="144"/>
      <c r="Y80" s="141">
        <v>40.261000000000003</v>
      </c>
      <c r="Z80" s="144"/>
      <c r="AA80" s="144"/>
      <c r="AB80" s="144"/>
      <c r="AC80" s="141">
        <v>39.518999999999998</v>
      </c>
      <c r="AD80" s="144"/>
      <c r="AE80" s="144"/>
      <c r="AF80" s="141">
        <v>39.909999999999997</v>
      </c>
      <c r="AG80" s="43"/>
      <c r="AH80" s="43"/>
      <c r="AI80" s="144"/>
      <c r="AJ80" s="141">
        <v>39.747</v>
      </c>
      <c r="AK80" s="43"/>
      <c r="AL80" s="43"/>
      <c r="AM80" s="141">
        <v>39.543999999999997</v>
      </c>
      <c r="AN80" s="144"/>
      <c r="AO80" s="144"/>
      <c r="AP80" s="141">
        <v>39.793999999999997</v>
      </c>
      <c r="AQ80" s="43"/>
      <c r="AR80" s="43"/>
      <c r="AS80" s="141">
        <v>39.451999999999998</v>
      </c>
      <c r="AT80" s="43"/>
      <c r="AU80" s="43"/>
      <c r="AV80" s="141">
        <v>39.642000000000003</v>
      </c>
      <c r="AW80" s="78"/>
    </row>
    <row r="81" spans="16:49">
      <c r="P81" s="145"/>
      <c r="Q81" s="144"/>
      <c r="R81" s="141">
        <v>39.981000000000002</v>
      </c>
      <c r="S81" s="144"/>
      <c r="T81" s="141">
        <v>40.152000000000001</v>
      </c>
      <c r="U81" s="141">
        <v>40.451999999999998</v>
      </c>
      <c r="V81" s="144"/>
      <c r="W81" s="141">
        <v>40.088999999999999</v>
      </c>
      <c r="X81" s="144"/>
      <c r="Y81" s="141">
        <v>40.011000000000003</v>
      </c>
      <c r="Z81" s="144"/>
      <c r="AA81" s="144"/>
      <c r="AB81" s="144"/>
      <c r="AC81" s="141">
        <v>39.616</v>
      </c>
      <c r="AD81" s="144"/>
      <c r="AE81" s="144"/>
      <c r="AF81" s="141">
        <v>39.588999999999999</v>
      </c>
      <c r="AG81" s="43"/>
      <c r="AH81" s="43"/>
      <c r="AI81" s="144"/>
      <c r="AJ81" s="141">
        <v>39.661000000000001</v>
      </c>
      <c r="AK81" s="43"/>
      <c r="AL81" s="43"/>
      <c r="AM81" s="141">
        <v>39.704999999999998</v>
      </c>
      <c r="AN81" s="144"/>
      <c r="AO81" s="144"/>
      <c r="AP81" s="141">
        <v>39.703000000000003</v>
      </c>
      <c r="AQ81" s="43"/>
      <c r="AR81" s="43"/>
      <c r="AS81" s="141">
        <v>39.72</v>
      </c>
      <c r="AT81" s="43"/>
      <c r="AU81" s="43"/>
      <c r="AV81" s="141">
        <v>39.478999999999999</v>
      </c>
      <c r="AW81" s="78"/>
    </row>
    <row r="82" spans="16:49">
      <c r="P82" s="145"/>
      <c r="Q82" s="144"/>
      <c r="R82" s="141">
        <v>39.956000000000003</v>
      </c>
      <c r="S82" s="144"/>
      <c r="T82" s="141">
        <v>40.155999999999999</v>
      </c>
      <c r="U82" s="141">
        <v>40.283999999999999</v>
      </c>
      <c r="V82" s="144"/>
      <c r="W82" s="141">
        <v>40.143999999999998</v>
      </c>
      <c r="X82" s="144"/>
      <c r="Y82" s="141">
        <v>39.997999999999998</v>
      </c>
      <c r="Z82" s="144"/>
      <c r="AA82" s="144"/>
      <c r="AB82" s="144"/>
      <c r="AC82" s="141">
        <v>39.47</v>
      </c>
      <c r="AD82" s="144"/>
      <c r="AE82" s="144"/>
      <c r="AF82" s="141">
        <v>39.661999999999999</v>
      </c>
      <c r="AG82" s="43"/>
      <c r="AH82" s="43"/>
      <c r="AI82" s="144"/>
      <c r="AJ82" s="141">
        <v>39.838000000000001</v>
      </c>
      <c r="AK82" s="43"/>
      <c r="AL82" s="43"/>
      <c r="AM82" s="141">
        <v>39.950000000000003</v>
      </c>
      <c r="AN82" s="144"/>
      <c r="AO82" s="144"/>
      <c r="AP82" s="141">
        <v>39.875999999999998</v>
      </c>
      <c r="AQ82" s="43"/>
      <c r="AR82" s="43"/>
      <c r="AS82" s="141">
        <v>39.856999999999999</v>
      </c>
      <c r="AT82" s="43"/>
      <c r="AU82" s="43"/>
      <c r="AV82" s="141">
        <v>39.43</v>
      </c>
      <c r="AW82" s="78"/>
    </row>
    <row r="83" spans="16:49">
      <c r="P83" s="145"/>
      <c r="Q83" s="144"/>
      <c r="R83" s="141">
        <v>40.35</v>
      </c>
      <c r="S83" s="144"/>
      <c r="T83" s="141">
        <v>40.805999999999997</v>
      </c>
      <c r="U83" s="141">
        <v>40.231999999999999</v>
      </c>
      <c r="V83" s="144"/>
      <c r="W83" s="141">
        <v>39.881</v>
      </c>
      <c r="X83" s="144"/>
      <c r="Y83" s="141">
        <v>40.232999999999997</v>
      </c>
      <c r="Z83" s="144"/>
      <c r="AA83" s="144"/>
      <c r="AB83" s="144"/>
      <c r="AC83" s="141">
        <v>39.630000000000003</v>
      </c>
      <c r="AD83" s="144"/>
      <c r="AE83" s="144"/>
      <c r="AF83" s="141">
        <v>39.622999999999998</v>
      </c>
      <c r="AG83" s="43"/>
      <c r="AH83" s="43"/>
      <c r="AI83" s="144"/>
      <c r="AJ83" s="141">
        <v>39.896999999999998</v>
      </c>
      <c r="AK83" s="43"/>
      <c r="AL83" s="43"/>
      <c r="AM83" s="141">
        <v>39.576000000000001</v>
      </c>
      <c r="AN83" s="144"/>
      <c r="AO83" s="43"/>
      <c r="AP83" s="43"/>
      <c r="AQ83" s="43"/>
      <c r="AR83" s="43"/>
      <c r="AS83" s="43"/>
      <c r="AT83" s="43"/>
      <c r="AU83" s="43"/>
      <c r="AV83" s="141">
        <v>39.463000000000001</v>
      </c>
      <c r="AW83" s="78"/>
    </row>
    <row r="84" spans="16:49">
      <c r="P84" s="145"/>
      <c r="Q84" s="144"/>
      <c r="R84" s="141">
        <v>40.405000000000001</v>
      </c>
      <c r="S84" s="144"/>
      <c r="T84" s="141">
        <v>40.28</v>
      </c>
      <c r="U84" s="141">
        <v>40.575000000000003</v>
      </c>
      <c r="V84" s="144"/>
      <c r="W84" s="141">
        <v>40.021000000000001</v>
      </c>
      <c r="X84" s="144"/>
      <c r="Y84" s="141">
        <v>40.222000000000001</v>
      </c>
      <c r="Z84" s="144"/>
      <c r="AA84" s="144"/>
      <c r="AB84" s="144"/>
      <c r="AC84" s="141">
        <v>39.468000000000004</v>
      </c>
      <c r="AD84" s="144"/>
      <c r="AE84" s="144"/>
      <c r="AF84" s="141">
        <v>39.646000000000001</v>
      </c>
      <c r="AG84" s="43"/>
      <c r="AH84" s="43"/>
      <c r="AI84" s="144"/>
      <c r="AJ84" s="141">
        <v>39.795999999999999</v>
      </c>
      <c r="AK84" s="43"/>
      <c r="AL84" s="43"/>
      <c r="AM84" s="141">
        <v>39.472000000000001</v>
      </c>
      <c r="AN84" s="144"/>
      <c r="AO84" s="43"/>
      <c r="AP84" s="43"/>
      <c r="AQ84" s="43"/>
      <c r="AR84" s="43"/>
      <c r="AS84" s="43"/>
      <c r="AT84" s="43"/>
      <c r="AU84" s="43"/>
      <c r="AV84" s="141">
        <v>39.695</v>
      </c>
      <c r="AW84" s="78"/>
    </row>
    <row r="85" spans="16:49">
      <c r="P85" s="145"/>
      <c r="Q85" s="144"/>
      <c r="R85" s="141">
        <v>40.334000000000003</v>
      </c>
      <c r="S85" s="144"/>
      <c r="T85" s="141">
        <v>40.109000000000002</v>
      </c>
      <c r="U85" s="141">
        <v>40.305999999999997</v>
      </c>
      <c r="V85" s="144"/>
      <c r="W85" s="141">
        <v>40.033999999999999</v>
      </c>
      <c r="X85" s="144"/>
      <c r="Y85" s="141">
        <v>39.994</v>
      </c>
      <c r="Z85" s="144"/>
      <c r="AA85" s="144"/>
      <c r="AB85" s="144"/>
      <c r="AC85" s="141">
        <v>39.378999999999998</v>
      </c>
      <c r="AD85" s="144"/>
      <c r="AE85" s="144"/>
      <c r="AF85" s="141">
        <v>39.76</v>
      </c>
      <c r="AG85" s="43"/>
      <c r="AH85" s="43"/>
      <c r="AI85" s="144"/>
      <c r="AJ85" s="141">
        <v>39.665999999999997</v>
      </c>
      <c r="AK85" s="43"/>
      <c r="AL85" s="43"/>
      <c r="AM85" s="141">
        <v>39.646000000000001</v>
      </c>
      <c r="AN85" s="144"/>
      <c r="AO85" s="43"/>
      <c r="AP85" s="43"/>
      <c r="AQ85" s="43"/>
      <c r="AR85" s="43"/>
      <c r="AS85" s="43"/>
      <c r="AT85" s="43"/>
      <c r="AU85" s="43"/>
      <c r="AV85" s="43"/>
      <c r="AW85" s="78"/>
    </row>
    <row r="86" spans="16:49">
      <c r="P86" s="145"/>
      <c r="Q86" s="144"/>
      <c r="R86" s="141">
        <v>40.323</v>
      </c>
      <c r="S86" s="144"/>
      <c r="T86" s="141">
        <v>40.338999999999999</v>
      </c>
      <c r="U86" s="141">
        <v>40.319000000000003</v>
      </c>
      <c r="V86" s="144"/>
      <c r="W86" s="141">
        <v>40.134</v>
      </c>
      <c r="X86" s="144"/>
      <c r="Y86" s="141">
        <v>40.198</v>
      </c>
      <c r="Z86" s="144"/>
      <c r="AA86" s="144"/>
      <c r="AB86" s="144"/>
      <c r="AC86" s="141">
        <v>39.906999999999996</v>
      </c>
      <c r="AD86" s="144"/>
      <c r="AE86" s="144"/>
      <c r="AF86" s="141">
        <v>39.636000000000003</v>
      </c>
      <c r="AG86" s="43"/>
      <c r="AH86" s="43"/>
      <c r="AI86" s="144"/>
      <c r="AJ86" s="141">
        <v>39.866999999999997</v>
      </c>
      <c r="AK86" s="43"/>
      <c r="AL86" s="43"/>
      <c r="AM86" s="141">
        <v>39.637999999999998</v>
      </c>
      <c r="AN86" s="144"/>
      <c r="AO86" s="43"/>
      <c r="AP86" s="43"/>
      <c r="AQ86" s="43"/>
      <c r="AR86" s="43"/>
      <c r="AS86" s="43"/>
      <c r="AT86" s="43"/>
      <c r="AU86" s="43"/>
      <c r="AV86" s="43"/>
      <c r="AW86" s="78"/>
    </row>
    <row r="87" spans="16:49">
      <c r="P87" s="145"/>
      <c r="Q87" s="144"/>
      <c r="R87" s="141">
        <v>40.582000000000001</v>
      </c>
      <c r="S87" s="144"/>
      <c r="T87" s="144"/>
      <c r="U87" s="141">
        <v>40.277999999999999</v>
      </c>
      <c r="V87" s="144"/>
      <c r="W87" s="141">
        <v>40.143000000000001</v>
      </c>
      <c r="X87" s="144"/>
      <c r="Y87" s="141">
        <v>40.115000000000002</v>
      </c>
      <c r="Z87" s="144"/>
      <c r="AA87" s="144"/>
      <c r="AB87" s="144"/>
      <c r="AC87" s="141">
        <v>39.567</v>
      </c>
      <c r="AD87" s="144"/>
      <c r="AE87" s="144"/>
      <c r="AF87" s="141">
        <v>39.700000000000003</v>
      </c>
      <c r="AG87" s="43"/>
      <c r="AH87" s="43"/>
      <c r="AI87" s="144"/>
      <c r="AJ87" s="141">
        <v>39.875999999999998</v>
      </c>
      <c r="AK87" s="43"/>
      <c r="AL87" s="43"/>
      <c r="AM87" s="141">
        <v>39.587000000000003</v>
      </c>
      <c r="AN87" s="144"/>
      <c r="AO87" s="43"/>
      <c r="AP87" s="43"/>
      <c r="AQ87" s="43"/>
      <c r="AR87" s="43"/>
      <c r="AS87" s="43"/>
      <c r="AT87" s="43"/>
      <c r="AU87" s="43"/>
      <c r="AV87" s="43"/>
      <c r="AW87" s="78"/>
    </row>
    <row r="88" spans="16:49">
      <c r="P88" s="145"/>
      <c r="Q88" s="144"/>
      <c r="R88" s="141">
        <v>41.158000000000001</v>
      </c>
      <c r="S88" s="144"/>
      <c r="T88" s="144"/>
      <c r="U88" s="141">
        <v>40.600999999999999</v>
      </c>
      <c r="V88" s="144"/>
      <c r="W88" s="141">
        <v>40.082000000000001</v>
      </c>
      <c r="X88" s="144"/>
      <c r="Y88" s="141">
        <v>40.991</v>
      </c>
      <c r="Z88" s="144"/>
      <c r="AA88" s="144"/>
      <c r="AB88" s="144"/>
      <c r="AC88" s="141">
        <v>39.518999999999998</v>
      </c>
      <c r="AD88" s="144"/>
      <c r="AE88" s="144"/>
      <c r="AF88" s="141">
        <v>39.899000000000001</v>
      </c>
      <c r="AG88" s="43"/>
      <c r="AH88" s="43"/>
      <c r="AI88" s="144"/>
      <c r="AJ88" s="141">
        <v>39.881</v>
      </c>
      <c r="AK88" s="43"/>
      <c r="AL88" s="43"/>
      <c r="AM88" s="141">
        <v>39.637</v>
      </c>
      <c r="AN88" s="144"/>
      <c r="AO88" s="43"/>
      <c r="AP88" s="43"/>
      <c r="AQ88" s="43"/>
      <c r="AR88" s="43"/>
      <c r="AS88" s="43"/>
      <c r="AT88" s="43"/>
      <c r="AU88" s="43"/>
      <c r="AV88" s="43"/>
      <c r="AW88" s="78"/>
    </row>
    <row r="89" spans="16:49">
      <c r="P89" s="145"/>
      <c r="Q89" s="144"/>
      <c r="R89" s="141">
        <v>40.273000000000003</v>
      </c>
      <c r="S89" s="144"/>
      <c r="T89" s="144"/>
      <c r="U89" s="141">
        <v>40.506999999999998</v>
      </c>
      <c r="V89" s="144"/>
      <c r="W89" s="141">
        <v>40.076999999999998</v>
      </c>
      <c r="X89" s="144"/>
      <c r="Y89" s="141">
        <v>40.024000000000001</v>
      </c>
      <c r="Z89" s="144"/>
      <c r="AA89" s="144"/>
      <c r="AB89" s="144"/>
      <c r="AC89" s="141">
        <v>39.633000000000003</v>
      </c>
      <c r="AD89" s="144"/>
      <c r="AE89" s="144"/>
      <c r="AF89" s="141">
        <v>39.795000000000002</v>
      </c>
      <c r="AG89" s="43"/>
      <c r="AH89" s="43"/>
      <c r="AI89" s="144"/>
      <c r="AJ89" s="141">
        <v>39.606999999999999</v>
      </c>
      <c r="AK89" s="43"/>
      <c r="AL89" s="43"/>
      <c r="AM89" s="141">
        <v>39.642000000000003</v>
      </c>
      <c r="AN89" s="144"/>
      <c r="AO89" s="43"/>
      <c r="AP89" s="43"/>
      <c r="AQ89" s="43"/>
      <c r="AR89" s="43"/>
      <c r="AS89" s="43"/>
      <c r="AT89" s="43"/>
      <c r="AU89" s="43"/>
      <c r="AV89" s="43"/>
      <c r="AW89" s="78"/>
    </row>
    <row r="90" spans="16:49">
      <c r="P90" s="145"/>
      <c r="Q90" s="144"/>
      <c r="R90" s="141">
        <v>40.029000000000003</v>
      </c>
      <c r="S90" s="144"/>
      <c r="T90" s="144"/>
      <c r="U90" s="141">
        <v>40.639000000000003</v>
      </c>
      <c r="V90" s="144"/>
      <c r="W90" s="141">
        <v>40.789000000000001</v>
      </c>
      <c r="X90" s="144"/>
      <c r="Y90" s="141">
        <v>40.112000000000002</v>
      </c>
      <c r="Z90" s="144"/>
      <c r="AA90" s="144"/>
      <c r="AB90" s="144"/>
      <c r="AC90" s="141">
        <v>39.469000000000001</v>
      </c>
      <c r="AD90" s="144"/>
      <c r="AE90" s="144"/>
      <c r="AF90" s="141">
        <v>39.594000000000001</v>
      </c>
      <c r="AG90" s="43"/>
      <c r="AH90" s="43"/>
      <c r="AI90" s="144"/>
      <c r="AJ90" s="141">
        <v>39.786999999999999</v>
      </c>
      <c r="AK90" s="43"/>
      <c r="AL90" s="43"/>
      <c r="AM90" s="141">
        <v>39.540999999999997</v>
      </c>
      <c r="AN90" s="144"/>
      <c r="AO90" s="43"/>
      <c r="AP90" s="43"/>
      <c r="AQ90" s="43"/>
      <c r="AR90" s="43"/>
      <c r="AS90" s="43"/>
      <c r="AT90" s="43"/>
      <c r="AU90" s="43"/>
      <c r="AV90" s="43"/>
      <c r="AW90" s="78"/>
    </row>
    <row r="91" spans="16:49">
      <c r="P91" s="145"/>
      <c r="Q91" s="144"/>
      <c r="R91" s="141">
        <v>39.866</v>
      </c>
      <c r="S91" s="43"/>
      <c r="T91" s="43"/>
      <c r="U91" s="43"/>
      <c r="V91" s="144"/>
      <c r="W91" s="141">
        <v>40.116999999999997</v>
      </c>
      <c r="X91" s="144"/>
      <c r="Y91" s="141">
        <v>40.220999999999997</v>
      </c>
      <c r="Z91" s="144"/>
      <c r="AA91" s="144"/>
      <c r="AB91" s="144"/>
      <c r="AC91" s="141">
        <v>39.601999999999997</v>
      </c>
      <c r="AD91" s="144"/>
      <c r="AE91" s="144"/>
      <c r="AF91" s="141">
        <v>39.883000000000003</v>
      </c>
      <c r="AG91" s="43"/>
      <c r="AH91" s="43"/>
      <c r="AI91" s="144"/>
      <c r="AJ91" s="141">
        <v>39.485999999999997</v>
      </c>
      <c r="AK91" s="43"/>
      <c r="AL91" s="43"/>
      <c r="AM91" s="141">
        <v>39.634999999999998</v>
      </c>
      <c r="AN91" s="144"/>
      <c r="AO91" s="43"/>
      <c r="AP91" s="43"/>
      <c r="AQ91" s="43"/>
      <c r="AR91" s="43"/>
      <c r="AS91" s="43"/>
      <c r="AT91" s="43"/>
      <c r="AU91" s="43"/>
      <c r="AV91" s="43"/>
      <c r="AW91" s="78"/>
    </row>
    <row r="92" spans="16:49">
      <c r="P92" s="145"/>
      <c r="Q92" s="144"/>
      <c r="R92" s="141">
        <v>39.99</v>
      </c>
      <c r="S92" s="43"/>
      <c r="T92" s="43"/>
      <c r="U92" s="43"/>
      <c r="V92" s="144"/>
      <c r="W92" s="141">
        <v>40.027999999999999</v>
      </c>
      <c r="X92" s="144"/>
      <c r="Y92" s="144"/>
      <c r="Z92" s="144"/>
      <c r="AA92" s="144"/>
      <c r="AB92" s="144"/>
      <c r="AC92" s="141">
        <v>39.646000000000001</v>
      </c>
      <c r="AD92" s="144"/>
      <c r="AE92" s="144"/>
      <c r="AF92" s="141">
        <v>39.819000000000003</v>
      </c>
      <c r="AG92" s="43"/>
      <c r="AH92" s="43"/>
      <c r="AI92" s="144"/>
      <c r="AJ92" s="141">
        <v>39.805</v>
      </c>
      <c r="AK92" s="43"/>
      <c r="AL92" s="43"/>
      <c r="AM92" s="141">
        <v>39.792000000000002</v>
      </c>
      <c r="AN92" s="144"/>
      <c r="AO92" s="43"/>
      <c r="AP92" s="43"/>
      <c r="AQ92" s="43"/>
      <c r="AR92" s="43"/>
      <c r="AS92" s="43"/>
      <c r="AT92" s="43"/>
      <c r="AU92" s="43"/>
      <c r="AV92" s="43"/>
      <c r="AW92" s="78"/>
    </row>
    <row r="93" spans="16:49">
      <c r="P93" s="145"/>
      <c r="Q93" s="144"/>
      <c r="R93" s="141">
        <v>40.055999999999997</v>
      </c>
      <c r="S93" s="43"/>
      <c r="T93" s="43"/>
      <c r="U93" s="43"/>
      <c r="V93" s="144"/>
      <c r="W93" s="141">
        <v>39.999000000000002</v>
      </c>
      <c r="X93" s="144"/>
      <c r="Y93" s="144"/>
      <c r="Z93" s="144"/>
      <c r="AA93" s="144"/>
      <c r="AB93" s="144"/>
      <c r="AC93" s="141">
        <v>39.609000000000002</v>
      </c>
      <c r="AD93" s="144"/>
      <c r="AE93" s="144"/>
      <c r="AF93" s="141">
        <v>39.817</v>
      </c>
      <c r="AG93" s="43"/>
      <c r="AH93" s="43"/>
      <c r="AI93" s="144"/>
      <c r="AJ93" s="141">
        <v>39.825000000000003</v>
      </c>
      <c r="AK93" s="43"/>
      <c r="AL93" s="43"/>
      <c r="AM93" s="141">
        <v>39.746000000000002</v>
      </c>
      <c r="AN93" s="144"/>
      <c r="AO93" s="43"/>
      <c r="AP93" s="43"/>
      <c r="AQ93" s="43"/>
      <c r="AR93" s="43"/>
      <c r="AS93" s="43"/>
      <c r="AT93" s="43"/>
      <c r="AU93" s="43"/>
      <c r="AV93" s="43"/>
      <c r="AW93" s="78"/>
    </row>
    <row r="94" spans="16:49">
      <c r="P94" s="145"/>
      <c r="Q94" s="144"/>
      <c r="R94" s="141">
        <v>39.968000000000004</v>
      </c>
      <c r="S94" s="43"/>
      <c r="T94" s="43"/>
      <c r="U94" s="43"/>
      <c r="V94" s="144"/>
      <c r="W94" s="141">
        <v>40.457999999999998</v>
      </c>
      <c r="X94" s="144"/>
      <c r="Y94" s="144"/>
      <c r="Z94" s="144"/>
      <c r="AA94" s="144"/>
      <c r="AB94" s="144"/>
      <c r="AC94" s="141">
        <v>39.734000000000002</v>
      </c>
      <c r="AD94" s="144"/>
      <c r="AE94" s="144"/>
      <c r="AF94" s="141">
        <v>39.761000000000003</v>
      </c>
      <c r="AG94" s="43"/>
      <c r="AH94" s="43"/>
      <c r="AI94" s="144"/>
      <c r="AJ94" s="141">
        <v>39.598999999999997</v>
      </c>
      <c r="AK94" s="43"/>
      <c r="AL94" s="43"/>
      <c r="AM94" s="141">
        <v>40.582000000000001</v>
      </c>
      <c r="AN94" s="144"/>
      <c r="AO94" s="43"/>
      <c r="AP94" s="43"/>
      <c r="AQ94" s="43"/>
      <c r="AR94" s="43"/>
      <c r="AS94" s="43"/>
      <c r="AT94" s="43"/>
      <c r="AU94" s="43"/>
      <c r="AV94" s="43"/>
      <c r="AW94" s="78"/>
    </row>
    <row r="95" spans="16:49">
      <c r="P95" s="145"/>
      <c r="Q95" s="144"/>
      <c r="R95" s="141">
        <v>39.828000000000003</v>
      </c>
      <c r="S95" s="43"/>
      <c r="T95" s="43"/>
      <c r="U95" s="43"/>
      <c r="V95" s="144"/>
      <c r="W95" s="141">
        <v>40.061</v>
      </c>
      <c r="X95" s="144"/>
      <c r="Y95" s="144"/>
      <c r="Z95" s="144"/>
      <c r="AA95" s="144"/>
      <c r="AB95" s="144"/>
      <c r="AC95" s="141">
        <v>39.676000000000002</v>
      </c>
      <c r="AD95" s="144"/>
      <c r="AE95" s="144"/>
      <c r="AF95" s="141">
        <v>39.841000000000001</v>
      </c>
      <c r="AG95" s="43"/>
      <c r="AH95" s="43"/>
      <c r="AI95" s="144"/>
      <c r="AJ95" s="141">
        <v>39.811</v>
      </c>
      <c r="AK95" s="43"/>
      <c r="AL95" s="43"/>
      <c r="AM95" s="141">
        <v>39.756</v>
      </c>
      <c r="AN95" s="144"/>
      <c r="AO95" s="43"/>
      <c r="AP95" s="43"/>
      <c r="AQ95" s="43"/>
      <c r="AR95" s="43"/>
      <c r="AS95" s="43"/>
      <c r="AT95" s="43"/>
      <c r="AU95" s="43"/>
      <c r="AV95" s="43"/>
      <c r="AW95" s="78"/>
    </row>
    <row r="96" spans="16:49">
      <c r="P96" s="145"/>
      <c r="Q96" s="144"/>
      <c r="R96" s="141">
        <v>39.862000000000002</v>
      </c>
      <c r="S96" s="43"/>
      <c r="T96" s="43"/>
      <c r="U96" s="43"/>
      <c r="V96" s="144"/>
      <c r="W96" s="141">
        <v>40.305</v>
      </c>
      <c r="X96" s="144"/>
      <c r="Y96" s="144"/>
      <c r="Z96" s="144"/>
      <c r="AA96" s="144"/>
      <c r="AB96" s="144"/>
      <c r="AC96" s="141">
        <v>39.570999999999998</v>
      </c>
      <c r="AD96" s="144"/>
      <c r="AE96" s="144"/>
      <c r="AF96" s="141">
        <v>39.786000000000001</v>
      </c>
      <c r="AG96" s="43"/>
      <c r="AH96" s="43"/>
      <c r="AI96" s="144"/>
      <c r="AJ96" s="141">
        <v>39.828000000000003</v>
      </c>
      <c r="AK96" s="43"/>
      <c r="AL96" s="43"/>
      <c r="AM96" s="141">
        <v>39.634</v>
      </c>
      <c r="AN96" s="144"/>
      <c r="AO96" s="43"/>
      <c r="AP96" s="43"/>
      <c r="AQ96" s="43"/>
      <c r="AR96" s="43"/>
      <c r="AS96" s="43"/>
      <c r="AT96" s="43"/>
      <c r="AU96" s="43"/>
      <c r="AV96" s="43"/>
      <c r="AW96" s="78"/>
    </row>
    <row r="97" spans="16:49">
      <c r="P97" s="145"/>
      <c r="Q97" s="144"/>
      <c r="R97" s="141">
        <v>40.075000000000003</v>
      </c>
      <c r="S97" s="79"/>
      <c r="T97" s="79"/>
      <c r="U97" s="79"/>
      <c r="V97" s="144"/>
      <c r="W97" s="141">
        <v>40.17</v>
      </c>
      <c r="X97" s="144"/>
      <c r="Y97" s="144"/>
      <c r="Z97" s="144"/>
      <c r="AA97" s="144"/>
      <c r="AB97" s="144"/>
      <c r="AC97" s="141">
        <v>39.9</v>
      </c>
      <c r="AD97" s="144"/>
      <c r="AE97" s="144"/>
      <c r="AF97" s="141">
        <v>39.909999999999997</v>
      </c>
      <c r="AG97" s="79"/>
      <c r="AH97" s="79"/>
      <c r="AI97" s="144"/>
      <c r="AJ97" s="141">
        <v>39.850999999999999</v>
      </c>
      <c r="AK97" s="79"/>
      <c r="AL97" s="79"/>
      <c r="AM97" s="141">
        <v>39.804000000000002</v>
      </c>
      <c r="AN97" s="144"/>
      <c r="AO97" s="79"/>
      <c r="AP97" s="79"/>
      <c r="AQ97" s="79"/>
      <c r="AR97" s="79"/>
      <c r="AS97" s="79"/>
      <c r="AT97" s="79"/>
      <c r="AU97" s="79"/>
      <c r="AV97" s="79"/>
      <c r="AW97" s="80"/>
    </row>
    <row r="98" spans="16:49">
      <c r="P98" s="145"/>
      <c r="Q98" s="144"/>
      <c r="R98" s="141">
        <v>39.799999999999997</v>
      </c>
      <c r="S98" s="79"/>
      <c r="T98" s="79"/>
      <c r="U98" s="79"/>
      <c r="V98" s="144"/>
      <c r="W98" s="141">
        <v>40.097000000000001</v>
      </c>
      <c r="X98" s="144"/>
      <c r="Y98" s="144"/>
      <c r="Z98" s="144"/>
      <c r="AA98" s="144"/>
      <c r="AB98" s="144"/>
      <c r="AC98" s="141">
        <v>40.064</v>
      </c>
      <c r="AD98" s="144"/>
      <c r="AE98" s="144"/>
      <c r="AF98" s="141">
        <v>39.604999999999997</v>
      </c>
      <c r="AG98" s="79"/>
      <c r="AH98" s="79"/>
      <c r="AI98" s="144"/>
      <c r="AJ98" s="141">
        <v>39.747</v>
      </c>
      <c r="AK98" s="79"/>
      <c r="AL98" s="79"/>
      <c r="AM98" s="141">
        <v>39.774000000000001</v>
      </c>
      <c r="AN98" s="144"/>
      <c r="AO98" s="79"/>
      <c r="AP98" s="79"/>
      <c r="AQ98" s="79"/>
      <c r="AR98" s="79"/>
      <c r="AS98" s="79"/>
      <c r="AT98" s="79"/>
      <c r="AU98" s="79"/>
      <c r="AV98" s="79"/>
      <c r="AW98" s="80"/>
    </row>
    <row r="99" spans="16:49">
      <c r="P99" s="145"/>
      <c r="Q99" s="144"/>
      <c r="R99" s="141">
        <v>39.93</v>
      </c>
      <c r="S99" s="79"/>
      <c r="T99" s="79"/>
      <c r="U99" s="79"/>
      <c r="V99" s="144"/>
      <c r="W99" s="141">
        <v>40.14</v>
      </c>
      <c r="X99" s="144"/>
      <c r="Y99" s="144"/>
      <c r="Z99" s="144"/>
      <c r="AA99" s="144"/>
      <c r="AB99" s="144"/>
      <c r="AC99" s="141">
        <v>39.412999999999997</v>
      </c>
      <c r="AD99" s="144"/>
      <c r="AE99" s="144"/>
      <c r="AF99" s="141">
        <v>39.695</v>
      </c>
      <c r="AG99" s="79"/>
      <c r="AH99" s="79"/>
      <c r="AI99" s="144"/>
      <c r="AJ99" s="141">
        <v>39.853000000000002</v>
      </c>
      <c r="AK99" s="79"/>
      <c r="AL99" s="79"/>
      <c r="AM99" s="141">
        <v>40.003999999999998</v>
      </c>
      <c r="AN99" s="144"/>
      <c r="AO99" s="79"/>
      <c r="AP99" s="79"/>
      <c r="AQ99" s="79"/>
      <c r="AR99" s="79"/>
      <c r="AS99" s="79"/>
      <c r="AT99" s="79"/>
      <c r="AU99" s="79"/>
      <c r="AV99" s="79"/>
      <c r="AW99" s="80"/>
    </row>
    <row r="100" spans="16:49">
      <c r="P100" s="145"/>
      <c r="Q100" s="144"/>
      <c r="R100" s="141">
        <v>39.837000000000003</v>
      </c>
      <c r="S100" s="79"/>
      <c r="T100" s="79"/>
      <c r="U100" s="79"/>
      <c r="V100" s="144"/>
      <c r="W100" s="141">
        <v>40.098999999999997</v>
      </c>
      <c r="X100" s="144"/>
      <c r="Y100" s="144"/>
      <c r="Z100" s="144"/>
      <c r="AA100" s="144"/>
      <c r="AB100" s="144"/>
      <c r="AC100" s="141">
        <v>39.488</v>
      </c>
      <c r="AD100" s="144"/>
      <c r="AE100" s="144"/>
      <c r="AF100" s="141">
        <v>39.625999999999998</v>
      </c>
      <c r="AG100" s="79"/>
      <c r="AH100" s="79"/>
      <c r="AI100" s="144"/>
      <c r="AJ100" s="141">
        <v>39.841999999999999</v>
      </c>
      <c r="AK100" s="79"/>
      <c r="AL100" s="79"/>
      <c r="AM100" s="141">
        <v>40.183</v>
      </c>
      <c r="AN100" s="144"/>
      <c r="AO100" s="79"/>
      <c r="AP100" s="79"/>
      <c r="AQ100" s="79"/>
      <c r="AR100" s="79"/>
      <c r="AS100" s="79"/>
      <c r="AT100" s="79"/>
      <c r="AU100" s="79"/>
      <c r="AV100" s="79"/>
      <c r="AW100" s="80"/>
    </row>
    <row r="101" spans="16:49">
      <c r="P101" s="145"/>
      <c r="Q101" s="144"/>
      <c r="R101" s="141">
        <v>39.963000000000001</v>
      </c>
      <c r="S101" s="79"/>
      <c r="T101" s="79"/>
      <c r="U101" s="79"/>
      <c r="V101" s="144"/>
      <c r="W101" s="141">
        <v>40.113999999999997</v>
      </c>
      <c r="X101" s="144"/>
      <c r="Y101" s="144"/>
      <c r="Z101" s="144"/>
      <c r="AA101" s="144"/>
      <c r="AB101" s="144"/>
      <c r="AC101" s="141">
        <v>39.46</v>
      </c>
      <c r="AD101" s="144"/>
      <c r="AE101" s="144"/>
      <c r="AF101" s="141">
        <v>39.698999999999998</v>
      </c>
      <c r="AG101" s="79"/>
      <c r="AH101" s="79"/>
      <c r="AI101" s="79"/>
      <c r="AJ101" s="79"/>
      <c r="AK101" s="79"/>
      <c r="AL101" s="79"/>
      <c r="AM101" s="141">
        <v>40.279000000000003</v>
      </c>
      <c r="AN101" s="144"/>
      <c r="AO101" s="79"/>
      <c r="AP101" s="79"/>
      <c r="AQ101" s="79"/>
      <c r="AR101" s="79"/>
      <c r="AS101" s="79"/>
      <c r="AT101" s="79"/>
      <c r="AU101" s="79"/>
      <c r="AV101" s="79"/>
      <c r="AW101" s="80"/>
    </row>
    <row r="102" spans="16:49">
      <c r="P102" s="145"/>
      <c r="Q102" s="144"/>
      <c r="R102" s="141">
        <v>39.994999999999997</v>
      </c>
      <c r="S102" s="79"/>
      <c r="T102" s="79"/>
      <c r="U102" s="79"/>
      <c r="V102" s="144"/>
      <c r="W102" s="141">
        <v>39.826000000000001</v>
      </c>
      <c r="X102" s="144"/>
      <c r="Y102" s="144"/>
      <c r="Z102" s="79"/>
      <c r="AA102" s="144"/>
      <c r="AB102" s="144"/>
      <c r="AC102" s="141">
        <v>39.473999999999997</v>
      </c>
      <c r="AD102" s="144"/>
      <c r="AE102" s="144"/>
      <c r="AF102" s="141">
        <v>39.731999999999999</v>
      </c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80"/>
    </row>
    <row r="103" spans="16:49">
      <c r="P103" s="145"/>
      <c r="Q103" s="144"/>
      <c r="R103" s="141">
        <v>40.201000000000001</v>
      </c>
      <c r="S103" s="79"/>
      <c r="T103" s="79"/>
      <c r="U103" s="79"/>
      <c r="V103" s="144"/>
      <c r="W103" s="141">
        <v>40.162999999999997</v>
      </c>
      <c r="X103" s="144"/>
      <c r="Y103" s="144"/>
      <c r="Z103" s="79"/>
      <c r="AA103" s="144"/>
      <c r="AB103" s="144"/>
      <c r="AC103" s="141">
        <v>39.427999999999997</v>
      </c>
      <c r="AD103" s="144"/>
      <c r="AE103" s="144"/>
      <c r="AF103" s="141">
        <v>39.813000000000002</v>
      </c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80"/>
    </row>
    <row r="104" spans="16:49">
      <c r="P104" s="145"/>
      <c r="Q104" s="144"/>
      <c r="R104" s="141">
        <v>39.997</v>
      </c>
      <c r="S104" s="79"/>
      <c r="T104" s="79"/>
      <c r="U104" s="79"/>
      <c r="V104" s="144"/>
      <c r="W104" s="141">
        <v>40.145000000000003</v>
      </c>
      <c r="X104" s="144"/>
      <c r="Y104" s="144"/>
      <c r="Z104" s="79"/>
      <c r="AA104" s="144"/>
      <c r="AB104" s="144"/>
      <c r="AC104" s="141">
        <v>39.926000000000002</v>
      </c>
      <c r="AD104" s="144"/>
      <c r="AE104" s="144"/>
      <c r="AF104" s="141">
        <v>39.710999999999999</v>
      </c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80"/>
    </row>
    <row r="105" spans="16:49">
      <c r="P105" s="145"/>
      <c r="Q105" s="144"/>
      <c r="R105" s="141">
        <v>39.823999999999998</v>
      </c>
      <c r="S105" s="79"/>
      <c r="T105" s="79"/>
      <c r="U105" s="79"/>
      <c r="V105" s="144"/>
      <c r="W105" s="141">
        <v>39.970999999999997</v>
      </c>
      <c r="X105" s="144"/>
      <c r="Y105" s="144"/>
      <c r="Z105" s="79"/>
      <c r="AA105" s="79"/>
      <c r="AB105" s="144"/>
      <c r="AC105" s="79"/>
      <c r="AD105" s="144"/>
      <c r="AE105" s="144"/>
      <c r="AF105" s="141">
        <v>39.722000000000001</v>
      </c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80"/>
    </row>
    <row r="106" spans="16:49">
      <c r="P106" s="145"/>
      <c r="Q106" s="144"/>
      <c r="R106" s="141">
        <v>40.537999999999997</v>
      </c>
      <c r="S106" s="79"/>
      <c r="T106" s="79"/>
      <c r="U106" s="79"/>
      <c r="V106" s="144"/>
      <c r="W106" s="141">
        <v>40.148000000000003</v>
      </c>
      <c r="X106" s="144"/>
      <c r="Y106" s="144"/>
      <c r="Z106" s="79"/>
      <c r="AA106" s="79"/>
      <c r="AB106" s="144"/>
      <c r="AC106" s="79"/>
      <c r="AD106" s="144"/>
      <c r="AE106" s="144"/>
      <c r="AF106" s="141">
        <v>39.9</v>
      </c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80"/>
    </row>
    <row r="107" spans="16:49">
      <c r="P107" s="145"/>
      <c r="Q107" s="144"/>
      <c r="R107" s="141">
        <v>40.091999999999999</v>
      </c>
      <c r="S107" s="79"/>
      <c r="T107" s="79"/>
      <c r="U107" s="79"/>
      <c r="V107" s="144"/>
      <c r="W107" s="141">
        <v>39.997</v>
      </c>
      <c r="X107" s="144"/>
      <c r="Y107" s="144"/>
      <c r="Z107" s="79"/>
      <c r="AA107" s="79"/>
      <c r="AB107" s="144"/>
      <c r="AC107" s="79"/>
      <c r="AD107" s="144"/>
      <c r="AE107" s="144"/>
      <c r="AF107" s="141">
        <v>39.770000000000003</v>
      </c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80"/>
    </row>
    <row r="108" spans="16:49">
      <c r="P108" s="145"/>
      <c r="Q108" s="144"/>
      <c r="R108" s="141">
        <v>39.951999999999998</v>
      </c>
      <c r="S108" s="79"/>
      <c r="T108" s="79"/>
      <c r="U108" s="79"/>
      <c r="V108" s="144"/>
      <c r="W108" s="141">
        <v>40.549999999999997</v>
      </c>
      <c r="X108" s="144"/>
      <c r="Y108" s="144"/>
      <c r="Z108" s="79"/>
      <c r="AA108" s="79"/>
      <c r="AB108" s="144"/>
      <c r="AC108" s="79"/>
      <c r="AD108" s="144"/>
      <c r="AE108" s="144"/>
      <c r="AF108" s="141">
        <v>39.987000000000002</v>
      </c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80"/>
    </row>
    <row r="109" spans="16:49">
      <c r="P109" s="145"/>
      <c r="Q109" s="144"/>
      <c r="R109" s="141">
        <v>40.564</v>
      </c>
      <c r="S109" s="79"/>
      <c r="T109" s="79"/>
      <c r="U109" s="79"/>
      <c r="V109" s="79"/>
      <c r="W109" s="79"/>
      <c r="X109" s="144"/>
      <c r="Y109" s="144"/>
      <c r="Z109" s="79"/>
      <c r="AA109" s="79"/>
      <c r="AB109" s="144"/>
      <c r="AC109" s="79"/>
      <c r="AD109" s="144"/>
      <c r="AE109" s="144"/>
      <c r="AF109" s="141">
        <v>39.777000000000001</v>
      </c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80"/>
    </row>
    <row r="110" spans="16:49">
      <c r="P110" s="145"/>
      <c r="Q110" s="144"/>
      <c r="R110" s="141">
        <v>40.432000000000002</v>
      </c>
      <c r="S110" s="79"/>
      <c r="T110" s="79"/>
      <c r="U110" s="79"/>
      <c r="V110" s="79"/>
      <c r="W110" s="79"/>
      <c r="X110" s="144"/>
      <c r="Y110" s="144"/>
      <c r="Z110" s="79"/>
      <c r="AA110" s="79"/>
      <c r="AB110" s="144"/>
      <c r="AC110" s="79"/>
      <c r="AD110" s="144"/>
      <c r="AE110" s="144"/>
      <c r="AF110" s="141">
        <v>39.784999999999997</v>
      </c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80"/>
    </row>
    <row r="111" spans="16:49">
      <c r="P111" s="145"/>
      <c r="Q111" s="144"/>
      <c r="R111" s="141">
        <v>40.054000000000002</v>
      </c>
      <c r="S111" s="79"/>
      <c r="T111" s="79"/>
      <c r="U111" s="79"/>
      <c r="V111" s="79"/>
      <c r="W111" s="79"/>
      <c r="X111" s="144"/>
      <c r="Y111" s="144"/>
      <c r="Z111" s="79"/>
      <c r="AA111" s="79"/>
      <c r="AB111" s="144"/>
      <c r="AC111" s="79"/>
      <c r="AD111" s="144"/>
      <c r="AE111" s="144"/>
      <c r="AF111" s="141">
        <v>39.741999999999997</v>
      </c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80"/>
    </row>
    <row r="112" spans="16:49">
      <c r="P112" s="145"/>
      <c r="Q112" s="144"/>
      <c r="R112" s="141">
        <v>40.149000000000001</v>
      </c>
      <c r="S112" s="79"/>
      <c r="T112" s="79"/>
      <c r="U112" s="79"/>
      <c r="V112" s="79"/>
      <c r="W112" s="79"/>
      <c r="X112" s="144"/>
      <c r="Y112" s="144"/>
      <c r="Z112" s="79"/>
      <c r="AA112" s="79"/>
      <c r="AB112" s="144"/>
      <c r="AC112" s="79"/>
      <c r="AD112" s="144"/>
      <c r="AE112" s="144"/>
      <c r="AF112" s="141">
        <v>39.783000000000001</v>
      </c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80"/>
    </row>
    <row r="113" spans="16:49">
      <c r="P113" s="145"/>
      <c r="Q113" s="144"/>
      <c r="R113" s="141">
        <v>39.893999999999998</v>
      </c>
      <c r="S113" s="79"/>
      <c r="T113" s="79"/>
      <c r="U113" s="79"/>
      <c r="V113" s="79"/>
      <c r="W113" s="79"/>
      <c r="X113" s="144"/>
      <c r="Y113" s="144"/>
      <c r="Z113" s="79"/>
      <c r="AA113" s="79"/>
      <c r="AB113" s="144"/>
      <c r="AC113" s="79"/>
      <c r="AD113" s="144"/>
      <c r="AE113" s="144"/>
      <c r="AF113" s="141">
        <v>39.832000000000001</v>
      </c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80"/>
    </row>
    <row r="114" spans="16:49">
      <c r="P114" s="145"/>
      <c r="Q114" s="144"/>
      <c r="R114" s="141">
        <v>40.055</v>
      </c>
      <c r="S114" s="79"/>
      <c r="T114" s="79"/>
      <c r="U114" s="79"/>
      <c r="V114" s="79"/>
      <c r="W114" s="79"/>
      <c r="X114" s="144"/>
      <c r="Y114" s="144"/>
      <c r="Z114" s="79"/>
      <c r="AA114" s="79"/>
      <c r="AB114" s="144"/>
      <c r="AC114" s="79"/>
      <c r="AD114" s="144"/>
      <c r="AE114" s="144"/>
      <c r="AF114" s="141">
        <v>40.515000000000001</v>
      </c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80"/>
    </row>
    <row r="115" spans="16:49">
      <c r="P115" s="145"/>
      <c r="Q115" s="144"/>
      <c r="R115" s="141">
        <v>40.271000000000001</v>
      </c>
      <c r="S115" s="79"/>
      <c r="T115" s="79"/>
      <c r="U115" s="79"/>
      <c r="V115" s="79"/>
      <c r="W115" s="79"/>
      <c r="X115" s="144"/>
      <c r="Y115" s="144"/>
      <c r="Z115" s="79"/>
      <c r="AA115" s="79"/>
      <c r="AB115" s="79"/>
      <c r="AC115" s="144"/>
      <c r="AD115" s="144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80"/>
    </row>
    <row r="116" spans="16:49" ht="15" thickBot="1">
      <c r="P116" s="147"/>
      <c r="Q116" s="148"/>
      <c r="R116" s="149">
        <v>40.520000000000003</v>
      </c>
      <c r="S116" s="214"/>
      <c r="T116" s="214"/>
      <c r="U116" s="214"/>
      <c r="V116" s="214"/>
      <c r="W116" s="214"/>
      <c r="X116" s="148"/>
      <c r="Y116" s="148"/>
      <c r="Z116" s="214"/>
      <c r="AA116" s="214"/>
      <c r="AB116" s="214"/>
      <c r="AC116" s="148"/>
      <c r="AD116" s="148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3"/>
    </row>
    <row r="117" spans="16:49">
      <c r="R117" s="79"/>
      <c r="S117" s="79"/>
      <c r="T117" s="79"/>
      <c r="U117" s="79"/>
      <c r="V117" s="79"/>
      <c r="W117" s="79"/>
      <c r="Z117" s="79"/>
      <c r="AA117" s="79"/>
      <c r="AB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</row>
    <row r="118" spans="16:49" ht="15" thickBot="1">
      <c r="R118" s="41"/>
      <c r="S118" s="41"/>
      <c r="T118" s="41"/>
      <c r="U118" s="41"/>
      <c r="V118" s="41"/>
      <c r="W118" s="41"/>
      <c r="Z118" s="41"/>
      <c r="AA118" s="41"/>
      <c r="AB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</row>
  </sheetData>
  <mergeCells count="25"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  <mergeCell ref="K29:K30"/>
    <mergeCell ref="J5:K5"/>
    <mergeCell ref="L5:L6"/>
    <mergeCell ref="M5:M6"/>
    <mergeCell ref="K16:K17"/>
    <mergeCell ref="J16:J17"/>
    <mergeCell ref="J29:J30"/>
    <mergeCell ref="I16:I17"/>
    <mergeCell ref="C16:C17"/>
    <mergeCell ref="B16:B17"/>
    <mergeCell ref="A16:A17"/>
    <mergeCell ref="A29:A30"/>
    <mergeCell ref="B29:B30"/>
    <mergeCell ref="C29:C30"/>
    <mergeCell ref="I29:I30"/>
  </mergeCells>
  <pageMargins left="0.31496062992125984" right="0.31496062992125984" top="0.55118110236220474" bottom="0.11811023622047245" header="0.31496062992125984" footer="0.31496062992125984"/>
  <pageSetup paperSize="9" scale="94" orientation="portrait" verticalDpi="300" r:id="rId1"/>
  <ignoredErrors>
    <ignoredError sqref="D7:G40 D41:F4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W1370"/>
  <sheetViews>
    <sheetView topLeftCell="A16" zoomScale="70" zoomScaleNormal="70" workbookViewId="0">
      <selection activeCell="K40" sqref="K40"/>
    </sheetView>
  </sheetViews>
  <sheetFormatPr defaultRowHeight="14.4"/>
  <cols>
    <col min="1" max="1" width="7.33203125" customWidth="1"/>
    <col min="2" max="2" width="23.109375" customWidth="1"/>
    <col min="3" max="3" width="8.88671875" style="1" customWidth="1"/>
    <col min="4" max="4" width="9.44140625" style="1" customWidth="1"/>
    <col min="5" max="5" width="9.6640625" style="1" customWidth="1"/>
    <col min="6" max="6" width="9.44140625" style="1" customWidth="1"/>
    <col min="7" max="7" width="10.6640625" style="1" customWidth="1"/>
    <col min="8" max="8" width="8.44140625" style="1" customWidth="1"/>
    <col min="9" max="9" width="18.5546875" style="1" customWidth="1"/>
    <col min="10" max="10" width="12.88671875" style="1" customWidth="1"/>
    <col min="11" max="11" width="15.33203125" style="1" customWidth="1"/>
    <col min="12" max="12" width="11.6640625" customWidth="1"/>
    <col min="13" max="13" width="22" customWidth="1"/>
    <col min="14" max="14" width="36.109375" customWidth="1"/>
    <col min="15" max="15" width="27" customWidth="1"/>
    <col min="16" max="49" width="7" customWidth="1"/>
  </cols>
  <sheetData>
    <row r="1" spans="1:49" ht="19.8">
      <c r="A1" s="426" t="s">
        <v>113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49" ht="10.5" customHeight="1"/>
    <row r="3" spans="1:49" ht="15.75" customHeight="1" thickBot="1">
      <c r="A3" s="514" t="s">
        <v>112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</row>
    <row r="4" spans="1:49" ht="15.75" customHeight="1" thickBot="1">
      <c r="A4" s="427"/>
      <c r="B4" s="427"/>
      <c r="C4" s="427"/>
      <c r="D4" s="427"/>
      <c r="E4" s="427"/>
      <c r="F4" s="428"/>
      <c r="G4" s="428"/>
      <c r="H4" s="428"/>
      <c r="I4" s="427"/>
      <c r="J4" s="427"/>
      <c r="K4" s="427"/>
      <c r="P4" s="134">
        <v>1</v>
      </c>
      <c r="Q4" s="135">
        <v>2</v>
      </c>
      <c r="R4" s="135">
        <v>3</v>
      </c>
      <c r="S4" s="135">
        <v>4</v>
      </c>
      <c r="T4" s="135">
        <v>5</v>
      </c>
      <c r="U4" s="135">
        <v>6</v>
      </c>
      <c r="V4" s="135">
        <v>7</v>
      </c>
      <c r="W4" s="135">
        <v>8</v>
      </c>
      <c r="X4" s="135">
        <v>8</v>
      </c>
      <c r="Y4" s="135">
        <v>9</v>
      </c>
      <c r="Z4" s="135">
        <v>10</v>
      </c>
      <c r="AA4" s="135">
        <v>11</v>
      </c>
      <c r="AB4" s="135">
        <v>12</v>
      </c>
      <c r="AC4" s="135">
        <v>13</v>
      </c>
      <c r="AD4" s="135">
        <v>14</v>
      </c>
      <c r="AE4" s="135">
        <v>15</v>
      </c>
      <c r="AF4" s="135">
        <v>16</v>
      </c>
      <c r="AG4" s="135">
        <v>17</v>
      </c>
      <c r="AH4" s="135">
        <v>17</v>
      </c>
      <c r="AI4" s="135">
        <v>18</v>
      </c>
      <c r="AJ4" s="135">
        <v>19</v>
      </c>
      <c r="AK4" s="135">
        <v>20</v>
      </c>
      <c r="AL4" s="135">
        <v>21</v>
      </c>
      <c r="AM4" s="135">
        <v>22</v>
      </c>
      <c r="AN4" s="135">
        <v>23</v>
      </c>
      <c r="AO4" s="135">
        <v>24</v>
      </c>
      <c r="AP4" s="135">
        <v>25</v>
      </c>
      <c r="AQ4" s="135">
        <v>26</v>
      </c>
      <c r="AR4" s="135">
        <v>27</v>
      </c>
      <c r="AS4" s="135">
        <v>28</v>
      </c>
      <c r="AT4" s="135">
        <v>29</v>
      </c>
      <c r="AU4" s="135">
        <v>30</v>
      </c>
      <c r="AV4" s="135">
        <v>31</v>
      </c>
      <c r="AW4" s="136">
        <v>32</v>
      </c>
    </row>
    <row r="5" spans="1:49" s="1" customFormat="1" ht="24.75" customHeight="1">
      <c r="A5" s="516" t="s">
        <v>7</v>
      </c>
      <c r="B5" s="441" t="s">
        <v>4</v>
      </c>
      <c r="C5" s="519" t="s">
        <v>6</v>
      </c>
      <c r="D5" s="516" t="s">
        <v>69</v>
      </c>
      <c r="E5" s="516" t="s">
        <v>150</v>
      </c>
      <c r="F5" s="437" t="s">
        <v>70</v>
      </c>
      <c r="G5" s="433"/>
      <c r="H5" s="439"/>
      <c r="I5" s="521" t="s">
        <v>142</v>
      </c>
      <c r="J5" s="435" t="s">
        <v>12</v>
      </c>
      <c r="K5" s="525"/>
      <c r="L5" s="526" t="s">
        <v>74</v>
      </c>
      <c r="M5" s="528" t="s">
        <v>75</v>
      </c>
      <c r="P5" s="137">
        <v>41.584000000000003</v>
      </c>
      <c r="Q5" s="138">
        <v>40.612000000000002</v>
      </c>
      <c r="R5" s="138">
        <v>40.968000000000004</v>
      </c>
      <c r="S5" s="138">
        <v>40.99</v>
      </c>
      <c r="T5" s="138">
        <v>40.765999999999998</v>
      </c>
      <c r="U5" s="138">
        <v>40.945</v>
      </c>
      <c r="V5" s="138">
        <v>41.863999999999997</v>
      </c>
      <c r="W5" s="138">
        <v>40.908000000000001</v>
      </c>
      <c r="X5" s="138">
        <v>40.805999999999997</v>
      </c>
      <c r="Y5" s="138">
        <v>40.771999999999998</v>
      </c>
      <c r="Z5" s="138">
        <v>40.542999999999999</v>
      </c>
      <c r="AA5" s="138">
        <v>40.99</v>
      </c>
      <c r="AB5" s="138">
        <v>40.326999999999998</v>
      </c>
      <c r="AC5" s="138">
        <v>40.31</v>
      </c>
      <c r="AD5" s="138">
        <v>40.024000000000001</v>
      </c>
      <c r="AE5" s="138">
        <v>42.084000000000003</v>
      </c>
      <c r="AF5" s="138">
        <v>40.305999999999997</v>
      </c>
      <c r="AG5" s="138">
        <v>40.121000000000002</v>
      </c>
      <c r="AH5" s="138">
        <v>40.676000000000002</v>
      </c>
      <c r="AI5" s="138">
        <v>40.85</v>
      </c>
      <c r="AJ5" s="138">
        <v>40.692999999999998</v>
      </c>
      <c r="AK5" s="138">
        <v>40.807000000000002</v>
      </c>
      <c r="AL5" s="138">
        <v>39.951000000000001</v>
      </c>
      <c r="AM5" s="138">
        <v>41.906999999999996</v>
      </c>
      <c r="AN5" s="138">
        <v>40.427999999999997</v>
      </c>
      <c r="AO5" s="138">
        <v>41.006999999999998</v>
      </c>
      <c r="AP5" s="138">
        <v>39.813000000000002</v>
      </c>
      <c r="AQ5" s="138">
        <v>40.741</v>
      </c>
      <c r="AR5" s="138">
        <v>40.107999999999997</v>
      </c>
      <c r="AS5" s="138">
        <v>40.549999999999997</v>
      </c>
      <c r="AT5" s="138">
        <v>40.280999999999999</v>
      </c>
      <c r="AU5" s="138">
        <v>40.64</v>
      </c>
      <c r="AV5" s="138">
        <v>40.328000000000003</v>
      </c>
      <c r="AW5" s="139">
        <v>40.222000000000001</v>
      </c>
    </row>
    <row r="6" spans="1:49" s="1" customFormat="1" ht="32.25" customHeight="1" thickBot="1">
      <c r="A6" s="517"/>
      <c r="B6" s="518"/>
      <c r="C6" s="520"/>
      <c r="D6" s="523"/>
      <c r="E6" s="523"/>
      <c r="F6" s="74" t="s">
        <v>71</v>
      </c>
      <c r="G6" s="52" t="s">
        <v>72</v>
      </c>
      <c r="H6" s="75" t="s">
        <v>73</v>
      </c>
      <c r="I6" s="524"/>
      <c r="J6" s="49" t="s">
        <v>3</v>
      </c>
      <c r="K6" s="49" t="s">
        <v>2</v>
      </c>
      <c r="L6" s="527"/>
      <c r="M6" s="529"/>
      <c r="P6" s="140">
        <v>42.804000000000002</v>
      </c>
      <c r="Q6" s="141">
        <v>40.741999999999997</v>
      </c>
      <c r="R6" s="141">
        <v>40.503999999999998</v>
      </c>
      <c r="S6" s="141">
        <v>40.786000000000001</v>
      </c>
      <c r="T6" s="141">
        <v>40.771999999999998</v>
      </c>
      <c r="U6" s="141">
        <v>40.343000000000004</v>
      </c>
      <c r="V6" s="141">
        <v>40.896000000000001</v>
      </c>
      <c r="W6" s="141">
        <v>41.076000000000001</v>
      </c>
      <c r="X6" s="141">
        <v>42.18</v>
      </c>
      <c r="Y6" s="141">
        <v>40.347000000000001</v>
      </c>
      <c r="Z6" s="141">
        <v>40.045999999999999</v>
      </c>
      <c r="AA6" s="141">
        <v>40.640999999999998</v>
      </c>
      <c r="AB6" s="141">
        <v>39.957000000000001</v>
      </c>
      <c r="AC6" s="141">
        <v>41.103000000000002</v>
      </c>
      <c r="AD6" s="141">
        <v>40.314</v>
      </c>
      <c r="AE6" s="141">
        <v>40.22</v>
      </c>
      <c r="AF6" s="141">
        <v>39.93</v>
      </c>
      <c r="AG6" s="141">
        <v>40.167999999999999</v>
      </c>
      <c r="AH6" s="141">
        <v>39.997999999999998</v>
      </c>
      <c r="AI6" s="141">
        <v>40.585999999999999</v>
      </c>
      <c r="AJ6" s="141">
        <v>40.438000000000002</v>
      </c>
      <c r="AK6" s="141">
        <v>40.585000000000001</v>
      </c>
      <c r="AL6" s="141">
        <v>39.832999999999998</v>
      </c>
      <c r="AM6" s="141">
        <v>39.643000000000001</v>
      </c>
      <c r="AN6" s="141">
        <v>40.015000000000001</v>
      </c>
      <c r="AO6" s="141">
        <v>39.920999999999999</v>
      </c>
      <c r="AP6" s="141">
        <v>40.087000000000003</v>
      </c>
      <c r="AQ6" s="141">
        <v>40.597999999999999</v>
      </c>
      <c r="AR6" s="141">
        <v>39.72</v>
      </c>
      <c r="AS6" s="141">
        <v>40.128</v>
      </c>
      <c r="AT6" s="141">
        <v>39.93</v>
      </c>
      <c r="AU6" s="141">
        <v>40.578000000000003</v>
      </c>
      <c r="AV6" s="141">
        <v>40.017000000000003</v>
      </c>
      <c r="AW6" s="142">
        <v>39.789000000000001</v>
      </c>
    </row>
    <row r="7" spans="1:49" s="2" customFormat="1" ht="24.9" customHeight="1">
      <c r="A7" s="12">
        <v>1</v>
      </c>
      <c r="B7" s="297" t="s">
        <v>167</v>
      </c>
      <c r="C7" s="38">
        <v>2</v>
      </c>
      <c r="D7" s="119">
        <f>COUNTIF(P5:P134,"&gt;00")</f>
        <v>85</v>
      </c>
      <c r="E7" s="118">
        <f>D7</f>
        <v>85</v>
      </c>
      <c r="F7" s="98">
        <f>MIN(P5:P130)</f>
        <v>39.884</v>
      </c>
      <c r="G7" s="122">
        <f>AVERAGE(P5:P136)</f>
        <v>40.236929411764706</v>
      </c>
      <c r="H7" s="99">
        <f>G7-F7</f>
        <v>0.35292941176470549</v>
      </c>
      <c r="I7" s="81">
        <v>3.9641203703703706E-2</v>
      </c>
      <c r="J7" s="82">
        <f>I7</f>
        <v>3.9641203703703706E-2</v>
      </c>
      <c r="K7" s="154">
        <f>J7</f>
        <v>3.9641203703703706E-2</v>
      </c>
      <c r="L7" s="160">
        <v>147.215</v>
      </c>
      <c r="M7" s="91"/>
      <c r="N7" s="44"/>
      <c r="P7" s="140">
        <v>41.009</v>
      </c>
      <c r="Q7" s="141">
        <v>40.627000000000002</v>
      </c>
      <c r="R7" s="141">
        <v>40.573</v>
      </c>
      <c r="S7" s="141">
        <v>40.512</v>
      </c>
      <c r="T7" s="141">
        <v>40.542000000000002</v>
      </c>
      <c r="U7" s="141">
        <v>40.177</v>
      </c>
      <c r="V7" s="141">
        <v>40.552999999999997</v>
      </c>
      <c r="W7" s="141">
        <v>40.518999999999998</v>
      </c>
      <c r="X7" s="141">
        <v>40.615000000000002</v>
      </c>
      <c r="Y7" s="141">
        <v>40.381</v>
      </c>
      <c r="Z7" s="141">
        <v>40.125999999999998</v>
      </c>
      <c r="AA7" s="141">
        <v>40.533999999999999</v>
      </c>
      <c r="AB7" s="141">
        <v>40.07</v>
      </c>
      <c r="AC7" s="141">
        <v>40.045999999999999</v>
      </c>
      <c r="AD7" s="141">
        <v>39.854999999999997</v>
      </c>
      <c r="AE7" s="141">
        <v>40.009</v>
      </c>
      <c r="AF7" s="141">
        <v>40.276000000000003</v>
      </c>
      <c r="AG7" s="141">
        <v>39.651000000000003</v>
      </c>
      <c r="AH7" s="141">
        <v>40.174999999999997</v>
      </c>
      <c r="AI7" s="141">
        <v>40.24</v>
      </c>
      <c r="AJ7" s="141">
        <v>40.485999999999997</v>
      </c>
      <c r="AK7" s="141">
        <v>40.271999999999998</v>
      </c>
      <c r="AL7" s="141">
        <v>39.779000000000003</v>
      </c>
      <c r="AM7" s="141">
        <v>39.747999999999998</v>
      </c>
      <c r="AN7" s="141">
        <v>40.313000000000002</v>
      </c>
      <c r="AO7" s="141">
        <v>39.75</v>
      </c>
      <c r="AP7" s="141">
        <v>39.761000000000003</v>
      </c>
      <c r="AQ7" s="141">
        <v>40.606999999999999</v>
      </c>
      <c r="AR7" s="141">
        <v>39.56</v>
      </c>
      <c r="AS7" s="141">
        <v>39.880000000000003</v>
      </c>
      <c r="AT7" s="141">
        <v>40.054000000000002</v>
      </c>
      <c r="AU7" s="141">
        <v>40.271999999999998</v>
      </c>
      <c r="AV7" s="141">
        <v>40.07</v>
      </c>
      <c r="AW7" s="142">
        <v>39.848999999999997</v>
      </c>
    </row>
    <row r="8" spans="1:49" s="2" customFormat="1" ht="24.9" customHeight="1">
      <c r="A8" s="51">
        <v>2</v>
      </c>
      <c r="B8" s="298" t="s">
        <v>262</v>
      </c>
      <c r="C8" s="50">
        <v>1</v>
      </c>
      <c r="D8" s="123">
        <f>COUNTIF(Q5:Q134,"&gt;00")+1</f>
        <v>109</v>
      </c>
      <c r="E8" s="116">
        <f>D8+E7</f>
        <v>194</v>
      </c>
      <c r="F8" s="128">
        <f>MIN(Q5:Q130)</f>
        <v>40.112000000000002</v>
      </c>
      <c r="G8" s="103">
        <f>AVERAGE(Q5:Q136)</f>
        <v>40.561583333333317</v>
      </c>
      <c r="H8" s="104">
        <f>G8-F8</f>
        <v>0.44958333333331524</v>
      </c>
      <c r="I8" s="84">
        <v>9.2037037037037028E-2</v>
      </c>
      <c r="J8" s="86">
        <f>I8-I7</f>
        <v>5.2395833333333322E-2</v>
      </c>
      <c r="K8" s="155">
        <f>J8</f>
        <v>5.2395833333333322E-2</v>
      </c>
      <c r="L8" s="159">
        <v>141.654</v>
      </c>
      <c r="M8" s="92"/>
      <c r="N8" s="44"/>
      <c r="P8" s="140">
        <v>40.76</v>
      </c>
      <c r="Q8" s="141">
        <v>40.472000000000001</v>
      </c>
      <c r="R8" s="141">
        <v>40.511000000000003</v>
      </c>
      <c r="S8" s="141">
        <v>40.658999999999999</v>
      </c>
      <c r="T8" s="141">
        <v>40.704999999999998</v>
      </c>
      <c r="U8" s="141">
        <v>40.582000000000001</v>
      </c>
      <c r="V8" s="141">
        <v>40.442</v>
      </c>
      <c r="W8" s="141">
        <v>40.561</v>
      </c>
      <c r="X8" s="141">
        <v>40.527999999999999</v>
      </c>
      <c r="Y8" s="141">
        <v>40.402000000000001</v>
      </c>
      <c r="Z8" s="141">
        <v>40.192999999999998</v>
      </c>
      <c r="AA8" s="141">
        <v>40.908000000000001</v>
      </c>
      <c r="AB8" s="141">
        <v>39.780999999999999</v>
      </c>
      <c r="AC8" s="141">
        <v>39.970999999999997</v>
      </c>
      <c r="AD8" s="141">
        <v>39.771999999999998</v>
      </c>
      <c r="AE8" s="141">
        <v>40.423999999999999</v>
      </c>
      <c r="AF8" s="141">
        <v>39.646999999999998</v>
      </c>
      <c r="AG8" s="141">
        <v>39.365000000000002</v>
      </c>
      <c r="AH8" s="141">
        <v>40.088000000000001</v>
      </c>
      <c r="AI8" s="141">
        <v>40.478999999999999</v>
      </c>
      <c r="AJ8" s="141">
        <v>40.28</v>
      </c>
      <c r="AK8" s="141">
        <v>40.32</v>
      </c>
      <c r="AL8" s="141">
        <v>39.616</v>
      </c>
      <c r="AM8" s="141">
        <v>39.698999999999998</v>
      </c>
      <c r="AN8" s="141">
        <v>39.777000000000001</v>
      </c>
      <c r="AO8" s="141">
        <v>39.587000000000003</v>
      </c>
      <c r="AP8" s="141">
        <v>39.460999999999999</v>
      </c>
      <c r="AQ8" s="141">
        <v>40.283000000000001</v>
      </c>
      <c r="AR8" s="141">
        <v>39.777000000000001</v>
      </c>
      <c r="AS8" s="141">
        <v>39.960999999999999</v>
      </c>
      <c r="AT8" s="141">
        <v>39.850999999999999</v>
      </c>
      <c r="AU8" s="141">
        <v>40.338000000000001</v>
      </c>
      <c r="AV8" s="141">
        <v>39.613</v>
      </c>
      <c r="AW8" s="142">
        <v>39.694000000000003</v>
      </c>
    </row>
    <row r="9" spans="1:49" s="2" customFormat="1" ht="24.9" customHeight="1">
      <c r="A9" s="51">
        <v>3</v>
      </c>
      <c r="B9" s="298" t="s">
        <v>170</v>
      </c>
      <c r="C9" s="50">
        <v>69</v>
      </c>
      <c r="D9" s="123">
        <f>COUNTIF(R5:R134,"&gt;00")+1</f>
        <v>115</v>
      </c>
      <c r="E9" s="116">
        <f>D9+E8</f>
        <v>309</v>
      </c>
      <c r="F9" s="128">
        <f>MIN(R5:R130)</f>
        <v>39.776000000000003</v>
      </c>
      <c r="G9" s="103">
        <f>AVERAGE(R5:R136)</f>
        <v>40.207649122807027</v>
      </c>
      <c r="H9" s="104">
        <f t="shared" ref="H9:H40" si="0">G9-F9</f>
        <v>0.43164912280702339</v>
      </c>
      <c r="I9" s="84">
        <v>0.14652777777777778</v>
      </c>
      <c r="J9" s="86">
        <f t="shared" ref="J9:J39" si="1">I9-I8</f>
        <v>5.4490740740740756E-2</v>
      </c>
      <c r="K9" s="155">
        <f>J9</f>
        <v>5.4490740740740756E-2</v>
      </c>
      <c r="L9" s="159">
        <v>144.48500000000001</v>
      </c>
      <c r="M9" s="92"/>
      <c r="N9" s="44"/>
      <c r="P9" s="140">
        <v>40.341999999999999</v>
      </c>
      <c r="Q9" s="141">
        <v>41.615000000000002</v>
      </c>
      <c r="R9" s="141">
        <v>40.548000000000002</v>
      </c>
      <c r="S9" s="141">
        <v>40.837000000000003</v>
      </c>
      <c r="T9" s="141">
        <v>40.564999999999998</v>
      </c>
      <c r="U9" s="141">
        <v>39.991</v>
      </c>
      <c r="V9" s="141">
        <v>40.256</v>
      </c>
      <c r="W9" s="141">
        <v>40.527999999999999</v>
      </c>
      <c r="X9" s="141">
        <v>40.408999999999999</v>
      </c>
      <c r="Y9" s="141">
        <v>40.557000000000002</v>
      </c>
      <c r="Z9" s="141">
        <v>39.863999999999997</v>
      </c>
      <c r="AA9" s="141">
        <v>40.145000000000003</v>
      </c>
      <c r="AB9" s="141">
        <v>39.834000000000003</v>
      </c>
      <c r="AC9" s="141">
        <v>40.003999999999998</v>
      </c>
      <c r="AD9" s="141">
        <v>39.768999999999998</v>
      </c>
      <c r="AE9" s="141">
        <v>40.057000000000002</v>
      </c>
      <c r="AF9" s="141">
        <v>39.698</v>
      </c>
      <c r="AG9" s="141">
        <v>39.241</v>
      </c>
      <c r="AH9" s="141">
        <v>39.877000000000002</v>
      </c>
      <c r="AI9" s="141">
        <v>40.103999999999999</v>
      </c>
      <c r="AJ9" s="141">
        <v>39.994</v>
      </c>
      <c r="AK9" s="141">
        <v>40.481000000000002</v>
      </c>
      <c r="AL9" s="141">
        <v>39.594999999999999</v>
      </c>
      <c r="AM9" s="141">
        <v>39.575000000000003</v>
      </c>
      <c r="AN9" s="141">
        <v>40.058999999999997</v>
      </c>
      <c r="AO9" s="141">
        <v>39.695</v>
      </c>
      <c r="AP9" s="141">
        <v>39.442</v>
      </c>
      <c r="AQ9" s="141">
        <v>39.994999999999997</v>
      </c>
      <c r="AR9" s="141">
        <v>39.945</v>
      </c>
      <c r="AS9" s="141">
        <v>39.840000000000003</v>
      </c>
      <c r="AT9" s="141">
        <v>39.906999999999996</v>
      </c>
      <c r="AU9" s="141">
        <v>40.270000000000003</v>
      </c>
      <c r="AV9" s="141">
        <v>39.701000000000001</v>
      </c>
      <c r="AW9" s="142">
        <v>39.637</v>
      </c>
    </row>
    <row r="10" spans="1:49" s="2" customFormat="1" ht="24.9" customHeight="1">
      <c r="A10" s="51">
        <v>4</v>
      </c>
      <c r="B10" s="298" t="s">
        <v>172</v>
      </c>
      <c r="C10" s="55">
        <v>9</v>
      </c>
      <c r="D10" s="123">
        <f>COUNTIF(S5:S134,"&gt;00")+1</f>
        <v>105</v>
      </c>
      <c r="E10" s="116">
        <f t="shared" ref="E10:E40" si="2">D10+E9</f>
        <v>414</v>
      </c>
      <c r="F10" s="128">
        <f>MIN(S5:S130)</f>
        <v>39.771000000000001</v>
      </c>
      <c r="G10" s="103">
        <f>AVERAGE(S5:S136)</f>
        <v>40.167317307692315</v>
      </c>
      <c r="H10" s="104">
        <f t="shared" si="0"/>
        <v>0.3963173076923141</v>
      </c>
      <c r="I10" s="84">
        <v>0.19675925925925927</v>
      </c>
      <c r="J10" s="86">
        <f t="shared" si="1"/>
        <v>5.0231481481481488E-2</v>
      </c>
      <c r="K10" s="155">
        <f>J10</f>
        <v>5.0231481481481488E-2</v>
      </c>
      <c r="L10" s="157">
        <v>138.959</v>
      </c>
      <c r="M10" s="92"/>
      <c r="N10" s="44"/>
      <c r="P10" s="140">
        <v>40.29</v>
      </c>
      <c r="Q10" s="141">
        <v>40.755000000000003</v>
      </c>
      <c r="R10" s="141">
        <v>40.905999999999999</v>
      </c>
      <c r="S10" s="141">
        <v>40.427999999999997</v>
      </c>
      <c r="T10" s="141">
        <v>40.436</v>
      </c>
      <c r="U10" s="141">
        <v>40.116</v>
      </c>
      <c r="V10" s="141">
        <v>40.380000000000003</v>
      </c>
      <c r="W10" s="141">
        <v>40.347000000000001</v>
      </c>
      <c r="X10" s="141">
        <v>40.621000000000002</v>
      </c>
      <c r="Y10" s="141">
        <v>40.533999999999999</v>
      </c>
      <c r="Z10" s="141">
        <v>39.716999999999999</v>
      </c>
      <c r="AA10" s="141">
        <v>40.03</v>
      </c>
      <c r="AB10" s="141">
        <v>39.798999999999999</v>
      </c>
      <c r="AC10" s="141">
        <v>39.835999999999999</v>
      </c>
      <c r="AD10" s="141">
        <v>39.753999999999998</v>
      </c>
      <c r="AE10" s="141">
        <v>39.862000000000002</v>
      </c>
      <c r="AF10" s="141">
        <v>39.68</v>
      </c>
      <c r="AG10" s="141">
        <v>39.36</v>
      </c>
      <c r="AH10" s="141">
        <v>40.048000000000002</v>
      </c>
      <c r="AI10" s="141">
        <v>39.732999999999997</v>
      </c>
      <c r="AJ10" s="141">
        <v>40.124000000000002</v>
      </c>
      <c r="AK10" s="141">
        <v>40.378</v>
      </c>
      <c r="AL10" s="141">
        <v>39.409999999999997</v>
      </c>
      <c r="AM10" s="141">
        <v>39.676000000000002</v>
      </c>
      <c r="AN10" s="141">
        <v>39.658000000000001</v>
      </c>
      <c r="AO10" s="141">
        <v>39.664000000000001</v>
      </c>
      <c r="AP10" s="141">
        <v>39.453000000000003</v>
      </c>
      <c r="AQ10" s="141">
        <v>40.127000000000002</v>
      </c>
      <c r="AR10" s="141">
        <v>39.619</v>
      </c>
      <c r="AS10" s="141">
        <v>39.789000000000001</v>
      </c>
      <c r="AT10" s="141">
        <v>39.738999999999997</v>
      </c>
      <c r="AU10" s="141">
        <v>40.442</v>
      </c>
      <c r="AV10" s="141">
        <v>39.771000000000001</v>
      </c>
      <c r="AW10" s="142">
        <v>39.667000000000002</v>
      </c>
    </row>
    <row r="11" spans="1:49" s="2" customFormat="1" ht="24.9" customHeight="1">
      <c r="A11" s="51">
        <v>5</v>
      </c>
      <c r="B11" s="298" t="s">
        <v>262</v>
      </c>
      <c r="C11" s="55">
        <v>13</v>
      </c>
      <c r="D11" s="123">
        <f>COUNTIF(T5:T134,"&gt;00")+1</f>
        <v>83</v>
      </c>
      <c r="E11" s="116">
        <f t="shared" si="2"/>
        <v>497</v>
      </c>
      <c r="F11" s="128">
        <f>MIN(T5:T130)</f>
        <v>40.063000000000002</v>
      </c>
      <c r="G11" s="103">
        <f>AVERAGE(T5:T136)</f>
        <v>40.420658536585385</v>
      </c>
      <c r="H11" s="104">
        <f t="shared" si="0"/>
        <v>0.35765853658538305</v>
      </c>
      <c r="I11" s="84">
        <v>0.23672453703703702</v>
      </c>
      <c r="J11" s="86">
        <f t="shared" si="1"/>
        <v>3.9965277777777752E-2</v>
      </c>
      <c r="K11" s="155">
        <f>J11+K8</f>
        <v>9.2361111111111074E-2</v>
      </c>
      <c r="L11" s="159">
        <v>142.33600000000001</v>
      </c>
      <c r="M11" s="92"/>
      <c r="N11" s="44"/>
      <c r="P11" s="140">
        <v>40.313000000000002</v>
      </c>
      <c r="Q11" s="141">
        <v>40.363</v>
      </c>
      <c r="R11" s="141">
        <v>40.542999999999999</v>
      </c>
      <c r="S11" s="141">
        <v>40.222999999999999</v>
      </c>
      <c r="T11" s="141">
        <v>40.384</v>
      </c>
      <c r="U11" s="141">
        <v>39.848999999999997</v>
      </c>
      <c r="V11" s="141">
        <v>40.505000000000003</v>
      </c>
      <c r="W11" s="141">
        <v>40.332999999999998</v>
      </c>
      <c r="X11" s="141">
        <v>40.218000000000004</v>
      </c>
      <c r="Y11" s="141">
        <v>40.113</v>
      </c>
      <c r="Z11" s="141">
        <v>40.134</v>
      </c>
      <c r="AA11" s="141">
        <v>40.116</v>
      </c>
      <c r="AB11" s="141">
        <v>39.619</v>
      </c>
      <c r="AC11" s="141">
        <v>39.741</v>
      </c>
      <c r="AD11" s="141">
        <v>39.692</v>
      </c>
      <c r="AE11" s="141">
        <v>39.860999999999997</v>
      </c>
      <c r="AF11" s="141">
        <v>39.637</v>
      </c>
      <c r="AG11" s="141">
        <v>39.488</v>
      </c>
      <c r="AH11" s="141">
        <v>39.909999999999997</v>
      </c>
      <c r="AI11" s="141">
        <v>39.707999999999998</v>
      </c>
      <c r="AJ11" s="141">
        <v>39.850999999999999</v>
      </c>
      <c r="AK11" s="141">
        <v>40.112000000000002</v>
      </c>
      <c r="AL11" s="141">
        <v>39.463000000000001</v>
      </c>
      <c r="AM11" s="141">
        <v>39.67</v>
      </c>
      <c r="AN11" s="141">
        <v>39.667000000000002</v>
      </c>
      <c r="AO11" s="141">
        <v>39.715000000000003</v>
      </c>
      <c r="AP11" s="141">
        <v>39.368000000000002</v>
      </c>
      <c r="AQ11" s="141">
        <v>40.11</v>
      </c>
      <c r="AR11" s="141">
        <v>39.804000000000002</v>
      </c>
      <c r="AS11" s="141">
        <v>39.695</v>
      </c>
      <c r="AT11" s="141">
        <v>39.796999999999997</v>
      </c>
      <c r="AU11" s="141">
        <v>40.25</v>
      </c>
      <c r="AV11" s="141">
        <v>40.04</v>
      </c>
      <c r="AW11" s="142">
        <v>39.613</v>
      </c>
    </row>
    <row r="12" spans="1:49" s="2" customFormat="1" ht="24.9" customHeight="1">
      <c r="A12" s="51">
        <v>6</v>
      </c>
      <c r="B12" s="298" t="s">
        <v>167</v>
      </c>
      <c r="C12" s="55">
        <v>4</v>
      </c>
      <c r="D12" s="123">
        <f>COUNTIF(U5:U134,"&gt;00")+1</f>
        <v>111</v>
      </c>
      <c r="E12" s="116">
        <f t="shared" si="2"/>
        <v>608</v>
      </c>
      <c r="F12" s="388">
        <f>MIN(U5:U130)</f>
        <v>39.673999999999999</v>
      </c>
      <c r="G12" s="103">
        <f>AVERAGE(U5:U136)</f>
        <v>40.04043636363636</v>
      </c>
      <c r="H12" s="104">
        <f t="shared" si="0"/>
        <v>0.36643636363636034</v>
      </c>
      <c r="I12" s="84">
        <v>0.28935185185185186</v>
      </c>
      <c r="J12" s="86">
        <f t="shared" si="1"/>
        <v>5.2627314814814835E-2</v>
      </c>
      <c r="K12" s="155">
        <f>J12+K7</f>
        <v>9.2268518518518541E-2</v>
      </c>
      <c r="L12" s="159">
        <v>143.37100000000001</v>
      </c>
      <c r="M12" s="92"/>
      <c r="N12" s="44"/>
      <c r="P12" s="140">
        <v>40.029000000000003</v>
      </c>
      <c r="Q12" s="141">
        <v>41.183999999999997</v>
      </c>
      <c r="R12" s="141">
        <v>40.365000000000002</v>
      </c>
      <c r="S12" s="141">
        <v>40.201999999999998</v>
      </c>
      <c r="T12" s="141">
        <v>40.432000000000002</v>
      </c>
      <c r="U12" s="141">
        <v>40.155000000000001</v>
      </c>
      <c r="V12" s="141">
        <v>40.438000000000002</v>
      </c>
      <c r="W12" s="141">
        <v>40.332999999999998</v>
      </c>
      <c r="X12" s="141">
        <v>40.353999999999999</v>
      </c>
      <c r="Y12" s="141">
        <v>40.003999999999998</v>
      </c>
      <c r="Z12" s="141">
        <v>39.979999999999997</v>
      </c>
      <c r="AA12" s="141">
        <v>40.036000000000001</v>
      </c>
      <c r="AB12" s="141">
        <v>39.936999999999998</v>
      </c>
      <c r="AC12" s="141">
        <v>39.805</v>
      </c>
      <c r="AD12" s="141">
        <v>39.816000000000003</v>
      </c>
      <c r="AE12" s="141">
        <v>39.774999999999999</v>
      </c>
      <c r="AF12" s="141">
        <v>39.561999999999998</v>
      </c>
      <c r="AG12" s="141">
        <v>39.345999999999997</v>
      </c>
      <c r="AH12" s="141">
        <v>40.104999999999997</v>
      </c>
      <c r="AI12" s="141">
        <v>39.67</v>
      </c>
      <c r="AJ12" s="141">
        <v>40.393999999999998</v>
      </c>
      <c r="AK12" s="141">
        <v>40.055</v>
      </c>
      <c r="AL12" s="141">
        <v>39.770000000000003</v>
      </c>
      <c r="AM12" s="141">
        <v>39.667000000000002</v>
      </c>
      <c r="AN12" s="141">
        <v>39.651000000000003</v>
      </c>
      <c r="AO12" s="141">
        <v>39.616</v>
      </c>
      <c r="AP12" s="141">
        <v>39.570999999999998</v>
      </c>
      <c r="AQ12" s="141">
        <v>40.055</v>
      </c>
      <c r="AR12" s="141">
        <v>39.865000000000002</v>
      </c>
      <c r="AS12" s="141">
        <v>39.659999999999997</v>
      </c>
      <c r="AT12" s="141">
        <v>39.853999999999999</v>
      </c>
      <c r="AU12" s="141">
        <v>40.362000000000002</v>
      </c>
      <c r="AV12" s="141">
        <v>39.488</v>
      </c>
      <c r="AW12" s="142">
        <v>39.279000000000003</v>
      </c>
    </row>
    <row r="13" spans="1:49" s="2" customFormat="1" ht="24.9" customHeight="1">
      <c r="A13" s="51">
        <v>7</v>
      </c>
      <c r="B13" s="298" t="s">
        <v>170</v>
      </c>
      <c r="C13" s="55">
        <v>44</v>
      </c>
      <c r="D13" s="123">
        <f>COUNTIF(V5:V134,"&gt;00")+1</f>
        <v>78</v>
      </c>
      <c r="E13" s="116">
        <f t="shared" si="2"/>
        <v>686</v>
      </c>
      <c r="F13" s="128">
        <f>MIN(V5:V136)</f>
        <v>39.840000000000003</v>
      </c>
      <c r="G13" s="103">
        <f>AVERAGE(V5:V136)</f>
        <v>40.272363636363636</v>
      </c>
      <c r="H13" s="104">
        <f t="shared" si="0"/>
        <v>0.43236363636363251</v>
      </c>
      <c r="I13" s="84">
        <v>0.3269097222222222</v>
      </c>
      <c r="J13" s="86">
        <f t="shared" si="1"/>
        <v>3.7557870370370339E-2</v>
      </c>
      <c r="K13" s="155">
        <f>J13+K9</f>
        <v>9.2048611111111095E-2</v>
      </c>
      <c r="L13" s="159">
        <v>143.958</v>
      </c>
      <c r="M13" s="92"/>
      <c r="N13" s="44"/>
      <c r="P13" s="140">
        <v>40.615000000000002</v>
      </c>
      <c r="Q13" s="141">
        <v>40.401000000000003</v>
      </c>
      <c r="R13" s="141">
        <v>40.134999999999998</v>
      </c>
      <c r="S13" s="141">
        <v>40.018000000000001</v>
      </c>
      <c r="T13" s="141">
        <v>40.503999999999998</v>
      </c>
      <c r="U13" s="141">
        <v>39.965000000000003</v>
      </c>
      <c r="V13" s="141">
        <v>40.286000000000001</v>
      </c>
      <c r="W13" s="141">
        <v>40.628999999999998</v>
      </c>
      <c r="X13" s="141">
        <v>40.173999999999999</v>
      </c>
      <c r="Y13" s="141">
        <v>39.78</v>
      </c>
      <c r="Z13" s="141">
        <v>39.944000000000003</v>
      </c>
      <c r="AA13" s="141">
        <v>40.015999999999998</v>
      </c>
      <c r="AB13" s="141">
        <v>39.691000000000003</v>
      </c>
      <c r="AC13" s="141">
        <v>39.826999999999998</v>
      </c>
      <c r="AD13" s="141">
        <v>39.914999999999999</v>
      </c>
      <c r="AE13" s="141">
        <v>39.734000000000002</v>
      </c>
      <c r="AF13" s="141">
        <v>39.814</v>
      </c>
      <c r="AG13" s="141">
        <v>39.549999999999997</v>
      </c>
      <c r="AH13" s="141">
        <v>39.929000000000002</v>
      </c>
      <c r="AI13" s="141">
        <v>40.328000000000003</v>
      </c>
      <c r="AJ13" s="141">
        <v>39.979999999999997</v>
      </c>
      <c r="AK13" s="141">
        <v>40.161000000000001</v>
      </c>
      <c r="AL13" s="141">
        <v>39.33</v>
      </c>
      <c r="AM13" s="141">
        <v>39.634</v>
      </c>
      <c r="AN13" s="141">
        <v>39.661999999999999</v>
      </c>
      <c r="AO13" s="141">
        <v>39.616</v>
      </c>
      <c r="AP13" s="141">
        <v>39.398000000000003</v>
      </c>
      <c r="AQ13" s="141">
        <v>39.814999999999998</v>
      </c>
      <c r="AR13" s="141">
        <v>39.911000000000001</v>
      </c>
      <c r="AS13" s="141">
        <v>39.704999999999998</v>
      </c>
      <c r="AT13" s="141">
        <v>39.704999999999998</v>
      </c>
      <c r="AU13" s="141">
        <v>39.933999999999997</v>
      </c>
      <c r="AV13" s="141">
        <v>39.549999999999997</v>
      </c>
      <c r="AW13" s="142">
        <v>39.497999999999998</v>
      </c>
    </row>
    <row r="14" spans="1:49" s="2" customFormat="1" ht="24.9" customHeight="1">
      <c r="A14" s="506">
        <v>8</v>
      </c>
      <c r="B14" s="512" t="s">
        <v>262</v>
      </c>
      <c r="C14" s="537">
        <v>7</v>
      </c>
      <c r="D14" s="123">
        <f>COUNTIF(W5:W134,"&gt;00")+1</f>
        <v>10</v>
      </c>
      <c r="E14" s="116">
        <f t="shared" si="2"/>
        <v>696</v>
      </c>
      <c r="F14" s="128">
        <f>MIN(W5:W136)</f>
        <v>40.332999999999998</v>
      </c>
      <c r="G14" s="103">
        <f>AVERAGE(W5:W136)</f>
        <v>40.58155555555556</v>
      </c>
      <c r="H14" s="104">
        <f t="shared" si="0"/>
        <v>0.24855555555556208</v>
      </c>
      <c r="I14" s="535">
        <v>0.37643518518518521</v>
      </c>
      <c r="J14" s="504">
        <f>I14-I13</f>
        <v>4.9525462962963007E-2</v>
      </c>
      <c r="K14" s="502">
        <f>J14+K11</f>
        <v>0.14188657407407407</v>
      </c>
      <c r="L14" s="158">
        <v>548.1</v>
      </c>
      <c r="M14" s="162" t="s">
        <v>152</v>
      </c>
      <c r="N14" s="44" t="s">
        <v>153</v>
      </c>
      <c r="P14" s="140">
        <v>39.994999999999997</v>
      </c>
      <c r="Q14" s="141">
        <v>40.963000000000001</v>
      </c>
      <c r="R14" s="141">
        <v>40.526000000000003</v>
      </c>
      <c r="S14" s="141">
        <v>40.406999999999996</v>
      </c>
      <c r="T14" s="141">
        <v>40.51</v>
      </c>
      <c r="U14" s="141">
        <v>40.18</v>
      </c>
      <c r="V14" s="141">
        <v>40.146000000000001</v>
      </c>
      <c r="X14" s="141">
        <v>40.067</v>
      </c>
      <c r="Y14" s="141">
        <v>39.93</v>
      </c>
      <c r="Z14" s="141">
        <v>39.81</v>
      </c>
      <c r="AA14" s="141">
        <v>40.095999999999997</v>
      </c>
      <c r="AB14" s="141">
        <v>39.619</v>
      </c>
      <c r="AC14" s="141">
        <v>39.790999999999997</v>
      </c>
      <c r="AD14" s="141">
        <v>39.572000000000003</v>
      </c>
      <c r="AE14" s="141">
        <v>39.804000000000002</v>
      </c>
      <c r="AF14" s="141">
        <v>39.496000000000002</v>
      </c>
      <c r="AG14" s="141">
        <v>39.439</v>
      </c>
      <c r="AH14" s="141">
        <v>40.47</v>
      </c>
      <c r="AI14" s="141">
        <v>40.268000000000001</v>
      </c>
      <c r="AJ14" s="141">
        <v>39.773000000000003</v>
      </c>
      <c r="AK14" s="141">
        <v>39.991</v>
      </c>
      <c r="AL14" s="141">
        <v>39.57</v>
      </c>
      <c r="AM14" s="141">
        <v>39.582999999999998</v>
      </c>
      <c r="AN14" s="141">
        <v>39.570999999999998</v>
      </c>
      <c r="AO14" s="141">
        <v>39.459000000000003</v>
      </c>
      <c r="AP14" s="141">
        <v>39.372999999999998</v>
      </c>
      <c r="AQ14" s="141">
        <v>39.700000000000003</v>
      </c>
      <c r="AR14" s="141">
        <v>39.886000000000003</v>
      </c>
      <c r="AS14" s="141">
        <v>39.878</v>
      </c>
      <c r="AT14" s="141">
        <v>39.771999999999998</v>
      </c>
      <c r="AU14" s="141">
        <v>40.119999999999997</v>
      </c>
      <c r="AV14" s="141">
        <v>39.621000000000002</v>
      </c>
      <c r="AW14" s="142">
        <v>39.978999999999999</v>
      </c>
    </row>
    <row r="15" spans="1:49" s="2" customFormat="1" ht="24.9" customHeight="1">
      <c r="A15" s="507"/>
      <c r="B15" s="513"/>
      <c r="C15" s="538"/>
      <c r="D15" s="123">
        <f>COUNTIF(X5:X134,"&gt;00")+1</f>
        <v>81</v>
      </c>
      <c r="E15" s="116">
        <f t="shared" si="2"/>
        <v>777</v>
      </c>
      <c r="F15" s="128">
        <f>MIN(X5:X136)</f>
        <v>39.801000000000002</v>
      </c>
      <c r="G15" s="103">
        <f>AVERAGE(X5:X136)</f>
        <v>40.274937499999986</v>
      </c>
      <c r="H15" s="104">
        <f t="shared" si="0"/>
        <v>0.47393749999998391</v>
      </c>
      <c r="I15" s="536"/>
      <c r="J15" s="505"/>
      <c r="K15" s="503"/>
      <c r="L15" s="161">
        <v>140.29400000000001</v>
      </c>
      <c r="M15" s="92"/>
      <c r="N15" s="44"/>
      <c r="P15" s="140">
        <v>41.121000000000002</v>
      </c>
      <c r="Q15" s="141">
        <v>40.261000000000003</v>
      </c>
      <c r="R15" s="141">
        <v>40.591000000000001</v>
      </c>
      <c r="S15" s="141">
        <v>39.991</v>
      </c>
      <c r="T15" s="141">
        <v>40.436</v>
      </c>
      <c r="U15" s="141">
        <v>40.146999999999998</v>
      </c>
      <c r="V15" s="141">
        <v>41.01</v>
      </c>
      <c r="W15" s="143"/>
      <c r="X15" s="141">
        <v>40.289000000000001</v>
      </c>
      <c r="Y15" s="141">
        <v>39.936999999999998</v>
      </c>
      <c r="Z15" s="141">
        <v>39.639000000000003</v>
      </c>
      <c r="AA15" s="141">
        <v>39.945</v>
      </c>
      <c r="AB15" s="141">
        <v>39.680999999999997</v>
      </c>
      <c r="AC15" s="141">
        <v>39.962000000000003</v>
      </c>
      <c r="AD15" s="141">
        <v>39.604999999999997</v>
      </c>
      <c r="AE15" s="141">
        <v>39.633000000000003</v>
      </c>
      <c r="AF15" s="141">
        <v>39.777000000000001</v>
      </c>
      <c r="AG15" s="141">
        <v>39.112000000000002</v>
      </c>
      <c r="AH15" s="141">
        <v>40.015000000000001</v>
      </c>
      <c r="AI15" s="141">
        <v>39.884999999999998</v>
      </c>
      <c r="AJ15" s="141">
        <v>39.904000000000003</v>
      </c>
      <c r="AK15" s="141">
        <v>40.134</v>
      </c>
      <c r="AL15" s="141">
        <v>39.517000000000003</v>
      </c>
      <c r="AM15" s="141">
        <v>39.81</v>
      </c>
      <c r="AN15" s="141">
        <v>40.109000000000002</v>
      </c>
      <c r="AO15" s="141">
        <v>39.590000000000003</v>
      </c>
      <c r="AP15" s="141">
        <v>39.533000000000001</v>
      </c>
      <c r="AQ15" s="141">
        <v>39.777000000000001</v>
      </c>
      <c r="AR15" s="141">
        <v>39.991</v>
      </c>
      <c r="AS15" s="141">
        <v>39.643000000000001</v>
      </c>
      <c r="AT15" s="141">
        <v>39.662999999999997</v>
      </c>
      <c r="AU15" s="141">
        <v>40.283000000000001</v>
      </c>
      <c r="AV15" s="141">
        <v>39.606000000000002</v>
      </c>
      <c r="AW15" s="142">
        <v>39.4</v>
      </c>
    </row>
    <row r="16" spans="1:49" s="2" customFormat="1" ht="24.9" customHeight="1">
      <c r="A16" s="51">
        <v>9</v>
      </c>
      <c r="B16" s="298" t="s">
        <v>172</v>
      </c>
      <c r="C16" s="55">
        <v>8</v>
      </c>
      <c r="D16" s="123">
        <f>COUNTIF(Y5:Y134,"&gt;00")+1</f>
        <v>94</v>
      </c>
      <c r="E16" s="116">
        <f t="shared" si="2"/>
        <v>871</v>
      </c>
      <c r="F16" s="128">
        <f>MIN(Y5:Y136)</f>
        <v>39.654000000000003</v>
      </c>
      <c r="G16" s="103">
        <f>AVERAGE(Y5:Y136)</f>
        <v>40.035602150537635</v>
      </c>
      <c r="H16" s="104">
        <f t="shared" si="0"/>
        <v>0.38160215053763125</v>
      </c>
      <c r="I16" s="84">
        <v>0.42114583333333333</v>
      </c>
      <c r="J16" s="86">
        <f>I16-I14</f>
        <v>4.4710648148148124E-2</v>
      </c>
      <c r="K16" s="155">
        <f>J16+K10</f>
        <v>9.4942129629629612E-2</v>
      </c>
      <c r="L16" s="159">
        <v>145.19999999999999</v>
      </c>
      <c r="M16" s="92"/>
      <c r="N16" s="44"/>
      <c r="P16" s="140">
        <v>41.075000000000003</v>
      </c>
      <c r="Q16" s="141">
        <v>40.253999999999998</v>
      </c>
      <c r="R16" s="141">
        <v>40.247</v>
      </c>
      <c r="S16" s="141">
        <v>40.843000000000004</v>
      </c>
      <c r="T16" s="141">
        <v>40.368000000000002</v>
      </c>
      <c r="U16" s="141">
        <v>40.055</v>
      </c>
      <c r="V16" s="141">
        <v>40.156999999999996</v>
      </c>
      <c r="W16" s="143"/>
      <c r="X16" s="141">
        <v>41.203000000000003</v>
      </c>
      <c r="Y16" s="141">
        <v>40.338999999999999</v>
      </c>
      <c r="Z16" s="141">
        <v>39.438000000000002</v>
      </c>
      <c r="AA16" s="141">
        <v>40.256</v>
      </c>
      <c r="AB16" s="141">
        <v>39.942999999999998</v>
      </c>
      <c r="AC16" s="141">
        <v>40.351999999999997</v>
      </c>
      <c r="AD16" s="141">
        <v>39.512999999999998</v>
      </c>
      <c r="AE16" s="141">
        <v>40.058999999999997</v>
      </c>
      <c r="AF16" s="141">
        <v>39.68</v>
      </c>
      <c r="AG16" s="141">
        <v>39.445</v>
      </c>
      <c r="AH16" s="141">
        <v>39.610999999999997</v>
      </c>
      <c r="AI16" s="141">
        <v>39.639000000000003</v>
      </c>
      <c r="AJ16" s="141">
        <v>39.927999999999997</v>
      </c>
      <c r="AK16" s="141">
        <v>40.186999999999998</v>
      </c>
      <c r="AL16" s="141">
        <v>39.524000000000001</v>
      </c>
      <c r="AM16" s="141">
        <v>39.640999999999998</v>
      </c>
      <c r="AN16" s="141">
        <v>39.488</v>
      </c>
      <c r="AO16" s="141">
        <v>39.488</v>
      </c>
      <c r="AP16" s="141">
        <v>39.366</v>
      </c>
      <c r="AQ16" s="141">
        <v>40.207000000000001</v>
      </c>
      <c r="AR16" s="141">
        <v>39.832000000000001</v>
      </c>
      <c r="AS16" s="141">
        <v>39.841999999999999</v>
      </c>
      <c r="AT16" s="141">
        <v>39.764000000000003</v>
      </c>
      <c r="AU16" s="141">
        <v>40.043999999999997</v>
      </c>
      <c r="AV16" s="141">
        <v>39.887999999999998</v>
      </c>
      <c r="AW16" s="142">
        <v>39.304000000000002</v>
      </c>
    </row>
    <row r="17" spans="1:49" s="2" customFormat="1" ht="24.9" customHeight="1">
      <c r="A17" s="51">
        <v>10</v>
      </c>
      <c r="B17" s="298" t="s">
        <v>167</v>
      </c>
      <c r="C17" s="55">
        <v>9</v>
      </c>
      <c r="D17" s="123">
        <f>COUNTIF(Z5:Z134,"&gt;00")+1</f>
        <v>117</v>
      </c>
      <c r="E17" s="116">
        <f t="shared" si="2"/>
        <v>988</v>
      </c>
      <c r="F17" s="128">
        <f>MIN(Z5:Z136)</f>
        <v>39.189</v>
      </c>
      <c r="G17" s="103">
        <f>AVERAGE(Z5:Z136)</f>
        <v>39.632879310344826</v>
      </c>
      <c r="H17" s="104">
        <f t="shared" si="0"/>
        <v>0.44387931034482619</v>
      </c>
      <c r="I17" s="84">
        <v>0.47605324074074074</v>
      </c>
      <c r="J17" s="86">
        <f t="shared" si="1"/>
        <v>5.4907407407407405E-2</v>
      </c>
      <c r="K17" s="155">
        <f>J17+K12</f>
        <v>0.14717592592592593</v>
      </c>
      <c r="L17" s="159">
        <v>164.886</v>
      </c>
      <c r="M17" s="92"/>
      <c r="N17" s="44"/>
      <c r="P17" s="140">
        <v>39.994</v>
      </c>
      <c r="Q17" s="141">
        <v>40.223999999999997</v>
      </c>
      <c r="R17" s="141">
        <v>40.292999999999999</v>
      </c>
      <c r="S17" s="141">
        <v>40.396999999999998</v>
      </c>
      <c r="T17" s="141">
        <v>40.256</v>
      </c>
      <c r="U17" s="141">
        <v>39.991</v>
      </c>
      <c r="V17" s="141">
        <v>40.143000000000001</v>
      </c>
      <c r="W17" s="143"/>
      <c r="X17" s="141">
        <v>40.090000000000003</v>
      </c>
      <c r="Y17" s="141">
        <v>40.018999999999998</v>
      </c>
      <c r="Z17" s="141">
        <v>39.607999999999997</v>
      </c>
      <c r="AA17" s="141">
        <v>40.865000000000002</v>
      </c>
      <c r="AB17" s="141">
        <v>39.533000000000001</v>
      </c>
      <c r="AC17" s="141">
        <v>39.881999999999998</v>
      </c>
      <c r="AD17" s="141">
        <v>40.015000000000001</v>
      </c>
      <c r="AE17" s="141">
        <v>39.808</v>
      </c>
      <c r="AF17" s="141">
        <v>39.720999999999997</v>
      </c>
      <c r="AG17" s="141">
        <v>39.427999999999997</v>
      </c>
      <c r="AH17" s="141">
        <v>39.564</v>
      </c>
      <c r="AI17" s="141">
        <v>39.881</v>
      </c>
      <c r="AJ17" s="141">
        <v>39.676000000000002</v>
      </c>
      <c r="AK17" s="141">
        <v>39.970999999999997</v>
      </c>
      <c r="AL17" s="141">
        <v>39.384999999999998</v>
      </c>
      <c r="AM17" s="141">
        <v>39.627000000000002</v>
      </c>
      <c r="AN17" s="141">
        <v>39.764000000000003</v>
      </c>
      <c r="AO17" s="141">
        <v>39.695</v>
      </c>
      <c r="AP17" s="141">
        <v>39.43</v>
      </c>
      <c r="AQ17" s="141">
        <v>39.927999999999997</v>
      </c>
      <c r="AR17" s="141">
        <v>39.655000000000001</v>
      </c>
      <c r="AS17" s="141">
        <v>40.420999999999999</v>
      </c>
      <c r="AT17" s="141">
        <v>39.762999999999998</v>
      </c>
      <c r="AU17" s="141">
        <v>40.100999999999999</v>
      </c>
      <c r="AV17" s="141">
        <v>40.854999999999997</v>
      </c>
      <c r="AW17" s="142">
        <v>39.368000000000002</v>
      </c>
    </row>
    <row r="18" spans="1:49" s="2" customFormat="1" ht="24.9" customHeight="1">
      <c r="A18" s="51">
        <v>11</v>
      </c>
      <c r="B18" s="298" t="s">
        <v>262</v>
      </c>
      <c r="C18" s="55">
        <v>3</v>
      </c>
      <c r="D18" s="123">
        <f>COUNTIF(AA5:AA134,"&gt;00")+1</f>
        <v>32</v>
      </c>
      <c r="E18" s="116">
        <f t="shared" si="2"/>
        <v>1020</v>
      </c>
      <c r="F18" s="128">
        <f>MIN(AA5:AA136)</f>
        <v>39.716000000000001</v>
      </c>
      <c r="G18" s="103">
        <f>AVERAGE(AA5:AA136)</f>
        <v>40.128870967741932</v>
      </c>
      <c r="H18" s="104">
        <f t="shared" si="0"/>
        <v>0.41287096774193088</v>
      </c>
      <c r="I18" s="84">
        <v>0.49234953703703704</v>
      </c>
      <c r="J18" s="86">
        <f t="shared" si="1"/>
        <v>1.6296296296296309E-2</v>
      </c>
      <c r="K18" s="155">
        <f>J18+K14</f>
        <v>0.15818287037037038</v>
      </c>
      <c r="L18" s="159">
        <v>143.018</v>
      </c>
      <c r="M18" s="92"/>
      <c r="N18" s="44"/>
      <c r="P18" s="140">
        <v>40.030999999999999</v>
      </c>
      <c r="Q18" s="141">
        <v>40.366999999999997</v>
      </c>
      <c r="R18" s="141">
        <v>40.177999999999997</v>
      </c>
      <c r="S18" s="141">
        <v>40.591999999999999</v>
      </c>
      <c r="T18" s="141">
        <v>40.508000000000003</v>
      </c>
      <c r="U18" s="141">
        <v>40.125999999999998</v>
      </c>
      <c r="V18" s="141">
        <v>39.954000000000001</v>
      </c>
      <c r="W18" s="143"/>
      <c r="X18" s="141">
        <v>40.186999999999998</v>
      </c>
      <c r="Y18" s="141">
        <v>40.036000000000001</v>
      </c>
      <c r="Z18" s="141">
        <v>39.58</v>
      </c>
      <c r="AA18" s="141">
        <v>40.112000000000002</v>
      </c>
      <c r="AB18" s="141">
        <v>39.692</v>
      </c>
      <c r="AC18" s="141">
        <v>39.996000000000002</v>
      </c>
      <c r="AD18" s="141">
        <v>39.838000000000001</v>
      </c>
      <c r="AE18" s="141">
        <v>40.893999999999998</v>
      </c>
      <c r="AF18" s="141">
        <v>39.597999999999999</v>
      </c>
      <c r="AG18" s="141">
        <v>39.508000000000003</v>
      </c>
      <c r="AH18" s="141">
        <v>39.42</v>
      </c>
      <c r="AI18" s="141">
        <v>39.558</v>
      </c>
      <c r="AJ18" s="141">
        <v>40.069000000000003</v>
      </c>
      <c r="AK18" s="141">
        <v>40.146000000000001</v>
      </c>
      <c r="AL18" s="141">
        <v>39.433</v>
      </c>
      <c r="AM18" s="141">
        <v>39.79</v>
      </c>
      <c r="AN18" s="141">
        <v>39.643000000000001</v>
      </c>
      <c r="AO18" s="141">
        <v>39.506999999999998</v>
      </c>
      <c r="AP18" s="141">
        <v>39.573999999999998</v>
      </c>
      <c r="AQ18" s="141">
        <v>40.070999999999998</v>
      </c>
      <c r="AR18" s="141">
        <v>39.875999999999998</v>
      </c>
      <c r="AS18" s="141">
        <v>39.884</v>
      </c>
      <c r="AT18" s="141">
        <v>39.686</v>
      </c>
      <c r="AU18" s="141">
        <v>40.143000000000001</v>
      </c>
      <c r="AV18" s="141">
        <v>41.341000000000001</v>
      </c>
      <c r="AW18" s="142">
        <v>39.332000000000001</v>
      </c>
    </row>
    <row r="19" spans="1:49" s="2" customFormat="1" ht="24.9" customHeight="1">
      <c r="A19" s="51">
        <v>12</v>
      </c>
      <c r="B19" s="298" t="s">
        <v>262</v>
      </c>
      <c r="C19" s="55">
        <v>6</v>
      </c>
      <c r="D19" s="123">
        <f>COUNTIF(AB5:AB134,"&gt;00")+1</f>
        <v>108</v>
      </c>
      <c r="E19" s="116">
        <f t="shared" si="2"/>
        <v>1128</v>
      </c>
      <c r="F19" s="128">
        <f>MIN(AB5:AB136)</f>
        <v>39.533000000000001</v>
      </c>
      <c r="G19" s="103">
        <f>AVERAGE(AB5:AB136)</f>
        <v>39.897934579439251</v>
      </c>
      <c r="H19" s="104">
        <f t="shared" si="0"/>
        <v>0.36493457943925023</v>
      </c>
      <c r="I19" s="130">
        <v>0.54341435185185183</v>
      </c>
      <c r="J19" s="86">
        <f t="shared" si="1"/>
        <v>5.1064814814814785E-2</v>
      </c>
      <c r="K19" s="155">
        <f>J19+K18</f>
        <v>0.20924768518518516</v>
      </c>
      <c r="L19" s="159">
        <v>145.149</v>
      </c>
      <c r="M19" s="92"/>
      <c r="N19" s="44"/>
      <c r="P19" s="140">
        <v>40.085000000000001</v>
      </c>
      <c r="Q19" s="141">
        <v>40.112000000000002</v>
      </c>
      <c r="R19" s="141">
        <v>40.206000000000003</v>
      </c>
      <c r="S19" s="141">
        <v>40.404000000000003</v>
      </c>
      <c r="T19" s="141">
        <v>40.375999999999998</v>
      </c>
      <c r="U19" s="141">
        <v>40.088999999999999</v>
      </c>
      <c r="V19" s="141">
        <v>40.348999999999997</v>
      </c>
      <c r="W19" s="143"/>
      <c r="X19" s="141">
        <v>40.173999999999999</v>
      </c>
      <c r="Y19" s="141">
        <v>39.895000000000003</v>
      </c>
      <c r="Z19" s="141">
        <v>39.738</v>
      </c>
      <c r="AA19" s="141">
        <v>40.085999999999999</v>
      </c>
      <c r="AB19" s="141">
        <v>39.725999999999999</v>
      </c>
      <c r="AC19" s="141">
        <v>39.838999999999999</v>
      </c>
      <c r="AD19" s="141">
        <v>39.712000000000003</v>
      </c>
      <c r="AE19" s="141">
        <v>39.912999999999997</v>
      </c>
      <c r="AF19" s="141">
        <v>40.191000000000003</v>
      </c>
      <c r="AG19" s="141">
        <v>39.39</v>
      </c>
      <c r="AH19" s="141">
        <v>39.363</v>
      </c>
      <c r="AI19" s="141">
        <v>39.703000000000003</v>
      </c>
      <c r="AJ19" s="141">
        <v>40.107999999999997</v>
      </c>
      <c r="AK19" s="141">
        <v>42.363</v>
      </c>
      <c r="AL19" s="141">
        <v>39.564999999999998</v>
      </c>
      <c r="AM19" s="141">
        <v>39.673999999999999</v>
      </c>
      <c r="AN19" s="141">
        <v>39.408999999999999</v>
      </c>
      <c r="AO19" s="141">
        <v>39.595999999999997</v>
      </c>
      <c r="AP19" s="141">
        <v>39.423999999999999</v>
      </c>
      <c r="AQ19" s="141">
        <v>40.073</v>
      </c>
      <c r="AR19" s="141">
        <v>39.880000000000003</v>
      </c>
      <c r="AS19" s="141">
        <v>39.875</v>
      </c>
      <c r="AT19" s="141">
        <v>39.5</v>
      </c>
      <c r="AU19" s="141">
        <v>39.930999999999997</v>
      </c>
      <c r="AV19" s="141">
        <v>39.972999999999999</v>
      </c>
      <c r="AW19" s="142">
        <v>39.256</v>
      </c>
    </row>
    <row r="20" spans="1:49" s="2" customFormat="1" ht="24.9" customHeight="1">
      <c r="A20" s="53">
        <v>13</v>
      </c>
      <c r="B20" s="380" t="s">
        <v>170</v>
      </c>
      <c r="C20" s="54">
        <v>69</v>
      </c>
      <c r="D20" s="123">
        <f>COUNTIF(AC5:AC134,"&gt;00")+1</f>
        <v>75</v>
      </c>
      <c r="E20" s="116">
        <f t="shared" si="2"/>
        <v>1203</v>
      </c>
      <c r="F20" s="128">
        <f>MIN(AC5:AC136)</f>
        <v>39.476999999999997</v>
      </c>
      <c r="G20" s="103">
        <f>AVERAGE(AC5:AC136)</f>
        <v>39.950783783783791</v>
      </c>
      <c r="H20" s="104">
        <f t="shared" si="0"/>
        <v>0.47378378378379438</v>
      </c>
      <c r="I20" s="84">
        <v>0.57931712962962967</v>
      </c>
      <c r="J20" s="131">
        <f t="shared" si="1"/>
        <v>3.5902777777777839E-2</v>
      </c>
      <c r="K20" s="152">
        <f>J20+K13</f>
        <v>0.12795138888888893</v>
      </c>
      <c r="L20" s="159">
        <v>141.54900000000001</v>
      </c>
      <c r="M20" s="92"/>
      <c r="N20" s="44"/>
      <c r="P20" s="140">
        <v>39.981999999999999</v>
      </c>
      <c r="Q20" s="141">
        <v>40.338000000000001</v>
      </c>
      <c r="R20" s="141">
        <v>40.113999999999997</v>
      </c>
      <c r="S20" s="141">
        <v>40.271000000000001</v>
      </c>
      <c r="T20" s="141">
        <v>40.335999999999999</v>
      </c>
      <c r="U20" s="141">
        <v>39.953000000000003</v>
      </c>
      <c r="V20" s="141">
        <v>40.125999999999998</v>
      </c>
      <c r="W20" s="143"/>
      <c r="X20" s="141">
        <v>40.371000000000002</v>
      </c>
      <c r="Y20" s="141">
        <v>40.076000000000001</v>
      </c>
      <c r="Z20" s="141">
        <v>39.472999999999999</v>
      </c>
      <c r="AA20" s="141">
        <v>40.119999999999997</v>
      </c>
      <c r="AB20" s="141">
        <v>40.01</v>
      </c>
      <c r="AC20" s="141">
        <v>39.768000000000001</v>
      </c>
      <c r="AD20" s="141">
        <v>39.643000000000001</v>
      </c>
      <c r="AE20" s="141">
        <v>39.771999999999998</v>
      </c>
      <c r="AF20" s="141">
        <v>39.933999999999997</v>
      </c>
      <c r="AG20" s="141">
        <v>39.628999999999998</v>
      </c>
      <c r="AH20" s="141">
        <v>39.408000000000001</v>
      </c>
      <c r="AI20" s="141">
        <v>39.793999999999997</v>
      </c>
      <c r="AJ20" s="141">
        <v>40.073</v>
      </c>
      <c r="AK20" s="141">
        <v>40.308999999999997</v>
      </c>
      <c r="AL20" s="141">
        <v>39.459000000000003</v>
      </c>
      <c r="AM20" s="141">
        <v>39.470999999999997</v>
      </c>
      <c r="AN20" s="141">
        <v>39.557000000000002</v>
      </c>
      <c r="AO20" s="141">
        <v>39.741999999999997</v>
      </c>
      <c r="AP20" s="141">
        <v>39.441000000000003</v>
      </c>
      <c r="AQ20" s="141">
        <v>39.957999999999998</v>
      </c>
      <c r="AR20" s="141">
        <v>39.905999999999999</v>
      </c>
      <c r="AS20" s="141">
        <v>39.869999999999997</v>
      </c>
      <c r="AT20" s="141">
        <v>39.527999999999999</v>
      </c>
      <c r="AU20" s="141">
        <v>40.018000000000001</v>
      </c>
      <c r="AV20" s="141">
        <v>39.683999999999997</v>
      </c>
      <c r="AW20" s="142">
        <v>39.39</v>
      </c>
    </row>
    <row r="21" spans="1:49" s="2" customFormat="1" ht="24.9" customHeight="1">
      <c r="A21" s="53">
        <v>14</v>
      </c>
      <c r="B21" s="376" t="s">
        <v>170</v>
      </c>
      <c r="C21" s="55">
        <v>21</v>
      </c>
      <c r="D21" s="123">
        <f>COUNTIF(AD5:AD134,"&gt;00")+1</f>
        <v>30</v>
      </c>
      <c r="E21" s="116">
        <f t="shared" si="2"/>
        <v>1233</v>
      </c>
      <c r="F21" s="128">
        <f>MIN(AD5:AD136)</f>
        <v>39.512999999999998</v>
      </c>
      <c r="G21" s="103">
        <f>AVERAGE(AD5:AD136)</f>
        <v>39.859137931034482</v>
      </c>
      <c r="H21" s="104">
        <f t="shared" si="0"/>
        <v>0.34613793103448387</v>
      </c>
      <c r="I21" s="84">
        <v>0.59398148148148155</v>
      </c>
      <c r="J21" s="87">
        <f t="shared" si="1"/>
        <v>1.4664351851851887E-2</v>
      </c>
      <c r="K21" s="155">
        <f>J21+K20</f>
        <v>0.14261574074074082</v>
      </c>
      <c r="L21" s="159">
        <v>142.09899999999999</v>
      </c>
      <c r="M21" s="92"/>
      <c r="N21" s="44"/>
      <c r="P21" s="140">
        <v>39.939</v>
      </c>
      <c r="Q21" s="141">
        <v>40.42</v>
      </c>
      <c r="R21" s="141">
        <v>40.109000000000002</v>
      </c>
      <c r="S21" s="141">
        <v>40.215000000000003</v>
      </c>
      <c r="T21" s="141">
        <v>40.283000000000001</v>
      </c>
      <c r="U21" s="141">
        <v>40.034999999999997</v>
      </c>
      <c r="V21" s="141">
        <v>40.369999999999997</v>
      </c>
      <c r="W21" s="143"/>
      <c r="X21" s="141">
        <v>40.15</v>
      </c>
      <c r="Y21" s="141">
        <v>40.104999999999997</v>
      </c>
      <c r="Z21" s="141">
        <v>39.588999999999999</v>
      </c>
      <c r="AA21" s="141">
        <v>39.93</v>
      </c>
      <c r="AB21" s="141">
        <v>39.912999999999997</v>
      </c>
      <c r="AC21" s="141">
        <v>39.902000000000001</v>
      </c>
      <c r="AD21" s="141">
        <v>39.887</v>
      </c>
      <c r="AE21" s="141">
        <v>39.598999999999997</v>
      </c>
      <c r="AF21" s="141">
        <v>39.545999999999999</v>
      </c>
      <c r="AG21" s="141">
        <v>39.433999999999997</v>
      </c>
      <c r="AH21" s="141">
        <v>39.331000000000003</v>
      </c>
      <c r="AI21" s="141">
        <v>39.923999999999999</v>
      </c>
      <c r="AJ21" s="141">
        <v>39.853000000000002</v>
      </c>
      <c r="AK21" s="141">
        <v>39.996000000000002</v>
      </c>
      <c r="AL21" s="141">
        <v>39.371000000000002</v>
      </c>
      <c r="AM21" s="141">
        <v>39.533999999999999</v>
      </c>
      <c r="AN21" s="141">
        <v>39.399000000000001</v>
      </c>
      <c r="AO21" s="141">
        <v>39.744</v>
      </c>
      <c r="AP21" s="141">
        <v>39.298000000000002</v>
      </c>
      <c r="AQ21" s="141">
        <v>39.816000000000003</v>
      </c>
      <c r="AR21" s="141">
        <v>40.250999999999998</v>
      </c>
      <c r="AS21" s="141">
        <v>39.792999999999999</v>
      </c>
      <c r="AT21" s="141">
        <v>39.369999999999997</v>
      </c>
      <c r="AU21" s="141">
        <v>40.058999999999997</v>
      </c>
      <c r="AV21" s="141">
        <v>39.753999999999998</v>
      </c>
      <c r="AW21" s="142">
        <v>39.914999999999999</v>
      </c>
    </row>
    <row r="22" spans="1:49" s="2" customFormat="1" ht="24.9" customHeight="1">
      <c r="A22" s="53">
        <v>15</v>
      </c>
      <c r="B22" s="298" t="s">
        <v>170</v>
      </c>
      <c r="C22" s="55">
        <v>8</v>
      </c>
      <c r="D22" s="123">
        <f>COUNTIF(AE5:AE134,"&gt;00")+1</f>
        <v>32</v>
      </c>
      <c r="E22" s="116">
        <f t="shared" si="2"/>
        <v>1265</v>
      </c>
      <c r="F22" s="128">
        <f>MIN(AE5:AE136)</f>
        <v>39.598999999999997</v>
      </c>
      <c r="G22" s="103">
        <f>AVERAGE(AE5:AE136)</f>
        <v>39.977225806451607</v>
      </c>
      <c r="H22" s="104">
        <f t="shared" si="0"/>
        <v>0.37822580645160997</v>
      </c>
      <c r="I22" s="84">
        <v>0.61032407407407407</v>
      </c>
      <c r="J22" s="86">
        <f t="shared" si="1"/>
        <v>1.634259259259252E-2</v>
      </c>
      <c r="K22" s="155">
        <f>J22+K21</f>
        <v>0.15895833333333334</v>
      </c>
      <c r="L22" s="159">
        <v>143.27000000000001</v>
      </c>
      <c r="M22" s="92"/>
      <c r="N22" s="44"/>
      <c r="P22" s="140">
        <v>39.994999999999997</v>
      </c>
      <c r="Q22" s="141">
        <v>40.332999999999998</v>
      </c>
      <c r="R22" s="141">
        <v>40.018999999999998</v>
      </c>
      <c r="S22" s="141">
        <v>40.238</v>
      </c>
      <c r="T22" s="141">
        <v>40.466000000000001</v>
      </c>
      <c r="U22" s="141">
        <v>39.988</v>
      </c>
      <c r="V22" s="141">
        <v>40.252000000000002</v>
      </c>
      <c r="W22" s="143"/>
      <c r="X22" s="141">
        <v>40.073</v>
      </c>
      <c r="Y22" s="141">
        <v>39.96</v>
      </c>
      <c r="Z22" s="141">
        <v>40.177999999999997</v>
      </c>
      <c r="AA22" s="141">
        <v>39.796999999999997</v>
      </c>
      <c r="AB22" s="141">
        <v>39.74</v>
      </c>
      <c r="AC22" s="141">
        <v>40.628999999999998</v>
      </c>
      <c r="AD22" s="141">
        <v>39.64</v>
      </c>
      <c r="AE22" s="141">
        <v>39.673999999999999</v>
      </c>
      <c r="AF22" s="141">
        <v>39.543999999999997</v>
      </c>
      <c r="AG22" s="141">
        <v>39.472000000000001</v>
      </c>
      <c r="AH22" s="141">
        <v>39.527000000000001</v>
      </c>
      <c r="AI22" s="141">
        <v>39.911999999999999</v>
      </c>
      <c r="AJ22" s="141">
        <v>39.671999999999997</v>
      </c>
      <c r="AK22" s="141">
        <v>40.070999999999998</v>
      </c>
      <c r="AL22" s="141">
        <v>39.418999999999997</v>
      </c>
      <c r="AM22" s="141">
        <v>39.667999999999999</v>
      </c>
      <c r="AN22" s="141">
        <v>39.633000000000003</v>
      </c>
      <c r="AO22" s="141">
        <v>39.515000000000001</v>
      </c>
      <c r="AP22" s="141">
        <v>39.396999999999998</v>
      </c>
      <c r="AQ22" s="141">
        <v>39.838000000000001</v>
      </c>
      <c r="AR22" s="141">
        <v>40.267000000000003</v>
      </c>
      <c r="AS22" s="141">
        <v>39.875</v>
      </c>
      <c r="AT22" s="141">
        <v>39.746000000000002</v>
      </c>
      <c r="AU22" s="141">
        <v>40.151000000000003</v>
      </c>
      <c r="AV22" s="141">
        <v>39.581000000000003</v>
      </c>
      <c r="AW22" s="142">
        <v>39.332999999999998</v>
      </c>
    </row>
    <row r="23" spans="1:49" s="2" customFormat="1" ht="24.9" customHeight="1">
      <c r="A23" s="53">
        <v>16</v>
      </c>
      <c r="B23" s="298" t="s">
        <v>172</v>
      </c>
      <c r="C23" s="55">
        <v>44</v>
      </c>
      <c r="D23" s="123">
        <f>COUNTIF(AF5:AF134,"&gt;00")+1</f>
        <v>67</v>
      </c>
      <c r="E23" s="116">
        <f t="shared" si="2"/>
        <v>1332</v>
      </c>
      <c r="F23" s="128">
        <f>MIN(AF5:AF136)</f>
        <v>39.351999999999997</v>
      </c>
      <c r="G23" s="103">
        <f>AVERAGE(AF5:AF136)</f>
        <v>39.701045454545458</v>
      </c>
      <c r="H23" s="104">
        <f t="shared" si="0"/>
        <v>0.3490454545454611</v>
      </c>
      <c r="I23" s="84">
        <v>0.64231481481481478</v>
      </c>
      <c r="J23" s="86">
        <f t="shared" si="1"/>
        <v>3.1990740740740709E-2</v>
      </c>
      <c r="K23" s="155">
        <f>J23+K16</f>
        <v>0.12693287037037032</v>
      </c>
      <c r="L23" s="159">
        <v>141.09399999999999</v>
      </c>
      <c r="M23" s="92"/>
      <c r="N23" s="44"/>
      <c r="P23" s="140">
        <v>39.94</v>
      </c>
      <c r="Q23" s="141">
        <v>40.435000000000002</v>
      </c>
      <c r="R23" s="141">
        <v>40.088000000000001</v>
      </c>
      <c r="S23" s="141">
        <v>40.143000000000001</v>
      </c>
      <c r="T23" s="141">
        <v>40.387</v>
      </c>
      <c r="U23" s="141">
        <v>40.121000000000002</v>
      </c>
      <c r="V23" s="141">
        <v>40.11</v>
      </c>
      <c r="W23" s="143"/>
      <c r="X23" s="141">
        <v>40.094000000000001</v>
      </c>
      <c r="Y23" s="141">
        <v>39.700000000000003</v>
      </c>
      <c r="Z23" s="141">
        <v>39.462000000000003</v>
      </c>
      <c r="AA23" s="141">
        <v>39.896999999999998</v>
      </c>
      <c r="AB23" s="141">
        <v>39.631999999999998</v>
      </c>
      <c r="AC23" s="141">
        <v>39.895000000000003</v>
      </c>
      <c r="AD23" s="141">
        <v>39.648000000000003</v>
      </c>
      <c r="AE23" s="141">
        <v>39.701000000000001</v>
      </c>
      <c r="AF23" s="141">
        <v>39.695999999999998</v>
      </c>
      <c r="AG23" s="141">
        <v>39.390999999999998</v>
      </c>
      <c r="AH23" s="141">
        <v>39.597999999999999</v>
      </c>
      <c r="AI23" s="141">
        <v>39.515999999999998</v>
      </c>
      <c r="AJ23" s="141">
        <v>40.006</v>
      </c>
      <c r="AK23" s="141">
        <v>39.875</v>
      </c>
      <c r="AL23" s="141">
        <v>39.359000000000002</v>
      </c>
      <c r="AM23" s="141">
        <v>39.673999999999999</v>
      </c>
      <c r="AN23" s="141">
        <v>39.587000000000003</v>
      </c>
      <c r="AO23" s="141">
        <v>39.639000000000003</v>
      </c>
      <c r="AP23" s="141">
        <v>39.469000000000001</v>
      </c>
      <c r="AQ23" s="141">
        <v>39.784999999999997</v>
      </c>
      <c r="AR23" s="141">
        <v>40.164999999999999</v>
      </c>
      <c r="AS23" s="141">
        <v>39.597000000000001</v>
      </c>
      <c r="AT23" s="141">
        <v>39.741999999999997</v>
      </c>
      <c r="AU23" s="141">
        <v>39.991999999999997</v>
      </c>
      <c r="AV23" s="141">
        <v>39.630000000000003</v>
      </c>
      <c r="AW23" s="142">
        <v>39.328000000000003</v>
      </c>
    </row>
    <row r="24" spans="1:49" s="2" customFormat="1" ht="24.9" customHeight="1">
      <c r="A24" s="506">
        <v>17</v>
      </c>
      <c r="B24" s="512" t="s">
        <v>167</v>
      </c>
      <c r="C24" s="537">
        <v>5</v>
      </c>
      <c r="D24" s="123">
        <f>COUNTIF(AG5:AG134,"&gt;00")+1</f>
        <v>51</v>
      </c>
      <c r="E24" s="116">
        <f t="shared" si="2"/>
        <v>1383</v>
      </c>
      <c r="F24" s="388">
        <f>MIN(AG5:AG136)</f>
        <v>39.112000000000002</v>
      </c>
      <c r="G24" s="103">
        <f>AVERAGE(AG5:AG136)</f>
        <v>39.483800000000002</v>
      </c>
      <c r="H24" s="104">
        <f t="shared" si="0"/>
        <v>0.37180000000000035</v>
      </c>
      <c r="I24" s="535">
        <v>0.69478009259259255</v>
      </c>
      <c r="J24" s="504">
        <f t="shared" si="1"/>
        <v>5.2465277777777763E-2</v>
      </c>
      <c r="K24" s="502">
        <f>J24+K17</f>
        <v>0.1996412037037037</v>
      </c>
      <c r="L24" s="158">
        <v>316.709</v>
      </c>
      <c r="M24" s="162" t="s">
        <v>154</v>
      </c>
      <c r="N24" s="44" t="s">
        <v>155</v>
      </c>
      <c r="P24" s="140">
        <v>40.064999999999998</v>
      </c>
      <c r="Q24" s="141">
        <v>40.252000000000002</v>
      </c>
      <c r="R24" s="141">
        <v>40.39</v>
      </c>
      <c r="S24" s="141">
        <v>40.133000000000003</v>
      </c>
      <c r="T24" s="141">
        <v>40.307000000000002</v>
      </c>
      <c r="U24" s="141">
        <v>39.965000000000003</v>
      </c>
      <c r="V24" s="141">
        <v>40.371000000000002</v>
      </c>
      <c r="W24" s="143"/>
      <c r="X24" s="141">
        <v>40.232999999999997</v>
      </c>
      <c r="Y24" s="141">
        <v>39.979999999999997</v>
      </c>
      <c r="Z24" s="141">
        <v>39.453000000000003</v>
      </c>
      <c r="AA24" s="141">
        <v>39.914999999999999</v>
      </c>
      <c r="AB24" s="141">
        <v>39.923999999999999</v>
      </c>
      <c r="AC24" s="141">
        <v>39.710999999999999</v>
      </c>
      <c r="AD24" s="141">
        <v>40.137</v>
      </c>
      <c r="AE24" s="141">
        <v>39.880000000000003</v>
      </c>
      <c r="AF24" s="141">
        <v>39.677</v>
      </c>
      <c r="AG24" s="141">
        <v>39.304000000000002</v>
      </c>
      <c r="AH24" s="141">
        <v>39.548999999999999</v>
      </c>
      <c r="AI24" s="141">
        <v>39.569000000000003</v>
      </c>
      <c r="AJ24" s="141">
        <v>39.826000000000001</v>
      </c>
      <c r="AK24" s="141">
        <v>40.1</v>
      </c>
      <c r="AL24" s="141">
        <v>39.39</v>
      </c>
      <c r="AM24" s="141">
        <v>39.680999999999997</v>
      </c>
      <c r="AN24" s="141">
        <v>39.283000000000001</v>
      </c>
      <c r="AO24" s="141">
        <v>39.661999999999999</v>
      </c>
      <c r="AP24" s="141">
        <v>39.365000000000002</v>
      </c>
      <c r="AQ24" s="141">
        <v>39.783000000000001</v>
      </c>
      <c r="AR24" s="141">
        <v>40.079000000000001</v>
      </c>
      <c r="AS24" s="141">
        <v>39.613</v>
      </c>
      <c r="AT24" s="141">
        <v>39.71</v>
      </c>
      <c r="AU24" s="141">
        <v>40.040999999999997</v>
      </c>
      <c r="AV24" s="141">
        <v>39.588000000000001</v>
      </c>
      <c r="AW24" s="142">
        <v>39.944000000000003</v>
      </c>
    </row>
    <row r="25" spans="1:49" s="2" customFormat="1" ht="24.9" customHeight="1">
      <c r="A25" s="507"/>
      <c r="B25" s="513"/>
      <c r="C25" s="538"/>
      <c r="D25" s="123">
        <f>COUNTIF(AH5:AH134,"&gt;00")+1</f>
        <v>54</v>
      </c>
      <c r="E25" s="116">
        <f t="shared" si="2"/>
        <v>1437</v>
      </c>
      <c r="F25" s="128">
        <f>MIN(AH5:AH136)</f>
        <v>39.293999999999997</v>
      </c>
      <c r="G25" s="103">
        <f>AVERAGE(AH5:AH136)</f>
        <v>39.65422641509435</v>
      </c>
      <c r="H25" s="104">
        <f t="shared" si="0"/>
        <v>0.3602264150943526</v>
      </c>
      <c r="I25" s="536"/>
      <c r="J25" s="505"/>
      <c r="K25" s="503"/>
      <c r="L25" s="159">
        <v>151.43799999999999</v>
      </c>
      <c r="M25" s="162"/>
      <c r="N25" s="44"/>
      <c r="P25" s="140">
        <v>40.023000000000003</v>
      </c>
      <c r="Q25" s="141">
        <v>40.32</v>
      </c>
      <c r="R25" s="141">
        <v>40.018000000000001</v>
      </c>
      <c r="S25" s="141">
        <v>40.158999999999999</v>
      </c>
      <c r="T25" s="141">
        <v>40.418999999999997</v>
      </c>
      <c r="U25" s="141">
        <v>40.076999999999998</v>
      </c>
      <c r="V25" s="141">
        <v>40.149000000000001</v>
      </c>
      <c r="W25" s="143"/>
      <c r="X25" s="141">
        <v>40.155000000000001</v>
      </c>
      <c r="Y25" s="141">
        <v>39.688000000000002</v>
      </c>
      <c r="Z25" s="141">
        <v>39.649000000000001</v>
      </c>
      <c r="AA25" s="141">
        <v>39.716000000000001</v>
      </c>
      <c r="AB25" s="141">
        <v>39.76</v>
      </c>
      <c r="AC25" s="141">
        <v>40.012999999999998</v>
      </c>
      <c r="AD25" s="141">
        <v>40.332999999999998</v>
      </c>
      <c r="AE25" s="141">
        <v>39.840000000000003</v>
      </c>
      <c r="AF25" s="141">
        <v>39.488999999999997</v>
      </c>
      <c r="AG25" s="141">
        <v>39.332000000000001</v>
      </c>
      <c r="AH25" s="141">
        <v>39.393000000000001</v>
      </c>
      <c r="AI25" s="141">
        <v>40.222999999999999</v>
      </c>
      <c r="AJ25" s="141">
        <v>40.122</v>
      </c>
      <c r="AK25" s="141">
        <v>39.83</v>
      </c>
      <c r="AL25" s="141">
        <v>39.386000000000003</v>
      </c>
      <c r="AM25" s="141">
        <v>39.481000000000002</v>
      </c>
      <c r="AN25" s="141">
        <v>39.64</v>
      </c>
      <c r="AO25" s="141">
        <v>39.46</v>
      </c>
      <c r="AP25" s="141">
        <v>39.514000000000003</v>
      </c>
      <c r="AQ25" s="141">
        <v>39.692999999999998</v>
      </c>
      <c r="AR25" s="141">
        <v>40.271999999999998</v>
      </c>
      <c r="AS25" s="141">
        <v>39.720999999999997</v>
      </c>
      <c r="AT25" s="141">
        <v>39.573</v>
      </c>
      <c r="AU25" s="141">
        <v>40.555</v>
      </c>
      <c r="AV25" s="141">
        <v>39.472999999999999</v>
      </c>
      <c r="AW25" s="142">
        <v>39.5</v>
      </c>
    </row>
    <row r="26" spans="1:49" s="2" customFormat="1" ht="24.9" customHeight="1">
      <c r="A26" s="53">
        <v>18</v>
      </c>
      <c r="B26" s="298" t="s">
        <v>172</v>
      </c>
      <c r="C26" s="55">
        <v>1</v>
      </c>
      <c r="D26" s="123">
        <f>COUNTIF(AI5:AI134,"&gt;00")+1</f>
        <v>31</v>
      </c>
      <c r="E26" s="116">
        <f t="shared" si="2"/>
        <v>1468</v>
      </c>
      <c r="F26" s="128">
        <f>MIN(AI5:AI136)</f>
        <v>39.475999999999999</v>
      </c>
      <c r="G26" s="103">
        <f>AVERAGE(AI5:AI136)</f>
        <v>39.873900000000006</v>
      </c>
      <c r="H26" s="104">
        <f t="shared" si="0"/>
        <v>0.39790000000000703</v>
      </c>
      <c r="I26" s="84">
        <v>0.71037037037037043</v>
      </c>
      <c r="J26" s="86">
        <f>I26-I24</f>
        <v>1.5590277777777883E-2</v>
      </c>
      <c r="K26" s="155">
        <f>J26+K23</f>
        <v>0.1425231481481482</v>
      </c>
      <c r="L26" s="159">
        <v>142.90100000000001</v>
      </c>
      <c r="M26" s="162"/>
      <c r="N26" s="44"/>
      <c r="P26" s="140">
        <v>40.158999999999999</v>
      </c>
      <c r="Q26" s="141">
        <v>40.466999999999999</v>
      </c>
      <c r="R26" s="141">
        <v>40.115000000000002</v>
      </c>
      <c r="S26" s="141">
        <v>40.286999999999999</v>
      </c>
      <c r="T26" s="141">
        <v>40.320999999999998</v>
      </c>
      <c r="U26" s="141">
        <v>39.927</v>
      </c>
      <c r="V26" s="141">
        <v>39.984000000000002</v>
      </c>
      <c r="W26" s="143"/>
      <c r="X26" s="141">
        <v>40.226999999999997</v>
      </c>
      <c r="Y26" s="141">
        <v>39.878999999999998</v>
      </c>
      <c r="Z26" s="141">
        <v>39.412999999999997</v>
      </c>
      <c r="AA26" s="141">
        <v>39.893999999999998</v>
      </c>
      <c r="AB26" s="141">
        <v>39.880000000000003</v>
      </c>
      <c r="AC26" s="141">
        <v>40.674999999999997</v>
      </c>
      <c r="AD26" s="141">
        <v>39.899000000000001</v>
      </c>
      <c r="AE26" s="141">
        <v>39.773000000000003</v>
      </c>
      <c r="AF26" s="141">
        <v>39.588000000000001</v>
      </c>
      <c r="AG26" s="141">
        <v>39.423000000000002</v>
      </c>
      <c r="AH26" s="141">
        <v>39.4</v>
      </c>
      <c r="AI26" s="141">
        <v>39.500999999999998</v>
      </c>
      <c r="AJ26" s="141">
        <v>42.23</v>
      </c>
      <c r="AK26" s="141">
        <v>40.051000000000002</v>
      </c>
      <c r="AL26" s="141">
        <v>39.484000000000002</v>
      </c>
      <c r="AM26" s="141">
        <v>39.651000000000003</v>
      </c>
      <c r="AN26" s="141">
        <v>39.423000000000002</v>
      </c>
      <c r="AO26" s="141">
        <v>39.404000000000003</v>
      </c>
      <c r="AP26" s="141">
        <v>39.262</v>
      </c>
      <c r="AQ26" s="141">
        <v>39.664000000000001</v>
      </c>
      <c r="AR26" s="141">
        <v>40.122999999999998</v>
      </c>
      <c r="AS26" s="141">
        <v>39.671999999999997</v>
      </c>
      <c r="AT26" s="141">
        <v>39.475000000000001</v>
      </c>
      <c r="AU26" s="141">
        <v>40.113</v>
      </c>
      <c r="AV26" s="141">
        <v>39.670999999999999</v>
      </c>
      <c r="AW26" s="142">
        <v>39.301000000000002</v>
      </c>
    </row>
    <row r="27" spans="1:49" s="2" customFormat="1" ht="24.9" customHeight="1">
      <c r="A27" s="53">
        <v>19</v>
      </c>
      <c r="B27" s="298" t="s">
        <v>172</v>
      </c>
      <c r="C27" s="55">
        <v>13</v>
      </c>
      <c r="D27" s="123">
        <f>COUNTIF(AJ5:AJ134,"&gt;00")+1</f>
        <v>38</v>
      </c>
      <c r="E27" s="116">
        <f t="shared" si="2"/>
        <v>1506</v>
      </c>
      <c r="F27" s="128">
        <f>MIN(AJ5:AJ136)</f>
        <v>39.671999999999997</v>
      </c>
      <c r="G27" s="103">
        <f>AVERAGE(AJ5:AJ136)</f>
        <v>40.120999999999988</v>
      </c>
      <c r="H27" s="104">
        <f t="shared" si="0"/>
        <v>0.44899999999999096</v>
      </c>
      <c r="I27" s="84">
        <v>0.72921296296296301</v>
      </c>
      <c r="J27" s="86">
        <f t="shared" si="1"/>
        <v>1.8842592592592577E-2</v>
      </c>
      <c r="K27" s="155">
        <f>J27+K26</f>
        <v>0.16136574074074078</v>
      </c>
      <c r="L27" s="159">
        <v>143.70400000000001</v>
      </c>
      <c r="M27" s="162"/>
      <c r="N27" s="44"/>
      <c r="P27" s="140">
        <v>40.061999999999998</v>
      </c>
      <c r="Q27" s="141">
        <v>40.322000000000003</v>
      </c>
      <c r="R27" s="141">
        <v>40.055</v>
      </c>
      <c r="S27" s="141">
        <v>40.139000000000003</v>
      </c>
      <c r="T27" s="141">
        <v>40.393000000000001</v>
      </c>
      <c r="U27" s="141">
        <v>39.935000000000002</v>
      </c>
      <c r="V27" s="141">
        <v>40.009</v>
      </c>
      <c r="W27" s="143"/>
      <c r="X27" s="141">
        <v>39.953000000000003</v>
      </c>
      <c r="Y27" s="141">
        <v>39.933</v>
      </c>
      <c r="Z27" s="141">
        <v>39.323999999999998</v>
      </c>
      <c r="AA27" s="141">
        <v>39.744</v>
      </c>
      <c r="AB27" s="141">
        <v>39.716999999999999</v>
      </c>
      <c r="AC27" s="141">
        <v>40.771999999999998</v>
      </c>
      <c r="AD27" s="141">
        <v>39.755000000000003</v>
      </c>
      <c r="AE27" s="141">
        <v>40.11</v>
      </c>
      <c r="AF27" s="141">
        <v>39.584000000000003</v>
      </c>
      <c r="AG27" s="141">
        <v>39.463999999999999</v>
      </c>
      <c r="AH27" s="141">
        <v>39.595999999999997</v>
      </c>
      <c r="AI27" s="141">
        <v>39.488999999999997</v>
      </c>
      <c r="AJ27" s="141">
        <v>40.630000000000003</v>
      </c>
      <c r="AK27" s="141">
        <v>40.066000000000003</v>
      </c>
      <c r="AL27" s="141">
        <v>39.514000000000003</v>
      </c>
      <c r="AM27" s="141">
        <v>39.581000000000003</v>
      </c>
      <c r="AN27" s="141">
        <v>39.832999999999998</v>
      </c>
      <c r="AO27" s="141">
        <v>39.533999999999999</v>
      </c>
      <c r="AP27" s="141">
        <v>39.259</v>
      </c>
      <c r="AQ27" s="141">
        <v>39.881999999999998</v>
      </c>
      <c r="AR27" s="141">
        <v>39.831000000000003</v>
      </c>
      <c r="AS27" s="141">
        <v>39.734999999999999</v>
      </c>
      <c r="AT27" s="141">
        <v>40.040999999999997</v>
      </c>
      <c r="AU27" s="141">
        <v>39.799999999999997</v>
      </c>
      <c r="AV27" s="141">
        <v>39.536999999999999</v>
      </c>
      <c r="AW27" s="142">
        <v>39.600999999999999</v>
      </c>
    </row>
    <row r="28" spans="1:49" s="2" customFormat="1" ht="24.9" customHeight="1">
      <c r="A28" s="53">
        <v>20</v>
      </c>
      <c r="B28" s="298" t="s">
        <v>170</v>
      </c>
      <c r="C28" s="55">
        <v>9</v>
      </c>
      <c r="D28" s="123">
        <f>COUNTIF(AK5:AK134,"&gt;00")+1</f>
        <v>33</v>
      </c>
      <c r="E28" s="116">
        <f t="shared" si="2"/>
        <v>1539</v>
      </c>
      <c r="F28" s="128">
        <f>MIN(AK5:AK136)</f>
        <v>39.83</v>
      </c>
      <c r="G28" s="103">
        <f>AVERAGE(AK5:AK136)</f>
        <v>40.239656250000003</v>
      </c>
      <c r="H28" s="104">
        <f t="shared" si="0"/>
        <v>0.40965625000000472</v>
      </c>
      <c r="I28" s="130">
        <v>0.74576388888888889</v>
      </c>
      <c r="J28" s="89">
        <f t="shared" si="1"/>
        <v>1.6550925925925886E-2</v>
      </c>
      <c r="K28" s="152">
        <f>J28+K22</f>
        <v>0.17550925925925923</v>
      </c>
      <c r="L28" s="159">
        <v>143.76</v>
      </c>
      <c r="M28" s="162"/>
      <c r="N28" s="44"/>
      <c r="P28" s="140">
        <v>40.075000000000003</v>
      </c>
      <c r="Q28" s="141">
        <v>40.273000000000003</v>
      </c>
      <c r="R28" s="141">
        <v>40.073</v>
      </c>
      <c r="S28" s="141">
        <v>40.552</v>
      </c>
      <c r="T28" s="141">
        <v>40.343000000000004</v>
      </c>
      <c r="U28" s="141">
        <v>40.088000000000001</v>
      </c>
      <c r="V28" s="141">
        <v>40.090000000000003</v>
      </c>
      <c r="W28" s="143"/>
      <c r="X28" s="141">
        <v>40.085000000000001</v>
      </c>
      <c r="Y28" s="141">
        <v>40.023000000000003</v>
      </c>
      <c r="Z28" s="141">
        <v>39.405999999999999</v>
      </c>
      <c r="AA28" s="141">
        <v>39.819000000000003</v>
      </c>
      <c r="AB28" s="141">
        <v>40.040999999999997</v>
      </c>
      <c r="AC28" s="141">
        <v>39.914999999999999</v>
      </c>
      <c r="AD28" s="141">
        <v>40.017000000000003</v>
      </c>
      <c r="AE28" s="141">
        <v>40.002000000000002</v>
      </c>
      <c r="AF28" s="141">
        <v>39.703000000000003</v>
      </c>
      <c r="AG28" s="141">
        <v>39.274999999999999</v>
      </c>
      <c r="AH28" s="141">
        <v>40.323</v>
      </c>
      <c r="AI28" s="141">
        <v>39.517000000000003</v>
      </c>
      <c r="AJ28" s="141">
        <v>40.183</v>
      </c>
      <c r="AK28" s="141">
        <v>40.020000000000003</v>
      </c>
      <c r="AL28" s="141">
        <v>39.905999999999999</v>
      </c>
      <c r="AM28" s="141">
        <v>39.594000000000001</v>
      </c>
      <c r="AN28" s="141">
        <v>39.677999999999997</v>
      </c>
      <c r="AO28" s="141">
        <v>39.643000000000001</v>
      </c>
      <c r="AP28" s="141">
        <v>39.311</v>
      </c>
      <c r="AQ28" s="141">
        <v>39.927</v>
      </c>
      <c r="AR28" s="141">
        <v>39.859000000000002</v>
      </c>
      <c r="AS28" s="141">
        <v>39.805</v>
      </c>
      <c r="AT28" s="141">
        <v>39.631999999999998</v>
      </c>
      <c r="AU28" s="141">
        <v>39.828000000000003</v>
      </c>
      <c r="AV28" s="141">
        <v>39.506</v>
      </c>
      <c r="AW28" s="142">
        <v>39.475999999999999</v>
      </c>
    </row>
    <row r="29" spans="1:49" s="2" customFormat="1" ht="24.9" customHeight="1">
      <c r="A29" s="53">
        <v>21</v>
      </c>
      <c r="B29" s="380" t="s">
        <v>167</v>
      </c>
      <c r="C29" s="54">
        <v>4</v>
      </c>
      <c r="D29" s="123">
        <f>COUNTIF(AL5:AL134,"&gt;00")+1</f>
        <v>34</v>
      </c>
      <c r="E29" s="116">
        <f t="shared" si="2"/>
        <v>1573</v>
      </c>
      <c r="F29" s="128">
        <f>MIN(AL5:AL136)</f>
        <v>39.286000000000001</v>
      </c>
      <c r="G29" s="103">
        <f>AVERAGE(AL5:AL136)</f>
        <v>39.507878787878795</v>
      </c>
      <c r="H29" s="104">
        <f t="shared" si="0"/>
        <v>0.22187878787879356</v>
      </c>
      <c r="I29" s="130">
        <v>0.76253472222222218</v>
      </c>
      <c r="J29" s="131">
        <f t="shared" si="1"/>
        <v>1.677083333333329E-2</v>
      </c>
      <c r="K29" s="152">
        <f>J29+K24</f>
        <v>0.21641203703703699</v>
      </c>
      <c r="L29" s="161">
        <v>140.679</v>
      </c>
      <c r="M29" s="162"/>
      <c r="N29" s="44"/>
      <c r="P29" s="140">
        <v>39.987000000000002</v>
      </c>
      <c r="Q29" s="141">
        <v>40.338999999999999</v>
      </c>
      <c r="R29" s="141">
        <v>40.22</v>
      </c>
      <c r="S29" s="141">
        <v>40.566000000000003</v>
      </c>
      <c r="T29" s="141">
        <v>40.357999999999997</v>
      </c>
      <c r="U29" s="141">
        <v>40.021999999999998</v>
      </c>
      <c r="V29" s="141">
        <v>40.643999999999998</v>
      </c>
      <c r="W29" s="143"/>
      <c r="X29" s="141">
        <v>40.08</v>
      </c>
      <c r="Y29" s="141">
        <v>40.079000000000001</v>
      </c>
      <c r="Z29" s="141">
        <v>39.590000000000003</v>
      </c>
      <c r="AA29" s="141">
        <v>40.043999999999997</v>
      </c>
      <c r="AB29" s="141">
        <v>40.47</v>
      </c>
      <c r="AC29" s="141">
        <v>39.973999999999997</v>
      </c>
      <c r="AD29" s="141">
        <v>39.738999999999997</v>
      </c>
      <c r="AE29" s="141">
        <v>39.688000000000002</v>
      </c>
      <c r="AF29" s="141">
        <v>39.459000000000003</v>
      </c>
      <c r="AG29" s="141">
        <v>39.9</v>
      </c>
      <c r="AH29" s="141">
        <v>40.091000000000001</v>
      </c>
      <c r="AI29" s="141">
        <v>39.475999999999999</v>
      </c>
      <c r="AJ29" s="141">
        <v>40.082999999999998</v>
      </c>
      <c r="AK29" s="141">
        <v>40.433</v>
      </c>
      <c r="AL29" s="141">
        <v>39.433999999999997</v>
      </c>
      <c r="AM29" s="141">
        <v>39.494999999999997</v>
      </c>
      <c r="AN29" s="141">
        <v>39.762</v>
      </c>
      <c r="AO29" s="141">
        <v>39.313000000000002</v>
      </c>
      <c r="AP29" s="141">
        <v>39.177</v>
      </c>
      <c r="AQ29" s="141">
        <v>39.686999999999998</v>
      </c>
      <c r="AR29" s="141">
        <v>39.975000000000001</v>
      </c>
      <c r="AS29" s="141">
        <v>39.697000000000003</v>
      </c>
      <c r="AT29" s="141">
        <v>39.558</v>
      </c>
      <c r="AU29" s="141">
        <v>39.835000000000001</v>
      </c>
      <c r="AV29" s="141">
        <v>39.466999999999999</v>
      </c>
      <c r="AW29" s="142">
        <v>39.372</v>
      </c>
    </row>
    <row r="30" spans="1:49" s="2" customFormat="1" ht="24.9" customHeight="1">
      <c r="A30" s="53">
        <v>22</v>
      </c>
      <c r="B30" s="376" t="s">
        <v>167</v>
      </c>
      <c r="C30" s="55">
        <v>7</v>
      </c>
      <c r="D30" s="123">
        <f>COUNTIF(AM5:AM134,"&gt;00")+1</f>
        <v>28</v>
      </c>
      <c r="E30" s="116">
        <f t="shared" si="2"/>
        <v>1601</v>
      </c>
      <c r="F30" s="128">
        <f>MIN(AM5:AM136)</f>
        <v>39.470999999999997</v>
      </c>
      <c r="G30" s="103">
        <f>AVERAGE(AM5:AM136)</f>
        <v>39.727407407407405</v>
      </c>
      <c r="H30" s="104">
        <f t="shared" si="0"/>
        <v>0.25640740740740853</v>
      </c>
      <c r="I30" s="84">
        <v>0.77657407407407408</v>
      </c>
      <c r="J30" s="87">
        <f t="shared" si="1"/>
        <v>1.40393518518519E-2</v>
      </c>
      <c r="K30" s="155">
        <f>J30+K29</f>
        <v>0.23045138888888889</v>
      </c>
      <c r="L30" s="159">
        <v>142.52600000000001</v>
      </c>
      <c r="M30" s="162"/>
      <c r="N30" s="44"/>
      <c r="P30" s="140">
        <v>39.997999999999998</v>
      </c>
      <c r="Q30" s="141">
        <v>40.439</v>
      </c>
      <c r="R30" s="141">
        <v>40.192</v>
      </c>
      <c r="S30" s="141">
        <v>40.270000000000003</v>
      </c>
      <c r="T30" s="141">
        <v>40.658999999999999</v>
      </c>
      <c r="U30" s="141">
        <v>41.051000000000002</v>
      </c>
      <c r="V30" s="141">
        <v>40.347999999999999</v>
      </c>
      <c r="W30" s="143"/>
      <c r="X30" s="141">
        <v>40.198</v>
      </c>
      <c r="Y30" s="141">
        <v>40.052</v>
      </c>
      <c r="Z30" s="141">
        <v>39.4</v>
      </c>
      <c r="AA30" s="141">
        <v>40.17</v>
      </c>
      <c r="AB30" s="141">
        <v>41.082999999999998</v>
      </c>
      <c r="AC30" s="141">
        <v>40.079000000000001</v>
      </c>
      <c r="AD30" s="141">
        <v>39.948</v>
      </c>
      <c r="AE30" s="141">
        <v>39.901000000000003</v>
      </c>
      <c r="AF30" s="141">
        <v>39.351999999999997</v>
      </c>
      <c r="AG30" s="141">
        <v>39.69</v>
      </c>
      <c r="AH30" s="141">
        <v>39.481000000000002</v>
      </c>
      <c r="AI30" s="141">
        <v>39.587000000000003</v>
      </c>
      <c r="AJ30" s="141">
        <v>39.826000000000001</v>
      </c>
      <c r="AK30" s="141">
        <v>40.042999999999999</v>
      </c>
      <c r="AL30" s="141">
        <v>39.402000000000001</v>
      </c>
      <c r="AM30" s="141">
        <v>39.552999999999997</v>
      </c>
      <c r="AN30" s="141">
        <v>40.463000000000001</v>
      </c>
      <c r="AO30" s="141">
        <v>39.414999999999999</v>
      </c>
      <c r="AP30" s="141">
        <v>39.204000000000001</v>
      </c>
      <c r="AQ30" s="141">
        <v>39.613999999999997</v>
      </c>
      <c r="AR30" s="141">
        <v>40.1</v>
      </c>
      <c r="AS30" s="141">
        <v>39.677</v>
      </c>
      <c r="AT30" s="141">
        <v>39.78</v>
      </c>
      <c r="AU30" s="141">
        <v>40.533000000000001</v>
      </c>
      <c r="AV30" s="141">
        <v>39.685000000000002</v>
      </c>
      <c r="AW30" s="142">
        <v>39.658000000000001</v>
      </c>
    </row>
    <row r="31" spans="1:49" s="2" customFormat="1" ht="24.9" customHeight="1">
      <c r="A31" s="51">
        <v>23</v>
      </c>
      <c r="B31" s="381" t="s">
        <v>170</v>
      </c>
      <c r="C31" s="39">
        <v>4</v>
      </c>
      <c r="D31" s="123">
        <f>COUNTIF(AN5:AN134,"&gt;00")+1</f>
        <v>27</v>
      </c>
      <c r="E31" s="116">
        <f t="shared" si="2"/>
        <v>1628</v>
      </c>
      <c r="F31" s="128">
        <f>MIN(AN5:AN136)</f>
        <v>39.283000000000001</v>
      </c>
      <c r="G31" s="103">
        <f>AVERAGE(AN5:AN136)</f>
        <v>39.748923076923077</v>
      </c>
      <c r="H31" s="104">
        <f t="shared" si="0"/>
        <v>0.465923076923076</v>
      </c>
      <c r="I31" s="85">
        <v>0.79017361111111117</v>
      </c>
      <c r="J31" s="89">
        <f t="shared" si="1"/>
        <v>1.359953703703709E-2</v>
      </c>
      <c r="K31" s="152">
        <f>J31+K28</f>
        <v>0.18910879629629632</v>
      </c>
      <c r="L31" s="159">
        <v>142.44900000000001</v>
      </c>
      <c r="M31" s="162"/>
      <c r="N31" s="44"/>
      <c r="P31" s="140">
        <v>40.188000000000002</v>
      </c>
      <c r="Q31" s="141">
        <v>40.305</v>
      </c>
      <c r="R31" s="141">
        <v>40.109000000000002</v>
      </c>
      <c r="S31" s="141">
        <v>40.299999999999997</v>
      </c>
      <c r="T31" s="141">
        <v>40.527000000000001</v>
      </c>
      <c r="U31" s="141">
        <v>40.104999999999997</v>
      </c>
      <c r="V31" s="141">
        <v>40.253999999999998</v>
      </c>
      <c r="W31" s="143"/>
      <c r="X31" s="141">
        <v>40.136000000000003</v>
      </c>
      <c r="Y31" s="141">
        <v>39.726999999999997</v>
      </c>
      <c r="Z31" s="141">
        <v>39.313000000000002</v>
      </c>
      <c r="AA31" s="141">
        <v>40.222999999999999</v>
      </c>
      <c r="AB31" s="141">
        <v>40.756999999999998</v>
      </c>
      <c r="AC31" s="141">
        <v>41.167000000000002</v>
      </c>
      <c r="AD31" s="141">
        <v>39.863999999999997</v>
      </c>
      <c r="AE31" s="141">
        <v>39.747</v>
      </c>
      <c r="AF31" s="141">
        <v>39.401000000000003</v>
      </c>
      <c r="AG31" s="141">
        <v>39.521000000000001</v>
      </c>
      <c r="AH31" s="141">
        <v>39.451000000000001</v>
      </c>
      <c r="AI31" s="141">
        <v>39.749000000000002</v>
      </c>
      <c r="AJ31" s="141">
        <v>39.975000000000001</v>
      </c>
      <c r="AK31" s="141">
        <v>39.834000000000003</v>
      </c>
      <c r="AL31" s="141">
        <v>39.359000000000002</v>
      </c>
      <c r="AM31" s="141">
        <v>39.912999999999997</v>
      </c>
      <c r="AO31" s="141">
        <v>39.533000000000001</v>
      </c>
      <c r="AP31" s="141">
        <v>39.369</v>
      </c>
      <c r="AQ31" s="141">
        <v>39.887</v>
      </c>
      <c r="AR31" s="141">
        <v>40.218000000000004</v>
      </c>
      <c r="AS31" s="141">
        <v>39.792000000000002</v>
      </c>
      <c r="AT31" s="141">
        <v>39.664000000000001</v>
      </c>
      <c r="AU31" s="141">
        <v>40.192999999999998</v>
      </c>
      <c r="AV31" s="141">
        <v>39.432000000000002</v>
      </c>
      <c r="AW31" s="142">
        <v>39.481999999999999</v>
      </c>
    </row>
    <row r="32" spans="1:49" s="2" customFormat="1" ht="24.9" customHeight="1">
      <c r="A32" s="51">
        <v>24</v>
      </c>
      <c r="B32" s="381" t="s">
        <v>170</v>
      </c>
      <c r="C32" s="39">
        <v>1</v>
      </c>
      <c r="D32" s="123">
        <f>COUNTIF(AO5:AO134,"&gt;00")+1</f>
        <v>29</v>
      </c>
      <c r="E32" s="116">
        <f t="shared" si="2"/>
        <v>1657</v>
      </c>
      <c r="F32" s="128">
        <f>MIN(AO5:AO136)</f>
        <v>39.313000000000002</v>
      </c>
      <c r="G32" s="103">
        <f>AVERAGE(AO5:AO136)</f>
        <v>39.646607142857135</v>
      </c>
      <c r="H32" s="104">
        <f t="shared" si="0"/>
        <v>0.333607142857133</v>
      </c>
      <c r="I32" s="85">
        <v>0.8046875</v>
      </c>
      <c r="J32" s="89">
        <f t="shared" si="1"/>
        <v>1.4513888888888826E-2</v>
      </c>
      <c r="K32" s="152">
        <f>J32+K31</f>
        <v>0.20362268518518514</v>
      </c>
      <c r="L32" s="159">
        <v>142.369</v>
      </c>
      <c r="M32" s="162"/>
      <c r="N32" s="44"/>
      <c r="P32" s="140">
        <v>40.098999999999997</v>
      </c>
      <c r="Q32" s="141">
        <v>40.210999999999999</v>
      </c>
      <c r="R32" s="141">
        <v>39.966000000000001</v>
      </c>
      <c r="S32" s="141">
        <v>40.204999999999998</v>
      </c>
      <c r="T32" s="141">
        <v>40.314</v>
      </c>
      <c r="U32" s="141">
        <v>40.213999999999999</v>
      </c>
      <c r="V32" s="141">
        <v>40.180999999999997</v>
      </c>
      <c r="W32" s="143"/>
      <c r="X32" s="141">
        <v>40.337000000000003</v>
      </c>
      <c r="Y32" s="141">
        <v>39.887999999999998</v>
      </c>
      <c r="Z32" s="141">
        <v>39.475000000000001</v>
      </c>
      <c r="AA32" s="141">
        <v>39.996000000000002</v>
      </c>
      <c r="AB32" s="141">
        <v>40.197000000000003</v>
      </c>
      <c r="AC32" s="141">
        <v>40.421999999999997</v>
      </c>
      <c r="AD32" s="141">
        <v>39.979999999999997</v>
      </c>
      <c r="AE32" s="141">
        <v>39.671999999999997</v>
      </c>
      <c r="AF32" s="141">
        <v>39.658000000000001</v>
      </c>
      <c r="AG32" s="141">
        <v>39.399000000000001</v>
      </c>
      <c r="AH32" s="141">
        <v>39.475000000000001</v>
      </c>
      <c r="AI32" s="141">
        <v>39.82</v>
      </c>
      <c r="AJ32" s="141">
        <v>41.03</v>
      </c>
      <c r="AK32" s="141">
        <v>39.872</v>
      </c>
      <c r="AL32" s="141">
        <v>39.465000000000003</v>
      </c>
      <c r="AN32" s="43"/>
      <c r="AO32" s="141">
        <v>39.594999999999999</v>
      </c>
      <c r="AP32" s="141">
        <v>39.265000000000001</v>
      </c>
      <c r="AQ32" s="141">
        <v>39.741</v>
      </c>
      <c r="AS32" s="141">
        <v>39.633000000000003</v>
      </c>
      <c r="AT32" s="141">
        <v>39.587000000000003</v>
      </c>
      <c r="AU32" s="141">
        <v>40.36</v>
      </c>
      <c r="AV32" s="141">
        <v>39.43</v>
      </c>
      <c r="AW32" s="142">
        <v>39.195</v>
      </c>
    </row>
    <row r="33" spans="1:49" s="2" customFormat="1" ht="24.9" customHeight="1">
      <c r="A33" s="51">
        <v>25</v>
      </c>
      <c r="B33" s="381" t="s">
        <v>167</v>
      </c>
      <c r="C33" s="39">
        <v>6</v>
      </c>
      <c r="D33" s="123">
        <f>COUNTIF(AP5:AP134,"&gt;00")+1</f>
        <v>47</v>
      </c>
      <c r="E33" s="116">
        <f t="shared" si="2"/>
        <v>1704</v>
      </c>
      <c r="F33" s="388">
        <f>MIN(AP5:AP136)</f>
        <v>39.177</v>
      </c>
      <c r="G33" s="103">
        <f>AVERAGE(AP5:AP136)</f>
        <v>39.455195652173913</v>
      </c>
      <c r="H33" s="104">
        <f t="shared" si="0"/>
        <v>0.27819565217391329</v>
      </c>
      <c r="I33" s="85">
        <v>0.82732638888888888</v>
      </c>
      <c r="J33" s="89">
        <f t="shared" si="1"/>
        <v>2.2638888888888875E-2</v>
      </c>
      <c r="K33" s="152">
        <f>J33+K30</f>
        <v>0.25309027777777776</v>
      </c>
      <c r="L33" s="159">
        <v>142.94399999999999</v>
      </c>
      <c r="M33" s="162"/>
      <c r="N33" s="44"/>
      <c r="P33" s="140">
        <v>39.914999999999999</v>
      </c>
      <c r="Q33" s="141">
        <v>40.286999999999999</v>
      </c>
      <c r="R33" s="141">
        <v>40.031999999999996</v>
      </c>
      <c r="S33" s="141">
        <v>40.267000000000003</v>
      </c>
      <c r="T33" s="141">
        <v>40.337000000000003</v>
      </c>
      <c r="U33" s="141">
        <v>39.915999999999997</v>
      </c>
      <c r="V33" s="141">
        <v>40.106000000000002</v>
      </c>
      <c r="W33" s="143"/>
      <c r="X33" s="141">
        <v>40.076999999999998</v>
      </c>
      <c r="Y33" s="141">
        <v>39.895000000000003</v>
      </c>
      <c r="Z33" s="141">
        <v>39.881</v>
      </c>
      <c r="AA33" s="141">
        <v>39.872999999999998</v>
      </c>
      <c r="AB33" s="141">
        <v>39.713000000000001</v>
      </c>
      <c r="AC33" s="141">
        <v>39.686</v>
      </c>
      <c r="AD33" s="141">
        <v>40.259</v>
      </c>
      <c r="AE33" s="141">
        <v>40.033000000000001</v>
      </c>
      <c r="AF33" s="141">
        <v>39.914000000000001</v>
      </c>
      <c r="AG33" s="141">
        <v>39.418999999999997</v>
      </c>
      <c r="AH33" s="141">
        <v>39.433</v>
      </c>
      <c r="AI33" s="141">
        <v>39.579000000000001</v>
      </c>
      <c r="AJ33" s="141">
        <v>39.948999999999998</v>
      </c>
      <c r="AK33" s="141">
        <v>40.058999999999997</v>
      </c>
      <c r="AL33" s="141">
        <v>39.466999999999999</v>
      </c>
      <c r="AM33" s="43"/>
      <c r="AN33" s="43"/>
      <c r="AP33" s="141">
        <v>39.509</v>
      </c>
      <c r="AQ33" s="141">
        <v>39.866999999999997</v>
      </c>
      <c r="AR33" s="43"/>
      <c r="AS33" s="141">
        <v>39.884999999999998</v>
      </c>
      <c r="AT33" s="141">
        <v>39.753</v>
      </c>
      <c r="AU33" s="141">
        <v>40.234000000000002</v>
      </c>
      <c r="AV33" s="141">
        <v>39.572000000000003</v>
      </c>
      <c r="AW33" s="142">
        <v>39.481000000000002</v>
      </c>
    </row>
    <row r="34" spans="1:49" s="2" customFormat="1" ht="24.9" customHeight="1">
      <c r="A34" s="51">
        <v>26</v>
      </c>
      <c r="B34" s="381" t="s">
        <v>172</v>
      </c>
      <c r="C34" s="39">
        <v>69</v>
      </c>
      <c r="D34" s="123">
        <f>COUNTIF(AQ5:AQ134,"&gt;00")+1</f>
        <v>36</v>
      </c>
      <c r="E34" s="116">
        <f t="shared" si="2"/>
        <v>1740</v>
      </c>
      <c r="F34" s="128">
        <f>MIN(AQ5:AQ136)</f>
        <v>39.613999999999997</v>
      </c>
      <c r="G34" s="103">
        <f>AVERAGE(AQ5:AQ136)</f>
        <v>39.95831428571428</v>
      </c>
      <c r="H34" s="104">
        <f t="shared" si="0"/>
        <v>0.34431428571428313</v>
      </c>
      <c r="I34" s="85">
        <v>0.84517361111111111</v>
      </c>
      <c r="J34" s="89">
        <f t="shared" si="1"/>
        <v>1.7847222222222237E-2</v>
      </c>
      <c r="K34" s="152">
        <f>J34+K27</f>
        <v>0.17921296296296302</v>
      </c>
      <c r="L34" s="159">
        <v>141.07599999999999</v>
      </c>
      <c r="M34" s="162"/>
      <c r="N34" s="44"/>
      <c r="P34" s="140">
        <v>39.884</v>
      </c>
      <c r="Q34" s="141">
        <v>40.26</v>
      </c>
      <c r="R34" s="141">
        <v>40.314</v>
      </c>
      <c r="S34" s="141">
        <v>40.159999999999997</v>
      </c>
      <c r="T34" s="141">
        <v>40.479999999999997</v>
      </c>
      <c r="U34" s="141">
        <v>41.018999999999998</v>
      </c>
      <c r="V34" s="141">
        <v>40.113999999999997</v>
      </c>
      <c r="W34" s="143"/>
      <c r="X34" s="141">
        <v>40.289000000000001</v>
      </c>
      <c r="Y34" s="141">
        <v>39.984000000000002</v>
      </c>
      <c r="Z34" s="141">
        <v>40.234000000000002</v>
      </c>
      <c r="AA34" s="141">
        <v>39.771000000000001</v>
      </c>
      <c r="AB34" s="141">
        <v>39.973999999999997</v>
      </c>
      <c r="AC34" s="141">
        <v>39.890999999999998</v>
      </c>
      <c r="AE34" s="141">
        <v>39.648000000000003</v>
      </c>
      <c r="AF34" s="141">
        <v>39.831000000000003</v>
      </c>
      <c r="AG34" s="141">
        <v>39.411999999999999</v>
      </c>
      <c r="AH34" s="141">
        <v>39.558999999999997</v>
      </c>
      <c r="AI34" s="141">
        <v>39.929000000000002</v>
      </c>
      <c r="AJ34" s="141">
        <v>39.841000000000001</v>
      </c>
      <c r="AK34" s="141">
        <v>39.923999999999999</v>
      </c>
      <c r="AL34" s="141">
        <v>39.478999999999999</v>
      </c>
      <c r="AM34" s="43"/>
      <c r="AN34" s="43"/>
      <c r="AO34" s="43"/>
      <c r="AP34" s="141">
        <v>39.505000000000003</v>
      </c>
      <c r="AQ34" s="141">
        <v>40.131999999999998</v>
      </c>
      <c r="AR34" s="43"/>
      <c r="AS34" s="141">
        <v>39.863999999999997</v>
      </c>
      <c r="AT34" s="141">
        <v>40.604999999999997</v>
      </c>
      <c r="AU34" s="141">
        <v>40.012</v>
      </c>
      <c r="AV34" s="141">
        <v>39.795999999999999</v>
      </c>
      <c r="AW34" s="142">
        <v>39.389000000000003</v>
      </c>
    </row>
    <row r="35" spans="1:49" s="2" customFormat="1" ht="24.9" customHeight="1">
      <c r="A35" s="51">
        <v>27</v>
      </c>
      <c r="B35" s="381" t="s">
        <v>172</v>
      </c>
      <c r="C35" s="39">
        <v>10</v>
      </c>
      <c r="D35" s="123">
        <f>COUNTIF(AR5:AR134,"&gt;00")+1</f>
        <v>28</v>
      </c>
      <c r="E35" s="116">
        <f t="shared" si="2"/>
        <v>1768</v>
      </c>
      <c r="F35" s="128">
        <f>MIN(AR5:AR136)</f>
        <v>39.56</v>
      </c>
      <c r="G35" s="103">
        <f>AVERAGE(AR4:AR135)</f>
        <v>39.481249999999996</v>
      </c>
      <c r="H35" s="104">
        <f t="shared" si="0"/>
        <v>-7.8750000000006537E-2</v>
      </c>
      <c r="I35" s="85">
        <v>0.85929398148148151</v>
      </c>
      <c r="J35" s="89">
        <f t="shared" si="1"/>
        <v>1.4120370370370394E-2</v>
      </c>
      <c r="K35" s="152">
        <f>J35+K34</f>
        <v>0.19333333333333341</v>
      </c>
      <c r="L35" s="161">
        <v>140.74</v>
      </c>
      <c r="M35" s="162"/>
      <c r="N35" s="44"/>
      <c r="P35" s="140">
        <v>40.328000000000003</v>
      </c>
      <c r="Q35" s="141">
        <v>40.411999999999999</v>
      </c>
      <c r="R35" s="141">
        <v>40.177999999999997</v>
      </c>
      <c r="S35" s="141">
        <v>40.093000000000004</v>
      </c>
      <c r="T35" s="141">
        <v>40.392000000000003</v>
      </c>
      <c r="U35" s="141">
        <v>39.942999999999998</v>
      </c>
      <c r="V35" s="141">
        <v>40.195999999999998</v>
      </c>
      <c r="W35" s="143"/>
      <c r="X35" s="141">
        <v>40.177999999999997</v>
      </c>
      <c r="Y35" s="141">
        <v>39.807000000000002</v>
      </c>
      <c r="Z35" s="141">
        <v>39.718000000000004</v>
      </c>
      <c r="AA35" s="141">
        <v>40.31</v>
      </c>
      <c r="AB35" s="141">
        <v>39.829000000000001</v>
      </c>
      <c r="AC35" s="141">
        <v>40.066000000000003</v>
      </c>
      <c r="AD35" s="143"/>
      <c r="AE35" s="141">
        <v>40.116999999999997</v>
      </c>
      <c r="AF35" s="141">
        <v>39.671999999999997</v>
      </c>
      <c r="AG35" s="141">
        <v>39.368000000000002</v>
      </c>
      <c r="AH35" s="141">
        <v>39.554000000000002</v>
      </c>
      <c r="AJ35" s="141">
        <v>39.883000000000003</v>
      </c>
      <c r="AK35" s="141">
        <v>40.298000000000002</v>
      </c>
      <c r="AL35" s="141">
        <v>39.286000000000001</v>
      </c>
      <c r="AM35" s="43"/>
      <c r="AN35" s="43"/>
      <c r="AO35" s="43"/>
      <c r="AP35" s="141">
        <v>39.274999999999999</v>
      </c>
      <c r="AQ35" s="141">
        <v>39.808999999999997</v>
      </c>
      <c r="AR35" s="43"/>
      <c r="AS35" s="141">
        <v>39.738999999999997</v>
      </c>
      <c r="AT35" s="141">
        <v>39.567999999999998</v>
      </c>
      <c r="AU35" s="141">
        <v>40.222999999999999</v>
      </c>
      <c r="AV35" s="141">
        <v>39.677</v>
      </c>
      <c r="AW35" s="142">
        <v>39.500999999999998</v>
      </c>
    </row>
    <row r="36" spans="1:49" s="2" customFormat="1" ht="24.9" customHeight="1">
      <c r="A36" s="51">
        <v>28</v>
      </c>
      <c r="B36" s="381" t="s">
        <v>170</v>
      </c>
      <c r="C36" s="39">
        <v>69</v>
      </c>
      <c r="D36" s="123">
        <f>COUNTIF(AS5:AS134,"&gt;00")+1</f>
        <v>33</v>
      </c>
      <c r="E36" s="116">
        <f t="shared" si="2"/>
        <v>1801</v>
      </c>
      <c r="F36" s="128">
        <f>MIN(AS5:AS136)</f>
        <v>39.597000000000001</v>
      </c>
      <c r="G36" s="103">
        <f>AVERAGE(AS5:AS136)</f>
        <v>39.840625000000003</v>
      </c>
      <c r="H36" s="104">
        <f t="shared" si="0"/>
        <v>0.24362500000000153</v>
      </c>
      <c r="I36" s="85">
        <v>0.8756828703703704</v>
      </c>
      <c r="J36" s="89">
        <f t="shared" si="1"/>
        <v>1.6388888888888897E-2</v>
      </c>
      <c r="K36" s="152">
        <f>J36+K32</f>
        <v>0.22001157407407404</v>
      </c>
      <c r="L36" s="161">
        <v>140.38300000000001</v>
      </c>
      <c r="M36" s="162"/>
      <c r="N36" s="44"/>
      <c r="P36" s="140">
        <v>39.933999999999997</v>
      </c>
      <c r="Q36" s="141">
        <v>40.363999999999997</v>
      </c>
      <c r="R36" s="141">
        <v>40.161000000000001</v>
      </c>
      <c r="S36" s="141">
        <v>40</v>
      </c>
      <c r="T36" s="141">
        <v>40.268999999999998</v>
      </c>
      <c r="U36" s="141">
        <v>40.173999999999999</v>
      </c>
      <c r="V36" s="141">
        <v>39.917000000000002</v>
      </c>
      <c r="W36" s="143"/>
      <c r="X36" s="141">
        <v>40.170999999999999</v>
      </c>
      <c r="Y36" s="141">
        <v>39.996000000000002</v>
      </c>
      <c r="Z36" s="141">
        <v>39.798999999999999</v>
      </c>
      <c r="AB36" s="141">
        <v>39.909999999999997</v>
      </c>
      <c r="AC36" s="141">
        <v>40.042999999999999</v>
      </c>
      <c r="AD36" s="143"/>
      <c r="AF36" s="141">
        <v>39.468000000000004</v>
      </c>
      <c r="AG36" s="141">
        <v>39.340000000000003</v>
      </c>
      <c r="AH36" s="141">
        <v>39.390999999999998</v>
      </c>
      <c r="AI36" s="143"/>
      <c r="AJ36" s="141">
        <v>39.741</v>
      </c>
      <c r="AK36" s="141">
        <v>40.924999999999997</v>
      </c>
      <c r="AL36" s="141">
        <v>39.390999999999998</v>
      </c>
      <c r="AM36" s="43"/>
      <c r="AN36" s="43"/>
      <c r="AO36" s="43"/>
      <c r="AP36" s="141">
        <v>39.305</v>
      </c>
      <c r="AQ36" s="141">
        <v>39.731999999999999</v>
      </c>
      <c r="AR36" s="43"/>
      <c r="AS36" s="141">
        <v>40.180999999999997</v>
      </c>
      <c r="AT36" s="141">
        <v>39.591000000000001</v>
      </c>
      <c r="AU36" s="141">
        <v>40.384999999999998</v>
      </c>
      <c r="AV36" s="141">
        <v>39.685000000000002</v>
      </c>
      <c r="AW36" s="142">
        <v>39.274999999999999</v>
      </c>
    </row>
    <row r="37" spans="1:49" s="2" customFormat="1" ht="24.9" customHeight="1">
      <c r="A37" s="51">
        <v>29</v>
      </c>
      <c r="B37" s="381" t="s">
        <v>170</v>
      </c>
      <c r="C37" s="39">
        <v>4</v>
      </c>
      <c r="D37" s="123">
        <f>COUNTIF(AT5:AT134,"&gt;00")+1</f>
        <v>46</v>
      </c>
      <c r="E37" s="116">
        <f t="shared" si="2"/>
        <v>1847</v>
      </c>
      <c r="F37" s="128">
        <f>MIN(AT5:AT136)</f>
        <v>39.369999999999997</v>
      </c>
      <c r="G37" s="103">
        <f>AVERAGE(AT5:AT136)</f>
        <v>39.814244444444434</v>
      </c>
      <c r="H37" s="104">
        <f t="shared" si="0"/>
        <v>0.44424444444443623</v>
      </c>
      <c r="I37" s="85">
        <v>0.89803240740740742</v>
      </c>
      <c r="J37" s="89">
        <f t="shared" si="1"/>
        <v>2.2349537037037015E-2</v>
      </c>
      <c r="K37" s="263">
        <f>J37+K36</f>
        <v>0.24236111111111105</v>
      </c>
      <c r="L37" s="161">
        <v>140.55699999999999</v>
      </c>
      <c r="M37" s="162"/>
      <c r="N37" s="44"/>
      <c r="P37" s="140">
        <v>40.122</v>
      </c>
      <c r="Q37" s="141">
        <v>40.491999999999997</v>
      </c>
      <c r="R37" s="141">
        <v>40.107999999999997</v>
      </c>
      <c r="S37" s="141">
        <v>40.165999999999997</v>
      </c>
      <c r="T37" s="141">
        <v>40.283999999999999</v>
      </c>
      <c r="U37" s="141">
        <v>40.104999999999997</v>
      </c>
      <c r="V37" s="141">
        <v>40.082999999999998</v>
      </c>
      <c r="W37" s="143"/>
      <c r="X37" s="141">
        <v>40.008000000000003</v>
      </c>
      <c r="Y37" s="141">
        <v>39.936999999999998</v>
      </c>
      <c r="Z37" s="141">
        <v>39.496000000000002</v>
      </c>
      <c r="AA37" s="143"/>
      <c r="AB37" s="141">
        <v>39.841999999999999</v>
      </c>
      <c r="AC37" s="141">
        <v>39.783999999999999</v>
      </c>
      <c r="AD37" s="143"/>
      <c r="AE37" s="143"/>
      <c r="AF37" s="141">
        <v>39.74</v>
      </c>
      <c r="AG37" s="141">
        <v>39.594000000000001</v>
      </c>
      <c r="AH37" s="141">
        <v>39.51</v>
      </c>
      <c r="AI37" s="143"/>
      <c r="AJ37" s="141">
        <v>39.786999999999999</v>
      </c>
      <c r="AL37" s="141">
        <v>39.448</v>
      </c>
      <c r="AM37" s="43"/>
      <c r="AN37" s="43"/>
      <c r="AO37" s="43"/>
      <c r="AP37" s="141">
        <v>39.548000000000002</v>
      </c>
      <c r="AQ37" s="141">
        <v>39.850999999999999</v>
      </c>
      <c r="AR37" s="43"/>
      <c r="AT37" s="141">
        <v>39.625999999999998</v>
      </c>
      <c r="AU37" s="141">
        <v>40.305</v>
      </c>
      <c r="AV37" s="141">
        <v>39.670999999999999</v>
      </c>
      <c r="AW37" s="142">
        <v>39.414999999999999</v>
      </c>
    </row>
    <row r="38" spans="1:49" s="2" customFormat="1" ht="24.9" customHeight="1">
      <c r="A38" s="51">
        <v>30</v>
      </c>
      <c r="B38" s="381" t="s">
        <v>262</v>
      </c>
      <c r="C38" s="39">
        <v>7</v>
      </c>
      <c r="D38" s="123">
        <f>COUNTIF(AU5:AU134,"&gt;00")+1</f>
        <v>41</v>
      </c>
      <c r="E38" s="116">
        <f t="shared" si="2"/>
        <v>1888</v>
      </c>
      <c r="F38" s="128">
        <f>MIN(AU5:AU136)</f>
        <v>39.799999999999997</v>
      </c>
      <c r="G38" s="103">
        <f>AVERAGE(AU5:AU136)</f>
        <v>40.202849999999977</v>
      </c>
      <c r="H38" s="104">
        <f t="shared" si="0"/>
        <v>0.4028499999999795</v>
      </c>
      <c r="I38" s="85">
        <v>0.91828703703703696</v>
      </c>
      <c r="J38" s="89">
        <f t="shared" si="1"/>
        <v>2.0254629629629539E-2</v>
      </c>
      <c r="K38" s="268">
        <f>J38+K19</f>
        <v>0.2295023148148147</v>
      </c>
      <c r="L38" s="159">
        <v>144.71899999999999</v>
      </c>
      <c r="M38" s="162"/>
      <c r="N38" s="44"/>
      <c r="P38" s="140">
        <v>40.076000000000001</v>
      </c>
      <c r="Q38" s="141">
        <v>40.469000000000001</v>
      </c>
      <c r="R38" s="141">
        <v>40.101999999999997</v>
      </c>
      <c r="S38" s="141">
        <v>40.079000000000001</v>
      </c>
      <c r="T38" s="141">
        <v>40.295999999999999</v>
      </c>
      <c r="U38" s="141">
        <v>40.021000000000001</v>
      </c>
      <c r="V38" s="141">
        <v>40.271999999999998</v>
      </c>
      <c r="W38" s="143"/>
      <c r="X38" s="141">
        <v>40.088999999999999</v>
      </c>
      <c r="Y38" s="141">
        <v>41.085000000000001</v>
      </c>
      <c r="Z38" s="141">
        <v>40.36</v>
      </c>
      <c r="AA38" s="143"/>
      <c r="AB38" s="141">
        <v>40.085000000000001</v>
      </c>
      <c r="AC38" s="141">
        <v>39.762999999999998</v>
      </c>
      <c r="AD38" s="143"/>
      <c r="AE38" s="143"/>
      <c r="AF38" s="141">
        <v>39.850999999999999</v>
      </c>
      <c r="AG38" s="141">
        <v>39.540999999999997</v>
      </c>
      <c r="AH38" s="141">
        <v>39.543999999999997</v>
      </c>
      <c r="AI38" s="143"/>
      <c r="AJ38" s="141">
        <v>39.781999999999996</v>
      </c>
      <c r="AK38" s="43"/>
      <c r="AM38" s="43"/>
      <c r="AN38" s="43"/>
      <c r="AO38" s="43"/>
      <c r="AP38" s="141">
        <v>39.570999999999998</v>
      </c>
      <c r="AQ38" s="141">
        <v>39.661000000000001</v>
      </c>
      <c r="AR38" s="43"/>
      <c r="AS38" s="43"/>
      <c r="AT38" s="141">
        <v>40.037999999999997</v>
      </c>
      <c r="AU38" s="141">
        <v>40.148000000000003</v>
      </c>
      <c r="AV38" s="141">
        <v>39.442999999999998</v>
      </c>
      <c r="AW38" s="142">
        <v>39.228000000000002</v>
      </c>
    </row>
    <row r="39" spans="1:49" s="2" customFormat="1" ht="24.9" customHeight="1">
      <c r="A39" s="51">
        <v>31</v>
      </c>
      <c r="B39" s="381" t="s">
        <v>172</v>
      </c>
      <c r="C39" s="39">
        <v>5</v>
      </c>
      <c r="D39" s="123">
        <f>COUNTIF(AV5:AV134,"&gt;00")+1</f>
        <v>108</v>
      </c>
      <c r="E39" s="116">
        <f t="shared" si="2"/>
        <v>1996</v>
      </c>
      <c r="F39" s="128">
        <f>MIN(AV5:AV136)</f>
        <v>39.43</v>
      </c>
      <c r="G39" s="103">
        <f>AVERAGE(AV5:AV136)</f>
        <v>39.73500934579441</v>
      </c>
      <c r="H39" s="104">
        <f t="shared" si="0"/>
        <v>0.30500934579441008</v>
      </c>
      <c r="I39" s="85">
        <v>0.96915509259259258</v>
      </c>
      <c r="J39" s="89">
        <f t="shared" si="1"/>
        <v>5.0868055555555625E-2</v>
      </c>
      <c r="K39" s="265">
        <f>J39+K35</f>
        <v>0.24420138888888904</v>
      </c>
      <c r="L39" s="159">
        <v>151.12</v>
      </c>
      <c r="M39" s="162" t="s">
        <v>156</v>
      </c>
      <c r="N39" s="44" t="s">
        <v>225</v>
      </c>
      <c r="P39" s="140">
        <v>40.037999999999997</v>
      </c>
      <c r="Q39" s="141">
        <v>40.307000000000002</v>
      </c>
      <c r="R39" s="141">
        <v>40.337000000000003</v>
      </c>
      <c r="S39" s="141">
        <v>40.164000000000001</v>
      </c>
      <c r="T39" s="141">
        <v>40.305</v>
      </c>
      <c r="U39" s="141">
        <v>39.997999999999998</v>
      </c>
      <c r="V39" s="141">
        <v>40.069000000000003</v>
      </c>
      <c r="W39" s="143"/>
      <c r="X39" s="141">
        <v>40.259</v>
      </c>
      <c r="Y39" s="141">
        <v>40.24</v>
      </c>
      <c r="Z39" s="141">
        <v>39.847000000000001</v>
      </c>
      <c r="AA39" s="143"/>
      <c r="AB39" s="141">
        <v>39.798000000000002</v>
      </c>
      <c r="AC39" s="141">
        <v>39.762</v>
      </c>
      <c r="AD39" s="143"/>
      <c r="AE39" s="143"/>
      <c r="AF39" s="141">
        <v>40.131</v>
      </c>
      <c r="AG39" s="141">
        <v>39.570999999999998</v>
      </c>
      <c r="AH39" s="141">
        <v>39.567999999999998</v>
      </c>
      <c r="AI39" s="143"/>
      <c r="AJ39" s="141">
        <v>40.39</v>
      </c>
      <c r="AK39" s="43"/>
      <c r="AL39" s="43"/>
      <c r="AM39" s="43"/>
      <c r="AN39" s="43"/>
      <c r="AO39" s="43"/>
      <c r="AP39" s="141">
        <v>39.372999999999998</v>
      </c>
      <c r="AQ39" s="141">
        <v>40.127000000000002</v>
      </c>
      <c r="AR39" s="43"/>
      <c r="AS39" s="43"/>
      <c r="AT39" s="141">
        <v>39.933999999999997</v>
      </c>
      <c r="AU39" s="141">
        <v>40.070999999999998</v>
      </c>
      <c r="AV39" s="141">
        <v>39.478000000000002</v>
      </c>
      <c r="AW39" s="142">
        <v>39.286000000000001</v>
      </c>
    </row>
    <row r="40" spans="1:49" s="2" customFormat="1" ht="24.9" customHeight="1" thickBot="1">
      <c r="A40" s="37" t="s">
        <v>103</v>
      </c>
      <c r="B40" s="345" t="s">
        <v>167</v>
      </c>
      <c r="C40" s="40">
        <v>3</v>
      </c>
      <c r="D40" s="124">
        <f>COUNTIF(AW5:AW134,"&gt;00")+1</f>
        <v>67</v>
      </c>
      <c r="E40" s="127">
        <f t="shared" si="2"/>
        <v>2063</v>
      </c>
      <c r="F40" s="129">
        <f>MIN(AW5:AW136)</f>
        <v>39.195</v>
      </c>
      <c r="G40" s="125">
        <f>AVERAGE(AW5:AW136)</f>
        <v>39.476590909090888</v>
      </c>
      <c r="H40" s="126">
        <f t="shared" si="0"/>
        <v>0.28159090909088746</v>
      </c>
      <c r="I40" s="106">
        <v>1.0007060185185186</v>
      </c>
      <c r="J40" s="107">
        <f>I40-I39</f>
        <v>3.155092592592601E-2</v>
      </c>
      <c r="K40" s="295">
        <f>J40+K33</f>
        <v>0.28464120370370377</v>
      </c>
      <c r="L40" s="153"/>
      <c r="M40" s="94"/>
      <c r="N40" s="44"/>
      <c r="P40" s="140">
        <v>40.073999999999998</v>
      </c>
      <c r="Q40" s="141">
        <v>40.44</v>
      </c>
      <c r="R40" s="141">
        <v>40.237000000000002</v>
      </c>
      <c r="S40" s="141">
        <v>40.31</v>
      </c>
      <c r="T40" s="141">
        <v>40.298000000000002</v>
      </c>
      <c r="U40" s="141">
        <v>40.020000000000003</v>
      </c>
      <c r="V40" s="141">
        <v>40.08</v>
      </c>
      <c r="W40" s="143"/>
      <c r="X40" s="141">
        <v>41.29</v>
      </c>
      <c r="Y40" s="141">
        <v>40.119999999999997</v>
      </c>
      <c r="Z40" s="141">
        <v>39.383000000000003</v>
      </c>
      <c r="AA40" s="143"/>
      <c r="AB40" s="141">
        <v>40.069000000000003</v>
      </c>
      <c r="AC40" s="141">
        <v>39.904000000000003</v>
      </c>
      <c r="AD40" s="143"/>
      <c r="AE40" s="143"/>
      <c r="AF40" s="141">
        <v>39.749000000000002</v>
      </c>
      <c r="AG40" s="141">
        <v>39.53</v>
      </c>
      <c r="AH40" s="141">
        <v>39.514000000000003</v>
      </c>
      <c r="AI40" s="143"/>
      <c r="AJ40" s="141">
        <v>39.951000000000001</v>
      </c>
      <c r="AK40" s="43"/>
      <c r="AL40" s="43"/>
      <c r="AM40" s="43"/>
      <c r="AN40" s="43"/>
      <c r="AO40" s="43"/>
      <c r="AP40" s="141">
        <v>39.377000000000002</v>
      </c>
      <c r="AR40" s="43"/>
      <c r="AS40" s="43"/>
      <c r="AT40" s="141">
        <v>39.921999999999997</v>
      </c>
      <c r="AU40" s="141">
        <v>40.491999999999997</v>
      </c>
      <c r="AV40" s="141">
        <v>39.618000000000002</v>
      </c>
      <c r="AW40" s="142">
        <v>39.396000000000001</v>
      </c>
    </row>
    <row r="41" spans="1:49" ht="24.75" customHeight="1" thickBot="1">
      <c r="E41" s="108" t="s">
        <v>102</v>
      </c>
      <c r="F41" s="109">
        <f>AVERAGE(F8:F40)</f>
        <v>39.572212121212118</v>
      </c>
      <c r="G41" s="109">
        <f>AVERAGE(P5:AW126)</f>
        <v>39.981554679802969</v>
      </c>
      <c r="H41" s="110">
        <f>AVERAGE(H8:H40)</f>
        <v>0.35740788052215861</v>
      </c>
      <c r="N41" s="95"/>
      <c r="P41" s="140">
        <v>40.222000000000001</v>
      </c>
      <c r="Q41" s="141">
        <v>40.475000000000001</v>
      </c>
      <c r="R41" s="141">
        <v>40.228000000000002</v>
      </c>
      <c r="S41" s="141">
        <v>40.392000000000003</v>
      </c>
      <c r="T41" s="141">
        <v>40.241999999999997</v>
      </c>
      <c r="U41" s="141">
        <v>40.039000000000001</v>
      </c>
      <c r="V41" s="141">
        <v>39.840000000000003</v>
      </c>
      <c r="W41" s="144"/>
      <c r="X41" s="141">
        <v>40.512999999999998</v>
      </c>
      <c r="Y41" s="141">
        <v>39.994999999999997</v>
      </c>
      <c r="Z41" s="141">
        <v>39.725999999999999</v>
      </c>
      <c r="AA41" s="144"/>
      <c r="AB41" s="141">
        <v>39.866</v>
      </c>
      <c r="AC41" s="141">
        <v>39.854999999999997</v>
      </c>
      <c r="AD41" s="144"/>
      <c r="AE41" s="144"/>
      <c r="AF41" s="141">
        <v>39.587000000000003</v>
      </c>
      <c r="AG41" s="141">
        <v>39.384999999999998</v>
      </c>
      <c r="AH41" s="141">
        <v>39.523000000000003</v>
      </c>
      <c r="AI41" s="144"/>
      <c r="AJ41" s="141">
        <v>39.945999999999998</v>
      </c>
      <c r="AK41" s="43"/>
      <c r="AL41" s="43"/>
      <c r="AM41" s="43"/>
      <c r="AN41" s="43"/>
      <c r="AO41" s="43"/>
      <c r="AP41" s="141">
        <v>39.521000000000001</v>
      </c>
      <c r="AQ41" s="144"/>
      <c r="AR41" s="43"/>
      <c r="AS41" s="43"/>
      <c r="AT41" s="141">
        <v>39.950000000000003</v>
      </c>
      <c r="AU41" s="141">
        <v>40.430999999999997</v>
      </c>
      <c r="AV41" s="141">
        <v>39.496000000000002</v>
      </c>
      <c r="AW41" s="142">
        <v>39.386000000000003</v>
      </c>
    </row>
    <row r="42" spans="1:49" ht="22.95" customHeight="1">
      <c r="P42" s="140">
        <v>40.101999999999997</v>
      </c>
      <c r="Q42" s="141">
        <v>40.427999999999997</v>
      </c>
      <c r="R42" s="141">
        <v>40.130000000000003</v>
      </c>
      <c r="S42" s="141">
        <v>40.125</v>
      </c>
      <c r="T42" s="141">
        <v>40.244999999999997</v>
      </c>
      <c r="U42" s="141">
        <v>39.93</v>
      </c>
      <c r="V42" s="141">
        <v>40.023000000000003</v>
      </c>
      <c r="W42" s="144"/>
      <c r="X42" s="141">
        <v>40.090000000000003</v>
      </c>
      <c r="Y42" s="141">
        <v>40.039000000000001</v>
      </c>
      <c r="Z42" s="141">
        <v>39.494999999999997</v>
      </c>
      <c r="AA42" s="144"/>
      <c r="AB42" s="141">
        <v>39.753</v>
      </c>
      <c r="AC42" s="141">
        <v>39.680999999999997</v>
      </c>
      <c r="AD42" s="144"/>
      <c r="AE42" s="144"/>
      <c r="AF42" s="141">
        <v>39.716999999999999</v>
      </c>
      <c r="AG42" s="141">
        <v>39.329000000000001</v>
      </c>
      <c r="AH42" s="141">
        <v>39.552999999999997</v>
      </c>
      <c r="AI42" s="144"/>
      <c r="AK42" s="43"/>
      <c r="AL42" s="43"/>
      <c r="AM42" s="43"/>
      <c r="AN42" s="43"/>
      <c r="AO42" s="43"/>
      <c r="AP42" s="141">
        <v>39.723999999999997</v>
      </c>
      <c r="AQ42" s="144"/>
      <c r="AR42" s="43"/>
      <c r="AS42" s="43"/>
      <c r="AT42" s="141">
        <v>40.058999999999997</v>
      </c>
      <c r="AU42" s="141">
        <v>40.128</v>
      </c>
      <c r="AV42" s="141">
        <v>39.546999999999997</v>
      </c>
      <c r="AW42" s="142">
        <v>39.408000000000001</v>
      </c>
    </row>
    <row r="43" spans="1:49" ht="22.95" customHeight="1">
      <c r="P43" s="140">
        <v>40.152999999999999</v>
      </c>
      <c r="Q43" s="141">
        <v>40.328000000000003</v>
      </c>
      <c r="R43" s="141">
        <v>40.079000000000001</v>
      </c>
      <c r="S43" s="141">
        <v>40.209000000000003</v>
      </c>
      <c r="T43" s="141">
        <v>40.210999999999999</v>
      </c>
      <c r="U43" s="141">
        <v>40.023000000000003</v>
      </c>
      <c r="V43" s="141">
        <v>39.976999999999997</v>
      </c>
      <c r="W43" s="144"/>
      <c r="X43" s="141">
        <v>40.164999999999999</v>
      </c>
      <c r="Y43" s="141">
        <v>39.973999999999997</v>
      </c>
      <c r="Z43" s="141">
        <v>39.386000000000003</v>
      </c>
      <c r="AA43" s="144"/>
      <c r="AB43" s="141">
        <v>39.755000000000003</v>
      </c>
      <c r="AC43" s="141">
        <v>39.476999999999997</v>
      </c>
      <c r="AD43" s="144"/>
      <c r="AE43" s="144"/>
      <c r="AF43" s="141">
        <v>39.558999999999997</v>
      </c>
      <c r="AG43" s="141">
        <v>39.531999999999996</v>
      </c>
      <c r="AH43" s="141">
        <v>39.481999999999999</v>
      </c>
      <c r="AI43" s="144"/>
      <c r="AJ43" s="144"/>
      <c r="AK43" s="43"/>
      <c r="AL43" s="43"/>
      <c r="AM43" s="43"/>
      <c r="AN43" s="43"/>
      <c r="AO43" s="43"/>
      <c r="AP43" s="141">
        <v>39.398000000000003</v>
      </c>
      <c r="AQ43" s="144"/>
      <c r="AR43" s="43"/>
      <c r="AS43" s="43"/>
      <c r="AT43" s="141">
        <v>40.177</v>
      </c>
      <c r="AU43" s="141">
        <v>40.128999999999998</v>
      </c>
      <c r="AV43" s="141">
        <v>39.554000000000002</v>
      </c>
      <c r="AW43" s="142">
        <v>39.436999999999998</v>
      </c>
    </row>
    <row r="44" spans="1:49" ht="22.95" customHeight="1">
      <c r="P44" s="140">
        <v>40.134999999999998</v>
      </c>
      <c r="Q44" s="141">
        <v>40.338000000000001</v>
      </c>
      <c r="R44" s="141">
        <v>40.365000000000002</v>
      </c>
      <c r="S44" s="141">
        <v>39.997</v>
      </c>
      <c r="T44" s="141">
        <v>40.212000000000003</v>
      </c>
      <c r="U44" s="141">
        <v>39.926000000000002</v>
      </c>
      <c r="V44" s="141">
        <v>40.228000000000002</v>
      </c>
      <c r="W44" s="144"/>
      <c r="X44" s="141">
        <v>40.225000000000001</v>
      </c>
      <c r="Y44" s="141">
        <v>40.106999999999999</v>
      </c>
      <c r="Z44" s="141">
        <v>39.637999999999998</v>
      </c>
      <c r="AA44" s="144"/>
      <c r="AB44" s="141">
        <v>39.701999999999998</v>
      </c>
      <c r="AC44" s="141">
        <v>40.043999999999997</v>
      </c>
      <c r="AD44" s="144"/>
      <c r="AE44" s="144"/>
      <c r="AF44" s="141">
        <v>39.520000000000003</v>
      </c>
      <c r="AG44" s="141">
        <v>39.334000000000003</v>
      </c>
      <c r="AH44" s="141">
        <v>39.604999999999997</v>
      </c>
      <c r="AI44" s="144"/>
      <c r="AJ44" s="144"/>
      <c r="AK44" s="43"/>
      <c r="AL44" s="43"/>
      <c r="AM44" s="43"/>
      <c r="AN44" s="43"/>
      <c r="AO44" s="43"/>
      <c r="AP44" s="141">
        <v>39.552</v>
      </c>
      <c r="AQ44" s="144"/>
      <c r="AR44" s="43"/>
      <c r="AS44" s="43"/>
      <c r="AT44" s="141">
        <v>39.963000000000001</v>
      </c>
      <c r="AU44" s="141">
        <v>40.369999999999997</v>
      </c>
      <c r="AV44" s="141">
        <v>39.598999999999997</v>
      </c>
      <c r="AW44" s="142">
        <v>39.357999999999997</v>
      </c>
    </row>
    <row r="45" spans="1:49" ht="22.95" customHeight="1">
      <c r="P45" s="140">
        <v>40.11</v>
      </c>
      <c r="Q45" s="141">
        <v>41.610999999999997</v>
      </c>
      <c r="R45" s="141">
        <v>40.082000000000001</v>
      </c>
      <c r="S45" s="141">
        <v>40.021000000000001</v>
      </c>
      <c r="T45" s="141">
        <v>40.063000000000002</v>
      </c>
      <c r="U45" s="141">
        <v>40.023000000000003</v>
      </c>
      <c r="V45" s="141">
        <v>40.158999999999999</v>
      </c>
      <c r="W45" s="144"/>
      <c r="X45" s="141">
        <v>39.965000000000003</v>
      </c>
      <c r="Y45" s="141">
        <v>40.323</v>
      </c>
      <c r="Z45" s="141">
        <v>39.465000000000003</v>
      </c>
      <c r="AA45" s="144"/>
      <c r="AB45" s="141">
        <v>39.902999999999999</v>
      </c>
      <c r="AC45" s="141">
        <v>40.024999999999999</v>
      </c>
      <c r="AD45" s="144"/>
      <c r="AE45" s="144"/>
      <c r="AF45" s="141">
        <v>39.664000000000001</v>
      </c>
      <c r="AG45" s="141">
        <v>39.771999999999998</v>
      </c>
      <c r="AH45" s="141">
        <v>39.514000000000003</v>
      </c>
      <c r="AI45" s="144"/>
      <c r="AJ45" s="144"/>
      <c r="AK45" s="43"/>
      <c r="AL45" s="43"/>
      <c r="AM45" s="43"/>
      <c r="AN45" s="43"/>
      <c r="AO45" s="43"/>
      <c r="AP45" s="141">
        <v>39.67</v>
      </c>
      <c r="AQ45" s="144"/>
      <c r="AR45" s="43"/>
      <c r="AS45" s="43"/>
      <c r="AT45" s="141">
        <v>39.799999999999997</v>
      </c>
      <c r="AV45" s="141">
        <v>39.465000000000003</v>
      </c>
      <c r="AW45" s="142">
        <v>39.402000000000001</v>
      </c>
    </row>
    <row r="46" spans="1:49" ht="22.95" customHeight="1">
      <c r="P46" s="140">
        <v>40.148000000000003</v>
      </c>
      <c r="Q46" s="141">
        <v>40.360999999999997</v>
      </c>
      <c r="R46" s="141">
        <v>40.238999999999997</v>
      </c>
      <c r="S46" s="141">
        <v>40.115000000000002</v>
      </c>
      <c r="T46" s="141">
        <v>40.951999999999998</v>
      </c>
      <c r="U46" s="141">
        <v>40.14</v>
      </c>
      <c r="V46" s="141">
        <v>40.183999999999997</v>
      </c>
      <c r="W46" s="144"/>
      <c r="X46" s="141">
        <v>40.046999999999997</v>
      </c>
      <c r="Y46" s="141">
        <v>39.991999999999997</v>
      </c>
      <c r="Z46" s="141">
        <v>39.405000000000001</v>
      </c>
      <c r="AA46" s="144"/>
      <c r="AB46" s="141">
        <v>39.68</v>
      </c>
      <c r="AC46" s="141">
        <v>40.430999999999997</v>
      </c>
      <c r="AD46" s="144"/>
      <c r="AE46" s="144"/>
      <c r="AF46" s="141">
        <v>39.597999999999999</v>
      </c>
      <c r="AG46" s="141">
        <v>40.130000000000003</v>
      </c>
      <c r="AH46" s="141">
        <v>40.188000000000002</v>
      </c>
      <c r="AI46" s="144"/>
      <c r="AJ46" s="144"/>
      <c r="AK46" s="43"/>
      <c r="AL46" s="43"/>
      <c r="AM46" s="43"/>
      <c r="AN46" s="43"/>
      <c r="AO46" s="43"/>
      <c r="AP46" s="141">
        <v>39.274999999999999</v>
      </c>
      <c r="AQ46" s="144"/>
      <c r="AR46" s="43"/>
      <c r="AS46" s="43"/>
      <c r="AT46" s="141">
        <v>40.338999999999999</v>
      </c>
      <c r="AU46" s="43"/>
      <c r="AV46" s="141">
        <v>39.588999999999999</v>
      </c>
      <c r="AW46" s="142">
        <v>39.395000000000003</v>
      </c>
    </row>
    <row r="47" spans="1:49" ht="22.95" customHeight="1">
      <c r="P47" s="140">
        <v>40.168999999999997</v>
      </c>
      <c r="Q47" s="141">
        <v>40.369</v>
      </c>
      <c r="R47" s="141">
        <v>40.167999999999999</v>
      </c>
      <c r="S47" s="141">
        <v>40.033000000000001</v>
      </c>
      <c r="T47" s="141">
        <v>40.112000000000002</v>
      </c>
      <c r="U47" s="141">
        <v>40.222000000000001</v>
      </c>
      <c r="V47" s="141">
        <v>40.116999999999997</v>
      </c>
      <c r="W47" s="144"/>
      <c r="X47" s="141">
        <v>39.997999999999998</v>
      </c>
      <c r="Y47" s="141">
        <v>40.588999999999999</v>
      </c>
      <c r="Z47" s="141">
        <v>39.444000000000003</v>
      </c>
      <c r="AA47" s="144"/>
      <c r="AB47" s="141">
        <v>40.220999999999997</v>
      </c>
      <c r="AC47" s="141">
        <v>40.576999999999998</v>
      </c>
      <c r="AD47" s="144"/>
      <c r="AE47" s="144"/>
      <c r="AF47" s="141">
        <v>39.853000000000002</v>
      </c>
      <c r="AG47" s="141">
        <v>39.47</v>
      </c>
      <c r="AH47" s="141">
        <v>39.470999999999997</v>
      </c>
      <c r="AI47" s="144"/>
      <c r="AJ47" s="144"/>
      <c r="AK47" s="43"/>
      <c r="AL47" s="43"/>
      <c r="AM47" s="43"/>
      <c r="AN47" s="43"/>
      <c r="AO47" s="43"/>
      <c r="AP47" s="141">
        <v>39.375999999999998</v>
      </c>
      <c r="AQ47" s="144"/>
      <c r="AR47" s="43"/>
      <c r="AS47" s="43"/>
      <c r="AT47" s="141">
        <v>40.03</v>
      </c>
      <c r="AU47" s="43"/>
      <c r="AV47" s="141">
        <v>39.703000000000003</v>
      </c>
      <c r="AW47" s="142">
        <v>39.380000000000003</v>
      </c>
    </row>
    <row r="48" spans="1:49" ht="22.95" customHeight="1">
      <c r="P48" s="140">
        <v>40.036000000000001</v>
      </c>
      <c r="Q48" s="141">
        <v>40.182000000000002</v>
      </c>
      <c r="R48" s="141">
        <v>40.158000000000001</v>
      </c>
      <c r="S48" s="141">
        <v>40.22</v>
      </c>
      <c r="T48" s="141">
        <v>40.326999999999998</v>
      </c>
      <c r="U48" s="141">
        <v>40.012999999999998</v>
      </c>
      <c r="V48" s="141">
        <v>40.176000000000002</v>
      </c>
      <c r="W48" s="144"/>
      <c r="X48" s="141">
        <v>40.261000000000003</v>
      </c>
      <c r="Y48" s="141">
        <v>39.921999999999997</v>
      </c>
      <c r="Z48" s="141">
        <v>40.057000000000002</v>
      </c>
      <c r="AA48" s="144"/>
      <c r="AB48" s="141">
        <v>39.988</v>
      </c>
      <c r="AC48" s="141">
        <v>40.101999999999997</v>
      </c>
      <c r="AD48" s="144"/>
      <c r="AE48" s="144"/>
      <c r="AF48" s="141">
        <v>39.847999999999999</v>
      </c>
      <c r="AG48" s="141">
        <v>39.381</v>
      </c>
      <c r="AH48" s="141">
        <v>39.371000000000002</v>
      </c>
      <c r="AI48" s="144"/>
      <c r="AJ48" s="144"/>
      <c r="AK48" s="43"/>
      <c r="AL48" s="43"/>
      <c r="AM48" s="43"/>
      <c r="AN48" s="43"/>
      <c r="AO48" s="43"/>
      <c r="AP48" s="141">
        <v>39.454000000000001</v>
      </c>
      <c r="AQ48" s="144"/>
      <c r="AR48" s="43"/>
      <c r="AS48" s="43"/>
      <c r="AT48" s="141">
        <v>39.656999999999996</v>
      </c>
      <c r="AU48" s="43"/>
      <c r="AV48" s="141">
        <v>39.613999999999997</v>
      </c>
      <c r="AW48" s="142">
        <v>39.470999999999997</v>
      </c>
    </row>
    <row r="49" spans="16:49">
      <c r="P49" s="140">
        <v>40.143000000000001</v>
      </c>
      <c r="Q49" s="141">
        <v>40.32</v>
      </c>
      <c r="R49" s="141">
        <v>40.006</v>
      </c>
      <c r="S49" s="141">
        <v>40.078000000000003</v>
      </c>
      <c r="T49" s="141">
        <v>40.274999999999999</v>
      </c>
      <c r="U49" s="141">
        <v>39.835000000000001</v>
      </c>
      <c r="V49" s="141">
        <v>40.112000000000002</v>
      </c>
      <c r="W49" s="144"/>
      <c r="X49" s="141">
        <v>40.027000000000001</v>
      </c>
      <c r="Y49" s="141">
        <v>39.966999999999999</v>
      </c>
      <c r="Z49" s="141">
        <v>39.482999999999997</v>
      </c>
      <c r="AA49" s="144"/>
      <c r="AB49" s="141">
        <v>39.909999999999997</v>
      </c>
      <c r="AC49" s="141">
        <v>39.758000000000003</v>
      </c>
      <c r="AD49" s="144"/>
      <c r="AE49" s="144"/>
      <c r="AF49" s="141">
        <v>39.457000000000001</v>
      </c>
      <c r="AG49" s="141">
        <v>39.469000000000001</v>
      </c>
      <c r="AH49" s="141">
        <v>39.484000000000002</v>
      </c>
      <c r="AI49" s="144"/>
      <c r="AJ49" s="144"/>
      <c r="AK49" s="43"/>
      <c r="AL49" s="43"/>
      <c r="AM49" s="43"/>
      <c r="AN49" s="43"/>
      <c r="AO49" s="43"/>
      <c r="AP49" s="141">
        <v>39.578000000000003</v>
      </c>
      <c r="AQ49" s="144"/>
      <c r="AR49" s="43"/>
      <c r="AS49" s="43"/>
      <c r="AT49" s="141">
        <v>39.957000000000001</v>
      </c>
      <c r="AU49" s="43"/>
      <c r="AV49" s="141">
        <v>39.786999999999999</v>
      </c>
      <c r="AW49" s="142">
        <v>39.33</v>
      </c>
    </row>
    <row r="50" spans="16:49">
      <c r="P50" s="140">
        <v>40.130000000000003</v>
      </c>
      <c r="Q50" s="141">
        <v>40.463999999999999</v>
      </c>
      <c r="R50" s="141">
        <v>40.203000000000003</v>
      </c>
      <c r="S50" s="141">
        <v>40.316000000000003</v>
      </c>
      <c r="T50" s="141">
        <v>40.128999999999998</v>
      </c>
      <c r="U50" s="141">
        <v>39.984999999999999</v>
      </c>
      <c r="V50" s="141">
        <v>41.158000000000001</v>
      </c>
      <c r="W50" s="144"/>
      <c r="X50" s="141">
        <v>40.113999999999997</v>
      </c>
      <c r="Y50" s="141">
        <v>40.253</v>
      </c>
      <c r="Z50" s="141">
        <v>39.39</v>
      </c>
      <c r="AA50" s="144"/>
      <c r="AB50" s="141">
        <v>39.770000000000003</v>
      </c>
      <c r="AC50" s="141">
        <v>39.877000000000002</v>
      </c>
      <c r="AD50" s="144"/>
      <c r="AE50" s="144"/>
      <c r="AF50" s="141">
        <v>39.749000000000002</v>
      </c>
      <c r="AG50" s="141">
        <v>39.296999999999997</v>
      </c>
      <c r="AH50" s="141">
        <v>39.408000000000001</v>
      </c>
      <c r="AI50" s="144"/>
      <c r="AJ50" s="144"/>
      <c r="AK50" s="43"/>
      <c r="AL50" s="43"/>
      <c r="AM50" s="43"/>
      <c r="AN50" s="43"/>
      <c r="AO50" s="43"/>
      <c r="AP50" s="141">
        <v>39.542999999999999</v>
      </c>
      <c r="AQ50" s="144"/>
      <c r="AR50" s="43"/>
      <c r="AS50" s="43"/>
      <c r="AU50" s="43"/>
      <c r="AV50" s="141">
        <v>39.692999999999998</v>
      </c>
      <c r="AW50" s="142">
        <v>39.417999999999999</v>
      </c>
    </row>
    <row r="51" spans="16:49">
      <c r="P51" s="140">
        <v>40.158000000000001</v>
      </c>
      <c r="Q51" s="141">
        <v>40.457000000000001</v>
      </c>
      <c r="R51" s="141">
        <v>40.130000000000003</v>
      </c>
      <c r="S51" s="141">
        <v>39.93</v>
      </c>
      <c r="T51" s="141">
        <v>40.186999999999998</v>
      </c>
      <c r="U51" s="141">
        <v>39.972000000000001</v>
      </c>
      <c r="V51" s="141">
        <v>40.125999999999998</v>
      </c>
      <c r="W51" s="144"/>
      <c r="X51" s="141">
        <v>39.923000000000002</v>
      </c>
      <c r="Y51" s="141">
        <v>39.959000000000003</v>
      </c>
      <c r="Z51" s="141">
        <v>39.67</v>
      </c>
      <c r="AA51" s="144"/>
      <c r="AB51" s="141">
        <v>39.884999999999998</v>
      </c>
      <c r="AC51" s="141">
        <v>39.551000000000002</v>
      </c>
      <c r="AD51" s="144"/>
      <c r="AE51" s="144"/>
      <c r="AF51" s="141">
        <v>39.569000000000003</v>
      </c>
      <c r="AG51" s="141">
        <v>39.442</v>
      </c>
      <c r="AH51" s="141">
        <v>39.356000000000002</v>
      </c>
      <c r="AI51" s="144"/>
      <c r="AJ51" s="144"/>
      <c r="AK51" s="43"/>
      <c r="AL51" s="43"/>
      <c r="AM51" s="43"/>
      <c r="AN51" s="43"/>
      <c r="AO51" s="43"/>
      <c r="AQ51" s="144"/>
      <c r="AR51" s="43"/>
      <c r="AS51" s="43"/>
      <c r="AT51" s="43"/>
      <c r="AU51" s="43"/>
      <c r="AV51" s="141">
        <v>39.686</v>
      </c>
      <c r="AW51" s="142">
        <v>39.357999999999997</v>
      </c>
    </row>
    <row r="52" spans="16:49">
      <c r="P52" s="140">
        <v>40.177999999999997</v>
      </c>
      <c r="Q52" s="141">
        <v>40.511000000000003</v>
      </c>
      <c r="R52" s="141">
        <v>40.122</v>
      </c>
      <c r="S52" s="141">
        <v>40.329000000000001</v>
      </c>
      <c r="T52" s="141">
        <v>40.24</v>
      </c>
      <c r="U52" s="141">
        <v>39.895000000000003</v>
      </c>
      <c r="V52" s="141">
        <v>40.253</v>
      </c>
      <c r="W52" s="144"/>
      <c r="X52" s="141">
        <v>40.031999999999996</v>
      </c>
      <c r="Y52" s="141">
        <v>39.817</v>
      </c>
      <c r="Z52" s="141">
        <v>39.412999999999997</v>
      </c>
      <c r="AA52" s="144"/>
      <c r="AB52" s="141">
        <v>39.774999999999999</v>
      </c>
      <c r="AC52" s="141">
        <v>39.728999999999999</v>
      </c>
      <c r="AD52" s="144"/>
      <c r="AE52" s="144"/>
      <c r="AF52" s="141">
        <v>39.56</v>
      </c>
      <c r="AG52" s="141">
        <v>39.326999999999998</v>
      </c>
      <c r="AH52" s="141">
        <v>39.414000000000001</v>
      </c>
      <c r="AI52" s="144"/>
      <c r="AJ52" s="144"/>
      <c r="AK52" s="43"/>
      <c r="AL52" s="43"/>
      <c r="AM52" s="43"/>
      <c r="AN52" s="43"/>
      <c r="AO52" s="43"/>
      <c r="AP52" s="43"/>
      <c r="AQ52" s="144"/>
      <c r="AR52" s="43"/>
      <c r="AS52" s="43"/>
      <c r="AT52" s="43"/>
      <c r="AU52" s="43"/>
      <c r="AV52" s="141">
        <v>39.649000000000001</v>
      </c>
      <c r="AW52" s="142">
        <v>39.317999999999998</v>
      </c>
    </row>
    <row r="53" spans="16:49">
      <c r="P53" s="140">
        <v>40.243000000000002</v>
      </c>
      <c r="Q53" s="141">
        <v>40.590000000000003</v>
      </c>
      <c r="R53" s="141">
        <v>40.024000000000001</v>
      </c>
      <c r="S53" s="141">
        <v>40.033000000000001</v>
      </c>
      <c r="T53" s="141">
        <v>40.843000000000004</v>
      </c>
      <c r="U53" s="141">
        <v>40.029000000000003</v>
      </c>
      <c r="V53" s="141">
        <v>40.162999999999997</v>
      </c>
      <c r="W53" s="144"/>
      <c r="X53" s="141">
        <v>40.170999999999999</v>
      </c>
      <c r="Y53" s="141">
        <v>39.909999999999997</v>
      </c>
      <c r="Z53" s="141">
        <v>39.316000000000003</v>
      </c>
      <c r="AA53" s="144"/>
      <c r="AB53" s="141">
        <v>39.737000000000002</v>
      </c>
      <c r="AC53" s="141">
        <v>39.725000000000001</v>
      </c>
      <c r="AD53" s="144"/>
      <c r="AE53" s="144"/>
      <c r="AF53" s="141">
        <v>39.704999999999998</v>
      </c>
      <c r="AG53" s="141">
        <v>39.359000000000002</v>
      </c>
      <c r="AH53" s="141">
        <v>39.453000000000003</v>
      </c>
      <c r="AI53" s="144"/>
      <c r="AJ53" s="144"/>
      <c r="AK53" s="43"/>
      <c r="AL53" s="43"/>
      <c r="AM53" s="43"/>
      <c r="AN53" s="43"/>
      <c r="AO53" s="43"/>
      <c r="AP53" s="43"/>
      <c r="AQ53" s="144"/>
      <c r="AR53" s="43"/>
      <c r="AS53" s="43"/>
      <c r="AT53" s="43"/>
      <c r="AU53" s="43"/>
      <c r="AV53" s="141">
        <v>39.712000000000003</v>
      </c>
      <c r="AW53" s="142">
        <v>39.301000000000002</v>
      </c>
    </row>
    <row r="54" spans="16:49">
      <c r="P54" s="140">
        <v>40.140999999999998</v>
      </c>
      <c r="Q54" s="141">
        <v>40.290999999999997</v>
      </c>
      <c r="R54" s="141">
        <v>40.722000000000001</v>
      </c>
      <c r="S54" s="141">
        <v>40.140999999999998</v>
      </c>
      <c r="T54" s="141">
        <v>40.423000000000002</v>
      </c>
      <c r="U54" s="141">
        <v>39.959000000000003</v>
      </c>
      <c r="V54" s="141">
        <v>40.225999999999999</v>
      </c>
      <c r="W54" s="144"/>
      <c r="X54" s="141">
        <v>43.058</v>
      </c>
      <c r="Y54" s="141">
        <v>39.927999999999997</v>
      </c>
      <c r="Z54" s="141">
        <v>39.552999999999997</v>
      </c>
      <c r="AA54" s="144"/>
      <c r="AB54" s="141">
        <v>39.796999999999997</v>
      </c>
      <c r="AC54" s="141">
        <v>39.783000000000001</v>
      </c>
      <c r="AD54" s="144"/>
      <c r="AE54" s="144"/>
      <c r="AF54" s="141">
        <v>39.707000000000001</v>
      </c>
      <c r="AG54" s="141">
        <v>39.341999999999999</v>
      </c>
      <c r="AH54" s="141">
        <v>39.362000000000002</v>
      </c>
      <c r="AI54" s="144"/>
      <c r="AJ54" s="144"/>
      <c r="AK54" s="43"/>
      <c r="AL54" s="43"/>
      <c r="AM54" s="43"/>
      <c r="AN54" s="43"/>
      <c r="AO54" s="43"/>
      <c r="AP54" s="43"/>
      <c r="AQ54" s="144"/>
      <c r="AR54" s="43"/>
      <c r="AS54" s="43"/>
      <c r="AT54" s="43"/>
      <c r="AU54" s="43"/>
      <c r="AV54" s="141">
        <v>39.514000000000003</v>
      </c>
      <c r="AW54" s="142">
        <v>39.514000000000003</v>
      </c>
    </row>
    <row r="55" spans="16:49">
      <c r="P55" s="140">
        <v>40.14</v>
      </c>
      <c r="Q55" s="141">
        <v>40.384</v>
      </c>
      <c r="R55" s="141">
        <v>40.401000000000003</v>
      </c>
      <c r="S55" s="141">
        <v>40.139000000000003</v>
      </c>
      <c r="T55" s="141">
        <v>40.454999999999998</v>
      </c>
      <c r="U55" s="141">
        <v>40.023000000000003</v>
      </c>
      <c r="V55" s="141">
        <v>40.095999999999997</v>
      </c>
      <c r="W55" s="144"/>
      <c r="X55" s="141">
        <v>40.125</v>
      </c>
      <c r="Y55" s="141">
        <v>39.933</v>
      </c>
      <c r="Z55" s="141">
        <v>39.366</v>
      </c>
      <c r="AA55" s="144"/>
      <c r="AB55" s="141">
        <v>39.869</v>
      </c>
      <c r="AC55" s="141">
        <v>39.725000000000001</v>
      </c>
      <c r="AD55" s="144"/>
      <c r="AE55" s="144"/>
      <c r="AF55" s="141">
        <v>39.588000000000001</v>
      </c>
      <c r="AH55" s="141">
        <v>39.293999999999997</v>
      </c>
      <c r="AI55" s="144"/>
      <c r="AJ55" s="144"/>
      <c r="AK55" s="43"/>
      <c r="AL55" s="43"/>
      <c r="AM55" s="43"/>
      <c r="AN55" s="43"/>
      <c r="AO55" s="43"/>
      <c r="AP55" s="43"/>
      <c r="AQ55" s="144"/>
      <c r="AR55" s="43"/>
      <c r="AS55" s="43"/>
      <c r="AT55" s="43"/>
      <c r="AU55" s="43"/>
      <c r="AV55" s="141">
        <v>39.665999999999997</v>
      </c>
      <c r="AW55" s="142">
        <v>39.356000000000002</v>
      </c>
    </row>
    <row r="56" spans="16:49">
      <c r="P56" s="140">
        <v>40.173000000000002</v>
      </c>
      <c r="Q56" s="141">
        <v>41.564</v>
      </c>
      <c r="R56" s="141">
        <v>39.987000000000002</v>
      </c>
      <c r="S56" s="141">
        <v>40.122</v>
      </c>
      <c r="T56" s="141">
        <v>40.390999999999998</v>
      </c>
      <c r="U56" s="141">
        <v>40.009</v>
      </c>
      <c r="V56" s="141">
        <v>40.488</v>
      </c>
      <c r="W56" s="144"/>
      <c r="X56" s="141">
        <v>40.054000000000002</v>
      </c>
      <c r="Y56" s="141">
        <v>40.057000000000002</v>
      </c>
      <c r="Z56" s="141">
        <v>39.442</v>
      </c>
      <c r="AA56" s="144"/>
      <c r="AB56" s="141">
        <v>39.881999999999998</v>
      </c>
      <c r="AC56" s="141">
        <v>39.728000000000002</v>
      </c>
      <c r="AD56" s="144"/>
      <c r="AE56" s="144"/>
      <c r="AF56" s="141">
        <v>39.442999999999998</v>
      </c>
      <c r="AG56" s="144"/>
      <c r="AH56" s="141">
        <v>39.408999999999999</v>
      </c>
      <c r="AI56" s="144"/>
      <c r="AJ56" s="144"/>
      <c r="AK56" s="43"/>
      <c r="AL56" s="43"/>
      <c r="AM56" s="43"/>
      <c r="AN56" s="43"/>
      <c r="AO56" s="43"/>
      <c r="AP56" s="43"/>
      <c r="AQ56" s="144"/>
      <c r="AR56" s="43"/>
      <c r="AS56" s="43"/>
      <c r="AT56" s="43"/>
      <c r="AU56" s="43"/>
      <c r="AV56" s="141">
        <v>39.543999999999997</v>
      </c>
      <c r="AW56" s="142">
        <v>39.332999999999998</v>
      </c>
    </row>
    <row r="57" spans="16:49">
      <c r="P57" s="140">
        <v>40.101999999999997</v>
      </c>
      <c r="Q57" s="141">
        <v>40.738999999999997</v>
      </c>
      <c r="R57" s="141">
        <v>40.183</v>
      </c>
      <c r="S57" s="141">
        <v>40.073999999999998</v>
      </c>
      <c r="T57" s="141">
        <v>40.25</v>
      </c>
      <c r="U57" s="141">
        <v>40.078000000000003</v>
      </c>
      <c r="V57" s="141">
        <v>40.277000000000001</v>
      </c>
      <c r="W57" s="144"/>
      <c r="X57" s="141">
        <v>40.253999999999998</v>
      </c>
      <c r="Y57" s="141">
        <v>40.100999999999999</v>
      </c>
      <c r="Z57" s="141">
        <v>39.386000000000003</v>
      </c>
      <c r="AA57" s="144"/>
      <c r="AB57" s="141">
        <v>39.575000000000003</v>
      </c>
      <c r="AC57" s="141">
        <v>39.555</v>
      </c>
      <c r="AD57" s="144"/>
      <c r="AE57" s="144"/>
      <c r="AF57" s="141">
        <v>39.447000000000003</v>
      </c>
      <c r="AG57" s="144"/>
      <c r="AH57" s="141">
        <v>39.841999999999999</v>
      </c>
      <c r="AI57" s="144"/>
      <c r="AJ57" s="144"/>
      <c r="AK57" s="43"/>
      <c r="AL57" s="43"/>
      <c r="AM57" s="43"/>
      <c r="AN57" s="43"/>
      <c r="AO57" s="43"/>
      <c r="AP57" s="43"/>
      <c r="AQ57" s="144"/>
      <c r="AR57" s="43"/>
      <c r="AS57" s="43"/>
      <c r="AT57" s="43"/>
      <c r="AU57" s="43"/>
      <c r="AV57" s="141">
        <v>39.744</v>
      </c>
      <c r="AW57" s="142">
        <v>39.633000000000003</v>
      </c>
    </row>
    <row r="58" spans="16:49">
      <c r="P58" s="140">
        <v>40.097000000000001</v>
      </c>
      <c r="Q58" s="141">
        <v>40.411999999999999</v>
      </c>
      <c r="R58" s="141">
        <v>40.11</v>
      </c>
      <c r="S58" s="141">
        <v>40.078000000000003</v>
      </c>
      <c r="T58" s="141">
        <v>40.445</v>
      </c>
      <c r="U58" s="141">
        <v>39.887</v>
      </c>
      <c r="V58" s="141">
        <v>40.213999999999999</v>
      </c>
      <c r="W58" s="144"/>
      <c r="X58" s="141">
        <v>40.191000000000003</v>
      </c>
      <c r="Y58" s="141">
        <v>39.939</v>
      </c>
      <c r="Z58" s="141">
        <v>39.564999999999998</v>
      </c>
      <c r="AA58" s="144"/>
      <c r="AB58" s="141">
        <v>39.767000000000003</v>
      </c>
      <c r="AC58" s="141">
        <v>39.698999999999998</v>
      </c>
      <c r="AD58" s="144"/>
      <c r="AE58" s="144"/>
      <c r="AF58" s="141">
        <v>40.173999999999999</v>
      </c>
      <c r="AG58" s="144"/>
      <c r="AI58" s="144"/>
      <c r="AJ58" s="144"/>
      <c r="AK58" s="43"/>
      <c r="AL58" s="43"/>
      <c r="AM58" s="43"/>
      <c r="AN58" s="43"/>
      <c r="AO58" s="43"/>
      <c r="AP58" s="43"/>
      <c r="AQ58" s="144"/>
      <c r="AR58" s="43"/>
      <c r="AS58" s="43"/>
      <c r="AT58" s="43"/>
      <c r="AU58" s="43"/>
      <c r="AV58" s="141">
        <v>39.707000000000001</v>
      </c>
      <c r="AW58" s="142">
        <v>39.332000000000001</v>
      </c>
    </row>
    <row r="59" spans="16:49">
      <c r="P59" s="140">
        <v>40.273000000000003</v>
      </c>
      <c r="Q59" s="141">
        <v>40.771000000000001</v>
      </c>
      <c r="R59" s="141">
        <v>40.122999999999998</v>
      </c>
      <c r="S59" s="141">
        <v>40.283999999999999</v>
      </c>
      <c r="T59" s="141">
        <v>40.295000000000002</v>
      </c>
      <c r="U59" s="141">
        <v>39.951999999999998</v>
      </c>
      <c r="V59" s="141">
        <v>40.457000000000001</v>
      </c>
      <c r="W59" s="144"/>
      <c r="X59" s="141">
        <v>39.929000000000002</v>
      </c>
      <c r="Y59" s="141">
        <v>39.834000000000003</v>
      </c>
      <c r="Z59" s="141">
        <v>39.631</v>
      </c>
      <c r="AA59" s="144"/>
      <c r="AB59" s="141">
        <v>39.734000000000002</v>
      </c>
      <c r="AC59" s="141">
        <v>39.799999999999997</v>
      </c>
      <c r="AD59" s="144"/>
      <c r="AE59" s="144"/>
      <c r="AF59" s="141">
        <v>39.642000000000003</v>
      </c>
      <c r="AG59" s="144"/>
      <c r="AH59" s="144"/>
      <c r="AI59" s="144"/>
      <c r="AJ59" s="144"/>
      <c r="AK59" s="43"/>
      <c r="AL59" s="43"/>
      <c r="AM59" s="43"/>
      <c r="AN59" s="43"/>
      <c r="AO59" s="43"/>
      <c r="AP59" s="43"/>
      <c r="AQ59" s="144"/>
      <c r="AR59" s="43"/>
      <c r="AS59" s="43"/>
      <c r="AT59" s="43"/>
      <c r="AU59" s="43"/>
      <c r="AV59" s="141">
        <v>39.524000000000001</v>
      </c>
      <c r="AW59" s="142">
        <v>39.468000000000004</v>
      </c>
    </row>
    <row r="60" spans="16:49">
      <c r="P60" s="140">
        <v>40.146999999999998</v>
      </c>
      <c r="Q60" s="141">
        <v>40.445999999999998</v>
      </c>
      <c r="R60" s="141">
        <v>40.061</v>
      </c>
      <c r="S60" s="141">
        <v>40.213999999999999</v>
      </c>
      <c r="T60" s="141">
        <v>40.527000000000001</v>
      </c>
      <c r="U60" s="141">
        <v>40.008000000000003</v>
      </c>
      <c r="V60" s="141">
        <v>40.323999999999998</v>
      </c>
      <c r="W60" s="144"/>
      <c r="X60" s="141">
        <v>40.03</v>
      </c>
      <c r="Y60" s="141">
        <v>39.96</v>
      </c>
      <c r="Z60" s="141">
        <v>39.566000000000003</v>
      </c>
      <c r="AA60" s="144"/>
      <c r="AB60" s="141">
        <v>39.884</v>
      </c>
      <c r="AC60" s="141">
        <v>39.622</v>
      </c>
      <c r="AD60" s="144"/>
      <c r="AE60" s="144"/>
      <c r="AF60" s="141">
        <v>39.712000000000003</v>
      </c>
      <c r="AG60" s="144"/>
      <c r="AH60" s="144"/>
      <c r="AI60" s="144"/>
      <c r="AJ60" s="144"/>
      <c r="AK60" s="43"/>
      <c r="AL60" s="43"/>
      <c r="AM60" s="43"/>
      <c r="AN60" s="43"/>
      <c r="AO60" s="43"/>
      <c r="AP60" s="43"/>
      <c r="AQ60" s="144"/>
      <c r="AR60" s="43"/>
      <c r="AS60" s="43"/>
      <c r="AT60" s="43"/>
      <c r="AU60" s="43"/>
      <c r="AV60" s="141">
        <v>40.063000000000002</v>
      </c>
      <c r="AW60" s="142">
        <v>39.326000000000001</v>
      </c>
    </row>
    <row r="61" spans="16:49">
      <c r="P61" s="140">
        <v>40.204999999999998</v>
      </c>
      <c r="Q61" s="141">
        <v>40.515999999999998</v>
      </c>
      <c r="R61" s="141">
        <v>40.012</v>
      </c>
      <c r="S61" s="141">
        <v>40.264000000000003</v>
      </c>
      <c r="T61" s="141">
        <v>40.555999999999997</v>
      </c>
      <c r="U61" s="141">
        <v>40.015999999999998</v>
      </c>
      <c r="V61" s="141">
        <v>40.048999999999999</v>
      </c>
      <c r="W61" s="144"/>
      <c r="X61" s="141">
        <v>40.000999999999998</v>
      </c>
      <c r="Y61" s="141">
        <v>40.137999999999998</v>
      </c>
      <c r="Z61" s="141">
        <v>39.442999999999998</v>
      </c>
      <c r="AA61" s="144"/>
      <c r="AB61" s="141">
        <v>39.658000000000001</v>
      </c>
      <c r="AC61" s="141">
        <v>39.713000000000001</v>
      </c>
      <c r="AD61" s="144"/>
      <c r="AE61" s="144"/>
      <c r="AF61" s="141">
        <v>39.548000000000002</v>
      </c>
      <c r="AG61" s="144"/>
      <c r="AH61" s="144"/>
      <c r="AI61" s="144"/>
      <c r="AJ61" s="144"/>
      <c r="AK61" s="43"/>
      <c r="AL61" s="43"/>
      <c r="AM61" s="43"/>
      <c r="AN61" s="43"/>
      <c r="AO61" s="43"/>
      <c r="AP61" s="43"/>
      <c r="AQ61" s="144"/>
      <c r="AR61" s="43"/>
      <c r="AS61" s="43"/>
      <c r="AT61" s="43"/>
      <c r="AU61" s="43"/>
      <c r="AV61" s="141">
        <v>39.543999999999997</v>
      </c>
      <c r="AW61" s="142">
        <v>39.622999999999998</v>
      </c>
    </row>
    <row r="62" spans="16:49">
      <c r="P62" s="140">
        <v>39.954000000000001</v>
      </c>
      <c r="Q62" s="141">
        <v>40.54</v>
      </c>
      <c r="R62" s="141">
        <v>40.079000000000001</v>
      </c>
      <c r="S62" s="141">
        <v>40.133000000000003</v>
      </c>
      <c r="T62" s="141">
        <v>40.555999999999997</v>
      </c>
      <c r="U62" s="141">
        <v>40.218000000000004</v>
      </c>
      <c r="V62" s="141">
        <v>40.088999999999999</v>
      </c>
      <c r="W62" s="144"/>
      <c r="X62" s="141">
        <v>40.113999999999997</v>
      </c>
      <c r="Y62" s="141">
        <v>39.954999999999998</v>
      </c>
      <c r="Z62" s="141">
        <v>39.366999999999997</v>
      </c>
      <c r="AA62" s="144"/>
      <c r="AB62" s="141">
        <v>39.771999999999998</v>
      </c>
      <c r="AC62" s="141">
        <v>39.750999999999998</v>
      </c>
      <c r="AD62" s="144"/>
      <c r="AE62" s="144"/>
      <c r="AF62" s="141">
        <v>39.551000000000002</v>
      </c>
      <c r="AG62" s="144"/>
      <c r="AH62" s="144"/>
      <c r="AI62" s="144"/>
      <c r="AJ62" s="144"/>
      <c r="AK62" s="43"/>
      <c r="AL62" s="43"/>
      <c r="AM62" s="43"/>
      <c r="AN62" s="43"/>
      <c r="AO62" s="43"/>
      <c r="AP62" s="43"/>
      <c r="AQ62" s="144"/>
      <c r="AR62" s="43"/>
      <c r="AS62" s="43"/>
      <c r="AT62" s="43"/>
      <c r="AU62" s="43"/>
      <c r="AV62" s="141">
        <v>39.622999999999998</v>
      </c>
      <c r="AW62" s="142">
        <v>39.500999999999998</v>
      </c>
    </row>
    <row r="63" spans="16:49">
      <c r="P63" s="140">
        <v>40.055</v>
      </c>
      <c r="Q63" s="141">
        <v>40.612000000000002</v>
      </c>
      <c r="R63" s="141">
        <v>40.417999999999999</v>
      </c>
      <c r="S63" s="141">
        <v>40.131999999999998</v>
      </c>
      <c r="T63" s="141">
        <v>40.326000000000001</v>
      </c>
      <c r="U63" s="141">
        <v>40.518999999999998</v>
      </c>
      <c r="V63" s="141">
        <v>40.112000000000002</v>
      </c>
      <c r="W63" s="144"/>
      <c r="X63" s="141">
        <v>40.167000000000002</v>
      </c>
      <c r="Y63" s="141">
        <v>40.161000000000001</v>
      </c>
      <c r="Z63" s="141">
        <v>39.655000000000001</v>
      </c>
      <c r="AA63" s="144"/>
      <c r="AB63" s="141">
        <v>39.694000000000003</v>
      </c>
      <c r="AC63" s="141">
        <v>39.832000000000001</v>
      </c>
      <c r="AD63" s="144"/>
      <c r="AE63" s="144"/>
      <c r="AF63" s="141">
        <v>39.53</v>
      </c>
      <c r="AG63" s="144"/>
      <c r="AH63" s="144"/>
      <c r="AI63" s="144"/>
      <c r="AJ63" s="144"/>
      <c r="AK63" s="43"/>
      <c r="AL63" s="43"/>
      <c r="AM63" s="43"/>
      <c r="AN63" s="43"/>
      <c r="AO63" s="43"/>
      <c r="AP63" s="43"/>
      <c r="AQ63" s="144"/>
      <c r="AR63" s="43"/>
      <c r="AS63" s="43"/>
      <c r="AT63" s="43"/>
      <c r="AU63" s="43"/>
      <c r="AV63" s="141">
        <v>39.848999999999997</v>
      </c>
      <c r="AW63" s="142">
        <v>39.478999999999999</v>
      </c>
    </row>
    <row r="64" spans="16:49">
      <c r="P64" s="140">
        <v>39.988</v>
      </c>
      <c r="Q64" s="141">
        <v>40.457000000000001</v>
      </c>
      <c r="R64" s="141">
        <v>40.023000000000003</v>
      </c>
      <c r="S64" s="141">
        <v>39.911999999999999</v>
      </c>
      <c r="T64" s="141">
        <v>40.404000000000003</v>
      </c>
      <c r="U64" s="141">
        <v>39.969000000000001</v>
      </c>
      <c r="V64" s="141">
        <v>40.079000000000001</v>
      </c>
      <c r="W64" s="144"/>
      <c r="X64" s="141">
        <v>39.957999999999998</v>
      </c>
      <c r="Y64" s="141">
        <v>40.066000000000003</v>
      </c>
      <c r="Z64" s="141">
        <v>39.533999999999999</v>
      </c>
      <c r="AA64" s="144"/>
      <c r="AB64" s="141">
        <v>39.746000000000002</v>
      </c>
      <c r="AC64" s="141">
        <v>39.863999999999997</v>
      </c>
      <c r="AD64" s="144"/>
      <c r="AE64" s="144"/>
      <c r="AF64" s="141">
        <v>39.564</v>
      </c>
      <c r="AG64" s="144"/>
      <c r="AH64" s="144"/>
      <c r="AI64" s="144"/>
      <c r="AJ64" s="144"/>
      <c r="AK64" s="43"/>
      <c r="AL64" s="43"/>
      <c r="AM64" s="43"/>
      <c r="AN64" s="43"/>
      <c r="AO64" s="43"/>
      <c r="AP64" s="43"/>
      <c r="AQ64" s="144"/>
      <c r="AR64" s="43"/>
      <c r="AS64" s="43"/>
      <c r="AT64" s="43"/>
      <c r="AU64" s="43"/>
      <c r="AV64" s="141">
        <v>39.598999999999997</v>
      </c>
      <c r="AW64" s="142">
        <v>39.591000000000001</v>
      </c>
    </row>
    <row r="65" spans="16:49">
      <c r="P65" s="140">
        <v>40.189</v>
      </c>
      <c r="Q65" s="141">
        <v>40.463999999999999</v>
      </c>
      <c r="R65" s="141">
        <v>40.064</v>
      </c>
      <c r="S65" s="141">
        <v>39.950000000000003</v>
      </c>
      <c r="T65" s="141">
        <v>40.396000000000001</v>
      </c>
      <c r="U65" s="141">
        <v>39.942</v>
      </c>
      <c r="V65" s="141">
        <v>40.115000000000002</v>
      </c>
      <c r="W65" s="144"/>
      <c r="X65" s="141">
        <v>40.21</v>
      </c>
      <c r="Y65" s="141">
        <v>40.000999999999998</v>
      </c>
      <c r="Z65" s="141">
        <v>39.436999999999998</v>
      </c>
      <c r="AA65" s="144"/>
      <c r="AB65" s="141">
        <v>40.433999999999997</v>
      </c>
      <c r="AC65" s="141">
        <v>39.749000000000002</v>
      </c>
      <c r="AD65" s="144"/>
      <c r="AE65" s="144"/>
      <c r="AF65" s="141">
        <v>39.649000000000001</v>
      </c>
      <c r="AG65" s="144"/>
      <c r="AH65" s="144"/>
      <c r="AI65" s="144"/>
      <c r="AJ65" s="144"/>
      <c r="AK65" s="43"/>
      <c r="AL65" s="43"/>
      <c r="AM65" s="43"/>
      <c r="AN65" s="43"/>
      <c r="AO65" s="43"/>
      <c r="AP65" s="43"/>
      <c r="AQ65" s="144"/>
      <c r="AR65" s="43"/>
      <c r="AS65" s="43"/>
      <c r="AT65" s="43"/>
      <c r="AU65" s="43"/>
      <c r="AV65" s="141">
        <v>39.582999999999998</v>
      </c>
      <c r="AW65" s="142">
        <v>39.676000000000002</v>
      </c>
    </row>
    <row r="66" spans="16:49">
      <c r="P66" s="140">
        <v>40.198</v>
      </c>
      <c r="Q66" s="141">
        <v>40.494</v>
      </c>
      <c r="R66" s="141">
        <v>39.993000000000002</v>
      </c>
      <c r="S66" s="141">
        <v>39.908999999999999</v>
      </c>
      <c r="T66" s="141">
        <v>40.253999999999998</v>
      </c>
      <c r="U66" s="141">
        <v>39.972999999999999</v>
      </c>
      <c r="V66" s="141">
        <v>40.116</v>
      </c>
      <c r="W66" s="144"/>
      <c r="X66" s="141">
        <v>40.140999999999998</v>
      </c>
      <c r="Y66" s="141">
        <v>40.215000000000003</v>
      </c>
      <c r="Z66" s="141">
        <v>39.302999999999997</v>
      </c>
      <c r="AA66" s="144"/>
      <c r="AB66" s="141">
        <v>39.853999999999999</v>
      </c>
      <c r="AC66" s="141">
        <v>39.847999999999999</v>
      </c>
      <c r="AD66" s="144"/>
      <c r="AE66" s="144"/>
      <c r="AF66" s="141">
        <v>39.81</v>
      </c>
      <c r="AG66" s="144"/>
      <c r="AH66" s="144"/>
      <c r="AI66" s="144"/>
      <c r="AJ66" s="144"/>
      <c r="AK66" s="43"/>
      <c r="AL66" s="43"/>
      <c r="AM66" s="43"/>
      <c r="AN66" s="43"/>
      <c r="AO66" s="43"/>
      <c r="AP66" s="43"/>
      <c r="AQ66" s="144"/>
      <c r="AR66" s="43"/>
      <c r="AS66" s="43"/>
      <c r="AT66" s="43"/>
      <c r="AU66" s="43"/>
      <c r="AV66" s="141">
        <v>39.652999999999999</v>
      </c>
      <c r="AW66" s="142">
        <v>39.469000000000001</v>
      </c>
    </row>
    <row r="67" spans="16:49">
      <c r="P67" s="140">
        <v>40.192</v>
      </c>
      <c r="Q67" s="141">
        <v>40.47</v>
      </c>
      <c r="R67" s="141">
        <v>40.064</v>
      </c>
      <c r="S67" s="141">
        <v>39.872999999999998</v>
      </c>
      <c r="T67" s="141">
        <v>40.296999999999997</v>
      </c>
      <c r="U67" s="141">
        <v>39.884</v>
      </c>
      <c r="V67" s="141">
        <v>40.332999999999998</v>
      </c>
      <c r="W67" s="144"/>
      <c r="X67" s="141">
        <v>40.148000000000003</v>
      </c>
      <c r="Y67" s="141">
        <v>40.158999999999999</v>
      </c>
      <c r="Z67" s="141">
        <v>39.484999999999999</v>
      </c>
      <c r="AA67" s="144"/>
      <c r="AB67" s="141">
        <v>39.909999999999997</v>
      </c>
      <c r="AC67" s="141">
        <v>39.750999999999998</v>
      </c>
      <c r="AD67" s="144"/>
      <c r="AE67" s="144"/>
      <c r="AF67" s="141">
        <v>39.981000000000002</v>
      </c>
      <c r="AG67" s="144"/>
      <c r="AH67" s="144"/>
      <c r="AI67" s="144"/>
      <c r="AJ67" s="144"/>
      <c r="AK67" s="43"/>
      <c r="AL67" s="43"/>
      <c r="AM67" s="43"/>
      <c r="AN67" s="43"/>
      <c r="AO67" s="43"/>
      <c r="AP67" s="43"/>
      <c r="AQ67" s="144"/>
      <c r="AR67" s="43"/>
      <c r="AS67" s="43"/>
      <c r="AT67" s="43"/>
      <c r="AU67" s="43"/>
      <c r="AV67" s="141">
        <v>39.924999999999997</v>
      </c>
      <c r="AW67" s="142">
        <v>39.393000000000001</v>
      </c>
    </row>
    <row r="68" spans="16:49">
      <c r="P68" s="140">
        <v>40.125</v>
      </c>
      <c r="Q68" s="141">
        <v>40.262</v>
      </c>
      <c r="R68" s="141">
        <v>40.091000000000001</v>
      </c>
      <c r="S68" s="141">
        <v>39.936</v>
      </c>
      <c r="T68" s="141">
        <v>40.509</v>
      </c>
      <c r="U68" s="141">
        <v>39.972000000000001</v>
      </c>
      <c r="V68" s="141">
        <v>40.232999999999997</v>
      </c>
      <c r="W68" s="144"/>
      <c r="X68" s="141">
        <v>40.091000000000001</v>
      </c>
      <c r="Y68" s="141">
        <v>39.994</v>
      </c>
      <c r="Z68" s="141">
        <v>39.845999999999997</v>
      </c>
      <c r="AA68" s="144"/>
      <c r="AB68" s="141">
        <v>39.720999999999997</v>
      </c>
      <c r="AC68" s="141">
        <v>39.96</v>
      </c>
      <c r="AD68" s="144"/>
      <c r="AE68" s="144"/>
      <c r="AF68" s="141">
        <v>39.755000000000003</v>
      </c>
      <c r="AG68" s="144"/>
      <c r="AH68" s="144"/>
      <c r="AI68" s="144"/>
      <c r="AJ68" s="144"/>
      <c r="AK68" s="43"/>
      <c r="AL68" s="43"/>
      <c r="AM68" s="43"/>
      <c r="AN68" s="43"/>
      <c r="AO68" s="43"/>
      <c r="AP68" s="43"/>
      <c r="AQ68" s="144"/>
      <c r="AR68" s="43"/>
      <c r="AS68" s="43"/>
      <c r="AT68" s="43"/>
      <c r="AU68" s="43"/>
      <c r="AV68" s="141">
        <v>39.668999999999997</v>
      </c>
      <c r="AW68" s="142">
        <v>39.497999999999998</v>
      </c>
    </row>
    <row r="69" spans="16:49">
      <c r="P69" s="140">
        <v>40.204999999999998</v>
      </c>
      <c r="Q69" s="141">
        <v>40.488</v>
      </c>
      <c r="R69" s="141">
        <v>40.177</v>
      </c>
      <c r="S69" s="141">
        <v>40.19</v>
      </c>
      <c r="T69" s="141">
        <v>40.31</v>
      </c>
      <c r="U69" s="141">
        <v>40.357999999999997</v>
      </c>
      <c r="V69" s="141">
        <v>40.002000000000002</v>
      </c>
      <c r="W69" s="144"/>
      <c r="X69" s="141">
        <v>41.308</v>
      </c>
      <c r="Y69" s="141">
        <v>39.942999999999998</v>
      </c>
      <c r="Z69" s="141">
        <v>39.383000000000003</v>
      </c>
      <c r="AA69" s="144"/>
      <c r="AB69" s="141">
        <v>39.837000000000003</v>
      </c>
      <c r="AC69" s="141">
        <v>39.625999999999998</v>
      </c>
      <c r="AD69" s="144"/>
      <c r="AE69" s="144"/>
      <c r="AF69" s="141">
        <v>39.877000000000002</v>
      </c>
      <c r="AG69" s="144"/>
      <c r="AH69" s="144"/>
      <c r="AI69" s="144"/>
      <c r="AJ69" s="144"/>
      <c r="AK69" s="43"/>
      <c r="AL69" s="43"/>
      <c r="AM69" s="43"/>
      <c r="AN69" s="43"/>
      <c r="AO69" s="43"/>
      <c r="AP69" s="43"/>
      <c r="AQ69" s="144"/>
      <c r="AR69" s="43"/>
      <c r="AS69" s="43"/>
      <c r="AT69" s="43"/>
      <c r="AU69" s="43"/>
      <c r="AV69" s="141">
        <v>39.625999999999998</v>
      </c>
      <c r="AW69" s="142">
        <v>39.475000000000001</v>
      </c>
    </row>
    <row r="70" spans="16:49">
      <c r="P70" s="140">
        <v>40.24</v>
      </c>
      <c r="Q70" s="141">
        <v>40.356999999999999</v>
      </c>
      <c r="R70" s="141">
        <v>40.112000000000002</v>
      </c>
      <c r="S70" s="141">
        <v>40.137999999999998</v>
      </c>
      <c r="T70" s="141">
        <v>40.238</v>
      </c>
      <c r="U70" s="141">
        <v>39.732999999999997</v>
      </c>
      <c r="V70" s="141">
        <v>40.383000000000003</v>
      </c>
      <c r="W70" s="144"/>
      <c r="X70" s="141">
        <v>40.093000000000004</v>
      </c>
      <c r="Y70" s="141">
        <v>40.167000000000002</v>
      </c>
      <c r="Z70" s="141">
        <v>39.332000000000001</v>
      </c>
      <c r="AA70" s="144"/>
      <c r="AB70" s="141">
        <v>39.825000000000003</v>
      </c>
      <c r="AC70" s="141">
        <v>39.636000000000003</v>
      </c>
      <c r="AD70" s="144"/>
      <c r="AE70" s="144"/>
      <c r="AF70" s="141">
        <v>39.905000000000001</v>
      </c>
      <c r="AG70" s="144"/>
      <c r="AH70" s="144"/>
      <c r="AI70" s="144"/>
      <c r="AJ70" s="144"/>
      <c r="AK70" s="43"/>
      <c r="AL70" s="43"/>
      <c r="AM70" s="43"/>
      <c r="AN70" s="43"/>
      <c r="AO70" s="43"/>
      <c r="AP70" s="43"/>
      <c r="AQ70" s="144"/>
      <c r="AR70" s="43"/>
      <c r="AS70" s="43"/>
      <c r="AT70" s="43"/>
      <c r="AU70" s="43"/>
      <c r="AV70" s="141">
        <v>39.603000000000002</v>
      </c>
      <c r="AW70" s="142">
        <v>39.472999999999999</v>
      </c>
    </row>
    <row r="71" spans="16:49">
      <c r="P71" s="140">
        <v>40.145000000000003</v>
      </c>
      <c r="Q71" s="141">
        <v>40.520000000000003</v>
      </c>
      <c r="R71" s="141">
        <v>40.048000000000002</v>
      </c>
      <c r="S71" s="141">
        <v>40.055</v>
      </c>
      <c r="T71" s="141">
        <v>40.533000000000001</v>
      </c>
      <c r="U71" s="141">
        <v>40.268999999999998</v>
      </c>
      <c r="V71" s="141">
        <v>40.316000000000003</v>
      </c>
      <c r="W71" s="144"/>
      <c r="X71" s="141">
        <v>40.334000000000003</v>
      </c>
      <c r="Y71" s="141">
        <v>40.067999999999998</v>
      </c>
      <c r="Z71" s="141">
        <v>39.637999999999998</v>
      </c>
      <c r="AA71" s="144"/>
      <c r="AB71" s="141">
        <v>39.883000000000003</v>
      </c>
      <c r="AC71" s="141">
        <v>39.808999999999997</v>
      </c>
      <c r="AD71" s="144"/>
      <c r="AE71" s="144"/>
      <c r="AG71" s="144"/>
      <c r="AH71" s="144"/>
      <c r="AI71" s="144"/>
      <c r="AJ71" s="144"/>
      <c r="AK71" s="43"/>
      <c r="AL71" s="43"/>
      <c r="AM71" s="43"/>
      <c r="AN71" s="43"/>
      <c r="AO71" s="43"/>
      <c r="AP71" s="43"/>
      <c r="AQ71" s="144"/>
      <c r="AR71" s="43"/>
      <c r="AS71" s="43"/>
      <c r="AT71" s="43"/>
      <c r="AU71" s="43"/>
      <c r="AV71" s="141">
        <v>39.758000000000003</v>
      </c>
      <c r="AW71" s="78"/>
    </row>
    <row r="72" spans="16:49">
      <c r="P72" s="140">
        <v>40.116999999999997</v>
      </c>
      <c r="Q72" s="141">
        <v>40.415999999999997</v>
      </c>
      <c r="R72" s="141">
        <v>40.183999999999997</v>
      </c>
      <c r="S72" s="141">
        <v>40.079000000000001</v>
      </c>
      <c r="T72" s="141">
        <v>40.441000000000003</v>
      </c>
      <c r="U72" s="141">
        <v>40.146000000000001</v>
      </c>
      <c r="V72" s="141">
        <v>40.640999999999998</v>
      </c>
      <c r="W72" s="144"/>
      <c r="X72" s="141">
        <v>40.228999999999999</v>
      </c>
      <c r="Y72" s="141">
        <v>40.140999999999998</v>
      </c>
      <c r="Z72" s="141">
        <v>39.865000000000002</v>
      </c>
      <c r="AA72" s="144"/>
      <c r="AB72" s="141">
        <v>39.744</v>
      </c>
      <c r="AC72" s="141">
        <v>39.619</v>
      </c>
      <c r="AD72" s="144"/>
      <c r="AE72" s="144"/>
      <c r="AF72" s="144"/>
      <c r="AG72" s="144"/>
      <c r="AH72" s="144"/>
      <c r="AI72" s="144"/>
      <c r="AJ72" s="144"/>
      <c r="AK72" s="43"/>
      <c r="AL72" s="43"/>
      <c r="AM72" s="43"/>
      <c r="AN72" s="43"/>
      <c r="AO72" s="43"/>
      <c r="AP72" s="43"/>
      <c r="AQ72" s="144"/>
      <c r="AR72" s="43"/>
      <c r="AS72" s="43"/>
      <c r="AT72" s="43"/>
      <c r="AU72" s="43"/>
      <c r="AV72" s="141">
        <v>39.795000000000002</v>
      </c>
      <c r="AW72" s="78"/>
    </row>
    <row r="73" spans="16:49">
      <c r="P73" s="140">
        <v>40.033000000000001</v>
      </c>
      <c r="Q73" s="141">
        <v>40.594000000000001</v>
      </c>
      <c r="R73" s="141">
        <v>40.372</v>
      </c>
      <c r="S73" s="141">
        <v>39.875999999999998</v>
      </c>
      <c r="T73" s="141">
        <v>40.192</v>
      </c>
      <c r="U73" s="141">
        <v>39.936</v>
      </c>
      <c r="V73" s="141">
        <v>40.473999999999997</v>
      </c>
      <c r="W73" s="144"/>
      <c r="X73" s="141">
        <v>40.567</v>
      </c>
      <c r="Y73" s="141">
        <v>39.871000000000002</v>
      </c>
      <c r="Z73" s="141">
        <v>39.933999999999997</v>
      </c>
      <c r="AA73" s="144"/>
      <c r="AB73" s="141">
        <v>39.746000000000002</v>
      </c>
      <c r="AC73" s="141">
        <v>39.848999999999997</v>
      </c>
      <c r="AD73" s="144"/>
      <c r="AE73" s="144"/>
      <c r="AF73" s="144"/>
      <c r="AG73" s="144"/>
      <c r="AH73" s="144"/>
      <c r="AI73" s="144"/>
      <c r="AJ73" s="144"/>
      <c r="AK73" s="43"/>
      <c r="AL73" s="43"/>
      <c r="AM73" s="43"/>
      <c r="AN73" s="43"/>
      <c r="AO73" s="43"/>
      <c r="AP73" s="43"/>
      <c r="AQ73" s="144"/>
      <c r="AR73" s="43"/>
      <c r="AS73" s="43"/>
      <c r="AT73" s="43"/>
      <c r="AU73" s="43"/>
      <c r="AV73" s="141">
        <v>39.692</v>
      </c>
      <c r="AW73" s="78"/>
    </row>
    <row r="74" spans="16:49">
      <c r="P74" s="140">
        <v>40.118000000000002</v>
      </c>
      <c r="Q74" s="141">
        <v>40.454999999999998</v>
      </c>
      <c r="R74" s="141">
        <v>40.420999999999999</v>
      </c>
      <c r="S74" s="141">
        <v>40.156999999999996</v>
      </c>
      <c r="T74" s="141">
        <v>40.423000000000002</v>
      </c>
      <c r="U74" s="141">
        <v>39.911000000000001</v>
      </c>
      <c r="V74" s="141">
        <v>40.097000000000001</v>
      </c>
      <c r="W74" s="144"/>
      <c r="X74" s="141">
        <v>39.801000000000002</v>
      </c>
      <c r="Y74" s="141">
        <v>40.042999999999999</v>
      </c>
      <c r="Z74" s="141">
        <v>39.935000000000002</v>
      </c>
      <c r="AA74" s="144"/>
      <c r="AB74" s="141">
        <v>39.85</v>
      </c>
      <c r="AC74" s="141">
        <v>39.863999999999997</v>
      </c>
      <c r="AD74" s="144"/>
      <c r="AE74" s="144"/>
      <c r="AF74" s="144"/>
      <c r="AG74" s="144"/>
      <c r="AH74" s="144"/>
      <c r="AI74" s="144"/>
      <c r="AJ74" s="144"/>
      <c r="AK74" s="43"/>
      <c r="AL74" s="43"/>
      <c r="AM74" s="43"/>
      <c r="AN74" s="43"/>
      <c r="AO74" s="43"/>
      <c r="AP74" s="43"/>
      <c r="AQ74" s="144"/>
      <c r="AR74" s="43"/>
      <c r="AS74" s="43"/>
      <c r="AT74" s="43"/>
      <c r="AU74" s="43"/>
      <c r="AV74" s="141">
        <v>39.811</v>
      </c>
      <c r="AW74" s="78"/>
    </row>
    <row r="75" spans="16:49">
      <c r="P75" s="140">
        <v>40.716999999999999</v>
      </c>
      <c r="Q75" s="141">
        <v>40.597000000000001</v>
      </c>
      <c r="R75" s="141">
        <v>40.119</v>
      </c>
      <c r="S75" s="141">
        <v>40.027000000000001</v>
      </c>
      <c r="T75" s="141">
        <v>40.738999999999997</v>
      </c>
      <c r="U75" s="141">
        <v>39.973999999999997</v>
      </c>
      <c r="V75" s="141">
        <v>40.289000000000001</v>
      </c>
      <c r="W75" s="144"/>
      <c r="X75" s="141">
        <v>40.076000000000001</v>
      </c>
      <c r="Y75" s="141">
        <v>40.5</v>
      </c>
      <c r="Z75" s="141">
        <v>39.692</v>
      </c>
      <c r="AA75" s="144"/>
      <c r="AB75" s="141">
        <v>39.878999999999998</v>
      </c>
      <c r="AC75" s="141">
        <v>39.658000000000001</v>
      </c>
      <c r="AD75" s="144"/>
      <c r="AE75" s="144"/>
      <c r="AF75" s="144"/>
      <c r="AG75" s="144"/>
      <c r="AH75" s="144"/>
      <c r="AI75" s="144"/>
      <c r="AJ75" s="144"/>
      <c r="AK75" s="43"/>
      <c r="AL75" s="43"/>
      <c r="AM75" s="43"/>
      <c r="AN75" s="43"/>
      <c r="AO75" s="43"/>
      <c r="AP75" s="43"/>
      <c r="AQ75" s="144"/>
      <c r="AR75" s="43"/>
      <c r="AS75" s="43"/>
      <c r="AT75" s="43"/>
      <c r="AU75" s="43"/>
      <c r="AV75" s="141">
        <v>39.79</v>
      </c>
      <c r="AW75" s="78"/>
    </row>
    <row r="76" spans="16:49">
      <c r="P76" s="140">
        <v>40.496000000000002</v>
      </c>
      <c r="Q76" s="141">
        <v>40.689</v>
      </c>
      <c r="R76" s="141">
        <v>40.085000000000001</v>
      </c>
      <c r="S76" s="141">
        <v>39.771000000000001</v>
      </c>
      <c r="T76" s="141">
        <v>40.481999999999999</v>
      </c>
      <c r="U76" s="141">
        <v>39.795000000000002</v>
      </c>
      <c r="V76" s="141">
        <v>40.220999999999997</v>
      </c>
      <c r="W76" s="144"/>
      <c r="X76" s="141">
        <v>40.277999999999999</v>
      </c>
      <c r="Y76" s="141">
        <v>39.932000000000002</v>
      </c>
      <c r="Z76" s="141">
        <v>39.564999999999998</v>
      </c>
      <c r="AA76" s="144"/>
      <c r="AB76" s="141">
        <v>39.728000000000002</v>
      </c>
      <c r="AC76" s="141">
        <v>39.64</v>
      </c>
      <c r="AD76" s="144"/>
      <c r="AE76" s="144"/>
      <c r="AF76" s="144"/>
      <c r="AG76" s="144"/>
      <c r="AH76" s="144"/>
      <c r="AI76" s="144"/>
      <c r="AJ76" s="144"/>
      <c r="AK76" s="43"/>
      <c r="AL76" s="43"/>
      <c r="AM76" s="43"/>
      <c r="AN76" s="43"/>
      <c r="AO76" s="43"/>
      <c r="AP76" s="43"/>
      <c r="AQ76" s="144"/>
      <c r="AR76" s="43"/>
      <c r="AS76" s="43"/>
      <c r="AT76" s="43"/>
      <c r="AU76" s="43"/>
      <c r="AV76" s="141">
        <v>39.718000000000004</v>
      </c>
      <c r="AW76" s="78"/>
    </row>
    <row r="77" spans="16:49">
      <c r="P77" s="140">
        <v>40.204000000000001</v>
      </c>
      <c r="Q77" s="141">
        <v>40.305</v>
      </c>
      <c r="R77" s="141">
        <v>40.156999999999996</v>
      </c>
      <c r="S77" s="141">
        <v>39.945</v>
      </c>
      <c r="T77" s="141">
        <v>40.255000000000003</v>
      </c>
      <c r="U77" s="141">
        <v>40.034999999999997</v>
      </c>
      <c r="V77" s="141">
        <v>40.036999999999999</v>
      </c>
      <c r="W77" s="144"/>
      <c r="X77" s="141">
        <v>40.115000000000002</v>
      </c>
      <c r="Y77" s="141">
        <v>39.984000000000002</v>
      </c>
      <c r="Z77" s="141">
        <v>39.637</v>
      </c>
      <c r="AA77" s="144"/>
      <c r="AB77" s="141">
        <v>39.789000000000001</v>
      </c>
      <c r="AC77" s="141">
        <v>39.618000000000002</v>
      </c>
      <c r="AD77" s="144"/>
      <c r="AE77" s="144"/>
      <c r="AF77" s="144"/>
      <c r="AG77" s="144"/>
      <c r="AH77" s="144"/>
      <c r="AI77" s="144"/>
      <c r="AJ77" s="144"/>
      <c r="AK77" s="43"/>
      <c r="AL77" s="43"/>
      <c r="AM77" s="43"/>
      <c r="AN77" s="43"/>
      <c r="AO77" s="43"/>
      <c r="AP77" s="43"/>
      <c r="AQ77" s="144"/>
      <c r="AR77" s="43"/>
      <c r="AS77" s="43"/>
      <c r="AT77" s="43"/>
      <c r="AU77" s="43"/>
      <c r="AV77" s="141">
        <v>39.582999999999998</v>
      </c>
      <c r="AW77" s="78"/>
    </row>
    <row r="78" spans="16:49">
      <c r="P78" s="140">
        <v>40.32</v>
      </c>
      <c r="Q78" s="141">
        <v>40.366</v>
      </c>
      <c r="R78" s="141">
        <v>40.421999999999997</v>
      </c>
      <c r="S78" s="141">
        <v>39.988</v>
      </c>
      <c r="T78" s="141">
        <v>40.331000000000003</v>
      </c>
      <c r="U78" s="141">
        <v>39.883000000000003</v>
      </c>
      <c r="V78" s="141">
        <v>40.194000000000003</v>
      </c>
      <c r="W78" s="144"/>
      <c r="X78" s="141">
        <v>39.945999999999998</v>
      </c>
      <c r="Y78" s="141">
        <v>40.098999999999997</v>
      </c>
      <c r="Z78" s="141">
        <v>39.590000000000003</v>
      </c>
      <c r="AA78" s="144"/>
      <c r="AB78" s="141">
        <v>39.893000000000001</v>
      </c>
      <c r="AC78" s="141">
        <v>41.540999999999997</v>
      </c>
      <c r="AD78" s="144"/>
      <c r="AE78" s="144"/>
      <c r="AF78" s="144"/>
      <c r="AG78" s="144"/>
      <c r="AH78" s="144"/>
      <c r="AI78" s="144"/>
      <c r="AJ78" s="144"/>
      <c r="AK78" s="43"/>
      <c r="AL78" s="43"/>
      <c r="AM78" s="43"/>
      <c r="AN78" s="43"/>
      <c r="AO78" s="43"/>
      <c r="AP78" s="43"/>
      <c r="AQ78" s="144"/>
      <c r="AR78" s="43"/>
      <c r="AS78" s="43"/>
      <c r="AT78" s="43"/>
      <c r="AU78" s="43"/>
      <c r="AV78" s="141">
        <v>39.932000000000002</v>
      </c>
      <c r="AW78" s="78"/>
    </row>
    <row r="79" spans="16:49">
      <c r="P79" s="140">
        <v>40.143999999999998</v>
      </c>
      <c r="Q79" s="141">
        <v>40.634</v>
      </c>
      <c r="R79" s="141">
        <v>39.942999999999998</v>
      </c>
      <c r="S79" s="141">
        <v>39.877000000000002</v>
      </c>
      <c r="T79" s="141">
        <v>42.076000000000001</v>
      </c>
      <c r="U79" s="141">
        <v>39.865000000000002</v>
      </c>
      <c r="V79" s="141">
        <v>40.398000000000003</v>
      </c>
      <c r="W79" s="144"/>
      <c r="X79" s="141">
        <v>39.938000000000002</v>
      </c>
      <c r="Y79" s="141">
        <v>40.142000000000003</v>
      </c>
      <c r="Z79" s="141">
        <v>39.399000000000001</v>
      </c>
      <c r="AA79" s="144"/>
      <c r="AB79" s="141">
        <v>39.835999999999999</v>
      </c>
      <c r="AD79" s="144"/>
      <c r="AE79" s="144"/>
      <c r="AF79" s="144"/>
      <c r="AG79" s="144"/>
      <c r="AH79" s="144"/>
      <c r="AI79" s="144"/>
      <c r="AJ79" s="144"/>
      <c r="AK79" s="43"/>
      <c r="AL79" s="43"/>
      <c r="AM79" s="43"/>
      <c r="AN79" s="43"/>
      <c r="AO79" s="43"/>
      <c r="AP79" s="43"/>
      <c r="AQ79" s="144"/>
      <c r="AR79" s="43"/>
      <c r="AS79" s="43"/>
      <c r="AT79" s="43"/>
      <c r="AU79" s="43"/>
      <c r="AV79" s="141">
        <v>39.667000000000002</v>
      </c>
      <c r="AW79" s="78"/>
    </row>
    <row r="80" spans="16:49">
      <c r="P80" s="140">
        <v>40.200000000000003</v>
      </c>
      <c r="Q80" s="141">
        <v>40.517000000000003</v>
      </c>
      <c r="R80" s="141">
        <v>39.975999999999999</v>
      </c>
      <c r="S80" s="141">
        <v>40.008000000000003</v>
      </c>
      <c r="T80" s="141">
        <v>40.549999999999997</v>
      </c>
      <c r="U80" s="141">
        <v>39.997</v>
      </c>
      <c r="V80" s="141">
        <v>40.295000000000002</v>
      </c>
      <c r="W80" s="144"/>
      <c r="X80" s="141">
        <v>39.883000000000003</v>
      </c>
      <c r="Y80" s="141">
        <v>40.017000000000003</v>
      </c>
      <c r="Z80" s="141">
        <v>39.563000000000002</v>
      </c>
      <c r="AA80" s="144"/>
      <c r="AB80" s="141">
        <v>39.805999999999997</v>
      </c>
      <c r="AC80" s="144"/>
      <c r="AD80" s="144"/>
      <c r="AE80" s="144"/>
      <c r="AF80" s="144"/>
      <c r="AG80" s="144"/>
      <c r="AH80" s="144"/>
      <c r="AI80" s="144"/>
      <c r="AJ80" s="144"/>
      <c r="AK80" s="43"/>
      <c r="AL80" s="43"/>
      <c r="AM80" s="43"/>
      <c r="AN80" s="43"/>
      <c r="AO80" s="43"/>
      <c r="AP80" s="43"/>
      <c r="AQ80" s="144"/>
      <c r="AR80" s="43"/>
      <c r="AS80" s="43"/>
      <c r="AT80" s="43"/>
      <c r="AU80" s="43"/>
      <c r="AV80" s="141">
        <v>39.715000000000003</v>
      </c>
      <c r="AW80" s="78"/>
    </row>
    <row r="81" spans="16:49">
      <c r="P81" s="140">
        <v>40.277999999999999</v>
      </c>
      <c r="Q81" s="141">
        <v>41.585999999999999</v>
      </c>
      <c r="R81" s="141">
        <v>40.08</v>
      </c>
      <c r="S81" s="141">
        <v>40.036000000000001</v>
      </c>
      <c r="T81" s="141">
        <v>40.454000000000001</v>
      </c>
      <c r="U81" s="141">
        <v>39.898000000000003</v>
      </c>
      <c r="V81" s="141">
        <v>40.796999999999997</v>
      </c>
      <c r="W81" s="144"/>
      <c r="X81" s="141">
        <v>40.031999999999996</v>
      </c>
      <c r="Y81" s="141">
        <v>39.817</v>
      </c>
      <c r="Z81" s="141">
        <v>39.536999999999999</v>
      </c>
      <c r="AA81" s="144"/>
      <c r="AB81" s="141">
        <v>40</v>
      </c>
      <c r="AC81" s="144"/>
      <c r="AD81" s="144"/>
      <c r="AE81" s="144"/>
      <c r="AF81" s="144"/>
      <c r="AG81" s="144"/>
      <c r="AH81" s="144"/>
      <c r="AI81" s="144"/>
      <c r="AJ81" s="144"/>
      <c r="AK81" s="43"/>
      <c r="AL81" s="43"/>
      <c r="AM81" s="43"/>
      <c r="AN81" s="43"/>
      <c r="AO81" s="43"/>
      <c r="AP81" s="43"/>
      <c r="AQ81" s="144"/>
      <c r="AR81" s="43"/>
      <c r="AS81" s="43"/>
      <c r="AT81" s="43"/>
      <c r="AU81" s="43"/>
      <c r="AV81" s="141">
        <v>39.878</v>
      </c>
      <c r="AW81" s="78"/>
    </row>
    <row r="82" spans="16:49">
      <c r="P82" s="140">
        <v>40.262999999999998</v>
      </c>
      <c r="Q82" s="141">
        <v>40.529000000000003</v>
      </c>
      <c r="R82" s="141">
        <v>40.170999999999999</v>
      </c>
      <c r="S82" s="141">
        <v>39.936</v>
      </c>
      <c r="T82" s="141">
        <v>40.459000000000003</v>
      </c>
      <c r="U82" s="141">
        <v>39.850999999999999</v>
      </c>
      <c r="W82" s="144"/>
      <c r="X82" s="141">
        <v>40.6</v>
      </c>
      <c r="Y82" s="141">
        <v>39.863999999999997</v>
      </c>
      <c r="Z82" s="141">
        <v>40.831000000000003</v>
      </c>
      <c r="AA82" s="144"/>
      <c r="AB82" s="141">
        <v>39.969000000000001</v>
      </c>
      <c r="AC82" s="144"/>
      <c r="AD82" s="144"/>
      <c r="AE82" s="144"/>
      <c r="AF82" s="144"/>
      <c r="AG82" s="144"/>
      <c r="AH82" s="144"/>
      <c r="AI82" s="144"/>
      <c r="AJ82" s="144"/>
      <c r="AK82" s="43"/>
      <c r="AL82" s="43"/>
      <c r="AM82" s="43"/>
      <c r="AN82" s="43"/>
      <c r="AO82" s="43"/>
      <c r="AP82" s="43"/>
      <c r="AQ82" s="144"/>
      <c r="AR82" s="43"/>
      <c r="AS82" s="43"/>
      <c r="AT82" s="43"/>
      <c r="AU82" s="43"/>
      <c r="AV82" s="141">
        <v>39.917999999999999</v>
      </c>
      <c r="AW82" s="78"/>
    </row>
    <row r="83" spans="16:49">
      <c r="P83" s="140">
        <v>40.124000000000002</v>
      </c>
      <c r="Q83" s="141">
        <v>40.475000000000001</v>
      </c>
      <c r="R83" s="141">
        <v>40.165999999999997</v>
      </c>
      <c r="S83" s="141">
        <v>39.972999999999999</v>
      </c>
      <c r="T83" s="141">
        <v>40.462000000000003</v>
      </c>
      <c r="U83" s="141">
        <v>39.920999999999999</v>
      </c>
      <c r="V83" s="144"/>
      <c r="W83" s="144"/>
      <c r="X83" s="141">
        <v>40.162999999999997</v>
      </c>
      <c r="Y83" s="141">
        <v>39.853000000000002</v>
      </c>
      <c r="Z83" s="141">
        <v>39.506999999999998</v>
      </c>
      <c r="AA83" s="144"/>
      <c r="AB83" s="141">
        <v>40.082999999999998</v>
      </c>
      <c r="AC83" s="144"/>
      <c r="AD83" s="144"/>
      <c r="AE83" s="144"/>
      <c r="AF83" s="144"/>
      <c r="AG83" s="144"/>
      <c r="AH83" s="144"/>
      <c r="AI83" s="144"/>
      <c r="AJ83" s="144"/>
      <c r="AK83" s="43"/>
      <c r="AL83" s="43"/>
      <c r="AM83" s="43"/>
      <c r="AN83" s="43"/>
      <c r="AO83" s="43"/>
      <c r="AP83" s="43"/>
      <c r="AQ83" s="144"/>
      <c r="AR83" s="43"/>
      <c r="AS83" s="43"/>
      <c r="AT83" s="43"/>
      <c r="AU83" s="43"/>
      <c r="AV83" s="141">
        <v>39.723999999999997</v>
      </c>
      <c r="AW83" s="78"/>
    </row>
    <row r="84" spans="16:49">
      <c r="P84" s="140">
        <v>40.139000000000003</v>
      </c>
      <c r="Q84" s="141">
        <v>40.448999999999998</v>
      </c>
      <c r="R84" s="141">
        <v>40.933999999999997</v>
      </c>
      <c r="S84" s="141">
        <v>40.195999999999998</v>
      </c>
      <c r="T84" s="141">
        <v>40.302</v>
      </c>
      <c r="U84" s="141">
        <v>39.880000000000003</v>
      </c>
      <c r="V84" s="144"/>
      <c r="W84" s="144"/>
      <c r="X84" s="141">
        <v>40.262</v>
      </c>
      <c r="Y84" s="141">
        <v>39.914999999999999</v>
      </c>
      <c r="Z84" s="141">
        <v>39.914000000000001</v>
      </c>
      <c r="AA84" s="144"/>
      <c r="AB84" s="141">
        <v>39.973999999999997</v>
      </c>
      <c r="AC84" s="144"/>
      <c r="AD84" s="144"/>
      <c r="AE84" s="144"/>
      <c r="AF84" s="144"/>
      <c r="AG84" s="144"/>
      <c r="AH84" s="144"/>
      <c r="AI84" s="144"/>
      <c r="AJ84" s="144"/>
      <c r="AK84" s="43"/>
      <c r="AL84" s="43"/>
      <c r="AM84" s="43"/>
      <c r="AN84" s="43"/>
      <c r="AO84" s="43"/>
      <c r="AP84" s="43"/>
      <c r="AQ84" s="144"/>
      <c r="AR84" s="43"/>
      <c r="AS84" s="43"/>
      <c r="AT84" s="43"/>
      <c r="AU84" s="43"/>
      <c r="AV84" s="141">
        <v>39.636000000000003</v>
      </c>
      <c r="AW84" s="78"/>
    </row>
    <row r="85" spans="16:49">
      <c r="P85" s="140">
        <v>40.152000000000001</v>
      </c>
      <c r="Q85" s="141">
        <v>40.744</v>
      </c>
      <c r="R85" s="141">
        <v>39.963000000000001</v>
      </c>
      <c r="S85" s="141">
        <v>40.124000000000002</v>
      </c>
      <c r="T85" s="141">
        <v>40.215000000000003</v>
      </c>
      <c r="U85" s="141">
        <v>39.936999999999998</v>
      </c>
      <c r="V85" s="144"/>
      <c r="W85" s="144"/>
      <c r="Y85" s="141">
        <v>39.654000000000003</v>
      </c>
      <c r="Z85" s="141">
        <v>39.470999999999997</v>
      </c>
      <c r="AA85" s="144"/>
      <c r="AB85" s="141">
        <v>39.866999999999997</v>
      </c>
      <c r="AC85" s="144"/>
      <c r="AD85" s="144"/>
      <c r="AE85" s="144"/>
      <c r="AF85" s="144"/>
      <c r="AG85" s="144"/>
      <c r="AH85" s="144"/>
      <c r="AI85" s="144"/>
      <c r="AJ85" s="144"/>
      <c r="AK85" s="43"/>
      <c r="AL85" s="43"/>
      <c r="AM85" s="43"/>
      <c r="AN85" s="43"/>
      <c r="AO85" s="43"/>
      <c r="AP85" s="43"/>
      <c r="AQ85" s="144"/>
      <c r="AR85" s="43"/>
      <c r="AS85" s="43"/>
      <c r="AT85" s="43"/>
      <c r="AU85" s="43"/>
      <c r="AV85" s="141">
        <v>39.582000000000001</v>
      </c>
      <c r="AW85" s="78"/>
    </row>
    <row r="86" spans="16:49">
      <c r="P86" s="140">
        <v>40.183999999999997</v>
      </c>
      <c r="Q86" s="141">
        <v>40.692999999999998</v>
      </c>
      <c r="R86" s="141">
        <v>40.113999999999997</v>
      </c>
      <c r="S86" s="141">
        <v>39.837000000000003</v>
      </c>
      <c r="T86" s="141">
        <v>40.576000000000001</v>
      </c>
      <c r="U86" s="141">
        <v>39.892000000000003</v>
      </c>
      <c r="V86" s="144"/>
      <c r="W86" s="144"/>
      <c r="X86" s="141"/>
      <c r="Y86" s="141">
        <v>39.9</v>
      </c>
      <c r="Z86" s="141">
        <v>39.502000000000002</v>
      </c>
      <c r="AA86" s="144"/>
      <c r="AB86" s="141">
        <v>39.887</v>
      </c>
      <c r="AC86" s="144"/>
      <c r="AD86" s="144"/>
      <c r="AE86" s="144"/>
      <c r="AF86" s="144"/>
      <c r="AG86" s="144"/>
      <c r="AH86" s="144"/>
      <c r="AI86" s="144"/>
      <c r="AJ86" s="144"/>
      <c r="AK86" s="43"/>
      <c r="AL86" s="43"/>
      <c r="AM86" s="43"/>
      <c r="AN86" s="43"/>
      <c r="AO86" s="43"/>
      <c r="AP86" s="43"/>
      <c r="AQ86" s="144"/>
      <c r="AR86" s="43"/>
      <c r="AS86" s="43"/>
      <c r="AT86" s="43"/>
      <c r="AU86" s="43"/>
      <c r="AV86" s="141">
        <v>39.814999999999998</v>
      </c>
      <c r="AW86" s="78"/>
    </row>
    <row r="87" spans="16:49">
      <c r="P87" s="140">
        <v>40.497999999999998</v>
      </c>
      <c r="Q87" s="141">
        <v>40.939</v>
      </c>
      <c r="R87" s="141">
        <v>39.776000000000003</v>
      </c>
      <c r="S87" s="141">
        <v>39.976999999999997</v>
      </c>
      <c r="U87" s="141">
        <v>39.673999999999999</v>
      </c>
      <c r="V87" s="144"/>
      <c r="W87" s="144"/>
      <c r="X87" s="141"/>
      <c r="Y87" s="141">
        <v>39.982999999999997</v>
      </c>
      <c r="Z87" s="141">
        <v>39.384999999999998</v>
      </c>
      <c r="AA87" s="144"/>
      <c r="AB87" s="141">
        <v>39.979999999999997</v>
      </c>
      <c r="AC87" s="144"/>
      <c r="AD87" s="144"/>
      <c r="AE87" s="144"/>
      <c r="AF87" s="144"/>
      <c r="AG87" s="144"/>
      <c r="AH87" s="144"/>
      <c r="AI87" s="144"/>
      <c r="AJ87" s="144"/>
      <c r="AK87" s="43"/>
      <c r="AL87" s="43"/>
      <c r="AM87" s="43"/>
      <c r="AN87" s="43"/>
      <c r="AO87" s="43"/>
      <c r="AP87" s="43"/>
      <c r="AQ87" s="144"/>
      <c r="AR87" s="43"/>
      <c r="AS87" s="43"/>
      <c r="AT87" s="43"/>
      <c r="AU87" s="43"/>
      <c r="AV87" s="141">
        <v>39.598999999999997</v>
      </c>
      <c r="AW87" s="78"/>
    </row>
    <row r="88" spans="16:49">
      <c r="P88" s="140">
        <v>40.238999999999997</v>
      </c>
      <c r="Q88" s="141">
        <v>40.750999999999998</v>
      </c>
      <c r="R88" s="141">
        <v>39.904000000000003</v>
      </c>
      <c r="S88" s="141">
        <v>40.024999999999999</v>
      </c>
      <c r="T88" s="144"/>
      <c r="U88" s="141">
        <v>40.347000000000001</v>
      </c>
      <c r="V88" s="144"/>
      <c r="W88" s="144"/>
      <c r="X88" s="141"/>
      <c r="Y88" s="141">
        <v>39.729999999999997</v>
      </c>
      <c r="Z88" s="141">
        <v>39.418999999999997</v>
      </c>
      <c r="AA88" s="144"/>
      <c r="AB88" s="141">
        <v>40.341000000000001</v>
      </c>
      <c r="AC88" s="144"/>
      <c r="AD88" s="144"/>
      <c r="AE88" s="144"/>
      <c r="AF88" s="144"/>
      <c r="AG88" s="144"/>
      <c r="AH88" s="144"/>
      <c r="AI88" s="144"/>
      <c r="AJ88" s="144"/>
      <c r="AK88" s="43"/>
      <c r="AL88" s="43"/>
      <c r="AM88" s="43"/>
      <c r="AN88" s="43"/>
      <c r="AO88" s="43"/>
      <c r="AP88" s="43"/>
      <c r="AQ88" s="144"/>
      <c r="AR88" s="43"/>
      <c r="AS88" s="43"/>
      <c r="AT88" s="43"/>
      <c r="AU88" s="43"/>
      <c r="AV88" s="141">
        <v>39.975000000000001</v>
      </c>
      <c r="AW88" s="78"/>
    </row>
    <row r="89" spans="16:49">
      <c r="P89" s="140">
        <v>40.487000000000002</v>
      </c>
      <c r="Q89" s="141">
        <v>41.094000000000001</v>
      </c>
      <c r="R89" s="141">
        <v>40.155000000000001</v>
      </c>
      <c r="S89" s="141">
        <v>40.091999999999999</v>
      </c>
      <c r="T89" s="144"/>
      <c r="U89" s="141">
        <v>40.024999999999999</v>
      </c>
      <c r="V89" s="144"/>
      <c r="W89" s="144"/>
      <c r="X89" s="141"/>
      <c r="Y89" s="141">
        <v>39.737000000000002</v>
      </c>
      <c r="Z89" s="141">
        <v>40.247999999999998</v>
      </c>
      <c r="AA89" s="144"/>
      <c r="AB89" s="141">
        <v>40.103999999999999</v>
      </c>
      <c r="AC89" s="144"/>
      <c r="AD89" s="144"/>
      <c r="AE89" s="144"/>
      <c r="AF89" s="144"/>
      <c r="AG89" s="144"/>
      <c r="AH89" s="144"/>
      <c r="AI89" s="144"/>
      <c r="AJ89" s="144"/>
      <c r="AK89" s="43"/>
      <c r="AL89" s="43"/>
      <c r="AM89" s="43"/>
      <c r="AN89" s="43"/>
      <c r="AO89" s="43"/>
      <c r="AP89" s="43"/>
      <c r="AQ89" s="144"/>
      <c r="AR89" s="43"/>
      <c r="AS89" s="43"/>
      <c r="AT89" s="43"/>
      <c r="AU89" s="43"/>
      <c r="AV89" s="141">
        <v>40.027000000000001</v>
      </c>
      <c r="AW89" s="78"/>
    </row>
    <row r="90" spans="16:49">
      <c r="Q90" s="141">
        <v>41.225999999999999</v>
      </c>
      <c r="R90" s="141">
        <v>40.133000000000003</v>
      </c>
      <c r="S90" s="141">
        <v>40.204000000000001</v>
      </c>
      <c r="T90" s="144"/>
      <c r="U90" s="141">
        <v>39.847999999999999</v>
      </c>
      <c r="V90" s="144"/>
      <c r="W90" s="144"/>
      <c r="X90" s="141"/>
      <c r="Y90" s="141">
        <v>39.822000000000003</v>
      </c>
      <c r="Z90" s="141">
        <v>39.552999999999997</v>
      </c>
      <c r="AA90" s="144"/>
      <c r="AB90" s="141">
        <v>39.712000000000003</v>
      </c>
      <c r="AC90" s="144"/>
      <c r="AD90" s="144"/>
      <c r="AE90" s="144"/>
      <c r="AF90" s="144"/>
      <c r="AG90" s="144"/>
      <c r="AH90" s="144"/>
      <c r="AI90" s="144"/>
      <c r="AJ90" s="144"/>
      <c r="AK90" s="43"/>
      <c r="AL90" s="43"/>
      <c r="AM90" s="43"/>
      <c r="AN90" s="43"/>
      <c r="AO90" s="43"/>
      <c r="AP90" s="43"/>
      <c r="AQ90" s="144"/>
      <c r="AR90" s="43"/>
      <c r="AS90" s="43"/>
      <c r="AT90" s="43"/>
      <c r="AU90" s="43"/>
      <c r="AV90" s="141">
        <v>39.83</v>
      </c>
      <c r="AW90" s="78"/>
    </row>
    <row r="91" spans="16:49">
      <c r="P91" s="145"/>
      <c r="Q91" s="141">
        <v>40.98</v>
      </c>
      <c r="R91" s="141">
        <v>40.128999999999998</v>
      </c>
      <c r="S91" s="141">
        <v>40.110999999999997</v>
      </c>
      <c r="T91" s="144"/>
      <c r="U91" s="141">
        <v>40.058</v>
      </c>
      <c r="V91" s="144"/>
      <c r="W91" s="144"/>
      <c r="X91" s="141"/>
      <c r="Y91" s="141">
        <v>39.905999999999999</v>
      </c>
      <c r="Z91" s="141">
        <v>39.345999999999997</v>
      </c>
      <c r="AA91" s="144"/>
      <c r="AB91" s="141">
        <v>39.957000000000001</v>
      </c>
      <c r="AC91" s="144"/>
      <c r="AD91" s="144"/>
      <c r="AE91" s="144"/>
      <c r="AF91" s="144"/>
      <c r="AG91" s="144"/>
      <c r="AH91" s="144"/>
      <c r="AI91" s="144"/>
      <c r="AJ91" s="144"/>
      <c r="AK91" s="43"/>
      <c r="AL91" s="43"/>
      <c r="AM91" s="43"/>
      <c r="AN91" s="43"/>
      <c r="AO91" s="43"/>
      <c r="AP91" s="43"/>
      <c r="AQ91" s="144"/>
      <c r="AR91" s="43"/>
      <c r="AS91" s="43"/>
      <c r="AT91" s="43"/>
      <c r="AU91" s="43"/>
      <c r="AV91" s="141">
        <v>39.529000000000003</v>
      </c>
      <c r="AW91" s="78"/>
    </row>
    <row r="92" spans="16:49">
      <c r="P92" s="145"/>
      <c r="Q92" s="141">
        <v>40.567</v>
      </c>
      <c r="R92" s="141">
        <v>39.886000000000003</v>
      </c>
      <c r="S92" s="141">
        <v>40.005000000000003</v>
      </c>
      <c r="T92" s="144"/>
      <c r="U92" s="141">
        <v>39.878</v>
      </c>
      <c r="V92" s="144"/>
      <c r="W92" s="144"/>
      <c r="X92" s="141"/>
      <c r="Y92" s="141">
        <v>40.377000000000002</v>
      </c>
      <c r="Z92" s="141">
        <v>39.366</v>
      </c>
      <c r="AA92" s="144"/>
      <c r="AB92" s="141">
        <v>40.009</v>
      </c>
      <c r="AC92" s="144"/>
      <c r="AD92" s="144"/>
      <c r="AE92" s="144"/>
      <c r="AF92" s="144"/>
      <c r="AG92" s="144"/>
      <c r="AH92" s="144"/>
      <c r="AI92" s="144"/>
      <c r="AJ92" s="144"/>
      <c r="AK92" s="43"/>
      <c r="AL92" s="43"/>
      <c r="AM92" s="43"/>
      <c r="AN92" s="43"/>
      <c r="AO92" s="43"/>
      <c r="AP92" s="43"/>
      <c r="AQ92" s="144"/>
      <c r="AR92" s="43"/>
      <c r="AS92" s="43"/>
      <c r="AT92" s="43"/>
      <c r="AU92" s="43"/>
      <c r="AV92" s="141">
        <v>39.773000000000003</v>
      </c>
      <c r="AW92" s="78"/>
    </row>
    <row r="93" spans="16:49">
      <c r="P93" s="145"/>
      <c r="Q93" s="141">
        <v>40.664999999999999</v>
      </c>
      <c r="R93" s="141">
        <v>40.249000000000002</v>
      </c>
      <c r="S93" s="141">
        <v>40.036999999999999</v>
      </c>
      <c r="T93" s="144"/>
      <c r="U93" s="141">
        <v>40.145000000000003</v>
      </c>
      <c r="V93" s="144"/>
      <c r="W93" s="144"/>
      <c r="X93" s="141"/>
      <c r="Y93" s="141">
        <v>39.944000000000003</v>
      </c>
      <c r="Z93" s="141">
        <v>39.805</v>
      </c>
      <c r="AA93" s="144"/>
      <c r="AB93" s="141">
        <v>40.081000000000003</v>
      </c>
      <c r="AC93" s="144"/>
      <c r="AD93" s="144"/>
      <c r="AE93" s="144"/>
      <c r="AF93" s="144"/>
      <c r="AG93" s="144"/>
      <c r="AH93" s="144"/>
      <c r="AI93" s="144"/>
      <c r="AJ93" s="144"/>
      <c r="AK93" s="43"/>
      <c r="AL93" s="43"/>
      <c r="AM93" s="43"/>
      <c r="AN93" s="43"/>
      <c r="AO93" s="43"/>
      <c r="AP93" s="43"/>
      <c r="AQ93" s="144"/>
      <c r="AR93" s="43"/>
      <c r="AS93" s="43"/>
      <c r="AT93" s="43"/>
      <c r="AU93" s="43"/>
      <c r="AV93" s="141">
        <v>39.878999999999998</v>
      </c>
      <c r="AW93" s="78"/>
    </row>
    <row r="94" spans="16:49">
      <c r="P94" s="145"/>
      <c r="Q94" s="141">
        <v>40.558</v>
      </c>
      <c r="R94" s="141">
        <v>39.999000000000002</v>
      </c>
      <c r="S94" s="141">
        <v>39.802</v>
      </c>
      <c r="T94" s="144"/>
      <c r="U94" s="141">
        <v>40.006999999999998</v>
      </c>
      <c r="V94" s="144"/>
      <c r="W94" s="144"/>
      <c r="X94" s="141"/>
      <c r="Y94" s="141">
        <v>39.686999999999998</v>
      </c>
      <c r="Z94" s="141">
        <v>39.69</v>
      </c>
      <c r="AA94" s="144"/>
      <c r="AB94" s="141">
        <v>40.107999999999997</v>
      </c>
      <c r="AC94" s="144"/>
      <c r="AD94" s="144"/>
      <c r="AE94" s="144"/>
      <c r="AF94" s="144"/>
      <c r="AG94" s="144"/>
      <c r="AH94" s="144"/>
      <c r="AI94" s="144"/>
      <c r="AJ94" s="144"/>
      <c r="AK94" s="43"/>
      <c r="AL94" s="43"/>
      <c r="AM94" s="43"/>
      <c r="AN94" s="43"/>
      <c r="AO94" s="43"/>
      <c r="AP94" s="43"/>
      <c r="AQ94" s="144"/>
      <c r="AR94" s="43"/>
      <c r="AS94" s="43"/>
      <c r="AT94" s="43"/>
      <c r="AU94" s="43"/>
      <c r="AV94" s="141">
        <v>39.862000000000002</v>
      </c>
      <c r="AW94" s="78"/>
    </row>
    <row r="95" spans="16:49">
      <c r="P95" s="145"/>
      <c r="Q95" s="141">
        <v>40.503999999999998</v>
      </c>
      <c r="R95" s="141">
        <v>40.537999999999997</v>
      </c>
      <c r="S95" s="141">
        <v>39.923000000000002</v>
      </c>
      <c r="T95" s="144"/>
      <c r="U95" s="141">
        <v>40.018999999999998</v>
      </c>
      <c r="V95" s="144"/>
      <c r="W95" s="144"/>
      <c r="X95" s="141"/>
      <c r="Y95" s="141">
        <v>39.662999999999997</v>
      </c>
      <c r="Z95" s="141">
        <v>39.533999999999999</v>
      </c>
      <c r="AA95" s="144"/>
      <c r="AB95" s="141">
        <v>40.094999999999999</v>
      </c>
      <c r="AC95" s="144"/>
      <c r="AD95" s="144"/>
      <c r="AE95" s="144"/>
      <c r="AF95" s="144"/>
      <c r="AG95" s="144"/>
      <c r="AH95" s="144"/>
      <c r="AI95" s="144"/>
      <c r="AJ95" s="144"/>
      <c r="AK95" s="43"/>
      <c r="AL95" s="43"/>
      <c r="AM95" s="43"/>
      <c r="AN95" s="43"/>
      <c r="AO95" s="43"/>
      <c r="AP95" s="43"/>
      <c r="AQ95" s="144"/>
      <c r="AR95" s="43"/>
      <c r="AS95" s="43"/>
      <c r="AT95" s="43"/>
      <c r="AU95" s="43"/>
      <c r="AV95" s="141">
        <v>39.756</v>
      </c>
      <c r="AW95" s="78"/>
    </row>
    <row r="96" spans="16:49">
      <c r="P96" s="145"/>
      <c r="Q96" s="141">
        <v>40.411999999999999</v>
      </c>
      <c r="R96" s="141">
        <v>40.268999999999998</v>
      </c>
      <c r="S96" s="141">
        <v>40.387</v>
      </c>
      <c r="T96" s="144"/>
      <c r="U96" s="141">
        <v>39.906999999999996</v>
      </c>
      <c r="V96" s="144"/>
      <c r="W96" s="144"/>
      <c r="X96" s="141"/>
      <c r="Y96" s="141">
        <v>40.033000000000001</v>
      </c>
      <c r="Z96" s="141">
        <v>39.561999999999998</v>
      </c>
      <c r="AA96" s="144"/>
      <c r="AB96" s="141">
        <v>40.045999999999999</v>
      </c>
      <c r="AC96" s="144"/>
      <c r="AD96" s="144"/>
      <c r="AE96" s="144"/>
      <c r="AF96" s="144"/>
      <c r="AG96" s="144"/>
      <c r="AH96" s="144"/>
      <c r="AI96" s="144"/>
      <c r="AJ96" s="144"/>
      <c r="AK96" s="43"/>
      <c r="AL96" s="43"/>
      <c r="AM96" s="43"/>
      <c r="AN96" s="43"/>
      <c r="AO96" s="43"/>
      <c r="AP96" s="43"/>
      <c r="AQ96" s="144"/>
      <c r="AR96" s="43"/>
      <c r="AS96" s="43"/>
      <c r="AT96" s="43"/>
      <c r="AU96" s="43"/>
      <c r="AV96" s="141">
        <v>39.762999999999998</v>
      </c>
      <c r="AW96" s="78"/>
    </row>
    <row r="97" spans="16:49">
      <c r="P97" s="145"/>
      <c r="Q97" s="141">
        <v>40.677999999999997</v>
      </c>
      <c r="R97" s="141">
        <v>40.244</v>
      </c>
      <c r="S97" s="141">
        <v>40.232999999999997</v>
      </c>
      <c r="T97" s="144"/>
      <c r="U97" s="141">
        <v>39.988999999999997</v>
      </c>
      <c r="V97" s="144"/>
      <c r="W97" s="144"/>
      <c r="X97" s="141"/>
      <c r="Y97" s="141">
        <v>40.030999999999999</v>
      </c>
      <c r="Z97" s="141">
        <v>39.545000000000002</v>
      </c>
      <c r="AA97" s="144"/>
      <c r="AB97" s="141">
        <v>39.936</v>
      </c>
      <c r="AC97" s="144"/>
      <c r="AD97" s="144"/>
      <c r="AE97" s="144"/>
      <c r="AF97" s="144"/>
      <c r="AG97" s="144"/>
      <c r="AH97" s="144"/>
      <c r="AI97" s="144"/>
      <c r="AJ97" s="144"/>
      <c r="AK97" s="79"/>
      <c r="AL97" s="79"/>
      <c r="AM97" s="79"/>
      <c r="AN97" s="79"/>
      <c r="AO97" s="79"/>
      <c r="AP97" s="79"/>
      <c r="AQ97" s="144"/>
      <c r="AR97" s="79"/>
      <c r="AS97" s="79"/>
      <c r="AT97" s="79"/>
      <c r="AU97" s="79"/>
      <c r="AV97" s="141">
        <v>39.954000000000001</v>
      </c>
      <c r="AW97" s="80"/>
    </row>
    <row r="98" spans="16:49">
      <c r="P98" s="145"/>
      <c r="Q98" s="141">
        <v>40.609000000000002</v>
      </c>
      <c r="R98" s="141">
        <v>40.241</v>
      </c>
      <c r="S98" s="141">
        <v>40.104999999999997</v>
      </c>
      <c r="T98" s="144"/>
      <c r="U98" s="141">
        <v>39.845999999999997</v>
      </c>
      <c r="V98" s="144"/>
      <c r="W98" s="144"/>
      <c r="X98" s="141"/>
      <c r="Z98" s="141">
        <v>39.189</v>
      </c>
      <c r="AA98" s="144"/>
      <c r="AB98" s="141">
        <v>39.880000000000003</v>
      </c>
      <c r="AC98" s="144"/>
      <c r="AD98" s="144"/>
      <c r="AE98" s="144"/>
      <c r="AF98" s="144"/>
      <c r="AG98" s="144"/>
      <c r="AH98" s="144"/>
      <c r="AI98" s="144"/>
      <c r="AJ98" s="144"/>
      <c r="AK98" s="79"/>
      <c r="AL98" s="79"/>
      <c r="AM98" s="79"/>
      <c r="AN98" s="79"/>
      <c r="AO98" s="79"/>
      <c r="AP98" s="79"/>
      <c r="AQ98" s="144"/>
      <c r="AR98" s="79"/>
      <c r="AS98" s="79"/>
      <c r="AT98" s="79"/>
      <c r="AU98" s="79"/>
      <c r="AV98" s="141">
        <v>40.090000000000003</v>
      </c>
      <c r="AW98" s="80"/>
    </row>
    <row r="99" spans="16:49">
      <c r="P99" s="145"/>
      <c r="Q99" s="141">
        <v>40.499000000000002</v>
      </c>
      <c r="R99" s="141">
        <v>40.073999999999998</v>
      </c>
      <c r="S99" s="141">
        <v>40.07</v>
      </c>
      <c r="T99" s="144"/>
      <c r="U99" s="141">
        <v>40.098999999999997</v>
      </c>
      <c r="V99" s="144"/>
      <c r="W99" s="144"/>
      <c r="X99" s="141"/>
      <c r="Y99" s="144"/>
      <c r="Z99" s="141">
        <v>39.424999999999997</v>
      </c>
      <c r="AA99" s="144"/>
      <c r="AB99" s="141">
        <v>39.902000000000001</v>
      </c>
      <c r="AC99" s="144"/>
      <c r="AD99" s="144"/>
      <c r="AE99" s="144"/>
      <c r="AF99" s="144"/>
      <c r="AG99" s="144"/>
      <c r="AH99" s="144"/>
      <c r="AI99" s="144"/>
      <c r="AJ99" s="144"/>
      <c r="AK99" s="79"/>
      <c r="AL99" s="79"/>
      <c r="AM99" s="79"/>
      <c r="AN99" s="79"/>
      <c r="AO99" s="79"/>
      <c r="AP99" s="79"/>
      <c r="AQ99" s="144"/>
      <c r="AR99" s="79"/>
      <c r="AS99" s="79"/>
      <c r="AT99" s="79"/>
      <c r="AU99" s="79"/>
      <c r="AV99" s="141">
        <v>39.637999999999998</v>
      </c>
      <c r="AW99" s="80"/>
    </row>
    <row r="100" spans="16:49">
      <c r="P100" s="145"/>
      <c r="Q100" s="141">
        <v>40.481999999999999</v>
      </c>
      <c r="R100" s="141">
        <v>40.052</v>
      </c>
      <c r="S100" s="141">
        <v>40.042999999999999</v>
      </c>
      <c r="T100" s="144"/>
      <c r="U100" s="141">
        <v>40.161000000000001</v>
      </c>
      <c r="V100" s="144"/>
      <c r="W100" s="144"/>
      <c r="X100" s="141"/>
      <c r="Y100" s="144"/>
      <c r="Z100" s="141">
        <v>39.412999999999997</v>
      </c>
      <c r="AA100" s="144"/>
      <c r="AB100" s="141">
        <v>39.823999999999998</v>
      </c>
      <c r="AC100" s="144"/>
      <c r="AD100" s="144"/>
      <c r="AE100" s="144"/>
      <c r="AF100" s="144"/>
      <c r="AG100" s="144"/>
      <c r="AH100" s="144"/>
      <c r="AI100" s="144"/>
      <c r="AJ100" s="144"/>
      <c r="AK100" s="79"/>
      <c r="AL100" s="79"/>
      <c r="AM100" s="79"/>
      <c r="AN100" s="79"/>
      <c r="AO100" s="79"/>
      <c r="AP100" s="79"/>
      <c r="AQ100" s="144"/>
      <c r="AR100" s="79"/>
      <c r="AS100" s="79"/>
      <c r="AT100" s="79"/>
      <c r="AU100" s="79"/>
      <c r="AV100" s="141">
        <v>39.694000000000003</v>
      </c>
      <c r="AW100" s="80"/>
    </row>
    <row r="101" spans="16:49">
      <c r="P101" s="145"/>
      <c r="Q101" s="141">
        <v>40.65</v>
      </c>
      <c r="R101" s="141">
        <v>40.118000000000002</v>
      </c>
      <c r="S101" s="141">
        <v>40.143999999999998</v>
      </c>
      <c r="T101" s="144"/>
      <c r="U101" s="141">
        <v>40.073999999999998</v>
      </c>
      <c r="V101" s="144"/>
      <c r="W101" s="144"/>
      <c r="X101" s="141"/>
      <c r="Y101" s="144"/>
      <c r="Z101" s="141">
        <v>39.338999999999999</v>
      </c>
      <c r="AA101" s="144"/>
      <c r="AB101" s="141">
        <v>39.795000000000002</v>
      </c>
      <c r="AC101" s="144"/>
      <c r="AD101" s="144"/>
      <c r="AE101" s="144"/>
      <c r="AF101" s="144"/>
      <c r="AG101" s="144"/>
      <c r="AH101" s="144"/>
      <c r="AI101" s="144"/>
      <c r="AJ101" s="144"/>
      <c r="AK101" s="79"/>
      <c r="AL101" s="79"/>
      <c r="AM101" s="79"/>
      <c r="AN101" s="79"/>
      <c r="AO101" s="79"/>
      <c r="AP101" s="79"/>
      <c r="AQ101" s="144"/>
      <c r="AR101" s="79"/>
      <c r="AS101" s="79"/>
      <c r="AT101" s="79"/>
      <c r="AU101" s="79"/>
      <c r="AV101" s="141">
        <v>39.83</v>
      </c>
      <c r="AW101" s="80"/>
    </row>
    <row r="102" spans="16:49">
      <c r="P102" s="145"/>
      <c r="Q102" s="141">
        <v>40.601999999999997</v>
      </c>
      <c r="R102" s="141">
        <v>40.25</v>
      </c>
      <c r="S102" s="141">
        <v>40.027000000000001</v>
      </c>
      <c r="T102" s="144"/>
      <c r="U102" s="141">
        <v>39.941000000000003</v>
      </c>
      <c r="V102" s="144"/>
      <c r="W102" s="144"/>
      <c r="X102" s="141"/>
      <c r="Y102" s="144"/>
      <c r="Z102" s="141">
        <v>39.566000000000003</v>
      </c>
      <c r="AA102" s="144"/>
      <c r="AB102" s="141">
        <v>39.762999999999998</v>
      </c>
      <c r="AC102" s="144"/>
      <c r="AD102" s="144"/>
      <c r="AE102" s="144"/>
      <c r="AF102" s="144"/>
      <c r="AG102" s="144"/>
      <c r="AH102" s="144"/>
      <c r="AI102" s="144"/>
      <c r="AJ102" s="144"/>
      <c r="AK102" s="79"/>
      <c r="AL102" s="79"/>
      <c r="AM102" s="79"/>
      <c r="AN102" s="79"/>
      <c r="AO102" s="79"/>
      <c r="AP102" s="79"/>
      <c r="AQ102" s="144"/>
      <c r="AR102" s="79"/>
      <c r="AS102" s="79"/>
      <c r="AT102" s="79"/>
      <c r="AU102" s="79"/>
      <c r="AV102" s="141">
        <v>39.607999999999997</v>
      </c>
      <c r="AW102" s="80"/>
    </row>
    <row r="103" spans="16:49">
      <c r="P103" s="145"/>
      <c r="Q103" s="141">
        <v>40.618000000000002</v>
      </c>
      <c r="R103" s="141">
        <v>40.133000000000003</v>
      </c>
      <c r="S103" s="141">
        <v>40.048999999999999</v>
      </c>
      <c r="T103" s="144"/>
      <c r="U103" s="141">
        <v>39.863999999999997</v>
      </c>
      <c r="V103" s="144"/>
      <c r="W103" s="144"/>
      <c r="X103" s="141"/>
      <c r="Y103" s="144"/>
      <c r="Z103" s="141">
        <v>39.341000000000001</v>
      </c>
      <c r="AA103" s="144"/>
      <c r="AB103" s="141">
        <v>40.031999999999996</v>
      </c>
      <c r="AC103" s="144"/>
      <c r="AD103" s="144"/>
      <c r="AE103" s="144"/>
      <c r="AF103" s="144"/>
      <c r="AG103" s="144"/>
      <c r="AH103" s="144"/>
      <c r="AI103" s="144"/>
      <c r="AJ103" s="144"/>
      <c r="AK103" s="79"/>
      <c r="AL103" s="79"/>
      <c r="AM103" s="79"/>
      <c r="AN103" s="79"/>
      <c r="AO103" s="79"/>
      <c r="AP103" s="79"/>
      <c r="AQ103" s="144"/>
      <c r="AR103" s="79"/>
      <c r="AS103" s="79"/>
      <c r="AT103" s="79"/>
      <c r="AU103" s="79"/>
      <c r="AV103" s="141">
        <v>39.86</v>
      </c>
      <c r="AW103" s="80"/>
    </row>
    <row r="104" spans="16:49">
      <c r="P104" s="145"/>
      <c r="Q104" s="141">
        <v>40.515000000000001</v>
      </c>
      <c r="R104" s="141">
        <v>40.366999999999997</v>
      </c>
      <c r="S104" s="141">
        <v>39.997</v>
      </c>
      <c r="T104" s="144"/>
      <c r="U104" s="141">
        <v>39.918999999999997</v>
      </c>
      <c r="V104" s="144"/>
      <c r="W104" s="144"/>
      <c r="X104" s="141"/>
      <c r="Y104" s="144"/>
      <c r="Z104" s="141">
        <v>39.215000000000003</v>
      </c>
      <c r="AA104" s="144"/>
      <c r="AB104" s="141">
        <v>39.747</v>
      </c>
      <c r="AC104" s="144"/>
      <c r="AD104" s="144"/>
      <c r="AE104" s="144"/>
      <c r="AF104" s="144"/>
      <c r="AG104" s="144"/>
      <c r="AH104" s="144"/>
      <c r="AI104" s="144"/>
      <c r="AJ104" s="144"/>
      <c r="AK104" s="79"/>
      <c r="AL104" s="79"/>
      <c r="AM104" s="79"/>
      <c r="AN104" s="79"/>
      <c r="AO104" s="79"/>
      <c r="AP104" s="79"/>
      <c r="AQ104" s="144"/>
      <c r="AR104" s="79"/>
      <c r="AS104" s="79"/>
      <c r="AT104" s="79"/>
      <c r="AU104" s="79"/>
      <c r="AV104" s="141">
        <v>39.756999999999998</v>
      </c>
      <c r="AW104" s="80"/>
    </row>
    <row r="105" spans="16:49">
      <c r="P105" s="145"/>
      <c r="Q105" s="141">
        <v>40.643000000000001</v>
      </c>
      <c r="R105" s="141">
        <v>40.088999999999999</v>
      </c>
      <c r="S105" s="141">
        <v>40.149000000000001</v>
      </c>
      <c r="T105" s="144"/>
      <c r="U105" s="141">
        <v>39.893999999999998</v>
      </c>
      <c r="V105" s="144"/>
      <c r="W105" s="144"/>
      <c r="X105" s="141"/>
      <c r="Y105" s="144"/>
      <c r="Z105" s="141">
        <v>39.776000000000003</v>
      </c>
      <c r="AA105" s="144"/>
      <c r="AB105" s="141">
        <v>39.841000000000001</v>
      </c>
      <c r="AC105" s="144"/>
      <c r="AD105" s="144"/>
      <c r="AE105" s="144"/>
      <c r="AF105" s="144"/>
      <c r="AG105" s="144"/>
      <c r="AH105" s="144"/>
      <c r="AI105" s="144"/>
      <c r="AJ105" s="144"/>
      <c r="AK105" s="79"/>
      <c r="AL105" s="79"/>
      <c r="AM105" s="79"/>
      <c r="AN105" s="79"/>
      <c r="AO105" s="79"/>
      <c r="AP105" s="79"/>
      <c r="AQ105" s="144"/>
      <c r="AR105" s="79"/>
      <c r="AS105" s="79"/>
      <c r="AT105" s="79"/>
      <c r="AU105" s="79"/>
      <c r="AV105" s="141">
        <v>39.722999999999999</v>
      </c>
      <c r="AW105" s="80"/>
    </row>
    <row r="106" spans="16:49">
      <c r="P106" s="145"/>
      <c r="Q106" s="141">
        <v>40.42</v>
      </c>
      <c r="R106" s="141">
        <v>40.295000000000002</v>
      </c>
      <c r="S106" s="141">
        <v>40.298000000000002</v>
      </c>
      <c r="T106" s="144"/>
      <c r="U106" s="141">
        <v>40.258000000000003</v>
      </c>
      <c r="V106" s="144"/>
      <c r="W106" s="144"/>
      <c r="X106" s="141"/>
      <c r="Y106" s="144"/>
      <c r="Z106" s="141">
        <v>39.83</v>
      </c>
      <c r="AA106" s="144"/>
      <c r="AB106" s="141">
        <v>39.988</v>
      </c>
      <c r="AC106" s="144"/>
      <c r="AD106" s="144"/>
      <c r="AE106" s="144"/>
      <c r="AF106" s="144"/>
      <c r="AG106" s="144"/>
      <c r="AH106" s="144"/>
      <c r="AI106" s="144"/>
      <c r="AJ106" s="144"/>
      <c r="AK106" s="79"/>
      <c r="AL106" s="79"/>
      <c r="AM106" s="79"/>
      <c r="AN106" s="79"/>
      <c r="AO106" s="79"/>
      <c r="AP106" s="79"/>
      <c r="AQ106" s="144"/>
      <c r="AR106" s="79"/>
      <c r="AS106" s="79"/>
      <c r="AT106" s="79"/>
      <c r="AU106" s="79"/>
      <c r="AV106" s="141">
        <v>39.619999999999997</v>
      </c>
      <c r="AW106" s="80"/>
    </row>
    <row r="107" spans="16:49">
      <c r="P107" s="145"/>
      <c r="Q107" s="141">
        <v>40.49</v>
      </c>
      <c r="R107" s="141">
        <v>40.228000000000002</v>
      </c>
      <c r="S107" s="141">
        <v>40.167000000000002</v>
      </c>
      <c r="T107" s="144"/>
      <c r="U107" s="141">
        <v>40.021000000000001</v>
      </c>
      <c r="V107" s="144"/>
      <c r="W107" s="144"/>
      <c r="X107" s="141"/>
      <c r="Y107" s="144"/>
      <c r="Z107" s="141">
        <v>39.395000000000003</v>
      </c>
      <c r="AA107" s="144"/>
      <c r="AB107" s="141">
        <v>39.840000000000003</v>
      </c>
      <c r="AC107" s="144"/>
      <c r="AD107" s="144"/>
      <c r="AE107" s="144"/>
      <c r="AF107" s="144"/>
      <c r="AG107" s="144"/>
      <c r="AH107" s="144"/>
      <c r="AI107" s="144"/>
      <c r="AJ107" s="144"/>
      <c r="AK107" s="79"/>
      <c r="AL107" s="79"/>
      <c r="AM107" s="79"/>
      <c r="AN107" s="79"/>
      <c r="AO107" s="79"/>
      <c r="AP107" s="79"/>
      <c r="AQ107" s="144"/>
      <c r="AR107" s="79"/>
      <c r="AS107" s="79"/>
      <c r="AT107" s="79"/>
      <c r="AU107" s="79"/>
      <c r="AV107" s="141">
        <v>39.731000000000002</v>
      </c>
      <c r="AW107" s="80"/>
    </row>
    <row r="108" spans="16:49">
      <c r="P108" s="145"/>
      <c r="Q108" s="141">
        <v>40.561999999999998</v>
      </c>
      <c r="R108" s="141">
        <v>40.087000000000003</v>
      </c>
      <c r="S108" s="141">
        <v>40.378</v>
      </c>
      <c r="T108" s="144"/>
      <c r="U108" s="141">
        <v>39.820999999999998</v>
      </c>
      <c r="V108" s="144"/>
      <c r="W108" s="144"/>
      <c r="X108" s="141"/>
      <c r="Y108" s="144"/>
      <c r="Z108" s="141">
        <v>40.927999999999997</v>
      </c>
      <c r="AA108" s="144"/>
      <c r="AB108" s="141">
        <v>39.838999999999999</v>
      </c>
      <c r="AC108" s="144"/>
      <c r="AD108" s="144"/>
      <c r="AE108" s="144"/>
      <c r="AF108" s="144"/>
      <c r="AG108" s="144"/>
      <c r="AH108" s="144"/>
      <c r="AI108" s="144"/>
      <c r="AJ108" s="144"/>
      <c r="AK108" s="79"/>
      <c r="AL108" s="79"/>
      <c r="AM108" s="79"/>
      <c r="AN108" s="79"/>
      <c r="AO108" s="79"/>
      <c r="AP108" s="79"/>
      <c r="AQ108" s="144"/>
      <c r="AR108" s="79"/>
      <c r="AS108" s="79"/>
      <c r="AT108" s="79"/>
      <c r="AU108" s="79"/>
      <c r="AV108" s="141">
        <v>39.883000000000003</v>
      </c>
      <c r="AW108" s="80"/>
    </row>
    <row r="109" spans="16:49">
      <c r="P109" s="145"/>
      <c r="Q109" s="141">
        <v>40.384</v>
      </c>
      <c r="R109" s="141">
        <v>40.045999999999999</v>
      </c>
      <c r="T109" s="144"/>
      <c r="U109" s="141">
        <v>39.97</v>
      </c>
      <c r="V109" s="144"/>
      <c r="W109" s="144"/>
      <c r="X109" s="141"/>
      <c r="Y109" s="144"/>
      <c r="Z109" s="141">
        <v>39.381999999999998</v>
      </c>
      <c r="AA109" s="144"/>
      <c r="AB109" s="141">
        <v>40.085000000000001</v>
      </c>
      <c r="AC109" s="144"/>
      <c r="AD109" s="144"/>
      <c r="AE109" s="144"/>
      <c r="AF109" s="144"/>
      <c r="AG109" s="144"/>
      <c r="AH109" s="144"/>
      <c r="AI109" s="144"/>
      <c r="AJ109" s="144"/>
      <c r="AK109" s="79"/>
      <c r="AL109" s="79"/>
      <c r="AM109" s="79"/>
      <c r="AN109" s="79"/>
      <c r="AO109" s="79"/>
      <c r="AP109" s="79"/>
      <c r="AQ109" s="144"/>
      <c r="AR109" s="79"/>
      <c r="AS109" s="79"/>
      <c r="AT109" s="79"/>
      <c r="AU109" s="79"/>
      <c r="AV109" s="141">
        <v>40.084000000000003</v>
      </c>
      <c r="AW109" s="80"/>
    </row>
    <row r="110" spans="16:49">
      <c r="P110" s="145"/>
      <c r="Q110" s="141">
        <v>40.646000000000001</v>
      </c>
      <c r="R110" s="141">
        <v>40.143999999999998</v>
      </c>
      <c r="S110" s="144"/>
      <c r="T110" s="144"/>
      <c r="U110" s="141">
        <v>40.07</v>
      </c>
      <c r="V110" s="144"/>
      <c r="W110" s="144"/>
      <c r="X110" s="141"/>
      <c r="Y110" s="144"/>
      <c r="Z110" s="141">
        <v>39.555</v>
      </c>
      <c r="AA110" s="144"/>
      <c r="AB110" s="141">
        <v>39.798999999999999</v>
      </c>
      <c r="AC110" s="144"/>
      <c r="AD110" s="144"/>
      <c r="AE110" s="144"/>
      <c r="AF110" s="144"/>
      <c r="AG110" s="144"/>
      <c r="AH110" s="144"/>
      <c r="AI110" s="144"/>
      <c r="AJ110" s="144"/>
      <c r="AK110" s="79"/>
      <c r="AL110" s="79"/>
      <c r="AM110" s="79"/>
      <c r="AN110" s="79"/>
      <c r="AO110" s="79"/>
      <c r="AP110" s="79"/>
      <c r="AQ110" s="144"/>
      <c r="AR110" s="79"/>
      <c r="AS110" s="79"/>
      <c r="AT110" s="79"/>
      <c r="AU110" s="79"/>
      <c r="AV110" s="141">
        <v>39.636000000000003</v>
      </c>
      <c r="AW110" s="80"/>
    </row>
    <row r="111" spans="16:49">
      <c r="P111" s="145"/>
      <c r="Q111" s="141">
        <v>42.58</v>
      </c>
      <c r="R111" s="141">
        <v>40.130000000000003</v>
      </c>
      <c r="S111" s="144"/>
      <c r="T111" s="144"/>
      <c r="U111" s="141">
        <v>39.948</v>
      </c>
      <c r="V111" s="144"/>
      <c r="W111" s="144"/>
      <c r="X111" s="141"/>
      <c r="Y111" s="144"/>
      <c r="Z111" s="141">
        <v>39.904000000000003</v>
      </c>
      <c r="AA111" s="144"/>
      <c r="AB111" s="141">
        <v>39.984000000000002</v>
      </c>
      <c r="AC111" s="144"/>
      <c r="AD111" s="144"/>
      <c r="AE111" s="144"/>
      <c r="AF111" s="144"/>
      <c r="AG111" s="144"/>
      <c r="AH111" s="144"/>
      <c r="AI111" s="144"/>
      <c r="AJ111" s="144"/>
      <c r="AK111" s="79"/>
      <c r="AL111" s="79"/>
      <c r="AM111" s="79"/>
      <c r="AN111" s="79"/>
      <c r="AO111" s="79"/>
      <c r="AP111" s="79"/>
      <c r="AQ111" s="144"/>
      <c r="AR111" s="79"/>
      <c r="AS111" s="79"/>
      <c r="AT111" s="79"/>
      <c r="AU111" s="79"/>
      <c r="AV111" s="141">
        <v>39.761000000000003</v>
      </c>
      <c r="AW111" s="80"/>
    </row>
    <row r="112" spans="16:49">
      <c r="P112" s="145"/>
      <c r="Q112" s="141">
        <v>40.869999999999997</v>
      </c>
      <c r="R112" s="141">
        <v>40.387</v>
      </c>
      <c r="S112" s="144"/>
      <c r="T112" s="144"/>
      <c r="U112" s="141">
        <v>39.784999999999997</v>
      </c>
      <c r="V112" s="144"/>
      <c r="W112" s="144"/>
      <c r="X112" s="141"/>
      <c r="Y112" s="144"/>
      <c r="Z112" s="141">
        <v>39.482999999999997</v>
      </c>
      <c r="AA112" s="144"/>
      <c r="AC112" s="144"/>
      <c r="AD112" s="144"/>
      <c r="AE112" s="144"/>
      <c r="AF112" s="144"/>
      <c r="AG112" s="144"/>
      <c r="AH112" s="144"/>
      <c r="AI112" s="144"/>
      <c r="AJ112" s="144"/>
      <c r="AK112" s="79"/>
      <c r="AL112" s="79"/>
      <c r="AM112" s="79"/>
      <c r="AN112" s="79"/>
      <c r="AO112" s="79"/>
      <c r="AP112" s="79"/>
      <c r="AQ112" s="144"/>
      <c r="AR112" s="79"/>
      <c r="AS112" s="79"/>
      <c r="AT112" s="79"/>
      <c r="AU112" s="79"/>
      <c r="AW112" s="80"/>
    </row>
    <row r="113" spans="16:49">
      <c r="P113" s="145"/>
      <c r="R113" s="141">
        <v>40.204000000000001</v>
      </c>
      <c r="S113" s="144"/>
      <c r="T113" s="144"/>
      <c r="U113" s="141">
        <v>39.822000000000003</v>
      </c>
      <c r="V113" s="144"/>
      <c r="W113" s="144"/>
      <c r="X113" s="141"/>
      <c r="Y113" s="144"/>
      <c r="Z113" s="141">
        <v>39.588000000000001</v>
      </c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79"/>
      <c r="AL113" s="79"/>
      <c r="AM113" s="79"/>
      <c r="AN113" s="79"/>
      <c r="AO113" s="79"/>
      <c r="AP113" s="79"/>
      <c r="AQ113" s="144"/>
      <c r="AR113" s="79"/>
      <c r="AS113" s="79"/>
      <c r="AT113" s="79"/>
      <c r="AU113" s="79"/>
      <c r="AV113" s="79"/>
      <c r="AW113" s="80"/>
    </row>
    <row r="114" spans="16:49">
      <c r="P114" s="145"/>
      <c r="Q114" s="144"/>
      <c r="R114" s="141">
        <v>40.194000000000003</v>
      </c>
      <c r="S114" s="144"/>
      <c r="T114" s="144"/>
      <c r="U114" s="141">
        <v>39.948</v>
      </c>
      <c r="V114" s="144"/>
      <c r="W114" s="144"/>
      <c r="X114" s="141"/>
      <c r="Y114" s="144"/>
      <c r="Z114" s="141">
        <v>39.554000000000002</v>
      </c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79"/>
      <c r="AL114" s="79"/>
      <c r="AM114" s="79"/>
      <c r="AN114" s="79"/>
      <c r="AO114" s="79"/>
      <c r="AP114" s="79"/>
      <c r="AQ114" s="144"/>
      <c r="AR114" s="79"/>
      <c r="AS114" s="79"/>
      <c r="AT114" s="79"/>
      <c r="AU114" s="79"/>
      <c r="AV114" s="79"/>
      <c r="AW114" s="80"/>
    </row>
    <row r="115" spans="16:49">
      <c r="P115" s="145"/>
      <c r="Q115" s="144"/>
      <c r="R115" s="141">
        <v>40.323</v>
      </c>
      <c r="S115" s="144"/>
      <c r="T115" s="144"/>
      <c r="V115" s="144"/>
      <c r="W115" s="144"/>
      <c r="X115" s="141"/>
      <c r="Y115" s="144"/>
      <c r="Z115" s="141">
        <v>39.457000000000001</v>
      </c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79"/>
      <c r="AL115" s="79"/>
      <c r="AM115" s="79"/>
      <c r="AN115" s="79"/>
      <c r="AO115" s="79"/>
      <c r="AP115" s="79"/>
      <c r="AQ115" s="144"/>
      <c r="AR115" s="79"/>
      <c r="AS115" s="79"/>
      <c r="AT115" s="79"/>
      <c r="AU115" s="79"/>
      <c r="AV115" s="79"/>
      <c r="AW115" s="80"/>
    </row>
    <row r="116" spans="16:49">
      <c r="P116" s="145"/>
      <c r="Q116" s="144"/>
      <c r="R116" s="141">
        <v>40.173000000000002</v>
      </c>
      <c r="S116" s="144"/>
      <c r="T116" s="144"/>
      <c r="U116" s="144"/>
      <c r="V116" s="144"/>
      <c r="W116" s="144"/>
      <c r="X116" s="141"/>
      <c r="Y116" s="144"/>
      <c r="Z116" s="141">
        <v>39.457000000000001</v>
      </c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79"/>
      <c r="AL116" s="79"/>
      <c r="AM116" s="79"/>
      <c r="AN116" s="79"/>
      <c r="AO116" s="79"/>
      <c r="AP116" s="79"/>
      <c r="AQ116" s="144"/>
      <c r="AR116" s="79"/>
      <c r="AS116" s="79"/>
      <c r="AT116" s="79"/>
      <c r="AU116" s="79"/>
      <c r="AV116" s="79"/>
      <c r="AW116" s="80"/>
    </row>
    <row r="117" spans="16:49">
      <c r="P117" s="145"/>
      <c r="Q117" s="144"/>
      <c r="R117" s="141">
        <v>40.4</v>
      </c>
      <c r="S117" s="144"/>
      <c r="T117" s="144"/>
      <c r="U117" s="144"/>
      <c r="V117" s="144"/>
      <c r="W117" s="144"/>
      <c r="X117" s="141"/>
      <c r="Y117" s="144"/>
      <c r="Z117" s="141">
        <v>39.664999999999999</v>
      </c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79"/>
      <c r="AL117" s="79"/>
      <c r="AM117" s="79"/>
      <c r="AN117" s="79"/>
      <c r="AO117" s="79"/>
      <c r="AP117" s="79"/>
      <c r="AQ117" s="144"/>
      <c r="AR117" s="79"/>
      <c r="AS117" s="79"/>
      <c r="AT117" s="79"/>
      <c r="AU117" s="79"/>
      <c r="AV117" s="79"/>
      <c r="AW117" s="80"/>
    </row>
    <row r="118" spans="16:49" ht="15" thickBot="1">
      <c r="P118" s="145"/>
      <c r="Q118" s="144"/>
      <c r="R118" s="141">
        <v>40.715000000000003</v>
      </c>
      <c r="S118" s="144"/>
      <c r="T118" s="144"/>
      <c r="U118" s="144"/>
      <c r="V118" s="144"/>
      <c r="W118" s="144"/>
      <c r="X118" s="141"/>
      <c r="Y118" s="144"/>
      <c r="Z118" s="141">
        <v>39.718000000000004</v>
      </c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41"/>
      <c r="AL118" s="41"/>
      <c r="AM118" s="41"/>
      <c r="AN118" s="41"/>
      <c r="AO118" s="41"/>
      <c r="AP118" s="41"/>
      <c r="AQ118" s="144"/>
      <c r="AR118" s="41"/>
      <c r="AS118" s="41"/>
      <c r="AT118" s="41"/>
      <c r="AU118" s="41"/>
      <c r="AV118" s="41"/>
      <c r="AW118" s="42"/>
    </row>
    <row r="119" spans="16:49">
      <c r="P119" s="145"/>
      <c r="Q119" s="144"/>
      <c r="S119" s="144"/>
      <c r="T119" s="144"/>
      <c r="U119" s="144"/>
      <c r="V119" s="144"/>
      <c r="W119" s="144"/>
      <c r="X119" s="141"/>
      <c r="Y119" s="144"/>
      <c r="Z119" s="141">
        <v>39.494</v>
      </c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6"/>
    </row>
    <row r="120" spans="16:49" ht="15" thickBot="1">
      <c r="P120" s="147"/>
      <c r="Q120" s="148"/>
      <c r="R120" s="148"/>
      <c r="S120" s="148"/>
      <c r="T120" s="148"/>
      <c r="U120" s="148"/>
      <c r="V120" s="148"/>
      <c r="W120" s="148"/>
      <c r="X120" s="149"/>
      <c r="Y120" s="148"/>
      <c r="Z120" s="149">
        <v>39.722000000000001</v>
      </c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50"/>
    </row>
    <row r="121" spans="16:49">
      <c r="X121" s="121"/>
      <c r="Z121" s="121"/>
    </row>
    <row r="122" spans="16:49">
      <c r="X122" s="121"/>
    </row>
    <row r="123" spans="16:49">
      <c r="X123" s="121"/>
    </row>
    <row r="124" spans="16:49">
      <c r="X124" s="121"/>
    </row>
    <row r="125" spans="16:49">
      <c r="X125" s="121"/>
    </row>
    <row r="126" spans="16:49">
      <c r="X126" s="121"/>
    </row>
    <row r="127" spans="16:49">
      <c r="X127" s="121"/>
    </row>
    <row r="128" spans="16:49">
      <c r="X128" s="121"/>
    </row>
    <row r="129" spans="24:24">
      <c r="X129" s="121"/>
    </row>
    <row r="130" spans="24:24">
      <c r="X130" s="121"/>
    </row>
    <row r="131" spans="24:24">
      <c r="X131" s="121"/>
    </row>
    <row r="132" spans="24:24">
      <c r="X132" s="121"/>
    </row>
    <row r="133" spans="24:24">
      <c r="X133" s="121"/>
    </row>
    <row r="134" spans="24:24">
      <c r="X134" s="121"/>
    </row>
    <row r="135" spans="24:24">
      <c r="X135" s="121"/>
    </row>
    <row r="136" spans="24:24">
      <c r="X136" s="121"/>
    </row>
    <row r="137" spans="24:24">
      <c r="X137" s="121"/>
    </row>
    <row r="138" spans="24:24">
      <c r="X138" s="121"/>
    </row>
    <row r="139" spans="24:24">
      <c r="X139" s="121"/>
    </row>
    <row r="140" spans="24:24">
      <c r="X140" s="121"/>
    </row>
    <row r="141" spans="24:24">
      <c r="X141" s="121"/>
    </row>
    <row r="142" spans="24:24">
      <c r="X142" s="121"/>
    </row>
    <row r="143" spans="24:24">
      <c r="X143" s="121"/>
    </row>
    <row r="144" spans="24:24">
      <c r="X144" s="121"/>
    </row>
    <row r="145" spans="24:24">
      <c r="X145" s="121"/>
    </row>
    <row r="146" spans="24:24">
      <c r="X146" s="121"/>
    </row>
    <row r="147" spans="24:24">
      <c r="X147" s="121"/>
    </row>
    <row r="148" spans="24:24">
      <c r="X148" s="121"/>
    </row>
    <row r="149" spans="24:24">
      <c r="X149" s="121"/>
    </row>
    <row r="150" spans="24:24">
      <c r="X150" s="121"/>
    </row>
    <row r="151" spans="24:24">
      <c r="X151" s="121"/>
    </row>
    <row r="152" spans="24:24">
      <c r="X152" s="121"/>
    </row>
    <row r="153" spans="24:24">
      <c r="X153" s="121"/>
    </row>
    <row r="154" spans="24:24">
      <c r="X154" s="121"/>
    </row>
    <row r="155" spans="24:24">
      <c r="X155" s="121"/>
    </row>
    <row r="156" spans="24:24">
      <c r="X156" s="121"/>
    </row>
    <row r="157" spans="24:24">
      <c r="X157" s="121"/>
    </row>
    <row r="158" spans="24:24">
      <c r="X158" s="121"/>
    </row>
    <row r="159" spans="24:24">
      <c r="X159" s="121"/>
    </row>
    <row r="160" spans="24:24">
      <c r="X160" s="121"/>
    </row>
    <row r="161" spans="24:24">
      <c r="X161" s="121"/>
    </row>
    <row r="162" spans="24:24">
      <c r="X162" s="121"/>
    </row>
    <row r="163" spans="24:24">
      <c r="X163" s="121"/>
    </row>
    <row r="164" spans="24:24">
      <c r="X164" s="121"/>
    </row>
    <row r="165" spans="24:24">
      <c r="X165" s="121"/>
    </row>
    <row r="166" spans="24:24">
      <c r="X166" s="121"/>
    </row>
    <row r="167" spans="24:24">
      <c r="X167" s="121"/>
    </row>
    <row r="168" spans="24:24">
      <c r="X168" s="121"/>
    </row>
    <row r="169" spans="24:24">
      <c r="X169" s="121"/>
    </row>
    <row r="170" spans="24:24">
      <c r="X170" s="121"/>
    </row>
    <row r="171" spans="24:24">
      <c r="X171" s="121"/>
    </row>
    <row r="172" spans="24:24">
      <c r="X172" s="121"/>
    </row>
    <row r="173" spans="24:24">
      <c r="X173" s="121"/>
    </row>
    <row r="174" spans="24:24">
      <c r="X174" s="121"/>
    </row>
    <row r="175" spans="24:24">
      <c r="X175" s="121"/>
    </row>
    <row r="176" spans="24:24">
      <c r="X176" s="121"/>
    </row>
    <row r="177" spans="24:24">
      <c r="X177" s="121"/>
    </row>
    <row r="178" spans="24:24">
      <c r="X178" s="121"/>
    </row>
    <row r="179" spans="24:24">
      <c r="X179" s="121"/>
    </row>
    <row r="180" spans="24:24">
      <c r="X180" s="121"/>
    </row>
    <row r="181" spans="24:24">
      <c r="X181" s="121"/>
    </row>
    <row r="182" spans="24:24">
      <c r="X182" s="121"/>
    </row>
    <row r="183" spans="24:24">
      <c r="X183" s="121"/>
    </row>
    <row r="184" spans="24:24">
      <c r="X184" s="121"/>
    </row>
    <row r="185" spans="24:24">
      <c r="X185" s="121"/>
    </row>
    <row r="186" spans="24:24">
      <c r="X186" s="121"/>
    </row>
    <row r="187" spans="24:24">
      <c r="X187" s="121"/>
    </row>
    <row r="188" spans="24:24">
      <c r="X188" s="121"/>
    </row>
    <row r="189" spans="24:24">
      <c r="X189" s="121"/>
    </row>
    <row r="190" spans="24:24">
      <c r="X190" s="121"/>
    </row>
    <row r="191" spans="24:24">
      <c r="X191" s="121"/>
    </row>
    <row r="192" spans="24:24">
      <c r="X192" s="121"/>
    </row>
    <row r="193" spans="24:24">
      <c r="X193" s="121"/>
    </row>
    <row r="194" spans="24:24">
      <c r="X194" s="121"/>
    </row>
    <row r="195" spans="24:24">
      <c r="X195" s="121"/>
    </row>
    <row r="196" spans="24:24">
      <c r="X196" s="121"/>
    </row>
    <row r="197" spans="24:24">
      <c r="X197" s="121"/>
    </row>
    <row r="198" spans="24:24">
      <c r="X198" s="121"/>
    </row>
    <row r="199" spans="24:24">
      <c r="X199" s="121"/>
    </row>
    <row r="200" spans="24:24">
      <c r="X200" s="121"/>
    </row>
    <row r="201" spans="24:24">
      <c r="X201" s="121"/>
    </row>
    <row r="202" spans="24:24">
      <c r="X202" s="121"/>
    </row>
    <row r="203" spans="24:24">
      <c r="X203" s="121"/>
    </row>
    <row r="204" spans="24:24">
      <c r="X204" s="121"/>
    </row>
    <row r="205" spans="24:24">
      <c r="X205" s="121"/>
    </row>
    <row r="206" spans="24:24">
      <c r="X206" s="121"/>
    </row>
    <row r="207" spans="24:24">
      <c r="X207" s="121"/>
    </row>
    <row r="208" spans="24:24">
      <c r="X208" s="121"/>
    </row>
    <row r="209" spans="24:24">
      <c r="X209" s="121"/>
    </row>
    <row r="210" spans="24:24">
      <c r="X210" s="121"/>
    </row>
    <row r="211" spans="24:24">
      <c r="X211" s="121"/>
    </row>
    <row r="212" spans="24:24">
      <c r="X212" s="121"/>
    </row>
    <row r="213" spans="24:24">
      <c r="X213" s="121"/>
    </row>
    <row r="214" spans="24:24">
      <c r="X214" s="121"/>
    </row>
    <row r="215" spans="24:24">
      <c r="X215" s="121"/>
    </row>
    <row r="216" spans="24:24">
      <c r="X216" s="121"/>
    </row>
    <row r="217" spans="24:24">
      <c r="X217" s="121"/>
    </row>
    <row r="218" spans="24:24">
      <c r="X218" s="121"/>
    </row>
    <row r="219" spans="24:24">
      <c r="X219" s="121"/>
    </row>
    <row r="220" spans="24:24">
      <c r="X220" s="121"/>
    </row>
    <row r="221" spans="24:24">
      <c r="X221" s="121"/>
    </row>
    <row r="222" spans="24:24">
      <c r="X222" s="121"/>
    </row>
    <row r="223" spans="24:24">
      <c r="X223" s="121"/>
    </row>
    <row r="224" spans="24:24">
      <c r="X224" s="121"/>
    </row>
    <row r="225" spans="24:24">
      <c r="X225" s="121"/>
    </row>
    <row r="226" spans="24:24">
      <c r="X226" s="121"/>
    </row>
    <row r="227" spans="24:24">
      <c r="X227" s="121"/>
    </row>
    <row r="228" spans="24:24">
      <c r="X228" s="121"/>
    </row>
    <row r="229" spans="24:24">
      <c r="X229" s="121"/>
    </row>
    <row r="230" spans="24:24">
      <c r="X230" s="121"/>
    </row>
    <row r="231" spans="24:24">
      <c r="X231" s="121"/>
    </row>
    <row r="232" spans="24:24">
      <c r="X232" s="121"/>
    </row>
    <row r="233" spans="24:24">
      <c r="X233" s="121"/>
    </row>
    <row r="234" spans="24:24">
      <c r="X234" s="121"/>
    </row>
    <row r="235" spans="24:24">
      <c r="X235" s="121"/>
    </row>
    <row r="236" spans="24:24">
      <c r="X236" s="121"/>
    </row>
    <row r="237" spans="24:24">
      <c r="X237" s="121"/>
    </row>
    <row r="238" spans="24:24">
      <c r="X238" s="121"/>
    </row>
    <row r="239" spans="24:24">
      <c r="X239" s="121"/>
    </row>
    <row r="240" spans="24:24">
      <c r="X240" s="121"/>
    </row>
    <row r="241" spans="24:24">
      <c r="X241" s="121"/>
    </row>
    <row r="242" spans="24:24">
      <c r="X242" s="121"/>
    </row>
    <row r="243" spans="24:24">
      <c r="X243" s="121"/>
    </row>
    <row r="244" spans="24:24">
      <c r="X244" s="121"/>
    </row>
    <row r="245" spans="24:24">
      <c r="X245" s="121"/>
    </row>
    <row r="246" spans="24:24">
      <c r="X246" s="121"/>
    </row>
    <row r="247" spans="24:24">
      <c r="X247" s="121"/>
    </row>
    <row r="248" spans="24:24">
      <c r="X248" s="121"/>
    </row>
    <row r="249" spans="24:24">
      <c r="X249" s="121"/>
    </row>
    <row r="250" spans="24:24">
      <c r="X250" s="121"/>
    </row>
    <row r="251" spans="24:24">
      <c r="X251" s="121"/>
    </row>
    <row r="252" spans="24:24">
      <c r="X252" s="121"/>
    </row>
    <row r="253" spans="24:24">
      <c r="X253" s="121"/>
    </row>
    <row r="254" spans="24:24">
      <c r="X254" s="121"/>
    </row>
    <row r="255" spans="24:24">
      <c r="X255" s="121"/>
    </row>
    <row r="256" spans="24:24">
      <c r="X256" s="121"/>
    </row>
    <row r="257" spans="24:24">
      <c r="X257" s="121"/>
    </row>
    <row r="258" spans="24:24">
      <c r="X258" s="121"/>
    </row>
    <row r="259" spans="24:24">
      <c r="X259" s="121"/>
    </row>
    <row r="260" spans="24:24">
      <c r="X260" s="121"/>
    </row>
    <row r="261" spans="24:24">
      <c r="X261" s="121"/>
    </row>
    <row r="262" spans="24:24">
      <c r="X262" s="121"/>
    </row>
    <row r="263" spans="24:24">
      <c r="X263" s="121"/>
    </row>
    <row r="264" spans="24:24">
      <c r="X264" s="121"/>
    </row>
    <row r="265" spans="24:24">
      <c r="X265" s="121"/>
    </row>
    <row r="266" spans="24:24">
      <c r="X266" s="121"/>
    </row>
    <row r="267" spans="24:24">
      <c r="X267" s="121"/>
    </row>
    <row r="268" spans="24:24">
      <c r="X268" s="121"/>
    </row>
    <row r="269" spans="24:24">
      <c r="X269" s="121"/>
    </row>
    <row r="270" spans="24:24">
      <c r="X270" s="121"/>
    </row>
    <row r="271" spans="24:24">
      <c r="X271" s="121"/>
    </row>
    <row r="272" spans="24:24">
      <c r="X272" s="121"/>
    </row>
    <row r="273" spans="24:24">
      <c r="X273" s="121"/>
    </row>
    <row r="274" spans="24:24">
      <c r="X274" s="121"/>
    </row>
    <row r="275" spans="24:24">
      <c r="X275" s="121"/>
    </row>
    <row r="276" spans="24:24">
      <c r="X276" s="121"/>
    </row>
    <row r="277" spans="24:24">
      <c r="X277" s="121"/>
    </row>
    <row r="278" spans="24:24">
      <c r="X278" s="121"/>
    </row>
    <row r="279" spans="24:24">
      <c r="X279" s="121"/>
    </row>
    <row r="280" spans="24:24">
      <c r="X280" s="121"/>
    </row>
    <row r="281" spans="24:24">
      <c r="X281" s="121"/>
    </row>
    <row r="282" spans="24:24">
      <c r="X282" s="121"/>
    </row>
    <row r="283" spans="24:24">
      <c r="X283" s="121"/>
    </row>
    <row r="284" spans="24:24">
      <c r="X284" s="121"/>
    </row>
    <row r="285" spans="24:24">
      <c r="X285" s="121"/>
    </row>
    <row r="286" spans="24:24">
      <c r="X286" s="121"/>
    </row>
    <row r="287" spans="24:24">
      <c r="X287" s="121"/>
    </row>
    <row r="288" spans="24:24">
      <c r="X288" s="121"/>
    </row>
    <row r="289" spans="24:24">
      <c r="X289" s="121"/>
    </row>
    <row r="290" spans="24:24">
      <c r="X290" s="121"/>
    </row>
    <row r="291" spans="24:24">
      <c r="X291" s="121"/>
    </row>
    <row r="292" spans="24:24">
      <c r="X292" s="121"/>
    </row>
    <row r="293" spans="24:24">
      <c r="X293" s="121"/>
    </row>
    <row r="294" spans="24:24">
      <c r="X294" s="121"/>
    </row>
    <row r="295" spans="24:24">
      <c r="X295" s="121"/>
    </row>
    <row r="296" spans="24:24">
      <c r="X296" s="121"/>
    </row>
    <row r="297" spans="24:24">
      <c r="X297" s="121"/>
    </row>
    <row r="298" spans="24:24">
      <c r="X298" s="121"/>
    </row>
    <row r="299" spans="24:24">
      <c r="X299" s="121"/>
    </row>
    <row r="300" spans="24:24">
      <c r="X300" s="121"/>
    </row>
    <row r="301" spans="24:24">
      <c r="X301" s="121"/>
    </row>
    <row r="302" spans="24:24">
      <c r="X302" s="121"/>
    </row>
    <row r="303" spans="24:24">
      <c r="X303" s="121"/>
    </row>
    <row r="304" spans="24:24">
      <c r="X304" s="121"/>
    </row>
    <row r="305" spans="24:24">
      <c r="X305" s="121"/>
    </row>
    <row r="306" spans="24:24">
      <c r="X306" s="121"/>
    </row>
    <row r="307" spans="24:24">
      <c r="X307" s="121"/>
    </row>
    <row r="308" spans="24:24">
      <c r="X308" s="121"/>
    </row>
    <row r="309" spans="24:24">
      <c r="X309" s="121"/>
    </row>
    <row r="310" spans="24:24">
      <c r="X310" s="121"/>
    </row>
    <row r="311" spans="24:24">
      <c r="X311" s="121"/>
    </row>
    <row r="312" spans="24:24">
      <c r="X312" s="121"/>
    </row>
    <row r="313" spans="24:24">
      <c r="X313" s="121"/>
    </row>
    <row r="314" spans="24:24">
      <c r="X314" s="121"/>
    </row>
    <row r="315" spans="24:24">
      <c r="X315" s="121"/>
    </row>
    <row r="316" spans="24:24">
      <c r="X316" s="121"/>
    </row>
    <row r="317" spans="24:24">
      <c r="X317" s="121"/>
    </row>
    <row r="318" spans="24:24">
      <c r="X318" s="121"/>
    </row>
    <row r="319" spans="24:24">
      <c r="X319" s="121"/>
    </row>
    <row r="320" spans="24:24">
      <c r="X320" s="121"/>
    </row>
    <row r="321" spans="24:24">
      <c r="X321" s="121"/>
    </row>
    <row r="322" spans="24:24">
      <c r="X322" s="121"/>
    </row>
    <row r="323" spans="24:24">
      <c r="X323" s="121"/>
    </row>
    <row r="324" spans="24:24">
      <c r="X324" s="121"/>
    </row>
    <row r="325" spans="24:24">
      <c r="X325" s="121"/>
    </row>
    <row r="326" spans="24:24">
      <c r="X326" s="121"/>
    </row>
    <row r="327" spans="24:24">
      <c r="X327" s="121"/>
    </row>
    <row r="328" spans="24:24">
      <c r="X328" s="121"/>
    </row>
    <row r="329" spans="24:24">
      <c r="X329" s="121"/>
    </row>
    <row r="330" spans="24:24">
      <c r="X330" s="121"/>
    </row>
    <row r="331" spans="24:24">
      <c r="X331" s="121"/>
    </row>
    <row r="332" spans="24:24">
      <c r="X332" s="121"/>
    </row>
    <row r="333" spans="24:24">
      <c r="X333" s="121"/>
    </row>
    <row r="334" spans="24:24">
      <c r="X334" s="121"/>
    </row>
    <row r="335" spans="24:24">
      <c r="X335" s="121"/>
    </row>
    <row r="336" spans="24:24">
      <c r="X336" s="121"/>
    </row>
    <row r="337" spans="24:24">
      <c r="X337" s="121"/>
    </row>
    <row r="338" spans="24:24">
      <c r="X338" s="121"/>
    </row>
    <row r="339" spans="24:24">
      <c r="X339" s="121"/>
    </row>
    <row r="340" spans="24:24">
      <c r="X340" s="121"/>
    </row>
    <row r="341" spans="24:24">
      <c r="X341" s="121"/>
    </row>
    <row r="342" spans="24:24">
      <c r="X342" s="121"/>
    </row>
    <row r="343" spans="24:24">
      <c r="X343" s="121"/>
    </row>
    <row r="344" spans="24:24">
      <c r="X344" s="121"/>
    </row>
    <row r="345" spans="24:24">
      <c r="X345" s="121"/>
    </row>
    <row r="346" spans="24:24">
      <c r="X346" s="121"/>
    </row>
    <row r="347" spans="24:24">
      <c r="X347" s="121"/>
    </row>
    <row r="348" spans="24:24">
      <c r="X348" s="121"/>
    </row>
    <row r="349" spans="24:24">
      <c r="X349" s="121"/>
    </row>
    <row r="350" spans="24:24">
      <c r="X350" s="121"/>
    </row>
    <row r="351" spans="24:24">
      <c r="X351" s="121"/>
    </row>
    <row r="352" spans="24:24">
      <c r="X352" s="121"/>
    </row>
    <row r="353" spans="24:24">
      <c r="X353" s="121"/>
    </row>
    <row r="354" spans="24:24">
      <c r="X354" s="121"/>
    </row>
    <row r="355" spans="24:24">
      <c r="X355" s="121"/>
    </row>
    <row r="356" spans="24:24">
      <c r="X356" s="121"/>
    </row>
    <row r="357" spans="24:24">
      <c r="X357" s="121"/>
    </row>
    <row r="358" spans="24:24">
      <c r="X358" s="121"/>
    </row>
    <row r="359" spans="24:24">
      <c r="X359" s="121"/>
    </row>
    <row r="360" spans="24:24">
      <c r="X360" s="121"/>
    </row>
    <row r="361" spans="24:24">
      <c r="X361" s="121"/>
    </row>
    <row r="362" spans="24:24">
      <c r="X362" s="121"/>
    </row>
    <row r="363" spans="24:24">
      <c r="X363" s="121"/>
    </row>
    <row r="364" spans="24:24">
      <c r="X364" s="121"/>
    </row>
    <row r="365" spans="24:24">
      <c r="X365" s="121"/>
    </row>
    <row r="366" spans="24:24">
      <c r="X366" s="121"/>
    </row>
    <row r="367" spans="24:24">
      <c r="X367" s="121"/>
    </row>
    <row r="368" spans="24:24">
      <c r="X368" s="121"/>
    </row>
    <row r="369" spans="24:24">
      <c r="X369" s="121"/>
    </row>
    <row r="370" spans="24:24">
      <c r="X370" s="121"/>
    </row>
    <row r="371" spans="24:24">
      <c r="X371" s="121"/>
    </row>
    <row r="372" spans="24:24">
      <c r="X372" s="121"/>
    </row>
    <row r="373" spans="24:24">
      <c r="X373" s="121"/>
    </row>
    <row r="374" spans="24:24">
      <c r="X374" s="121"/>
    </row>
    <row r="375" spans="24:24">
      <c r="X375" s="121"/>
    </row>
    <row r="376" spans="24:24">
      <c r="X376" s="121"/>
    </row>
    <row r="377" spans="24:24">
      <c r="X377" s="121"/>
    </row>
    <row r="378" spans="24:24">
      <c r="X378" s="121"/>
    </row>
    <row r="379" spans="24:24">
      <c r="X379" s="121"/>
    </row>
    <row r="380" spans="24:24">
      <c r="X380" s="121"/>
    </row>
    <row r="381" spans="24:24">
      <c r="X381" s="121"/>
    </row>
    <row r="382" spans="24:24">
      <c r="X382" s="121"/>
    </row>
    <row r="383" spans="24:24">
      <c r="X383" s="121"/>
    </row>
    <row r="384" spans="24:24">
      <c r="X384" s="121"/>
    </row>
    <row r="385" spans="24:24">
      <c r="X385" s="121"/>
    </row>
    <row r="386" spans="24:24">
      <c r="X386" s="121"/>
    </row>
    <row r="387" spans="24:24">
      <c r="X387" s="121"/>
    </row>
    <row r="388" spans="24:24">
      <c r="X388" s="121"/>
    </row>
    <row r="389" spans="24:24">
      <c r="X389" s="121"/>
    </row>
    <row r="390" spans="24:24">
      <c r="X390" s="121"/>
    </row>
    <row r="391" spans="24:24">
      <c r="X391" s="121"/>
    </row>
    <row r="392" spans="24:24">
      <c r="X392" s="121"/>
    </row>
    <row r="393" spans="24:24">
      <c r="X393" s="121"/>
    </row>
    <row r="394" spans="24:24">
      <c r="X394" s="121"/>
    </row>
    <row r="395" spans="24:24">
      <c r="X395" s="121"/>
    </row>
    <row r="396" spans="24:24">
      <c r="X396" s="121"/>
    </row>
    <row r="397" spans="24:24">
      <c r="X397" s="121"/>
    </row>
    <row r="398" spans="24:24">
      <c r="X398" s="121"/>
    </row>
    <row r="399" spans="24:24">
      <c r="X399" s="121"/>
    </row>
    <row r="400" spans="24:24">
      <c r="X400" s="121"/>
    </row>
    <row r="401" spans="24:24">
      <c r="X401" s="121"/>
    </row>
    <row r="402" spans="24:24">
      <c r="X402" s="121"/>
    </row>
    <row r="403" spans="24:24">
      <c r="X403" s="121"/>
    </row>
    <row r="404" spans="24:24">
      <c r="X404" s="121"/>
    </row>
    <row r="405" spans="24:24">
      <c r="X405" s="121"/>
    </row>
    <row r="406" spans="24:24">
      <c r="X406" s="121"/>
    </row>
    <row r="407" spans="24:24">
      <c r="X407" s="121"/>
    </row>
    <row r="408" spans="24:24">
      <c r="X408" s="121"/>
    </row>
    <row r="409" spans="24:24">
      <c r="X409" s="121"/>
    </row>
    <row r="410" spans="24:24">
      <c r="X410" s="121"/>
    </row>
    <row r="411" spans="24:24">
      <c r="X411" s="121"/>
    </row>
    <row r="412" spans="24:24">
      <c r="X412" s="121"/>
    </row>
    <row r="413" spans="24:24">
      <c r="X413" s="121"/>
    </row>
    <row r="414" spans="24:24">
      <c r="X414" s="121"/>
    </row>
    <row r="415" spans="24:24">
      <c r="X415" s="121"/>
    </row>
    <row r="416" spans="24:24">
      <c r="X416" s="121"/>
    </row>
    <row r="417" spans="24:24">
      <c r="X417" s="121"/>
    </row>
    <row r="418" spans="24:24">
      <c r="X418" s="121"/>
    </row>
    <row r="419" spans="24:24">
      <c r="X419" s="121"/>
    </row>
    <row r="420" spans="24:24">
      <c r="X420" s="121"/>
    </row>
    <row r="421" spans="24:24">
      <c r="X421" s="121"/>
    </row>
    <row r="422" spans="24:24">
      <c r="X422" s="121"/>
    </row>
    <row r="423" spans="24:24">
      <c r="X423" s="121"/>
    </row>
    <row r="424" spans="24:24">
      <c r="X424" s="121"/>
    </row>
    <row r="425" spans="24:24">
      <c r="X425" s="121"/>
    </row>
    <row r="426" spans="24:24">
      <c r="X426" s="121"/>
    </row>
    <row r="427" spans="24:24">
      <c r="X427" s="121"/>
    </row>
    <row r="428" spans="24:24">
      <c r="X428" s="121"/>
    </row>
    <row r="429" spans="24:24">
      <c r="X429" s="121"/>
    </row>
    <row r="430" spans="24:24">
      <c r="X430" s="121"/>
    </row>
    <row r="431" spans="24:24">
      <c r="X431" s="121"/>
    </row>
    <row r="432" spans="24:24">
      <c r="X432" s="121"/>
    </row>
    <row r="433" spans="24:24">
      <c r="X433" s="121"/>
    </row>
    <row r="434" spans="24:24">
      <c r="X434" s="121"/>
    </row>
    <row r="435" spans="24:24">
      <c r="X435" s="121"/>
    </row>
    <row r="436" spans="24:24">
      <c r="X436" s="121"/>
    </row>
    <row r="437" spans="24:24">
      <c r="X437" s="121"/>
    </row>
    <row r="438" spans="24:24">
      <c r="X438" s="121"/>
    </row>
    <row r="439" spans="24:24">
      <c r="X439" s="121"/>
    </row>
    <row r="440" spans="24:24">
      <c r="X440" s="121"/>
    </row>
    <row r="441" spans="24:24">
      <c r="X441" s="121"/>
    </row>
    <row r="442" spans="24:24">
      <c r="X442" s="121"/>
    </row>
    <row r="443" spans="24:24">
      <c r="X443" s="121"/>
    </row>
    <row r="444" spans="24:24">
      <c r="X444" s="121"/>
    </row>
    <row r="445" spans="24:24">
      <c r="X445" s="121"/>
    </row>
    <row r="446" spans="24:24">
      <c r="X446" s="121"/>
    </row>
    <row r="447" spans="24:24">
      <c r="X447" s="121"/>
    </row>
    <row r="448" spans="24:24">
      <c r="X448" s="121"/>
    </row>
    <row r="449" spans="24:24">
      <c r="X449" s="121"/>
    </row>
    <row r="450" spans="24:24">
      <c r="X450" s="121"/>
    </row>
    <row r="451" spans="24:24">
      <c r="X451" s="121"/>
    </row>
    <row r="452" spans="24:24">
      <c r="X452" s="121"/>
    </row>
    <row r="453" spans="24:24">
      <c r="X453" s="121"/>
    </row>
    <row r="454" spans="24:24">
      <c r="X454" s="121"/>
    </row>
    <row r="455" spans="24:24">
      <c r="X455" s="121"/>
    </row>
    <row r="456" spans="24:24">
      <c r="X456" s="121"/>
    </row>
    <row r="457" spans="24:24">
      <c r="X457" s="121"/>
    </row>
    <row r="458" spans="24:24">
      <c r="X458" s="121"/>
    </row>
    <row r="459" spans="24:24">
      <c r="X459" s="121"/>
    </row>
    <row r="460" spans="24:24">
      <c r="X460" s="121"/>
    </row>
    <row r="461" spans="24:24">
      <c r="X461" s="121"/>
    </row>
    <row r="462" spans="24:24">
      <c r="X462" s="121"/>
    </row>
    <row r="463" spans="24:24">
      <c r="X463" s="121"/>
    </row>
    <row r="464" spans="24:24">
      <c r="X464" s="121"/>
    </row>
    <row r="465" spans="24:24">
      <c r="X465" s="121"/>
    </row>
    <row r="466" spans="24:24">
      <c r="X466" s="121"/>
    </row>
    <row r="467" spans="24:24">
      <c r="X467" s="121"/>
    </row>
    <row r="468" spans="24:24">
      <c r="X468" s="121"/>
    </row>
    <row r="469" spans="24:24">
      <c r="X469" s="121"/>
    </row>
    <row r="470" spans="24:24">
      <c r="X470" s="121"/>
    </row>
    <row r="471" spans="24:24">
      <c r="X471" s="121"/>
    </row>
    <row r="472" spans="24:24">
      <c r="X472" s="121"/>
    </row>
    <row r="473" spans="24:24">
      <c r="X473" s="121"/>
    </row>
    <row r="474" spans="24:24">
      <c r="X474" s="121"/>
    </row>
    <row r="475" spans="24:24">
      <c r="X475" s="121"/>
    </row>
    <row r="476" spans="24:24">
      <c r="X476" s="121"/>
    </row>
    <row r="477" spans="24:24">
      <c r="X477" s="121"/>
    </row>
    <row r="478" spans="24:24">
      <c r="X478" s="121"/>
    </row>
    <row r="479" spans="24:24">
      <c r="X479" s="121"/>
    </row>
    <row r="480" spans="24:24">
      <c r="X480" s="121"/>
    </row>
    <row r="481" spans="24:24">
      <c r="X481" s="121"/>
    </row>
    <row r="482" spans="24:24">
      <c r="X482" s="121"/>
    </row>
    <row r="483" spans="24:24">
      <c r="X483" s="121"/>
    </row>
    <row r="484" spans="24:24">
      <c r="X484" s="121"/>
    </row>
    <row r="485" spans="24:24">
      <c r="X485" s="121"/>
    </row>
    <row r="486" spans="24:24">
      <c r="X486" s="121"/>
    </row>
    <row r="487" spans="24:24">
      <c r="X487" s="121"/>
    </row>
    <row r="488" spans="24:24">
      <c r="X488" s="121"/>
    </row>
    <row r="489" spans="24:24">
      <c r="X489" s="121"/>
    </row>
    <row r="490" spans="24:24">
      <c r="X490" s="121"/>
    </row>
    <row r="491" spans="24:24">
      <c r="X491" s="121"/>
    </row>
    <row r="492" spans="24:24">
      <c r="X492" s="121"/>
    </row>
    <row r="493" spans="24:24">
      <c r="X493" s="121"/>
    </row>
    <row r="494" spans="24:24">
      <c r="X494" s="121"/>
    </row>
    <row r="495" spans="24:24">
      <c r="X495" s="121"/>
    </row>
    <row r="496" spans="24:24">
      <c r="X496" s="121"/>
    </row>
    <row r="497" spans="24:24">
      <c r="X497" s="121"/>
    </row>
    <row r="498" spans="24:24">
      <c r="X498" s="121"/>
    </row>
    <row r="499" spans="24:24">
      <c r="X499" s="121"/>
    </row>
    <row r="500" spans="24:24">
      <c r="X500" s="121"/>
    </row>
    <row r="501" spans="24:24">
      <c r="X501" s="121"/>
    </row>
    <row r="502" spans="24:24">
      <c r="X502" s="121"/>
    </row>
    <row r="503" spans="24:24">
      <c r="X503" s="121"/>
    </row>
    <row r="504" spans="24:24">
      <c r="X504" s="121"/>
    </row>
    <row r="505" spans="24:24">
      <c r="X505" s="121"/>
    </row>
    <row r="506" spans="24:24">
      <c r="X506" s="121"/>
    </row>
    <row r="507" spans="24:24">
      <c r="X507" s="121"/>
    </row>
    <row r="508" spans="24:24">
      <c r="X508" s="121"/>
    </row>
    <row r="509" spans="24:24">
      <c r="X509" s="121"/>
    </row>
    <row r="510" spans="24:24">
      <c r="X510" s="121"/>
    </row>
    <row r="511" spans="24:24">
      <c r="X511" s="121"/>
    </row>
    <row r="512" spans="24:24">
      <c r="X512" s="121"/>
    </row>
    <row r="513" spans="24:24">
      <c r="X513" s="121"/>
    </row>
    <row r="514" spans="24:24">
      <c r="X514" s="121"/>
    </row>
    <row r="515" spans="24:24">
      <c r="X515" s="121"/>
    </row>
    <row r="516" spans="24:24">
      <c r="X516" s="121"/>
    </row>
    <row r="517" spans="24:24">
      <c r="X517" s="121"/>
    </row>
    <row r="518" spans="24:24">
      <c r="X518" s="121"/>
    </row>
    <row r="519" spans="24:24">
      <c r="X519" s="121"/>
    </row>
    <row r="520" spans="24:24">
      <c r="X520" s="121"/>
    </row>
    <row r="521" spans="24:24">
      <c r="X521" s="121"/>
    </row>
    <row r="522" spans="24:24">
      <c r="X522" s="121"/>
    </row>
    <row r="523" spans="24:24">
      <c r="X523" s="121"/>
    </row>
    <row r="524" spans="24:24">
      <c r="X524" s="121"/>
    </row>
    <row r="525" spans="24:24">
      <c r="X525" s="121"/>
    </row>
    <row r="526" spans="24:24">
      <c r="X526" s="121"/>
    </row>
    <row r="527" spans="24:24">
      <c r="X527" s="121"/>
    </row>
    <row r="528" spans="24:24">
      <c r="X528" s="121"/>
    </row>
    <row r="529" spans="24:24">
      <c r="X529" s="121"/>
    </row>
    <row r="530" spans="24:24">
      <c r="X530" s="121"/>
    </row>
    <row r="531" spans="24:24">
      <c r="X531" s="121"/>
    </row>
    <row r="532" spans="24:24">
      <c r="X532" s="121"/>
    </row>
    <row r="533" spans="24:24">
      <c r="X533" s="121"/>
    </row>
    <row r="534" spans="24:24">
      <c r="X534" s="121"/>
    </row>
    <row r="535" spans="24:24">
      <c r="X535" s="121"/>
    </row>
    <row r="536" spans="24:24">
      <c r="X536" s="121"/>
    </row>
    <row r="537" spans="24:24">
      <c r="X537" s="121"/>
    </row>
    <row r="538" spans="24:24">
      <c r="X538" s="121"/>
    </row>
    <row r="539" spans="24:24">
      <c r="X539" s="121"/>
    </row>
    <row r="540" spans="24:24">
      <c r="X540" s="121"/>
    </row>
    <row r="541" spans="24:24">
      <c r="X541" s="121"/>
    </row>
    <row r="542" spans="24:24">
      <c r="X542" s="121"/>
    </row>
    <row r="543" spans="24:24">
      <c r="X543" s="121"/>
    </row>
    <row r="544" spans="24:24">
      <c r="X544" s="121"/>
    </row>
    <row r="545" spans="24:24">
      <c r="X545" s="121"/>
    </row>
    <row r="546" spans="24:24">
      <c r="X546" s="121"/>
    </row>
    <row r="547" spans="24:24">
      <c r="X547" s="121"/>
    </row>
    <row r="548" spans="24:24">
      <c r="X548" s="121"/>
    </row>
    <row r="549" spans="24:24">
      <c r="X549" s="121"/>
    </row>
    <row r="550" spans="24:24">
      <c r="X550" s="121"/>
    </row>
    <row r="551" spans="24:24">
      <c r="X551" s="121"/>
    </row>
    <row r="552" spans="24:24">
      <c r="X552" s="121"/>
    </row>
    <row r="553" spans="24:24">
      <c r="X553" s="121"/>
    </row>
    <row r="554" spans="24:24">
      <c r="X554" s="121"/>
    </row>
    <row r="555" spans="24:24">
      <c r="X555" s="121"/>
    </row>
    <row r="556" spans="24:24">
      <c r="X556" s="121"/>
    </row>
    <row r="557" spans="24:24">
      <c r="X557" s="121"/>
    </row>
    <row r="558" spans="24:24">
      <c r="X558" s="121"/>
    </row>
    <row r="559" spans="24:24">
      <c r="X559" s="121"/>
    </row>
    <row r="560" spans="24:24">
      <c r="X560" s="121"/>
    </row>
    <row r="561" spans="24:24">
      <c r="X561" s="121"/>
    </row>
    <row r="562" spans="24:24">
      <c r="X562" s="121"/>
    </row>
    <row r="563" spans="24:24">
      <c r="X563" s="121"/>
    </row>
    <row r="564" spans="24:24">
      <c r="X564" s="121"/>
    </row>
    <row r="565" spans="24:24">
      <c r="X565" s="121"/>
    </row>
    <row r="566" spans="24:24">
      <c r="X566" s="121"/>
    </row>
    <row r="567" spans="24:24">
      <c r="X567" s="121"/>
    </row>
    <row r="568" spans="24:24">
      <c r="X568" s="121"/>
    </row>
    <row r="569" spans="24:24">
      <c r="X569" s="121"/>
    </row>
    <row r="570" spans="24:24">
      <c r="X570" s="121"/>
    </row>
    <row r="571" spans="24:24">
      <c r="X571" s="121"/>
    </row>
    <row r="572" spans="24:24">
      <c r="X572" s="121"/>
    </row>
    <row r="573" spans="24:24">
      <c r="X573" s="121"/>
    </row>
    <row r="574" spans="24:24">
      <c r="X574" s="121"/>
    </row>
    <row r="575" spans="24:24">
      <c r="X575" s="121"/>
    </row>
    <row r="576" spans="24:24">
      <c r="X576" s="121"/>
    </row>
    <row r="577" spans="24:24">
      <c r="X577" s="121"/>
    </row>
    <row r="578" spans="24:24">
      <c r="X578" s="121"/>
    </row>
    <row r="579" spans="24:24">
      <c r="X579" s="121"/>
    </row>
    <row r="580" spans="24:24">
      <c r="X580" s="121"/>
    </row>
    <row r="581" spans="24:24">
      <c r="X581" s="121"/>
    </row>
    <row r="582" spans="24:24">
      <c r="X582" s="121"/>
    </row>
    <row r="583" spans="24:24">
      <c r="X583" s="121"/>
    </row>
    <row r="584" spans="24:24">
      <c r="X584" s="121"/>
    </row>
    <row r="585" spans="24:24">
      <c r="X585" s="121"/>
    </row>
    <row r="586" spans="24:24">
      <c r="X586" s="121"/>
    </row>
    <row r="587" spans="24:24">
      <c r="X587" s="121"/>
    </row>
    <row r="588" spans="24:24">
      <c r="X588" s="121"/>
    </row>
    <row r="589" spans="24:24">
      <c r="X589" s="121"/>
    </row>
    <row r="590" spans="24:24">
      <c r="X590" s="121"/>
    </row>
    <row r="591" spans="24:24">
      <c r="X591" s="121"/>
    </row>
    <row r="592" spans="24:24">
      <c r="X592" s="121"/>
    </row>
    <row r="593" spans="24:24">
      <c r="X593" s="121"/>
    </row>
    <row r="594" spans="24:24">
      <c r="X594" s="121"/>
    </row>
    <row r="595" spans="24:24">
      <c r="X595" s="121"/>
    </row>
    <row r="596" spans="24:24">
      <c r="X596" s="121"/>
    </row>
    <row r="597" spans="24:24">
      <c r="X597" s="121"/>
    </row>
    <row r="598" spans="24:24">
      <c r="X598" s="121"/>
    </row>
    <row r="599" spans="24:24">
      <c r="X599" s="121"/>
    </row>
    <row r="600" spans="24:24">
      <c r="X600" s="121"/>
    </row>
    <row r="601" spans="24:24">
      <c r="X601" s="121"/>
    </row>
    <row r="602" spans="24:24">
      <c r="X602" s="121"/>
    </row>
    <row r="603" spans="24:24">
      <c r="X603" s="121"/>
    </row>
    <row r="604" spans="24:24">
      <c r="X604" s="121"/>
    </row>
    <row r="605" spans="24:24">
      <c r="X605" s="121"/>
    </row>
    <row r="606" spans="24:24">
      <c r="X606" s="121"/>
    </row>
    <row r="607" spans="24:24">
      <c r="X607" s="121"/>
    </row>
    <row r="608" spans="24:24">
      <c r="X608" s="121"/>
    </row>
    <row r="609" spans="24:24">
      <c r="X609" s="121"/>
    </row>
    <row r="610" spans="24:24">
      <c r="X610" s="121"/>
    </row>
    <row r="611" spans="24:24">
      <c r="X611" s="121"/>
    </row>
    <row r="612" spans="24:24">
      <c r="X612" s="121"/>
    </row>
    <row r="613" spans="24:24">
      <c r="X613" s="121"/>
    </row>
    <row r="614" spans="24:24">
      <c r="X614" s="121"/>
    </row>
    <row r="615" spans="24:24">
      <c r="X615" s="121"/>
    </row>
    <row r="616" spans="24:24">
      <c r="X616" s="121"/>
    </row>
    <row r="617" spans="24:24">
      <c r="X617" s="121"/>
    </row>
    <row r="618" spans="24:24">
      <c r="X618" s="121"/>
    </row>
    <row r="619" spans="24:24">
      <c r="X619" s="121"/>
    </row>
    <row r="620" spans="24:24">
      <c r="X620" s="121"/>
    </row>
    <row r="621" spans="24:24">
      <c r="X621" s="121"/>
    </row>
    <row r="622" spans="24:24">
      <c r="X622" s="121"/>
    </row>
    <row r="623" spans="24:24">
      <c r="X623" s="121"/>
    </row>
    <row r="624" spans="24:24">
      <c r="X624" s="121"/>
    </row>
    <row r="625" spans="24:24">
      <c r="X625" s="121"/>
    </row>
    <row r="626" spans="24:24">
      <c r="X626" s="121"/>
    </row>
    <row r="627" spans="24:24">
      <c r="X627" s="121"/>
    </row>
    <row r="628" spans="24:24">
      <c r="X628" s="121"/>
    </row>
    <row r="629" spans="24:24">
      <c r="X629" s="121"/>
    </row>
    <row r="630" spans="24:24">
      <c r="X630" s="121"/>
    </row>
    <row r="631" spans="24:24">
      <c r="X631" s="121"/>
    </row>
    <row r="632" spans="24:24">
      <c r="X632" s="121"/>
    </row>
    <row r="633" spans="24:24">
      <c r="X633" s="121"/>
    </row>
    <row r="634" spans="24:24">
      <c r="X634" s="121"/>
    </row>
    <row r="635" spans="24:24">
      <c r="X635" s="121"/>
    </row>
    <row r="636" spans="24:24">
      <c r="X636" s="121"/>
    </row>
    <row r="637" spans="24:24">
      <c r="X637" s="121"/>
    </row>
    <row r="638" spans="24:24">
      <c r="X638" s="121"/>
    </row>
    <row r="639" spans="24:24">
      <c r="X639" s="121"/>
    </row>
    <row r="640" spans="24:24">
      <c r="X640" s="121"/>
    </row>
    <row r="641" spans="24:24">
      <c r="X641" s="121"/>
    </row>
    <row r="642" spans="24:24">
      <c r="X642" s="121"/>
    </row>
    <row r="643" spans="24:24">
      <c r="X643" s="121"/>
    </row>
    <row r="644" spans="24:24">
      <c r="X644" s="121"/>
    </row>
    <row r="645" spans="24:24">
      <c r="X645" s="121"/>
    </row>
    <row r="646" spans="24:24">
      <c r="X646" s="121"/>
    </row>
    <row r="647" spans="24:24">
      <c r="X647" s="121"/>
    </row>
    <row r="648" spans="24:24">
      <c r="X648" s="121"/>
    </row>
    <row r="649" spans="24:24">
      <c r="X649" s="121"/>
    </row>
    <row r="650" spans="24:24">
      <c r="X650" s="121"/>
    </row>
    <row r="651" spans="24:24">
      <c r="X651" s="121"/>
    </row>
    <row r="652" spans="24:24">
      <c r="X652" s="121"/>
    </row>
    <row r="653" spans="24:24">
      <c r="X653" s="121"/>
    </row>
    <row r="654" spans="24:24">
      <c r="X654" s="121"/>
    </row>
    <row r="655" spans="24:24">
      <c r="X655" s="121"/>
    </row>
    <row r="656" spans="24:24">
      <c r="X656" s="121"/>
    </row>
    <row r="657" spans="24:24">
      <c r="X657" s="121"/>
    </row>
    <row r="658" spans="24:24">
      <c r="X658" s="121"/>
    </row>
    <row r="659" spans="24:24">
      <c r="X659" s="121"/>
    </row>
    <row r="660" spans="24:24">
      <c r="X660" s="121"/>
    </row>
    <row r="661" spans="24:24">
      <c r="X661" s="121"/>
    </row>
    <row r="662" spans="24:24">
      <c r="X662" s="121"/>
    </row>
    <row r="663" spans="24:24">
      <c r="X663" s="121"/>
    </row>
    <row r="664" spans="24:24">
      <c r="X664" s="121"/>
    </row>
    <row r="665" spans="24:24">
      <c r="X665" s="121"/>
    </row>
    <row r="666" spans="24:24">
      <c r="X666" s="121"/>
    </row>
    <row r="667" spans="24:24">
      <c r="X667" s="121"/>
    </row>
    <row r="668" spans="24:24">
      <c r="X668" s="121"/>
    </row>
    <row r="669" spans="24:24">
      <c r="X669" s="121"/>
    </row>
    <row r="670" spans="24:24">
      <c r="X670" s="121"/>
    </row>
    <row r="671" spans="24:24">
      <c r="X671" s="121"/>
    </row>
    <row r="672" spans="24:24">
      <c r="X672" s="121"/>
    </row>
    <row r="673" spans="24:24">
      <c r="X673" s="121"/>
    </row>
    <row r="674" spans="24:24">
      <c r="X674" s="121"/>
    </row>
    <row r="675" spans="24:24">
      <c r="X675" s="121"/>
    </row>
    <row r="676" spans="24:24">
      <c r="X676" s="121"/>
    </row>
    <row r="677" spans="24:24">
      <c r="X677" s="121"/>
    </row>
    <row r="678" spans="24:24">
      <c r="X678" s="121"/>
    </row>
    <row r="679" spans="24:24">
      <c r="X679" s="121"/>
    </row>
    <row r="680" spans="24:24">
      <c r="X680" s="121"/>
    </row>
    <row r="681" spans="24:24">
      <c r="X681" s="121"/>
    </row>
    <row r="682" spans="24:24">
      <c r="X682" s="121"/>
    </row>
    <row r="683" spans="24:24">
      <c r="X683" s="121"/>
    </row>
    <row r="684" spans="24:24">
      <c r="X684" s="121"/>
    </row>
    <row r="685" spans="24:24">
      <c r="X685" s="121"/>
    </row>
    <row r="686" spans="24:24">
      <c r="X686" s="121"/>
    </row>
    <row r="687" spans="24:24">
      <c r="X687" s="121"/>
    </row>
    <row r="688" spans="24:24">
      <c r="X688" s="121"/>
    </row>
    <row r="689" spans="24:24">
      <c r="X689" s="121"/>
    </row>
    <row r="690" spans="24:24">
      <c r="X690" s="121"/>
    </row>
    <row r="691" spans="24:24">
      <c r="X691" s="121"/>
    </row>
    <row r="692" spans="24:24">
      <c r="X692" s="121"/>
    </row>
    <row r="693" spans="24:24">
      <c r="X693" s="121"/>
    </row>
    <row r="694" spans="24:24">
      <c r="X694" s="121"/>
    </row>
    <row r="695" spans="24:24">
      <c r="X695" s="121"/>
    </row>
    <row r="696" spans="24:24">
      <c r="X696" s="121"/>
    </row>
    <row r="697" spans="24:24">
      <c r="X697" s="121"/>
    </row>
    <row r="698" spans="24:24">
      <c r="X698" s="121"/>
    </row>
    <row r="699" spans="24:24">
      <c r="X699" s="121"/>
    </row>
    <row r="700" spans="24:24">
      <c r="X700" s="121"/>
    </row>
    <row r="701" spans="24:24">
      <c r="X701" s="121"/>
    </row>
    <row r="702" spans="24:24">
      <c r="X702" s="121"/>
    </row>
    <row r="703" spans="24:24">
      <c r="X703" s="121"/>
    </row>
    <row r="704" spans="24:24">
      <c r="X704" s="121"/>
    </row>
    <row r="705" spans="24:24">
      <c r="X705" s="121"/>
    </row>
    <row r="706" spans="24:24">
      <c r="X706" s="121"/>
    </row>
    <row r="707" spans="24:24">
      <c r="X707" s="121"/>
    </row>
    <row r="708" spans="24:24">
      <c r="X708" s="121"/>
    </row>
    <row r="709" spans="24:24">
      <c r="X709" s="121"/>
    </row>
    <row r="710" spans="24:24">
      <c r="X710" s="121"/>
    </row>
    <row r="711" spans="24:24">
      <c r="X711" s="121"/>
    </row>
    <row r="712" spans="24:24">
      <c r="X712" s="121"/>
    </row>
    <row r="713" spans="24:24">
      <c r="X713" s="121"/>
    </row>
    <row r="714" spans="24:24">
      <c r="X714" s="121"/>
    </row>
    <row r="715" spans="24:24">
      <c r="X715" s="121"/>
    </row>
    <row r="716" spans="24:24">
      <c r="X716" s="121"/>
    </row>
    <row r="717" spans="24:24">
      <c r="X717" s="121"/>
    </row>
    <row r="718" spans="24:24">
      <c r="X718" s="121"/>
    </row>
    <row r="719" spans="24:24">
      <c r="X719" s="121"/>
    </row>
    <row r="720" spans="24:24">
      <c r="X720" s="121"/>
    </row>
    <row r="721" spans="24:24">
      <c r="X721" s="121"/>
    </row>
    <row r="722" spans="24:24">
      <c r="X722" s="121"/>
    </row>
    <row r="723" spans="24:24">
      <c r="X723" s="121"/>
    </row>
    <row r="724" spans="24:24">
      <c r="X724" s="121"/>
    </row>
    <row r="725" spans="24:24">
      <c r="X725" s="121"/>
    </row>
    <row r="726" spans="24:24">
      <c r="X726" s="121"/>
    </row>
    <row r="727" spans="24:24">
      <c r="X727" s="121"/>
    </row>
    <row r="728" spans="24:24">
      <c r="X728" s="121"/>
    </row>
    <row r="729" spans="24:24">
      <c r="X729" s="121"/>
    </row>
    <row r="730" spans="24:24">
      <c r="X730" s="121"/>
    </row>
    <row r="731" spans="24:24">
      <c r="X731" s="121"/>
    </row>
    <row r="732" spans="24:24">
      <c r="X732" s="121"/>
    </row>
    <row r="733" spans="24:24">
      <c r="X733" s="121"/>
    </row>
    <row r="734" spans="24:24">
      <c r="X734" s="121"/>
    </row>
    <row r="735" spans="24:24">
      <c r="X735" s="121"/>
    </row>
    <row r="736" spans="24:24">
      <c r="X736" s="121"/>
    </row>
    <row r="737" spans="24:24">
      <c r="X737" s="121"/>
    </row>
    <row r="738" spans="24:24">
      <c r="X738" s="121"/>
    </row>
    <row r="739" spans="24:24">
      <c r="X739" s="121"/>
    </row>
    <row r="740" spans="24:24">
      <c r="X740" s="121"/>
    </row>
    <row r="741" spans="24:24">
      <c r="X741" s="121"/>
    </row>
    <row r="742" spans="24:24">
      <c r="X742" s="121"/>
    </row>
    <row r="743" spans="24:24">
      <c r="X743" s="121"/>
    </row>
    <row r="744" spans="24:24">
      <c r="X744" s="121"/>
    </row>
    <row r="745" spans="24:24">
      <c r="X745" s="121"/>
    </row>
    <row r="746" spans="24:24">
      <c r="X746" s="121"/>
    </row>
    <row r="747" spans="24:24">
      <c r="X747" s="121"/>
    </row>
    <row r="748" spans="24:24">
      <c r="X748" s="121"/>
    </row>
    <row r="749" spans="24:24">
      <c r="X749" s="121"/>
    </row>
    <row r="750" spans="24:24">
      <c r="X750" s="121"/>
    </row>
    <row r="751" spans="24:24">
      <c r="X751" s="121"/>
    </row>
    <row r="752" spans="24:24">
      <c r="X752" s="121"/>
    </row>
    <row r="753" spans="24:24">
      <c r="X753" s="121"/>
    </row>
    <row r="754" spans="24:24">
      <c r="X754" s="121"/>
    </row>
    <row r="755" spans="24:24">
      <c r="X755" s="121"/>
    </row>
    <row r="756" spans="24:24">
      <c r="X756" s="121"/>
    </row>
    <row r="757" spans="24:24">
      <c r="X757" s="121"/>
    </row>
    <row r="758" spans="24:24">
      <c r="X758" s="121"/>
    </row>
    <row r="759" spans="24:24">
      <c r="X759" s="121"/>
    </row>
    <row r="760" spans="24:24">
      <c r="X760" s="121"/>
    </row>
    <row r="761" spans="24:24">
      <c r="X761" s="121"/>
    </row>
    <row r="762" spans="24:24">
      <c r="X762" s="121"/>
    </row>
    <row r="763" spans="24:24">
      <c r="X763" s="121"/>
    </row>
    <row r="764" spans="24:24">
      <c r="X764" s="121"/>
    </row>
    <row r="765" spans="24:24">
      <c r="X765" s="121"/>
    </row>
    <row r="766" spans="24:24">
      <c r="X766" s="121"/>
    </row>
    <row r="767" spans="24:24">
      <c r="X767" s="121"/>
    </row>
    <row r="768" spans="24:24">
      <c r="X768" s="121"/>
    </row>
    <row r="769" spans="24:24">
      <c r="X769" s="121"/>
    </row>
    <row r="770" spans="24:24">
      <c r="X770" s="121"/>
    </row>
    <row r="771" spans="24:24">
      <c r="X771" s="121"/>
    </row>
    <row r="772" spans="24:24">
      <c r="X772" s="121"/>
    </row>
    <row r="773" spans="24:24">
      <c r="X773" s="121"/>
    </row>
    <row r="774" spans="24:24">
      <c r="X774" s="121"/>
    </row>
    <row r="775" spans="24:24">
      <c r="X775" s="121"/>
    </row>
    <row r="776" spans="24:24">
      <c r="X776" s="121"/>
    </row>
    <row r="777" spans="24:24">
      <c r="X777" s="121"/>
    </row>
    <row r="778" spans="24:24">
      <c r="X778" s="121"/>
    </row>
    <row r="779" spans="24:24">
      <c r="X779" s="121"/>
    </row>
    <row r="780" spans="24:24">
      <c r="X780" s="121"/>
    </row>
    <row r="781" spans="24:24">
      <c r="X781" s="121"/>
    </row>
    <row r="782" spans="24:24">
      <c r="X782" s="121"/>
    </row>
    <row r="783" spans="24:24">
      <c r="X783" s="121"/>
    </row>
    <row r="784" spans="24:24">
      <c r="X784" s="121"/>
    </row>
    <row r="785" spans="24:24">
      <c r="X785" s="121"/>
    </row>
    <row r="786" spans="24:24">
      <c r="X786" s="121"/>
    </row>
    <row r="787" spans="24:24">
      <c r="X787" s="121"/>
    </row>
    <row r="788" spans="24:24">
      <c r="X788" s="121"/>
    </row>
    <row r="789" spans="24:24">
      <c r="X789" s="121"/>
    </row>
    <row r="790" spans="24:24">
      <c r="X790" s="121"/>
    </row>
    <row r="791" spans="24:24">
      <c r="X791" s="121"/>
    </row>
    <row r="792" spans="24:24">
      <c r="X792" s="121"/>
    </row>
    <row r="793" spans="24:24">
      <c r="X793" s="121"/>
    </row>
    <row r="794" spans="24:24">
      <c r="X794" s="121"/>
    </row>
    <row r="795" spans="24:24">
      <c r="X795" s="121"/>
    </row>
    <row r="796" spans="24:24">
      <c r="X796" s="121"/>
    </row>
    <row r="797" spans="24:24">
      <c r="X797" s="121"/>
    </row>
    <row r="798" spans="24:24">
      <c r="X798" s="121"/>
    </row>
    <row r="799" spans="24:24">
      <c r="X799" s="121"/>
    </row>
    <row r="800" spans="24:24">
      <c r="X800" s="121"/>
    </row>
    <row r="801" spans="24:24">
      <c r="X801" s="121"/>
    </row>
    <row r="802" spans="24:24">
      <c r="X802" s="121"/>
    </row>
    <row r="803" spans="24:24">
      <c r="X803" s="121"/>
    </row>
    <row r="804" spans="24:24">
      <c r="X804" s="121"/>
    </row>
    <row r="805" spans="24:24">
      <c r="X805" s="121"/>
    </row>
    <row r="806" spans="24:24">
      <c r="X806" s="121"/>
    </row>
    <row r="807" spans="24:24">
      <c r="X807" s="121"/>
    </row>
    <row r="808" spans="24:24">
      <c r="X808" s="121"/>
    </row>
    <row r="809" spans="24:24">
      <c r="X809" s="121"/>
    </row>
    <row r="810" spans="24:24">
      <c r="X810" s="121"/>
    </row>
    <row r="811" spans="24:24">
      <c r="X811" s="121"/>
    </row>
    <row r="812" spans="24:24">
      <c r="X812" s="121"/>
    </row>
    <row r="813" spans="24:24">
      <c r="X813" s="121"/>
    </row>
    <row r="814" spans="24:24">
      <c r="X814" s="121"/>
    </row>
    <row r="815" spans="24:24">
      <c r="X815" s="121"/>
    </row>
    <row r="816" spans="24:24">
      <c r="X816" s="121"/>
    </row>
    <row r="817" spans="24:24">
      <c r="X817" s="121"/>
    </row>
    <row r="818" spans="24:24">
      <c r="X818" s="121"/>
    </row>
    <row r="819" spans="24:24">
      <c r="X819" s="121"/>
    </row>
    <row r="820" spans="24:24">
      <c r="X820" s="121"/>
    </row>
    <row r="821" spans="24:24">
      <c r="X821" s="121"/>
    </row>
    <row r="822" spans="24:24">
      <c r="X822" s="121"/>
    </row>
    <row r="823" spans="24:24">
      <c r="X823" s="121"/>
    </row>
    <row r="824" spans="24:24">
      <c r="X824" s="121"/>
    </row>
    <row r="825" spans="24:24">
      <c r="X825" s="121"/>
    </row>
    <row r="826" spans="24:24">
      <c r="X826" s="121"/>
    </row>
    <row r="827" spans="24:24">
      <c r="X827" s="121"/>
    </row>
    <row r="828" spans="24:24">
      <c r="X828" s="121"/>
    </row>
    <row r="829" spans="24:24">
      <c r="X829" s="121"/>
    </row>
    <row r="830" spans="24:24">
      <c r="X830" s="121"/>
    </row>
    <row r="831" spans="24:24">
      <c r="X831" s="121"/>
    </row>
    <row r="832" spans="24:24">
      <c r="X832" s="121"/>
    </row>
    <row r="833" spans="24:24">
      <c r="X833" s="121"/>
    </row>
    <row r="834" spans="24:24">
      <c r="X834" s="121"/>
    </row>
    <row r="835" spans="24:24">
      <c r="X835" s="121"/>
    </row>
    <row r="836" spans="24:24">
      <c r="X836" s="121"/>
    </row>
    <row r="837" spans="24:24">
      <c r="X837" s="121"/>
    </row>
    <row r="838" spans="24:24">
      <c r="X838" s="121"/>
    </row>
    <row r="839" spans="24:24">
      <c r="X839" s="121"/>
    </row>
    <row r="840" spans="24:24">
      <c r="X840" s="121"/>
    </row>
    <row r="841" spans="24:24">
      <c r="X841" s="121"/>
    </row>
    <row r="842" spans="24:24">
      <c r="X842" s="121"/>
    </row>
    <row r="843" spans="24:24">
      <c r="X843" s="121"/>
    </row>
    <row r="844" spans="24:24">
      <c r="X844" s="121"/>
    </row>
    <row r="845" spans="24:24">
      <c r="X845" s="121"/>
    </row>
    <row r="846" spans="24:24">
      <c r="X846" s="121"/>
    </row>
    <row r="847" spans="24:24">
      <c r="X847" s="121"/>
    </row>
    <row r="848" spans="24:24">
      <c r="X848" s="121"/>
    </row>
    <row r="849" spans="24:24">
      <c r="X849" s="121"/>
    </row>
    <row r="850" spans="24:24">
      <c r="X850" s="121"/>
    </row>
    <row r="851" spans="24:24">
      <c r="X851" s="121"/>
    </row>
    <row r="852" spans="24:24">
      <c r="X852" s="121"/>
    </row>
    <row r="853" spans="24:24">
      <c r="X853" s="121"/>
    </row>
    <row r="854" spans="24:24">
      <c r="X854" s="121"/>
    </row>
    <row r="855" spans="24:24">
      <c r="X855" s="121"/>
    </row>
    <row r="856" spans="24:24">
      <c r="X856" s="121"/>
    </row>
    <row r="857" spans="24:24">
      <c r="X857" s="121"/>
    </row>
    <row r="858" spans="24:24">
      <c r="X858" s="121"/>
    </row>
    <row r="859" spans="24:24">
      <c r="X859" s="121"/>
    </row>
    <row r="860" spans="24:24">
      <c r="X860" s="121"/>
    </row>
    <row r="861" spans="24:24">
      <c r="X861" s="121"/>
    </row>
    <row r="862" spans="24:24">
      <c r="X862" s="121"/>
    </row>
    <row r="863" spans="24:24">
      <c r="X863" s="121"/>
    </row>
    <row r="864" spans="24:24">
      <c r="X864" s="121"/>
    </row>
    <row r="865" spans="24:24">
      <c r="X865" s="121"/>
    </row>
    <row r="866" spans="24:24">
      <c r="X866" s="121"/>
    </row>
    <row r="867" spans="24:24">
      <c r="X867" s="121"/>
    </row>
    <row r="868" spans="24:24">
      <c r="X868" s="121"/>
    </row>
    <row r="869" spans="24:24">
      <c r="X869" s="121"/>
    </row>
    <row r="870" spans="24:24">
      <c r="X870" s="121"/>
    </row>
    <row r="871" spans="24:24">
      <c r="X871" s="121"/>
    </row>
    <row r="872" spans="24:24">
      <c r="X872" s="121"/>
    </row>
    <row r="873" spans="24:24">
      <c r="X873" s="121"/>
    </row>
    <row r="874" spans="24:24">
      <c r="X874" s="121"/>
    </row>
    <row r="875" spans="24:24">
      <c r="X875" s="121"/>
    </row>
    <row r="876" spans="24:24">
      <c r="X876" s="121"/>
    </row>
    <row r="877" spans="24:24">
      <c r="X877" s="121"/>
    </row>
    <row r="878" spans="24:24">
      <c r="X878" s="121"/>
    </row>
    <row r="879" spans="24:24">
      <c r="X879" s="121"/>
    </row>
    <row r="880" spans="24:24">
      <c r="X880" s="121"/>
    </row>
    <row r="881" spans="24:24">
      <c r="X881" s="121"/>
    </row>
    <row r="882" spans="24:24">
      <c r="X882" s="121"/>
    </row>
    <row r="883" spans="24:24">
      <c r="X883" s="121"/>
    </row>
    <row r="884" spans="24:24">
      <c r="X884" s="121"/>
    </row>
    <row r="885" spans="24:24">
      <c r="X885" s="121"/>
    </row>
    <row r="886" spans="24:24">
      <c r="X886" s="121"/>
    </row>
    <row r="887" spans="24:24">
      <c r="X887" s="121"/>
    </row>
    <row r="888" spans="24:24">
      <c r="X888" s="121"/>
    </row>
    <row r="889" spans="24:24">
      <c r="X889" s="121"/>
    </row>
    <row r="890" spans="24:24">
      <c r="X890" s="121"/>
    </row>
    <row r="891" spans="24:24">
      <c r="X891" s="121"/>
    </row>
    <row r="892" spans="24:24">
      <c r="X892" s="121"/>
    </row>
    <row r="893" spans="24:24">
      <c r="X893" s="121"/>
    </row>
    <row r="894" spans="24:24">
      <c r="X894" s="121"/>
    </row>
    <row r="895" spans="24:24">
      <c r="X895" s="121"/>
    </row>
    <row r="896" spans="24:24">
      <c r="X896" s="121"/>
    </row>
    <row r="897" spans="24:24">
      <c r="X897" s="121"/>
    </row>
    <row r="898" spans="24:24">
      <c r="X898" s="121"/>
    </row>
    <row r="899" spans="24:24">
      <c r="X899" s="121"/>
    </row>
    <row r="900" spans="24:24">
      <c r="X900" s="121"/>
    </row>
    <row r="901" spans="24:24">
      <c r="X901" s="121"/>
    </row>
    <row r="902" spans="24:24">
      <c r="X902" s="121"/>
    </row>
    <row r="903" spans="24:24">
      <c r="X903" s="121"/>
    </row>
    <row r="904" spans="24:24">
      <c r="X904" s="121"/>
    </row>
    <row r="905" spans="24:24">
      <c r="X905" s="121"/>
    </row>
    <row r="906" spans="24:24">
      <c r="X906" s="121"/>
    </row>
    <row r="907" spans="24:24">
      <c r="X907" s="121"/>
    </row>
    <row r="908" spans="24:24">
      <c r="X908" s="121"/>
    </row>
    <row r="909" spans="24:24">
      <c r="X909" s="121"/>
    </row>
    <row r="910" spans="24:24">
      <c r="X910" s="121"/>
    </row>
    <row r="911" spans="24:24">
      <c r="X911" s="121"/>
    </row>
    <row r="912" spans="24:24">
      <c r="X912" s="121"/>
    </row>
    <row r="913" spans="24:24">
      <c r="X913" s="121"/>
    </row>
    <row r="914" spans="24:24">
      <c r="X914" s="121"/>
    </row>
    <row r="915" spans="24:24">
      <c r="X915" s="121"/>
    </row>
    <row r="916" spans="24:24">
      <c r="X916" s="121"/>
    </row>
    <row r="917" spans="24:24">
      <c r="X917" s="121"/>
    </row>
    <row r="918" spans="24:24">
      <c r="X918" s="121"/>
    </row>
    <row r="919" spans="24:24">
      <c r="X919" s="121"/>
    </row>
    <row r="920" spans="24:24">
      <c r="X920" s="121"/>
    </row>
    <row r="921" spans="24:24">
      <c r="X921" s="121"/>
    </row>
    <row r="922" spans="24:24">
      <c r="X922" s="121"/>
    </row>
    <row r="923" spans="24:24">
      <c r="X923" s="121"/>
    </row>
    <row r="924" spans="24:24">
      <c r="X924" s="121"/>
    </row>
    <row r="925" spans="24:24">
      <c r="X925" s="121"/>
    </row>
    <row r="926" spans="24:24">
      <c r="X926" s="121"/>
    </row>
    <row r="927" spans="24:24">
      <c r="X927" s="121"/>
    </row>
    <row r="928" spans="24:24">
      <c r="X928" s="121"/>
    </row>
    <row r="929" spans="24:24">
      <c r="X929" s="121"/>
    </row>
    <row r="930" spans="24:24">
      <c r="X930" s="121"/>
    </row>
    <row r="931" spans="24:24">
      <c r="X931" s="121"/>
    </row>
    <row r="932" spans="24:24">
      <c r="X932" s="121"/>
    </row>
    <row r="933" spans="24:24">
      <c r="X933" s="121"/>
    </row>
    <row r="934" spans="24:24">
      <c r="X934" s="121"/>
    </row>
    <row r="935" spans="24:24">
      <c r="X935" s="121"/>
    </row>
    <row r="936" spans="24:24">
      <c r="X936" s="121"/>
    </row>
    <row r="937" spans="24:24">
      <c r="X937" s="121"/>
    </row>
    <row r="938" spans="24:24">
      <c r="X938" s="121"/>
    </row>
    <row r="939" spans="24:24">
      <c r="X939" s="121"/>
    </row>
    <row r="940" spans="24:24">
      <c r="X940" s="121"/>
    </row>
    <row r="941" spans="24:24">
      <c r="X941" s="121"/>
    </row>
    <row r="942" spans="24:24">
      <c r="X942" s="121"/>
    </row>
    <row r="943" spans="24:24">
      <c r="X943" s="121"/>
    </row>
    <row r="944" spans="24:24">
      <c r="X944" s="121"/>
    </row>
    <row r="945" spans="24:24">
      <c r="X945" s="121"/>
    </row>
    <row r="946" spans="24:24">
      <c r="X946" s="121"/>
    </row>
    <row r="947" spans="24:24">
      <c r="X947" s="121"/>
    </row>
    <row r="948" spans="24:24">
      <c r="X948" s="121"/>
    </row>
    <row r="949" spans="24:24">
      <c r="X949" s="121"/>
    </row>
    <row r="950" spans="24:24">
      <c r="X950" s="121"/>
    </row>
    <row r="951" spans="24:24">
      <c r="X951" s="121"/>
    </row>
    <row r="952" spans="24:24">
      <c r="X952" s="121"/>
    </row>
    <row r="953" spans="24:24">
      <c r="X953" s="121"/>
    </row>
    <row r="954" spans="24:24">
      <c r="X954" s="121"/>
    </row>
    <row r="955" spans="24:24">
      <c r="X955" s="121"/>
    </row>
    <row r="956" spans="24:24">
      <c r="X956" s="121"/>
    </row>
    <row r="957" spans="24:24">
      <c r="X957" s="121"/>
    </row>
    <row r="958" spans="24:24">
      <c r="X958" s="121"/>
    </row>
    <row r="959" spans="24:24">
      <c r="X959" s="121"/>
    </row>
    <row r="960" spans="24:24">
      <c r="X960" s="121"/>
    </row>
    <row r="961" spans="24:24">
      <c r="X961" s="121"/>
    </row>
    <row r="962" spans="24:24">
      <c r="X962" s="121"/>
    </row>
    <row r="963" spans="24:24">
      <c r="X963" s="121"/>
    </row>
    <row r="964" spans="24:24">
      <c r="X964" s="121"/>
    </row>
    <row r="965" spans="24:24">
      <c r="X965" s="121"/>
    </row>
    <row r="966" spans="24:24">
      <c r="X966" s="121"/>
    </row>
    <row r="967" spans="24:24">
      <c r="X967" s="121"/>
    </row>
    <row r="968" spans="24:24">
      <c r="X968" s="121"/>
    </row>
    <row r="969" spans="24:24">
      <c r="X969" s="121"/>
    </row>
    <row r="970" spans="24:24">
      <c r="X970" s="121"/>
    </row>
    <row r="971" spans="24:24">
      <c r="X971" s="121"/>
    </row>
    <row r="972" spans="24:24">
      <c r="X972" s="121"/>
    </row>
    <row r="973" spans="24:24">
      <c r="X973" s="121"/>
    </row>
    <row r="974" spans="24:24">
      <c r="X974" s="121"/>
    </row>
    <row r="975" spans="24:24">
      <c r="X975" s="121"/>
    </row>
    <row r="976" spans="24:24">
      <c r="X976" s="121"/>
    </row>
    <row r="977" spans="24:24">
      <c r="X977" s="121"/>
    </row>
    <row r="978" spans="24:24">
      <c r="X978" s="121"/>
    </row>
    <row r="979" spans="24:24">
      <c r="X979" s="121"/>
    </row>
    <row r="980" spans="24:24">
      <c r="X980" s="121"/>
    </row>
    <row r="981" spans="24:24">
      <c r="X981" s="121"/>
    </row>
    <row r="982" spans="24:24">
      <c r="X982" s="121"/>
    </row>
    <row r="983" spans="24:24">
      <c r="X983" s="121"/>
    </row>
    <row r="984" spans="24:24">
      <c r="X984" s="121"/>
    </row>
    <row r="985" spans="24:24">
      <c r="X985" s="121"/>
    </row>
    <row r="986" spans="24:24">
      <c r="X986" s="121"/>
    </row>
    <row r="987" spans="24:24">
      <c r="X987" s="121"/>
    </row>
    <row r="988" spans="24:24">
      <c r="X988" s="121"/>
    </row>
    <row r="989" spans="24:24">
      <c r="X989" s="121"/>
    </row>
    <row r="990" spans="24:24">
      <c r="X990" s="121"/>
    </row>
    <row r="991" spans="24:24">
      <c r="X991" s="121"/>
    </row>
    <row r="992" spans="24:24">
      <c r="X992" s="121"/>
    </row>
    <row r="993" spans="24:24">
      <c r="X993" s="121"/>
    </row>
    <row r="994" spans="24:24">
      <c r="X994" s="121"/>
    </row>
    <row r="995" spans="24:24">
      <c r="X995" s="121"/>
    </row>
    <row r="996" spans="24:24">
      <c r="X996" s="121"/>
    </row>
    <row r="997" spans="24:24">
      <c r="X997" s="121"/>
    </row>
    <row r="998" spans="24:24">
      <c r="X998" s="121"/>
    </row>
    <row r="999" spans="24:24">
      <c r="X999" s="121"/>
    </row>
    <row r="1000" spans="24:24">
      <c r="X1000" s="121"/>
    </row>
    <row r="1001" spans="24:24">
      <c r="X1001" s="121"/>
    </row>
    <row r="1002" spans="24:24">
      <c r="X1002" s="121"/>
    </row>
    <row r="1003" spans="24:24">
      <c r="X1003" s="121"/>
    </row>
    <row r="1004" spans="24:24">
      <c r="X1004" s="121"/>
    </row>
    <row r="1005" spans="24:24">
      <c r="X1005" s="121"/>
    </row>
    <row r="1006" spans="24:24">
      <c r="X1006" s="121"/>
    </row>
    <row r="1007" spans="24:24">
      <c r="X1007" s="121"/>
    </row>
    <row r="1008" spans="24:24">
      <c r="X1008" s="121"/>
    </row>
    <row r="1009" spans="24:24">
      <c r="X1009" s="121"/>
    </row>
    <row r="1010" spans="24:24">
      <c r="X1010" s="121"/>
    </row>
    <row r="1011" spans="24:24">
      <c r="X1011" s="121"/>
    </row>
    <row r="1012" spans="24:24">
      <c r="X1012" s="121"/>
    </row>
    <row r="1013" spans="24:24">
      <c r="X1013" s="121"/>
    </row>
    <row r="1014" spans="24:24">
      <c r="X1014" s="121"/>
    </row>
    <row r="1015" spans="24:24">
      <c r="X1015" s="121"/>
    </row>
    <row r="1016" spans="24:24">
      <c r="X1016" s="121"/>
    </row>
    <row r="1017" spans="24:24">
      <c r="X1017" s="121"/>
    </row>
    <row r="1018" spans="24:24">
      <c r="X1018" s="121"/>
    </row>
    <row r="1019" spans="24:24">
      <c r="X1019" s="121"/>
    </row>
    <row r="1020" spans="24:24">
      <c r="X1020" s="121"/>
    </row>
    <row r="1021" spans="24:24">
      <c r="X1021" s="121"/>
    </row>
    <row r="1022" spans="24:24">
      <c r="X1022" s="121"/>
    </row>
    <row r="1023" spans="24:24">
      <c r="X1023" s="121"/>
    </row>
    <row r="1024" spans="24:24">
      <c r="X1024" s="121"/>
    </row>
    <row r="1025" spans="24:24">
      <c r="X1025" s="121"/>
    </row>
    <row r="1026" spans="24:24">
      <c r="X1026" s="121"/>
    </row>
    <row r="1027" spans="24:24">
      <c r="X1027" s="121"/>
    </row>
    <row r="1028" spans="24:24">
      <c r="X1028" s="121"/>
    </row>
    <row r="1029" spans="24:24">
      <c r="X1029" s="121"/>
    </row>
    <row r="1030" spans="24:24">
      <c r="X1030" s="121"/>
    </row>
    <row r="1031" spans="24:24">
      <c r="X1031" s="121"/>
    </row>
    <row r="1032" spans="24:24">
      <c r="X1032" s="121"/>
    </row>
    <row r="1033" spans="24:24">
      <c r="X1033" s="121"/>
    </row>
    <row r="1034" spans="24:24">
      <c r="X1034" s="121"/>
    </row>
    <row r="1035" spans="24:24">
      <c r="X1035" s="121"/>
    </row>
    <row r="1036" spans="24:24">
      <c r="X1036" s="121"/>
    </row>
    <row r="1037" spans="24:24">
      <c r="X1037" s="121"/>
    </row>
    <row r="1038" spans="24:24">
      <c r="X1038" s="121"/>
    </row>
    <row r="1039" spans="24:24">
      <c r="X1039" s="121"/>
    </row>
    <row r="1040" spans="24:24">
      <c r="X1040" s="121"/>
    </row>
    <row r="1041" spans="24:24">
      <c r="X1041" s="121"/>
    </row>
    <row r="1042" spans="24:24">
      <c r="X1042" s="121"/>
    </row>
    <row r="1043" spans="24:24">
      <c r="X1043" s="121"/>
    </row>
    <row r="1044" spans="24:24">
      <c r="X1044" s="121"/>
    </row>
    <row r="1045" spans="24:24">
      <c r="X1045" s="121"/>
    </row>
    <row r="1046" spans="24:24">
      <c r="X1046" s="121"/>
    </row>
    <row r="1047" spans="24:24">
      <c r="X1047" s="121"/>
    </row>
    <row r="1048" spans="24:24">
      <c r="X1048" s="121"/>
    </row>
    <row r="1049" spans="24:24">
      <c r="X1049" s="121"/>
    </row>
    <row r="1050" spans="24:24">
      <c r="X1050" s="121"/>
    </row>
    <row r="1051" spans="24:24">
      <c r="X1051" s="121"/>
    </row>
    <row r="1052" spans="24:24">
      <c r="X1052" s="121"/>
    </row>
    <row r="1053" spans="24:24">
      <c r="X1053" s="121"/>
    </row>
    <row r="1054" spans="24:24">
      <c r="X1054" s="121"/>
    </row>
    <row r="1055" spans="24:24">
      <c r="X1055" s="121"/>
    </row>
    <row r="1056" spans="24:24">
      <c r="X1056" s="121"/>
    </row>
    <row r="1057" spans="24:24">
      <c r="X1057" s="121"/>
    </row>
    <row r="1058" spans="24:24">
      <c r="X1058" s="121"/>
    </row>
    <row r="1059" spans="24:24">
      <c r="X1059" s="121"/>
    </row>
    <row r="1060" spans="24:24">
      <c r="X1060" s="121"/>
    </row>
    <row r="1061" spans="24:24">
      <c r="X1061" s="121"/>
    </row>
    <row r="1062" spans="24:24">
      <c r="X1062" s="121"/>
    </row>
    <row r="1063" spans="24:24">
      <c r="X1063" s="121"/>
    </row>
    <row r="1064" spans="24:24">
      <c r="X1064" s="121"/>
    </row>
    <row r="1065" spans="24:24">
      <c r="X1065" s="121"/>
    </row>
    <row r="1066" spans="24:24">
      <c r="X1066" s="121"/>
    </row>
    <row r="1067" spans="24:24">
      <c r="X1067" s="121"/>
    </row>
    <row r="1068" spans="24:24">
      <c r="X1068" s="121"/>
    </row>
    <row r="1069" spans="24:24">
      <c r="X1069" s="121"/>
    </row>
    <row r="1070" spans="24:24">
      <c r="X1070" s="121"/>
    </row>
    <row r="1071" spans="24:24">
      <c r="X1071" s="121"/>
    </row>
    <row r="1072" spans="24:24">
      <c r="X1072" s="121"/>
    </row>
    <row r="1073" spans="24:24">
      <c r="X1073" s="121"/>
    </row>
    <row r="1074" spans="24:24">
      <c r="X1074" s="121"/>
    </row>
    <row r="1075" spans="24:24">
      <c r="X1075" s="121"/>
    </row>
    <row r="1076" spans="24:24">
      <c r="X1076" s="121"/>
    </row>
    <row r="1077" spans="24:24">
      <c r="X1077" s="121"/>
    </row>
    <row r="1078" spans="24:24">
      <c r="X1078" s="121"/>
    </row>
    <row r="1079" spans="24:24">
      <c r="X1079" s="121"/>
    </row>
    <row r="1080" spans="24:24">
      <c r="X1080" s="121"/>
    </row>
    <row r="1081" spans="24:24">
      <c r="X1081" s="121"/>
    </row>
    <row r="1082" spans="24:24">
      <c r="X1082" s="121"/>
    </row>
    <row r="1083" spans="24:24">
      <c r="X1083" s="121"/>
    </row>
    <row r="1084" spans="24:24">
      <c r="X1084" s="121"/>
    </row>
    <row r="1085" spans="24:24">
      <c r="X1085" s="121"/>
    </row>
    <row r="1086" spans="24:24">
      <c r="X1086" s="121"/>
    </row>
    <row r="1087" spans="24:24">
      <c r="X1087" s="121"/>
    </row>
    <row r="1088" spans="24:24">
      <c r="X1088" s="121"/>
    </row>
    <row r="1089" spans="24:24">
      <c r="X1089" s="121"/>
    </row>
    <row r="1090" spans="24:24">
      <c r="X1090" s="121"/>
    </row>
    <row r="1091" spans="24:24">
      <c r="X1091" s="121"/>
    </row>
    <row r="1092" spans="24:24">
      <c r="X1092" s="121"/>
    </row>
    <row r="1093" spans="24:24">
      <c r="X1093" s="121"/>
    </row>
    <row r="1094" spans="24:24">
      <c r="X1094" s="121"/>
    </row>
    <row r="1095" spans="24:24">
      <c r="X1095" s="121"/>
    </row>
    <row r="1096" spans="24:24">
      <c r="X1096" s="121"/>
    </row>
    <row r="1097" spans="24:24">
      <c r="X1097" s="121"/>
    </row>
    <row r="1098" spans="24:24">
      <c r="X1098" s="121"/>
    </row>
    <row r="1099" spans="24:24">
      <c r="X1099" s="121"/>
    </row>
    <row r="1100" spans="24:24">
      <c r="X1100" s="121"/>
    </row>
    <row r="1101" spans="24:24">
      <c r="X1101" s="121"/>
    </row>
    <row r="1102" spans="24:24">
      <c r="X1102" s="121"/>
    </row>
    <row r="1103" spans="24:24">
      <c r="X1103" s="121"/>
    </row>
    <row r="1104" spans="24:24">
      <c r="X1104" s="121"/>
    </row>
    <row r="1105" spans="24:24">
      <c r="X1105" s="121"/>
    </row>
    <row r="1106" spans="24:24">
      <c r="X1106" s="121"/>
    </row>
    <row r="1107" spans="24:24">
      <c r="X1107" s="121"/>
    </row>
    <row r="1108" spans="24:24">
      <c r="X1108" s="121"/>
    </row>
    <row r="1109" spans="24:24">
      <c r="X1109" s="121"/>
    </row>
    <row r="1110" spans="24:24">
      <c r="X1110" s="121"/>
    </row>
    <row r="1111" spans="24:24">
      <c r="X1111" s="121"/>
    </row>
    <row r="1112" spans="24:24">
      <c r="X1112" s="121"/>
    </row>
    <row r="1113" spans="24:24">
      <c r="X1113" s="121"/>
    </row>
    <row r="1114" spans="24:24">
      <c r="X1114" s="121"/>
    </row>
    <row r="1115" spans="24:24">
      <c r="X1115" s="121"/>
    </row>
    <row r="1116" spans="24:24">
      <c r="X1116" s="121"/>
    </row>
    <row r="1117" spans="24:24">
      <c r="X1117" s="121"/>
    </row>
    <row r="1118" spans="24:24">
      <c r="X1118" s="121"/>
    </row>
    <row r="1119" spans="24:24">
      <c r="X1119" s="121"/>
    </row>
    <row r="1120" spans="24:24">
      <c r="X1120" s="121"/>
    </row>
    <row r="1121" spans="24:24">
      <c r="X1121" s="121"/>
    </row>
    <row r="1122" spans="24:24">
      <c r="X1122" s="121"/>
    </row>
    <row r="1123" spans="24:24">
      <c r="X1123" s="121"/>
    </row>
    <row r="1124" spans="24:24">
      <c r="X1124" s="121"/>
    </row>
    <row r="1125" spans="24:24">
      <c r="X1125" s="121"/>
    </row>
    <row r="1126" spans="24:24">
      <c r="X1126" s="121"/>
    </row>
    <row r="1127" spans="24:24">
      <c r="X1127" s="121"/>
    </row>
    <row r="1128" spans="24:24">
      <c r="X1128" s="121"/>
    </row>
    <row r="1129" spans="24:24">
      <c r="X1129" s="121"/>
    </row>
    <row r="1130" spans="24:24">
      <c r="X1130" s="121"/>
    </row>
    <row r="1131" spans="24:24">
      <c r="X1131" s="121"/>
    </row>
    <row r="1132" spans="24:24">
      <c r="X1132" s="121"/>
    </row>
    <row r="1133" spans="24:24">
      <c r="X1133" s="121"/>
    </row>
    <row r="1134" spans="24:24">
      <c r="X1134" s="121"/>
    </row>
    <row r="1135" spans="24:24">
      <c r="X1135" s="121"/>
    </row>
    <row r="1136" spans="24:24">
      <c r="X1136" s="121"/>
    </row>
    <row r="1137" spans="24:24">
      <c r="X1137" s="121"/>
    </row>
    <row r="1138" spans="24:24">
      <c r="X1138" s="121"/>
    </row>
    <row r="1139" spans="24:24">
      <c r="X1139" s="121"/>
    </row>
    <row r="1140" spans="24:24">
      <c r="X1140" s="121"/>
    </row>
    <row r="1141" spans="24:24">
      <c r="X1141" s="121"/>
    </row>
    <row r="1142" spans="24:24">
      <c r="X1142" s="121"/>
    </row>
    <row r="1143" spans="24:24">
      <c r="X1143" s="121"/>
    </row>
    <row r="1144" spans="24:24">
      <c r="X1144" s="121"/>
    </row>
    <row r="1145" spans="24:24">
      <c r="X1145" s="121"/>
    </row>
    <row r="1146" spans="24:24">
      <c r="X1146" s="121"/>
    </row>
    <row r="1147" spans="24:24">
      <c r="X1147" s="121"/>
    </row>
    <row r="1148" spans="24:24">
      <c r="X1148" s="121"/>
    </row>
    <row r="1149" spans="24:24">
      <c r="X1149" s="121"/>
    </row>
    <row r="1150" spans="24:24">
      <c r="X1150" s="121"/>
    </row>
    <row r="1151" spans="24:24">
      <c r="X1151" s="121"/>
    </row>
    <row r="1152" spans="24:24">
      <c r="X1152" s="121"/>
    </row>
    <row r="1153" spans="24:24">
      <c r="X1153" s="121"/>
    </row>
    <row r="1154" spans="24:24">
      <c r="X1154" s="121"/>
    </row>
    <row r="1155" spans="24:24">
      <c r="X1155" s="121"/>
    </row>
    <row r="1156" spans="24:24">
      <c r="X1156" s="121"/>
    </row>
    <row r="1157" spans="24:24">
      <c r="X1157" s="121"/>
    </row>
    <row r="1158" spans="24:24">
      <c r="X1158" s="121"/>
    </row>
    <row r="1159" spans="24:24">
      <c r="X1159" s="121"/>
    </row>
    <row r="1160" spans="24:24">
      <c r="X1160" s="121"/>
    </row>
    <row r="1161" spans="24:24">
      <c r="X1161" s="121"/>
    </row>
    <row r="1162" spans="24:24">
      <c r="X1162" s="121"/>
    </row>
    <row r="1163" spans="24:24">
      <c r="X1163" s="121"/>
    </row>
    <row r="1164" spans="24:24">
      <c r="X1164" s="121"/>
    </row>
    <row r="1165" spans="24:24">
      <c r="X1165" s="121"/>
    </row>
    <row r="1166" spans="24:24">
      <c r="X1166" s="121"/>
    </row>
    <row r="1167" spans="24:24">
      <c r="X1167" s="121"/>
    </row>
    <row r="1168" spans="24:24">
      <c r="X1168" s="121"/>
    </row>
    <row r="1169" spans="24:24">
      <c r="X1169" s="121"/>
    </row>
    <row r="1170" spans="24:24">
      <c r="X1170" s="121"/>
    </row>
    <row r="1171" spans="24:24">
      <c r="X1171" s="121"/>
    </row>
    <row r="1172" spans="24:24">
      <c r="X1172" s="121"/>
    </row>
    <row r="1173" spans="24:24">
      <c r="X1173" s="121"/>
    </row>
    <row r="1174" spans="24:24">
      <c r="X1174" s="121"/>
    </row>
    <row r="1175" spans="24:24">
      <c r="X1175" s="121"/>
    </row>
    <row r="1176" spans="24:24">
      <c r="X1176" s="121"/>
    </row>
    <row r="1177" spans="24:24">
      <c r="X1177" s="121"/>
    </row>
    <row r="1178" spans="24:24">
      <c r="X1178" s="121"/>
    </row>
    <row r="1179" spans="24:24">
      <c r="X1179" s="121"/>
    </row>
    <row r="1180" spans="24:24">
      <c r="X1180" s="121"/>
    </row>
    <row r="1181" spans="24:24">
      <c r="X1181" s="121"/>
    </row>
    <row r="1182" spans="24:24">
      <c r="X1182" s="121"/>
    </row>
    <row r="1183" spans="24:24">
      <c r="X1183" s="121"/>
    </row>
    <row r="1184" spans="24:24">
      <c r="X1184" s="121"/>
    </row>
    <row r="1185" spans="24:24">
      <c r="X1185" s="121"/>
    </row>
    <row r="1186" spans="24:24">
      <c r="X1186" s="121"/>
    </row>
    <row r="1187" spans="24:24">
      <c r="X1187" s="121"/>
    </row>
    <row r="1188" spans="24:24">
      <c r="X1188" s="121"/>
    </row>
    <row r="1189" spans="24:24">
      <c r="X1189" s="121"/>
    </row>
    <row r="1190" spans="24:24">
      <c r="X1190" s="121"/>
    </row>
    <row r="1191" spans="24:24">
      <c r="X1191" s="121"/>
    </row>
    <row r="1192" spans="24:24">
      <c r="X1192" s="121"/>
    </row>
    <row r="1193" spans="24:24">
      <c r="X1193" s="121"/>
    </row>
    <row r="1194" spans="24:24">
      <c r="X1194" s="121"/>
    </row>
    <row r="1195" spans="24:24">
      <c r="X1195" s="121"/>
    </row>
    <row r="1196" spans="24:24">
      <c r="X1196" s="121"/>
    </row>
    <row r="1197" spans="24:24">
      <c r="X1197" s="121"/>
    </row>
    <row r="1198" spans="24:24">
      <c r="X1198" s="121"/>
    </row>
    <row r="1199" spans="24:24">
      <c r="X1199" s="121"/>
    </row>
    <row r="1200" spans="24:24">
      <c r="X1200" s="121"/>
    </row>
    <row r="1201" spans="24:24">
      <c r="X1201" s="121"/>
    </row>
    <row r="1202" spans="24:24">
      <c r="X1202" s="121"/>
    </row>
    <row r="1203" spans="24:24">
      <c r="X1203" s="121"/>
    </row>
    <row r="1204" spans="24:24">
      <c r="X1204" s="121"/>
    </row>
    <row r="1205" spans="24:24">
      <c r="X1205" s="121"/>
    </row>
    <row r="1206" spans="24:24">
      <c r="X1206" s="121"/>
    </row>
    <row r="1207" spans="24:24">
      <c r="X1207" s="121"/>
    </row>
    <row r="1208" spans="24:24">
      <c r="X1208" s="121"/>
    </row>
    <row r="1209" spans="24:24">
      <c r="X1209" s="121"/>
    </row>
    <row r="1210" spans="24:24">
      <c r="X1210" s="121"/>
    </row>
    <row r="1211" spans="24:24">
      <c r="X1211" s="121"/>
    </row>
    <row r="1212" spans="24:24">
      <c r="X1212" s="121"/>
    </row>
    <row r="1213" spans="24:24">
      <c r="X1213" s="121"/>
    </row>
    <row r="1214" spans="24:24">
      <c r="X1214" s="121"/>
    </row>
    <row r="1215" spans="24:24">
      <c r="X1215" s="121"/>
    </row>
    <row r="1216" spans="24:24">
      <c r="X1216" s="121"/>
    </row>
    <row r="1217" spans="24:24">
      <c r="X1217" s="121"/>
    </row>
    <row r="1218" spans="24:24">
      <c r="X1218" s="121"/>
    </row>
    <row r="1219" spans="24:24">
      <c r="X1219" s="121"/>
    </row>
    <row r="1220" spans="24:24">
      <c r="X1220" s="121"/>
    </row>
    <row r="1221" spans="24:24">
      <c r="X1221" s="121"/>
    </row>
    <row r="1222" spans="24:24">
      <c r="X1222" s="121"/>
    </row>
    <row r="1223" spans="24:24">
      <c r="X1223" s="121"/>
    </row>
    <row r="1224" spans="24:24">
      <c r="X1224" s="121"/>
    </row>
    <row r="1225" spans="24:24">
      <c r="X1225" s="121"/>
    </row>
    <row r="1226" spans="24:24">
      <c r="X1226" s="121"/>
    </row>
    <row r="1227" spans="24:24">
      <c r="X1227" s="121"/>
    </row>
    <row r="1228" spans="24:24">
      <c r="X1228" s="121"/>
    </row>
    <row r="1229" spans="24:24">
      <c r="X1229" s="121"/>
    </row>
    <row r="1230" spans="24:24">
      <c r="X1230" s="121"/>
    </row>
    <row r="1231" spans="24:24">
      <c r="X1231" s="121"/>
    </row>
    <row r="1232" spans="24:24">
      <c r="X1232" s="121"/>
    </row>
    <row r="1233" spans="24:24">
      <c r="X1233" s="121"/>
    </row>
    <row r="1234" spans="24:24">
      <c r="X1234" s="121"/>
    </row>
    <row r="1235" spans="24:24">
      <c r="X1235" s="121"/>
    </row>
    <row r="1236" spans="24:24">
      <c r="X1236" s="121"/>
    </row>
    <row r="1237" spans="24:24">
      <c r="X1237" s="121"/>
    </row>
    <row r="1238" spans="24:24">
      <c r="X1238" s="121"/>
    </row>
    <row r="1239" spans="24:24">
      <c r="X1239" s="121"/>
    </row>
    <row r="1240" spans="24:24">
      <c r="X1240" s="121"/>
    </row>
    <row r="1241" spans="24:24">
      <c r="X1241" s="121"/>
    </row>
    <row r="1242" spans="24:24">
      <c r="X1242" s="121"/>
    </row>
    <row r="1243" spans="24:24">
      <c r="X1243" s="121"/>
    </row>
    <row r="1244" spans="24:24">
      <c r="X1244" s="121"/>
    </row>
    <row r="1245" spans="24:24">
      <c r="X1245" s="121"/>
    </row>
    <row r="1246" spans="24:24">
      <c r="X1246" s="121"/>
    </row>
    <row r="1247" spans="24:24">
      <c r="X1247" s="121"/>
    </row>
    <row r="1248" spans="24:24">
      <c r="X1248" s="121"/>
    </row>
    <row r="1249" spans="24:24">
      <c r="X1249" s="121"/>
    </row>
    <row r="1250" spans="24:24">
      <c r="X1250" s="121"/>
    </row>
    <row r="1251" spans="24:24">
      <c r="X1251" s="121"/>
    </row>
    <row r="1252" spans="24:24">
      <c r="X1252" s="121"/>
    </row>
    <row r="1253" spans="24:24">
      <c r="X1253" s="121"/>
    </row>
    <row r="1254" spans="24:24">
      <c r="X1254" s="121"/>
    </row>
    <row r="1255" spans="24:24">
      <c r="X1255" s="121"/>
    </row>
    <row r="1256" spans="24:24">
      <c r="X1256" s="121"/>
    </row>
    <row r="1257" spans="24:24">
      <c r="X1257" s="121"/>
    </row>
    <row r="1258" spans="24:24">
      <c r="X1258" s="121"/>
    </row>
    <row r="1259" spans="24:24">
      <c r="X1259" s="121"/>
    </row>
    <row r="1260" spans="24:24">
      <c r="X1260" s="121"/>
    </row>
    <row r="1261" spans="24:24">
      <c r="X1261" s="121"/>
    </row>
    <row r="1262" spans="24:24">
      <c r="X1262" s="121"/>
    </row>
    <row r="1263" spans="24:24">
      <c r="X1263" s="121"/>
    </row>
    <row r="1264" spans="24:24">
      <c r="X1264" s="121"/>
    </row>
    <row r="1265" spans="24:24">
      <c r="X1265" s="121"/>
    </row>
    <row r="1266" spans="24:24">
      <c r="X1266" s="121"/>
    </row>
    <row r="1267" spans="24:24">
      <c r="X1267" s="121"/>
    </row>
    <row r="1268" spans="24:24">
      <c r="X1268" s="121"/>
    </row>
    <row r="1269" spans="24:24">
      <c r="X1269" s="121"/>
    </row>
    <row r="1270" spans="24:24">
      <c r="X1270" s="121"/>
    </row>
    <row r="1271" spans="24:24">
      <c r="X1271" s="121"/>
    </row>
    <row r="1272" spans="24:24">
      <c r="X1272" s="121"/>
    </row>
    <row r="1273" spans="24:24">
      <c r="X1273" s="121"/>
    </row>
    <row r="1274" spans="24:24">
      <c r="X1274" s="121"/>
    </row>
    <row r="1275" spans="24:24">
      <c r="X1275" s="121"/>
    </row>
    <row r="1276" spans="24:24">
      <c r="X1276" s="121"/>
    </row>
    <row r="1277" spans="24:24">
      <c r="X1277" s="121"/>
    </row>
    <row r="1278" spans="24:24">
      <c r="X1278" s="121"/>
    </row>
    <row r="1279" spans="24:24">
      <c r="X1279" s="121"/>
    </row>
    <row r="1280" spans="24:24">
      <c r="X1280" s="121"/>
    </row>
    <row r="1281" spans="24:24">
      <c r="X1281" s="121"/>
    </row>
    <row r="1282" spans="24:24">
      <c r="X1282" s="121"/>
    </row>
    <row r="1283" spans="24:24">
      <c r="X1283" s="121"/>
    </row>
    <row r="1284" spans="24:24">
      <c r="X1284" s="121"/>
    </row>
    <row r="1285" spans="24:24">
      <c r="X1285" s="121"/>
    </row>
    <row r="1286" spans="24:24">
      <c r="X1286" s="121"/>
    </row>
    <row r="1287" spans="24:24">
      <c r="X1287" s="121"/>
    </row>
    <row r="1288" spans="24:24">
      <c r="X1288" s="121"/>
    </row>
    <row r="1289" spans="24:24">
      <c r="X1289" s="121"/>
    </row>
    <row r="1290" spans="24:24">
      <c r="X1290" s="121"/>
    </row>
    <row r="1291" spans="24:24">
      <c r="X1291" s="121"/>
    </row>
    <row r="1292" spans="24:24">
      <c r="X1292" s="121"/>
    </row>
    <row r="1293" spans="24:24">
      <c r="X1293" s="121"/>
    </row>
    <row r="1294" spans="24:24">
      <c r="X1294" s="121"/>
    </row>
    <row r="1295" spans="24:24">
      <c r="X1295" s="121"/>
    </row>
    <row r="1296" spans="24:24">
      <c r="X1296" s="121"/>
    </row>
    <row r="1297" spans="24:24">
      <c r="X1297" s="121"/>
    </row>
    <row r="1298" spans="24:24">
      <c r="X1298" s="121"/>
    </row>
    <row r="1299" spans="24:24">
      <c r="X1299" s="121"/>
    </row>
    <row r="1300" spans="24:24">
      <c r="X1300" s="121"/>
    </row>
    <row r="1301" spans="24:24">
      <c r="X1301" s="121"/>
    </row>
    <row r="1302" spans="24:24">
      <c r="X1302" s="121"/>
    </row>
    <row r="1303" spans="24:24">
      <c r="X1303" s="121"/>
    </row>
    <row r="1304" spans="24:24">
      <c r="X1304" s="121"/>
    </row>
    <row r="1305" spans="24:24">
      <c r="X1305" s="121"/>
    </row>
    <row r="1306" spans="24:24">
      <c r="X1306" s="121"/>
    </row>
    <row r="1307" spans="24:24">
      <c r="X1307" s="121"/>
    </row>
    <row r="1308" spans="24:24">
      <c r="X1308" s="121"/>
    </row>
    <row r="1309" spans="24:24">
      <c r="X1309" s="121"/>
    </row>
    <row r="1310" spans="24:24">
      <c r="X1310" s="121"/>
    </row>
    <row r="1311" spans="24:24">
      <c r="X1311" s="121"/>
    </row>
    <row r="1312" spans="24:24">
      <c r="X1312" s="121"/>
    </row>
    <row r="1313" spans="24:24">
      <c r="X1313" s="121"/>
    </row>
    <row r="1314" spans="24:24">
      <c r="X1314" s="121"/>
    </row>
    <row r="1315" spans="24:24">
      <c r="X1315" s="121"/>
    </row>
    <row r="1316" spans="24:24">
      <c r="X1316" s="121"/>
    </row>
    <row r="1317" spans="24:24">
      <c r="X1317" s="121"/>
    </row>
    <row r="1318" spans="24:24">
      <c r="X1318" s="121"/>
    </row>
    <row r="1319" spans="24:24">
      <c r="X1319" s="121"/>
    </row>
    <row r="1320" spans="24:24">
      <c r="X1320" s="121"/>
    </row>
    <row r="1321" spans="24:24">
      <c r="X1321" s="121"/>
    </row>
    <row r="1322" spans="24:24">
      <c r="X1322" s="121"/>
    </row>
    <row r="1323" spans="24:24">
      <c r="X1323" s="121"/>
    </row>
    <row r="1324" spans="24:24">
      <c r="X1324" s="121"/>
    </row>
    <row r="1325" spans="24:24">
      <c r="X1325" s="121"/>
    </row>
    <row r="1326" spans="24:24">
      <c r="X1326" s="121"/>
    </row>
    <row r="1327" spans="24:24">
      <c r="X1327" s="121"/>
    </row>
    <row r="1328" spans="24:24">
      <c r="X1328" s="121"/>
    </row>
    <row r="1329" spans="24:24">
      <c r="X1329" s="121"/>
    </row>
    <row r="1330" spans="24:24">
      <c r="X1330" s="121"/>
    </row>
    <row r="1331" spans="24:24">
      <c r="X1331" s="121"/>
    </row>
    <row r="1332" spans="24:24">
      <c r="X1332" s="121"/>
    </row>
    <row r="1333" spans="24:24">
      <c r="X1333" s="121"/>
    </row>
    <row r="1334" spans="24:24">
      <c r="X1334" s="121"/>
    </row>
    <row r="1335" spans="24:24">
      <c r="X1335" s="121"/>
    </row>
    <row r="1336" spans="24:24">
      <c r="X1336" s="121"/>
    </row>
    <row r="1337" spans="24:24">
      <c r="X1337" s="121"/>
    </row>
    <row r="1338" spans="24:24">
      <c r="X1338" s="121"/>
    </row>
    <row r="1339" spans="24:24">
      <c r="X1339" s="121"/>
    </row>
    <row r="1340" spans="24:24">
      <c r="X1340" s="121"/>
    </row>
    <row r="1341" spans="24:24">
      <c r="X1341" s="121"/>
    </row>
    <row r="1342" spans="24:24">
      <c r="X1342" s="121"/>
    </row>
    <row r="1343" spans="24:24">
      <c r="X1343" s="121"/>
    </row>
    <row r="1344" spans="24:24">
      <c r="X1344" s="121"/>
    </row>
    <row r="1345" spans="24:24">
      <c r="X1345" s="121"/>
    </row>
    <row r="1346" spans="24:24">
      <c r="X1346" s="121"/>
    </row>
    <row r="1347" spans="24:24">
      <c r="X1347" s="121"/>
    </row>
    <row r="1348" spans="24:24">
      <c r="X1348" s="121"/>
    </row>
    <row r="1349" spans="24:24">
      <c r="X1349" s="121"/>
    </row>
    <row r="1350" spans="24:24">
      <c r="X1350" s="121"/>
    </row>
    <row r="1351" spans="24:24">
      <c r="X1351" s="121"/>
    </row>
    <row r="1352" spans="24:24">
      <c r="X1352" s="121"/>
    </row>
    <row r="1353" spans="24:24">
      <c r="X1353" s="121"/>
    </row>
    <row r="1354" spans="24:24">
      <c r="X1354" s="121"/>
    </row>
    <row r="1355" spans="24:24">
      <c r="X1355" s="121"/>
    </row>
    <row r="1356" spans="24:24">
      <c r="X1356" s="121"/>
    </row>
    <row r="1357" spans="24:24">
      <c r="X1357" s="121"/>
    </row>
    <row r="1358" spans="24:24">
      <c r="X1358" s="121"/>
    </row>
    <row r="1359" spans="24:24">
      <c r="X1359" s="121"/>
    </row>
    <row r="1360" spans="24:24">
      <c r="X1360" s="121"/>
    </row>
    <row r="1361" spans="24:24">
      <c r="X1361" s="121"/>
    </row>
    <row r="1362" spans="24:24">
      <c r="X1362" s="121"/>
    </row>
    <row r="1363" spans="24:24">
      <c r="X1363" s="121"/>
    </row>
    <row r="1364" spans="24:24">
      <c r="X1364" s="121"/>
    </row>
    <row r="1365" spans="24:24">
      <c r="X1365" s="121"/>
    </row>
    <row r="1366" spans="24:24">
      <c r="X1366" s="121"/>
    </row>
    <row r="1367" spans="24:24">
      <c r="X1367" s="121"/>
    </row>
    <row r="1368" spans="24:24">
      <c r="X1368" s="121"/>
    </row>
    <row r="1369" spans="24:24">
      <c r="X1369" s="121"/>
    </row>
    <row r="1370" spans="24:24">
      <c r="X1370" s="121"/>
    </row>
  </sheetData>
  <mergeCells count="25">
    <mergeCell ref="A24:A25"/>
    <mergeCell ref="K24:K25"/>
    <mergeCell ref="J24:J25"/>
    <mergeCell ref="I24:I25"/>
    <mergeCell ref="C24:C25"/>
    <mergeCell ref="B24:B25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  <mergeCell ref="J5:K5"/>
    <mergeCell ref="L5:L6"/>
    <mergeCell ref="M5:M6"/>
    <mergeCell ref="A14:A15"/>
    <mergeCell ref="K14:K15"/>
    <mergeCell ref="J14:J15"/>
    <mergeCell ref="I14:I15"/>
    <mergeCell ref="C14:C15"/>
    <mergeCell ref="B14:B15"/>
  </mergeCells>
  <pageMargins left="0.31496062992125984" right="0.31496062992125984" top="0.55118110236220474" bottom="0.11811023622047245" header="0.31496062992125984" footer="0.31496062992125984"/>
  <pageSetup paperSize="9" scale="94" orientation="portrait" verticalDpi="300" r:id="rId1"/>
  <ignoredErrors>
    <ignoredError sqref="D7:G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Общие результаты</vt:lpstr>
      <vt:lpstr>Регистрация </vt:lpstr>
      <vt:lpstr>Бонусы и штрафы</vt:lpstr>
      <vt:lpstr>ПИТЫ</vt:lpstr>
      <vt:lpstr>Машины</vt:lpstr>
      <vt:lpstr>KartFreedom</vt:lpstr>
      <vt:lpstr>K44</vt:lpstr>
      <vt:lpstr>NFS Fortuna RT</vt:lpstr>
      <vt:lpstr>Hurricane RT Ukraine</vt:lpstr>
      <vt:lpstr>NFS Kyiv Legends</vt:lpstr>
      <vt:lpstr>F1UA</vt:lpstr>
      <vt:lpstr>PRO100KART</vt:lpstr>
      <vt:lpstr>KartFreedom SP</vt:lpstr>
      <vt:lpstr>F1up Simon</vt:lpstr>
      <vt:lpstr>RC RACING UA</vt:lpstr>
      <vt:lpstr>покруговка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dio</cp:lastModifiedBy>
  <cp:lastPrinted>2016-11-08T08:26:04Z</cp:lastPrinted>
  <dcterms:created xsi:type="dcterms:W3CDTF">2012-07-06T15:34:01Z</dcterms:created>
  <dcterms:modified xsi:type="dcterms:W3CDTF">2019-10-10T20:45:51Z</dcterms:modified>
</cp:coreProperties>
</file>