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autoCompressPictures="0" defaultThemeVersion="124226"/>
  <bookViews>
    <workbookView xWindow="480" yWindow="480" windowWidth="20730" windowHeight="11760" tabRatio="918"/>
  </bookViews>
  <sheets>
    <sheet name="Общие результаты" sheetId="4" r:id="rId1"/>
    <sheet name="Регистрация" sheetId="5" r:id="rId2"/>
    <sheet name="Deus Racing team" sheetId="82" r:id="rId3"/>
    <sheet name="К44" sheetId="84" r:id="rId4"/>
    <sheet name="Hurricane racing team" sheetId="83" r:id="rId5"/>
    <sheet name="Kozak I razboiniki" sheetId="86" r:id="rId6"/>
    <sheet name="Ass Racing team" sheetId="87" r:id="rId7"/>
    <sheet name="NeFart" sheetId="85" r:id="rId8"/>
    <sheet name="NSF Kozaks" sheetId="88" r:id="rId9"/>
    <sheet name="NSJ" sheetId="89" r:id="rId10"/>
    <sheet name="Old and sexy" sheetId="90" r:id="rId11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9" i="90"/>
  <c r="L11" s="1"/>
  <c r="L13" s="1"/>
  <c r="L8"/>
  <c r="L10" s="1"/>
  <c r="L12" s="1"/>
  <c r="L9" i="89"/>
  <c r="L11" s="1"/>
  <c r="L13" s="1"/>
  <c r="L8"/>
  <c r="L10" s="1"/>
  <c r="L12" s="1"/>
  <c r="J13"/>
  <c r="K13" s="1"/>
  <c r="H18" i="90"/>
  <c r="G18"/>
  <c r="F18"/>
  <c r="E18"/>
  <c r="D18"/>
  <c r="C18"/>
  <c r="G16"/>
  <c r="J13"/>
  <c r="K13" s="1"/>
  <c r="G13"/>
  <c r="I13" s="1"/>
  <c r="F13"/>
  <c r="E13"/>
  <c r="K12"/>
  <c r="G12"/>
  <c r="I12" s="1"/>
  <c r="F12"/>
  <c r="E12"/>
  <c r="K11"/>
  <c r="G11"/>
  <c r="I11" s="1"/>
  <c r="F11"/>
  <c r="E11"/>
  <c r="K10"/>
  <c r="G10"/>
  <c r="F10"/>
  <c r="E10"/>
  <c r="K9"/>
  <c r="G9"/>
  <c r="F9"/>
  <c r="F15" s="1"/>
  <c r="E9"/>
  <c r="K8"/>
  <c r="G8"/>
  <c r="F8"/>
  <c r="F14" s="1"/>
  <c r="E8"/>
  <c r="D8"/>
  <c r="D9" s="1"/>
  <c r="D10" s="1"/>
  <c r="D11" s="1"/>
  <c r="D12" s="1"/>
  <c r="D13" s="1"/>
  <c r="H18" i="89"/>
  <c r="G18"/>
  <c r="F18"/>
  <c r="E18"/>
  <c r="D18"/>
  <c r="C18"/>
  <c r="G16"/>
  <c r="G13"/>
  <c r="I13" s="1"/>
  <c r="F13"/>
  <c r="E13"/>
  <c r="K12"/>
  <c r="G12"/>
  <c r="F12"/>
  <c r="I12" s="1"/>
  <c r="E12"/>
  <c r="K11"/>
  <c r="G11"/>
  <c r="F11"/>
  <c r="E11"/>
  <c r="K10"/>
  <c r="G10"/>
  <c r="F10"/>
  <c r="E10"/>
  <c r="K9"/>
  <c r="G9"/>
  <c r="G15" s="1"/>
  <c r="F9"/>
  <c r="F15" s="1"/>
  <c r="E9"/>
  <c r="K8"/>
  <c r="G8"/>
  <c r="G14" s="1"/>
  <c r="F8"/>
  <c r="E8"/>
  <c r="D8"/>
  <c r="D9" s="1"/>
  <c r="D10" s="1"/>
  <c r="D11" s="1"/>
  <c r="D12" s="1"/>
  <c r="D13" s="1"/>
  <c r="L9" i="85"/>
  <c r="L11" s="1"/>
  <c r="L13" s="1"/>
  <c r="L8"/>
  <c r="L10" s="1"/>
  <c r="L12" s="1"/>
  <c r="J13"/>
  <c r="H18" i="88"/>
  <c r="G18"/>
  <c r="F18"/>
  <c r="E18"/>
  <c r="D18"/>
  <c r="C18"/>
  <c r="G16"/>
  <c r="J13"/>
  <c r="K13" s="1"/>
  <c r="G13"/>
  <c r="F13"/>
  <c r="E13"/>
  <c r="K12"/>
  <c r="G12"/>
  <c r="F12"/>
  <c r="I12" s="1"/>
  <c r="E12"/>
  <c r="K11"/>
  <c r="G11"/>
  <c r="I11" s="1"/>
  <c r="F11"/>
  <c r="E11"/>
  <c r="K10"/>
  <c r="G10"/>
  <c r="F10"/>
  <c r="I10" s="1"/>
  <c r="E10"/>
  <c r="K9"/>
  <c r="L9" s="1"/>
  <c r="G9"/>
  <c r="F9"/>
  <c r="E9"/>
  <c r="K8"/>
  <c r="L8" s="1"/>
  <c r="G8"/>
  <c r="G14" s="1"/>
  <c r="F8"/>
  <c r="E8"/>
  <c r="D8"/>
  <c r="D9" s="1"/>
  <c r="D10" s="1"/>
  <c r="D11" s="1"/>
  <c r="D12" s="1"/>
  <c r="D13" s="1"/>
  <c r="L9" i="87"/>
  <c r="L11" s="1"/>
  <c r="L13" s="1"/>
  <c r="L8"/>
  <c r="L10" s="1"/>
  <c r="L12" s="1"/>
  <c r="J13"/>
  <c r="H18"/>
  <c r="G18"/>
  <c r="F18"/>
  <c r="E18"/>
  <c r="D18"/>
  <c r="C18"/>
  <c r="G16"/>
  <c r="K13"/>
  <c r="G13"/>
  <c r="F13"/>
  <c r="E13"/>
  <c r="K12"/>
  <c r="G12"/>
  <c r="F12"/>
  <c r="I12" s="1"/>
  <c r="E12"/>
  <c r="K11"/>
  <c r="G11"/>
  <c r="F11"/>
  <c r="E11"/>
  <c r="K10"/>
  <c r="G10"/>
  <c r="F10"/>
  <c r="E10"/>
  <c r="K9"/>
  <c r="G9"/>
  <c r="G15" s="1"/>
  <c r="F9"/>
  <c r="E9"/>
  <c r="K8"/>
  <c r="G8"/>
  <c r="G14" s="1"/>
  <c r="F8"/>
  <c r="E8"/>
  <c r="D8"/>
  <c r="D9" s="1"/>
  <c r="D10" s="1"/>
  <c r="D11" s="1"/>
  <c r="D12" s="1"/>
  <c r="D13" s="1"/>
  <c r="L9" i="86"/>
  <c r="L11" s="1"/>
  <c r="L13" s="1"/>
  <c r="L8"/>
  <c r="L10" s="1"/>
  <c r="L12" s="1"/>
  <c r="H18"/>
  <c r="G18"/>
  <c r="F18"/>
  <c r="E18"/>
  <c r="D18"/>
  <c r="C18"/>
  <c r="G16"/>
  <c r="J13"/>
  <c r="K13" s="1"/>
  <c r="G13"/>
  <c r="I13" s="1"/>
  <c r="F13"/>
  <c r="E13"/>
  <c r="K12"/>
  <c r="G12"/>
  <c r="I12" s="1"/>
  <c r="F12"/>
  <c r="E12"/>
  <c r="K11"/>
  <c r="G11"/>
  <c r="I11" s="1"/>
  <c r="F11"/>
  <c r="E11"/>
  <c r="K10"/>
  <c r="G10"/>
  <c r="F10"/>
  <c r="E10"/>
  <c r="K9"/>
  <c r="G9"/>
  <c r="F9"/>
  <c r="F15" s="1"/>
  <c r="E9"/>
  <c r="K8"/>
  <c r="G8"/>
  <c r="I8" s="1"/>
  <c r="F8"/>
  <c r="E8"/>
  <c r="D8"/>
  <c r="D9" s="1"/>
  <c r="D10" s="1"/>
  <c r="D11" s="1"/>
  <c r="D12" s="1"/>
  <c r="D13" s="1"/>
  <c r="L13" i="84"/>
  <c r="L12"/>
  <c r="L11"/>
  <c r="H18" i="85"/>
  <c r="G18"/>
  <c r="F18"/>
  <c r="E18"/>
  <c r="D18"/>
  <c r="C18"/>
  <c r="G16"/>
  <c r="K13"/>
  <c r="G13"/>
  <c r="I13" s="1"/>
  <c r="F13"/>
  <c r="E13"/>
  <c r="K12"/>
  <c r="G12"/>
  <c r="F12"/>
  <c r="E12"/>
  <c r="K11"/>
  <c r="G11"/>
  <c r="I11" s="1"/>
  <c r="F11"/>
  <c r="E11"/>
  <c r="K10"/>
  <c r="G10"/>
  <c r="G14" s="1"/>
  <c r="F10"/>
  <c r="E10"/>
  <c r="K9"/>
  <c r="G9"/>
  <c r="F9"/>
  <c r="F15" s="1"/>
  <c r="E9"/>
  <c r="K8"/>
  <c r="G8"/>
  <c r="F8"/>
  <c r="E8"/>
  <c r="D8"/>
  <c r="D9" s="1"/>
  <c r="D10" s="1"/>
  <c r="D11" s="1"/>
  <c r="D12" s="1"/>
  <c r="D13" s="1"/>
  <c r="H7" i="4"/>
  <c r="H8"/>
  <c r="L13" i="83"/>
  <c r="L12"/>
  <c r="H18" i="84"/>
  <c r="G18"/>
  <c r="F18"/>
  <c r="E18"/>
  <c r="D18"/>
  <c r="C18"/>
  <c r="G16"/>
  <c r="K13"/>
  <c r="J13"/>
  <c r="G13"/>
  <c r="F13"/>
  <c r="E13"/>
  <c r="K12"/>
  <c r="G12"/>
  <c r="F12"/>
  <c r="E12"/>
  <c r="K11"/>
  <c r="I11"/>
  <c r="G11"/>
  <c r="F11"/>
  <c r="E11"/>
  <c r="K10"/>
  <c r="G10"/>
  <c r="F10"/>
  <c r="I10" s="1"/>
  <c r="E10"/>
  <c r="K9"/>
  <c r="L9" s="1"/>
  <c r="G9"/>
  <c r="G15" s="1"/>
  <c r="F9"/>
  <c r="E9"/>
  <c r="L8"/>
  <c r="K8"/>
  <c r="G8"/>
  <c r="F8"/>
  <c r="E8"/>
  <c r="D8"/>
  <c r="D9" s="1"/>
  <c r="D10" s="1"/>
  <c r="D11" s="1"/>
  <c r="D12" s="1"/>
  <c r="D13" s="1"/>
  <c r="G16" i="82"/>
  <c r="F16"/>
  <c r="G12"/>
  <c r="L13"/>
  <c r="L12"/>
  <c r="H18" i="83"/>
  <c r="G18"/>
  <c r="F18"/>
  <c r="E18"/>
  <c r="D18"/>
  <c r="C18"/>
  <c r="G16"/>
  <c r="J13"/>
  <c r="K13" s="1"/>
  <c r="G13"/>
  <c r="I13" s="1"/>
  <c r="F13"/>
  <c r="E13"/>
  <c r="K12"/>
  <c r="G12"/>
  <c r="F12"/>
  <c r="E12"/>
  <c r="K11"/>
  <c r="G11"/>
  <c r="I11" s="1"/>
  <c r="F11"/>
  <c r="E11"/>
  <c r="K10"/>
  <c r="G10"/>
  <c r="F10"/>
  <c r="I10" s="1"/>
  <c r="E10"/>
  <c r="K9"/>
  <c r="L9" s="1"/>
  <c r="G9"/>
  <c r="G15" s="1"/>
  <c r="F9"/>
  <c r="F15" s="1"/>
  <c r="E9"/>
  <c r="K8"/>
  <c r="L8" s="1"/>
  <c r="G8"/>
  <c r="F8"/>
  <c r="E8"/>
  <c r="D8"/>
  <c r="D9" s="1"/>
  <c r="D10" s="1"/>
  <c r="D11" s="1"/>
  <c r="D12" s="1"/>
  <c r="D13" s="1"/>
  <c r="J13" i="82"/>
  <c r="K13" s="1"/>
  <c r="H18"/>
  <c r="G18"/>
  <c r="F18"/>
  <c r="E18"/>
  <c r="D18"/>
  <c r="C18"/>
  <c r="G13"/>
  <c r="F13"/>
  <c r="E13"/>
  <c r="K12"/>
  <c r="F12"/>
  <c r="E12"/>
  <c r="K11"/>
  <c r="G11"/>
  <c r="F11"/>
  <c r="E11"/>
  <c r="K10"/>
  <c r="G10"/>
  <c r="I10" s="1"/>
  <c r="F10"/>
  <c r="E10"/>
  <c r="K9"/>
  <c r="L9" s="1"/>
  <c r="G9"/>
  <c r="G15" s="1"/>
  <c r="F9"/>
  <c r="F15" s="1"/>
  <c r="E9"/>
  <c r="K8"/>
  <c r="L8" s="1"/>
  <c r="G8"/>
  <c r="F8"/>
  <c r="F14" s="1"/>
  <c r="E8"/>
  <c r="D8"/>
  <c r="D9" s="1"/>
  <c r="D10" s="1"/>
  <c r="D11" s="1"/>
  <c r="D12" s="1"/>
  <c r="D13" s="1"/>
  <c r="I10" i="90" l="1"/>
  <c r="G14"/>
  <c r="G15"/>
  <c r="I11" i="89"/>
  <c r="I10"/>
  <c r="F14"/>
  <c r="I8"/>
  <c r="I13" i="88"/>
  <c r="F15"/>
  <c r="G15"/>
  <c r="F14"/>
  <c r="I8"/>
  <c r="L10"/>
  <c r="L13" s="1"/>
  <c r="L11"/>
  <c r="L12" s="1"/>
  <c r="F16" i="90"/>
  <c r="I8"/>
  <c r="I9"/>
  <c r="I15" s="1"/>
  <c r="F16" i="89"/>
  <c r="I9"/>
  <c r="I15" s="1"/>
  <c r="G15" i="85"/>
  <c r="I12"/>
  <c r="F14"/>
  <c r="I10"/>
  <c r="F16" i="88"/>
  <c r="I9"/>
  <c r="I15" s="1"/>
  <c r="F15" i="87"/>
  <c r="I13"/>
  <c r="F14"/>
  <c r="I11"/>
  <c r="I10"/>
  <c r="I8"/>
  <c r="F16"/>
  <c r="I9"/>
  <c r="G15" i="86"/>
  <c r="I14"/>
  <c r="I10"/>
  <c r="I16" s="1"/>
  <c r="I9"/>
  <c r="I15" s="1"/>
  <c r="F16"/>
  <c r="G14"/>
  <c r="F14"/>
  <c r="I13" i="84"/>
  <c r="F15"/>
  <c r="I12"/>
  <c r="G14"/>
  <c r="F14"/>
  <c r="L10"/>
  <c r="F16" i="85"/>
  <c r="I8"/>
  <c r="I9"/>
  <c r="I15" s="1"/>
  <c r="G14" i="83"/>
  <c r="F14"/>
  <c r="L10"/>
  <c r="F16" i="84"/>
  <c r="I8"/>
  <c r="I14" s="1"/>
  <c r="I9"/>
  <c r="I15" s="1"/>
  <c r="G14" i="82"/>
  <c r="L11"/>
  <c r="L11" i="83"/>
  <c r="F16"/>
  <c r="I8"/>
  <c r="I14" s="1"/>
  <c r="I12"/>
  <c r="I9"/>
  <c r="I15" s="1"/>
  <c r="I11" i="82"/>
  <c r="I13"/>
  <c r="L10"/>
  <c r="I8"/>
  <c r="I12"/>
  <c r="I9"/>
  <c r="I15" s="1"/>
  <c r="I14" i="90" l="1"/>
  <c r="I16" i="89"/>
  <c r="I14"/>
  <c r="I16" i="88"/>
  <c r="I14"/>
  <c r="I16" i="90"/>
  <c r="I14" i="85"/>
  <c r="I15" i="87"/>
  <c r="I16"/>
  <c r="I14"/>
  <c r="I16" i="85"/>
  <c r="I16" i="84"/>
  <c r="I14" i="82"/>
  <c r="I16" i="83"/>
  <c r="I16" i="82"/>
  <c r="K7" i="5" l="1"/>
  <c r="J30" l="1"/>
  <c r="J34"/>
  <c r="J11"/>
  <c r="J16"/>
  <c r="J7"/>
  <c r="J20"/>
  <c r="J27"/>
  <c r="J22"/>
  <c r="J14"/>
  <c r="J36"/>
  <c r="J23"/>
  <c r="J29"/>
  <c r="K29" s="1"/>
  <c r="J33"/>
  <c r="J17"/>
  <c r="J26"/>
  <c r="J19"/>
  <c r="K19" s="1"/>
  <c r="J13"/>
  <c r="J10"/>
  <c r="K10" s="1"/>
  <c r="J8"/>
  <c r="J35"/>
  <c r="J32"/>
  <c r="J31"/>
  <c r="J28"/>
  <c r="J25"/>
  <c r="J21"/>
  <c r="J18"/>
  <c r="J15"/>
  <c r="J12"/>
  <c r="J9"/>
  <c r="U9"/>
  <c r="U8"/>
  <c r="U7"/>
  <c r="T9"/>
  <c r="T8"/>
  <c r="S9"/>
  <c r="S8"/>
  <c r="R9"/>
  <c r="R8"/>
  <c r="Q9"/>
  <c r="Q8"/>
  <c r="P8"/>
  <c r="P9"/>
  <c r="O9"/>
  <c r="O8"/>
  <c r="K33" l="1"/>
  <c r="K13"/>
  <c r="K26"/>
  <c r="K16"/>
  <c r="K22"/>
  <c r="L10" l="1"/>
  <c r="L33"/>
  <c r="L13"/>
  <c r="L7"/>
  <c r="L19"/>
  <c r="L22"/>
  <c r="L16"/>
  <c r="L29"/>
  <c r="L26"/>
</calcChain>
</file>

<file path=xl/comments1.xml><?xml version="1.0" encoding="utf-8"?>
<comments xmlns="http://schemas.openxmlformats.org/spreadsheetml/2006/main">
  <authors>
    <author>Автор</author>
  </authors>
  <commentList>
    <comment ref="H7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H7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H7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H7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H7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H7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H7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H7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H7" authorId="0">
      <text>
        <r>
          <rPr>
            <sz val="9"/>
            <color indexed="81"/>
            <rFont val="Tahoma"/>
            <family val="2"/>
            <charset val="204"/>
          </rPr>
          <t>без учета Лучшего</t>
        </r>
      </text>
    </comment>
  </commentList>
</comments>
</file>

<file path=xl/sharedStrings.xml><?xml version="1.0" encoding="utf-8"?>
<sst xmlns="http://schemas.openxmlformats.org/spreadsheetml/2006/main" count="478" uniqueCount="197">
  <si>
    <t>Место в гонке</t>
  </si>
  <si>
    <t>Команда</t>
  </si>
  <si>
    <t>№ в гонке</t>
  </si>
  <si>
    <t>Квала</t>
  </si>
  <si>
    <t>Гонка</t>
  </si>
  <si>
    <t>Лучший круг в гонке</t>
  </si>
  <si>
    <t>Время</t>
  </si>
  <si>
    <t>Место</t>
  </si>
  <si>
    <t>Круги</t>
  </si>
  <si>
    <t>Время/от лидера</t>
  </si>
  <si>
    <t>От места выше</t>
  </si>
  <si>
    <t>На круге</t>
  </si>
  <si>
    <t>Регистрационная форма</t>
  </si>
  <si>
    <t>Пилот</t>
  </si>
  <si>
    <t>№</t>
  </si>
  <si>
    <t>Вес</t>
  </si>
  <si>
    <t>Бонус</t>
  </si>
  <si>
    <t>Квалификация</t>
  </si>
  <si>
    <t>карт</t>
  </si>
  <si>
    <t>бонус</t>
  </si>
  <si>
    <t>Итого</t>
  </si>
  <si>
    <t>Среднее</t>
  </si>
  <si>
    <t>Обяза-тельные</t>
  </si>
  <si>
    <t>Круг</t>
  </si>
  <si>
    <t>кругов на отрезке</t>
  </si>
  <si>
    <t>Статистика по кругам</t>
  </si>
  <si>
    <t>Общее время гонки</t>
  </si>
  <si>
    <t>Время на трассе</t>
  </si>
  <si>
    <t>Лучший круг</t>
  </si>
  <si>
    <t>Среднее на отрезке</t>
  </si>
  <si>
    <t>Кругов в 0,1 от лучшего</t>
  </si>
  <si>
    <t>стабильность</t>
  </si>
  <si>
    <t>отрезок</t>
  </si>
  <si>
    <t>всего у пилота</t>
  </si>
  <si>
    <t>Питы</t>
  </si>
  <si>
    <t>Штрафы/ бонусы (сек)</t>
  </si>
  <si>
    <t>Финиш</t>
  </si>
  <si>
    <t>кв</t>
  </si>
  <si>
    <t>Наум</t>
  </si>
  <si>
    <t>Стоцкий Андрей</t>
  </si>
  <si>
    <t>Мифтахутдинов Ильяс</t>
  </si>
  <si>
    <t>Ткаченко Кирилл</t>
  </si>
  <si>
    <t>Манило Денис</t>
  </si>
  <si>
    <t>Родин Артем</t>
  </si>
  <si>
    <t>1</t>
  </si>
  <si>
    <t>Ильяс</t>
  </si>
  <si>
    <t>Якусик Дима</t>
  </si>
  <si>
    <t>лимит</t>
  </si>
  <si>
    <t>линия</t>
  </si>
  <si>
    <t>Гаврилюк Олег</t>
  </si>
  <si>
    <t>4-1</t>
  </si>
  <si>
    <t>4-2</t>
  </si>
  <si>
    <t>Тыщенко Миша</t>
  </si>
  <si>
    <t>2-2</t>
  </si>
  <si>
    <t>NSJ</t>
  </si>
  <si>
    <t>Бахмацкий Олег</t>
  </si>
  <si>
    <t>Пикулин Паша</t>
  </si>
  <si>
    <t>2-1</t>
  </si>
  <si>
    <t>Лихошерст Алексей</t>
  </si>
  <si>
    <t>1-2</t>
  </si>
  <si>
    <t>1-1</t>
  </si>
  <si>
    <t>3-1</t>
  </si>
  <si>
    <t>Якусик Саша</t>
  </si>
  <si>
    <t>3-2</t>
  </si>
  <si>
    <t>9-2</t>
  </si>
  <si>
    <t>9-1</t>
  </si>
  <si>
    <t>5-2</t>
  </si>
  <si>
    <t>5-1</t>
  </si>
  <si>
    <t>Лантушенко Игорь</t>
  </si>
  <si>
    <t>6-1</t>
  </si>
  <si>
    <t>6-2</t>
  </si>
  <si>
    <t>K44</t>
  </si>
  <si>
    <t>2 Круга</t>
  </si>
  <si>
    <t>3 Круга</t>
  </si>
  <si>
    <t>4 Круга</t>
  </si>
  <si>
    <t>-</t>
  </si>
  <si>
    <t>1 круг</t>
  </si>
  <si>
    <t>2:15.83</t>
  </si>
  <si>
    <t>10</t>
  </si>
  <si>
    <t>3</t>
  </si>
  <si>
    <t>69</t>
  </si>
  <si>
    <t>13</t>
  </si>
  <si>
    <t>7</t>
  </si>
  <si>
    <t>5</t>
  </si>
  <si>
    <t>Игорь</t>
  </si>
  <si>
    <t>бонус за вес</t>
  </si>
  <si>
    <t>лимит времени</t>
  </si>
  <si>
    <t>2</t>
  </si>
  <si>
    <t>6</t>
  </si>
  <si>
    <t>4</t>
  </si>
  <si>
    <t>Андрей</t>
  </si>
  <si>
    <t>Миша</t>
  </si>
  <si>
    <t>8</t>
  </si>
  <si>
    <t>9</t>
  </si>
  <si>
    <t>33</t>
  </si>
  <si>
    <t>Паша</t>
  </si>
  <si>
    <t>Денис</t>
  </si>
  <si>
    <t>Алексей</t>
  </si>
  <si>
    <t>Кирилл</t>
  </si>
  <si>
    <t>Дима</t>
  </si>
  <si>
    <t>Саша</t>
  </si>
  <si>
    <r>
      <t>Серия мини марафонов "Большие Гонки", 18.05.2019, Конфигурация</t>
    </r>
    <r>
      <rPr>
        <b/>
        <i/>
        <sz val="18"/>
        <color indexed="8"/>
        <rFont val="Calibri"/>
        <family val="2"/>
        <charset val="204"/>
      </rPr>
      <t xml:space="preserve"> №11</t>
    </r>
  </si>
  <si>
    <t>ASS Racing team</t>
  </si>
  <si>
    <t>Ткачененко Кирилл</t>
  </si>
  <si>
    <t>Kozak I razboiniki</t>
  </si>
  <si>
    <t>Лихошерст Александр</t>
  </si>
  <si>
    <t>Голубченко Александр</t>
  </si>
  <si>
    <t>Пикулин Павел</t>
  </si>
  <si>
    <t>Deus Raсing team</t>
  </si>
  <si>
    <t>Гончаров Рома</t>
  </si>
  <si>
    <t>8-1</t>
  </si>
  <si>
    <t>8-2</t>
  </si>
  <si>
    <t>Винтонив Иван</t>
  </si>
  <si>
    <t>65.5</t>
  </si>
  <si>
    <t>old and sexy</t>
  </si>
  <si>
    <t>85.8</t>
  </si>
  <si>
    <t>71.2</t>
  </si>
  <si>
    <t>Hurrican racing team</t>
  </si>
  <si>
    <t>NeFart</t>
  </si>
  <si>
    <t>Хлопонин Андрей</t>
  </si>
  <si>
    <t>Онащук Максим</t>
  </si>
  <si>
    <t>77.6</t>
  </si>
  <si>
    <t>NSF Kozaks</t>
  </si>
  <si>
    <t>42.3</t>
  </si>
  <si>
    <t>Конфигурация № 11</t>
  </si>
  <si>
    <t>Серия мини марафонов "Большие Гонки 2019", 3-й этап, 18.05.19</t>
  </si>
  <si>
    <t>Deus Racing team</t>
  </si>
  <si>
    <t>Hurricane racing team</t>
  </si>
  <si>
    <t>1 Круг</t>
  </si>
  <si>
    <t>Ass Racing team</t>
  </si>
  <si>
    <t>Old and sexy</t>
  </si>
  <si>
    <t>81</t>
  </si>
  <si>
    <t>12-1</t>
  </si>
  <si>
    <t>12-2</t>
  </si>
  <si>
    <t>-18</t>
  </si>
  <si>
    <t>3:00:02</t>
  </si>
  <si>
    <t>2:19.62</t>
  </si>
  <si>
    <t>2:25.54</t>
  </si>
  <si>
    <t>2:11.25</t>
  </si>
  <si>
    <t>2:20.59</t>
  </si>
  <si>
    <t>2:20.54</t>
  </si>
  <si>
    <t>2:20.13</t>
  </si>
  <si>
    <t>2:15.70</t>
  </si>
  <si>
    <t>2:28.95</t>
  </si>
  <si>
    <t>2:20.89</t>
  </si>
  <si>
    <t>2:19.86</t>
  </si>
  <si>
    <t>2:19.29</t>
  </si>
  <si>
    <t>2:20.14</t>
  </si>
  <si>
    <t>2:24.64</t>
  </si>
  <si>
    <t>2:09.76</t>
  </si>
  <si>
    <t>2:19.38</t>
  </si>
  <si>
    <t>2:26.50</t>
  </si>
  <si>
    <t>2:35.02</t>
  </si>
  <si>
    <t>2:24.03</t>
  </si>
  <si>
    <t>2:20.26</t>
  </si>
  <si>
    <t>2:18.79</t>
  </si>
  <si>
    <t>2:19.71</t>
  </si>
  <si>
    <t>2:19.14</t>
  </si>
  <si>
    <t>2:19.37</t>
  </si>
  <si>
    <t>2:23.56</t>
  </si>
  <si>
    <t>2:25.72</t>
  </si>
  <si>
    <t>2:14.32</t>
  </si>
  <si>
    <t>2:20.90</t>
  </si>
  <si>
    <t>2:19.72</t>
  </si>
  <si>
    <t>2:19.95</t>
  </si>
  <si>
    <t>2:18.98</t>
  </si>
  <si>
    <t>2:19.22</t>
  </si>
  <si>
    <t>2:25.25</t>
  </si>
  <si>
    <t>2:25.21</t>
  </si>
  <si>
    <t>2:19.99</t>
  </si>
  <si>
    <t>2:19.60</t>
  </si>
  <si>
    <t>2:18.91</t>
  </si>
  <si>
    <t>2:19.53</t>
  </si>
  <si>
    <t>2:20.96</t>
  </si>
  <si>
    <t>2:24.76</t>
  </si>
  <si>
    <t>2:18.60</t>
  </si>
  <si>
    <t>2:20.34</t>
  </si>
  <si>
    <t>Голубченко Саша</t>
  </si>
  <si>
    <t>-9+5</t>
  </si>
  <si>
    <t>бонус за вес+лимит</t>
  </si>
  <si>
    <t>подбивание</t>
  </si>
  <si>
    <t>Чемпионат мини марафон "Большие Гонки", 3-й этап</t>
  </si>
  <si>
    <t>К44</t>
  </si>
  <si>
    <t>нарушение против 3</t>
  </si>
  <si>
    <t>раньше выустили</t>
  </si>
  <si>
    <t>Максим</t>
  </si>
  <si>
    <t xml:space="preserve">5 </t>
  </si>
  <si>
    <t>Олег Г</t>
  </si>
  <si>
    <t>Олег Б</t>
  </si>
  <si>
    <t>выезд с пита (ротив 4)</t>
  </si>
  <si>
    <t>Гончаров Роман</t>
  </si>
  <si>
    <t>Роман</t>
  </si>
  <si>
    <t>лимиты времени</t>
  </si>
  <si>
    <t>20</t>
  </si>
  <si>
    <t>Артем</t>
  </si>
  <si>
    <t>2:21.79</t>
  </si>
  <si>
    <t>выезд с пита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</si>
</sst>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h:mm:ss;@"/>
    <numFmt numFmtId="167" formatCode="mm:ss.0;@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5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strike/>
      <sz val="12"/>
      <color indexed="8"/>
      <name val="Calibri"/>
      <family val="2"/>
      <charset val="204"/>
    </font>
    <font>
      <sz val="12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i/>
      <sz val="18"/>
      <color indexed="8"/>
      <name val="Calibri"/>
      <family val="2"/>
      <charset val="204"/>
    </font>
    <font>
      <sz val="13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trike/>
      <sz val="12"/>
      <name val="Calibri"/>
      <family val="2"/>
      <charset val="204"/>
    </font>
    <font>
      <b/>
      <sz val="12"/>
      <color rgb="FFFF0000"/>
      <name val="Calibri"/>
      <family val="2"/>
      <charset val="204"/>
    </font>
    <font>
      <b/>
      <sz val="12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3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</cellStyleXfs>
  <cellXfs count="331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3" fillId="0" borderId="0" xfId="1" applyAlignment="1">
      <alignment vertical="center"/>
    </xf>
    <xf numFmtId="0" fontId="3" fillId="0" borderId="11" xfId="1" applyBorder="1" applyAlignment="1">
      <alignment horizontal="center" vertical="center"/>
    </xf>
    <xf numFmtId="0" fontId="3" fillId="0" borderId="12" xfId="1" applyBorder="1" applyAlignment="1">
      <alignment horizontal="center" vertical="center"/>
    </xf>
    <xf numFmtId="0" fontId="3" fillId="0" borderId="13" xfId="1" applyBorder="1" applyAlignment="1">
      <alignment horizontal="center" vertical="center"/>
    </xf>
    <xf numFmtId="0" fontId="3" fillId="0" borderId="9" xfId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14" xfId="1" applyBorder="1" applyAlignment="1">
      <alignment horizontal="center" vertical="center"/>
    </xf>
    <xf numFmtId="0" fontId="3" fillId="0" borderId="7" xfId="1" applyFill="1" applyBorder="1" applyAlignment="1">
      <alignment horizontal="center" vertical="center"/>
    </xf>
    <xf numFmtId="0" fontId="3" fillId="0" borderId="5" xfId="1" applyFill="1" applyBorder="1" applyAlignment="1">
      <alignment horizontal="center" vertical="center"/>
    </xf>
    <xf numFmtId="0" fontId="3" fillId="0" borderId="17" xfId="1" applyBorder="1" applyAlignment="1">
      <alignment horizontal="center" vertical="center"/>
    </xf>
    <xf numFmtId="0" fontId="3" fillId="0" borderId="19" xfId="1" applyFill="1" applyBorder="1" applyAlignment="1">
      <alignment horizontal="center" vertical="center"/>
    </xf>
    <xf numFmtId="0" fontId="3" fillId="0" borderId="21" xfId="1" applyFill="1" applyBorder="1" applyAlignment="1">
      <alignment horizontal="center" vertical="center"/>
    </xf>
    <xf numFmtId="0" fontId="3" fillId="0" borderId="20" xfId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20" xfId="1" applyFont="1" applyFill="1" applyBorder="1" applyAlignment="1">
      <alignment horizontal="center" vertical="center"/>
    </xf>
    <xf numFmtId="0" fontId="3" fillId="0" borderId="0" xfId="1" applyAlignment="1"/>
    <xf numFmtId="0" fontId="8" fillId="0" borderId="0" xfId="1" applyFont="1" applyBorder="1" applyAlignment="1">
      <alignment horizontal="center"/>
    </xf>
    <xf numFmtId="49" fontId="10" fillId="0" borderId="4" xfId="1" applyNumberFormat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2" fontId="13" fillId="0" borderId="6" xfId="1" applyNumberFormat="1" applyFont="1" applyFill="1" applyBorder="1" applyAlignment="1">
      <alignment horizontal="center" vertical="center"/>
    </xf>
    <xf numFmtId="49" fontId="10" fillId="0" borderId="20" xfId="1" applyNumberFormat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center" vertical="center"/>
    </xf>
    <xf numFmtId="0" fontId="13" fillId="0" borderId="21" xfId="1" applyFont="1" applyFill="1" applyBorder="1" applyAlignment="1">
      <alignment horizontal="center" vertical="center"/>
    </xf>
    <xf numFmtId="0" fontId="13" fillId="0" borderId="34" xfId="1" applyFont="1" applyFill="1" applyBorder="1" applyAlignment="1">
      <alignment horizontal="center" vertical="center"/>
    </xf>
    <xf numFmtId="2" fontId="13" fillId="0" borderId="34" xfId="1" applyNumberFormat="1" applyFont="1" applyFill="1" applyBorder="1" applyAlignment="1">
      <alignment horizontal="center" vertical="center"/>
    </xf>
    <xf numFmtId="49" fontId="10" fillId="0" borderId="38" xfId="1" applyNumberFormat="1" applyFont="1" applyFill="1" applyBorder="1" applyAlignment="1">
      <alignment horizontal="center" vertical="center"/>
    </xf>
    <xf numFmtId="0" fontId="13" fillId="0" borderId="39" xfId="1" applyFont="1" applyFill="1" applyBorder="1" applyAlignment="1">
      <alignment horizontal="center" vertical="center"/>
    </xf>
    <xf numFmtId="165" fontId="13" fillId="0" borderId="23" xfId="1" applyNumberFormat="1" applyFont="1" applyFill="1" applyBorder="1" applyAlignment="1">
      <alignment horizontal="center" vertical="center"/>
    </xf>
    <xf numFmtId="165" fontId="13" fillId="0" borderId="39" xfId="1" applyNumberFormat="1" applyFont="1" applyFill="1" applyBorder="1" applyAlignment="1">
      <alignment horizontal="center" vertical="center"/>
    </xf>
    <xf numFmtId="49" fontId="10" fillId="0" borderId="34" xfId="1" applyNumberFormat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horizontal="center" vertical="center"/>
    </xf>
    <xf numFmtId="0" fontId="10" fillId="0" borderId="34" xfId="1" applyFont="1" applyFill="1" applyBorder="1" applyAlignment="1">
      <alignment horizontal="center" vertical="center"/>
    </xf>
    <xf numFmtId="2" fontId="10" fillId="0" borderId="34" xfId="1" applyNumberFormat="1" applyFont="1" applyFill="1" applyBorder="1" applyAlignment="1">
      <alignment horizontal="center" vertical="center"/>
    </xf>
    <xf numFmtId="49" fontId="10" fillId="0" borderId="40" xfId="1" applyNumberFormat="1" applyFont="1" applyFill="1" applyBorder="1" applyAlignment="1">
      <alignment horizontal="center" vertical="center"/>
    </xf>
    <xf numFmtId="0" fontId="10" fillId="0" borderId="0" xfId="1" applyFont="1"/>
    <xf numFmtId="49" fontId="10" fillId="0" borderId="11" xfId="1" applyNumberFormat="1" applyFont="1" applyFill="1" applyBorder="1" applyAlignment="1">
      <alignment horizontal="center" vertical="center"/>
    </xf>
    <xf numFmtId="49" fontId="10" fillId="0" borderId="13" xfId="1" applyNumberFormat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2" fontId="10" fillId="0" borderId="13" xfId="1" applyNumberFormat="1" applyFont="1" applyFill="1" applyBorder="1" applyAlignment="1">
      <alignment horizontal="center" vertical="center"/>
    </xf>
    <xf numFmtId="49" fontId="10" fillId="0" borderId="26" xfId="1" applyNumberFormat="1" applyFont="1" applyFill="1" applyBorder="1" applyAlignment="1">
      <alignment horizontal="center" vertical="center"/>
    </xf>
    <xf numFmtId="49" fontId="10" fillId="0" borderId="33" xfId="1" applyNumberFormat="1" applyFont="1" applyFill="1" applyBorder="1" applyAlignment="1">
      <alignment horizontal="center" vertical="center"/>
    </xf>
    <xf numFmtId="0" fontId="10" fillId="0" borderId="33" xfId="1" applyFont="1" applyFill="1" applyBorder="1" applyAlignment="1">
      <alignment horizontal="center" vertical="center"/>
    </xf>
    <xf numFmtId="2" fontId="10" fillId="0" borderId="33" xfId="1" applyNumberFormat="1" applyFont="1" applyFill="1" applyBorder="1" applyAlignment="1">
      <alignment horizontal="center" vertical="center"/>
    </xf>
    <xf numFmtId="0" fontId="13" fillId="0" borderId="40" xfId="1" applyFont="1" applyFill="1" applyBorder="1" applyAlignment="1">
      <alignment horizontal="center" vertical="center"/>
    </xf>
    <xf numFmtId="0" fontId="10" fillId="0" borderId="44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21" fillId="0" borderId="0" xfId="1" applyFont="1" applyAlignment="1">
      <alignment vertical="center"/>
    </xf>
    <xf numFmtId="0" fontId="10" fillId="0" borderId="22" xfId="1" applyFont="1" applyBorder="1" applyAlignment="1">
      <alignment horizontal="center" vertical="center"/>
    </xf>
    <xf numFmtId="1" fontId="12" fillId="0" borderId="0" xfId="1" applyNumberFormat="1" applyFont="1" applyAlignment="1">
      <alignment horizontal="right" vertical="center"/>
    </xf>
    <xf numFmtId="0" fontId="12" fillId="0" borderId="0" xfId="1" applyFont="1" applyAlignment="1">
      <alignment horizontal="right" vertical="center"/>
    </xf>
    <xf numFmtId="0" fontId="12" fillId="0" borderId="22" xfId="1" applyFont="1" applyBorder="1" applyAlignment="1">
      <alignment horizontal="center" vertical="center"/>
    </xf>
    <xf numFmtId="165" fontId="10" fillId="0" borderId="16" xfId="1" applyNumberFormat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3" fillId="0" borderId="33" xfId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2" fontId="22" fillId="0" borderId="20" xfId="1" applyNumberFormat="1" applyFont="1" applyFill="1" applyBorder="1" applyAlignment="1">
      <alignment horizontal="center" vertical="center"/>
    </xf>
    <xf numFmtId="165" fontId="10" fillId="0" borderId="35" xfId="1" applyNumberFormat="1" applyFont="1" applyBorder="1" applyAlignment="1">
      <alignment horizontal="center" vertical="center"/>
    </xf>
    <xf numFmtId="165" fontId="10" fillId="0" borderId="22" xfId="1" applyNumberFormat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0" fontId="12" fillId="0" borderId="15" xfId="1" applyFont="1" applyBorder="1" applyAlignment="1">
      <alignment vertical="center"/>
    </xf>
    <xf numFmtId="0" fontId="12" fillId="0" borderId="18" xfId="1" applyFont="1" applyBorder="1" applyAlignment="1">
      <alignment vertical="center"/>
    </xf>
    <xf numFmtId="0" fontId="12" fillId="0" borderId="37" xfId="1" applyFont="1" applyFill="1" applyBorder="1" applyAlignment="1">
      <alignment vertical="center"/>
    </xf>
    <xf numFmtId="0" fontId="12" fillId="0" borderId="18" xfId="1" applyFont="1" applyFill="1" applyBorder="1" applyAlignment="1">
      <alignment vertical="center"/>
    </xf>
    <xf numFmtId="0" fontId="12" fillId="0" borderId="42" xfId="1" applyFont="1" applyFill="1" applyBorder="1" applyAlignment="1">
      <alignment vertical="center"/>
    </xf>
    <xf numFmtId="0" fontId="12" fillId="0" borderId="25" xfId="1" applyFont="1" applyFill="1" applyBorder="1" applyAlignment="1">
      <alignment vertical="center"/>
    </xf>
    <xf numFmtId="0" fontId="12" fillId="0" borderId="37" xfId="1" applyFont="1" applyBorder="1" applyAlignment="1">
      <alignment vertical="center"/>
    </xf>
    <xf numFmtId="0" fontId="13" fillId="0" borderId="44" xfId="1" applyFont="1" applyFill="1" applyBorder="1" applyAlignment="1">
      <alignment horizontal="center" vertical="center"/>
    </xf>
    <xf numFmtId="2" fontId="13" fillId="0" borderId="40" xfId="1" applyNumberFormat="1" applyFont="1" applyFill="1" applyBorder="1" applyAlignment="1">
      <alignment horizontal="center" vertical="center"/>
    </xf>
    <xf numFmtId="0" fontId="8" fillId="0" borderId="45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10" fillId="0" borderId="45" xfId="1" applyFont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2" fillId="0" borderId="25" xfId="1" applyFont="1" applyBorder="1" applyAlignment="1">
      <alignment vertical="center"/>
    </xf>
    <xf numFmtId="0" fontId="13" fillId="0" borderId="27" xfId="1" applyFont="1" applyFill="1" applyBorder="1" applyAlignment="1">
      <alignment horizontal="center" vertical="center"/>
    </xf>
    <xf numFmtId="2" fontId="13" fillId="0" borderId="33" xfId="1" applyNumberFormat="1" applyFont="1" applyFill="1" applyBorder="1" applyAlignment="1">
      <alignment horizontal="center" vertical="center"/>
    </xf>
    <xf numFmtId="0" fontId="13" fillId="0" borderId="29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vertical="center"/>
    </xf>
    <xf numFmtId="165" fontId="13" fillId="0" borderId="2" xfId="1" applyNumberFormat="1" applyFont="1" applyFill="1" applyBorder="1" applyAlignment="1">
      <alignment horizontal="center" vertical="center"/>
    </xf>
    <xf numFmtId="165" fontId="13" fillId="0" borderId="29" xfId="1" applyNumberFormat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2" fontId="10" fillId="0" borderId="6" xfId="1" applyNumberFormat="1" applyFont="1" applyFill="1" applyBorder="1" applyAlignment="1">
      <alignment horizontal="center" vertical="center"/>
    </xf>
    <xf numFmtId="0" fontId="10" fillId="0" borderId="27" xfId="1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left" vertical="center"/>
    </xf>
    <xf numFmtId="0" fontId="0" fillId="0" borderId="18" xfId="1" applyFont="1" applyFill="1" applyBorder="1" applyAlignment="1">
      <alignment horizontal="left" vertical="center"/>
    </xf>
    <xf numFmtId="2" fontId="0" fillId="0" borderId="4" xfId="1" applyNumberFormat="1" applyFont="1" applyFill="1" applyBorder="1" applyAlignment="1">
      <alignment horizontal="center" vertical="center"/>
    </xf>
    <xf numFmtId="2" fontId="0" fillId="0" borderId="20" xfId="1" applyNumberFormat="1" applyFont="1" applyFill="1" applyBorder="1" applyAlignment="1">
      <alignment horizontal="center" vertical="center"/>
    </xf>
    <xf numFmtId="0" fontId="0" fillId="0" borderId="20" xfId="1" applyFont="1" applyFill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0" fillId="0" borderId="27" xfId="1" applyFont="1" applyBorder="1" applyAlignment="1">
      <alignment horizontal="center" vertical="center"/>
    </xf>
    <xf numFmtId="0" fontId="10" fillId="0" borderId="33" xfId="1" applyFont="1" applyBorder="1" applyAlignment="1">
      <alignment horizontal="center" vertical="center"/>
    </xf>
    <xf numFmtId="164" fontId="0" fillId="0" borderId="4" xfId="1" applyNumberFormat="1" applyFont="1" applyFill="1" applyBorder="1" applyAlignment="1">
      <alignment horizontal="center" vertical="center"/>
    </xf>
    <xf numFmtId="164" fontId="0" fillId="0" borderId="20" xfId="1" applyNumberFormat="1" applyFont="1" applyFill="1" applyBorder="1" applyAlignment="1">
      <alignment horizontal="center" vertical="center"/>
    </xf>
    <xf numFmtId="49" fontId="0" fillId="0" borderId="16" xfId="1" applyNumberFormat="1" applyFont="1" applyFill="1" applyBorder="1" applyAlignment="1">
      <alignment horizontal="center" vertical="center"/>
    </xf>
    <xf numFmtId="49" fontId="0" fillId="0" borderId="22" xfId="1" applyNumberFormat="1" applyFont="1" applyFill="1" applyBorder="1" applyAlignment="1">
      <alignment horizontal="center" vertical="center"/>
    </xf>
    <xf numFmtId="49" fontId="0" fillId="0" borderId="21" xfId="1" applyNumberFormat="1" applyFont="1" applyFill="1" applyBorder="1" applyAlignment="1">
      <alignment horizontal="center" vertical="center"/>
    </xf>
    <xf numFmtId="165" fontId="10" fillId="0" borderId="28" xfId="1" applyNumberFormat="1" applyFont="1" applyBorder="1" applyAlignment="1">
      <alignment horizontal="center" vertical="center"/>
    </xf>
    <xf numFmtId="0" fontId="10" fillId="0" borderId="57" xfId="1" applyFont="1" applyFill="1" applyBorder="1" applyAlignment="1">
      <alignment horizontal="center" vertical="center"/>
    </xf>
    <xf numFmtId="2" fontId="13" fillId="0" borderId="2" xfId="1" applyNumberFormat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/>
    </xf>
    <xf numFmtId="164" fontId="10" fillId="0" borderId="25" xfId="1" applyNumberFormat="1" applyFont="1" applyBorder="1" applyAlignment="1">
      <alignment horizontal="center" vertical="center"/>
    </xf>
    <xf numFmtId="0" fontId="10" fillId="0" borderId="55" xfId="1" applyFont="1" applyBorder="1" applyAlignment="1">
      <alignment horizontal="center" vertical="center"/>
    </xf>
    <xf numFmtId="0" fontId="11" fillId="0" borderId="41" xfId="1" applyFont="1" applyFill="1" applyBorder="1" applyAlignment="1">
      <alignment horizontal="center" vertical="center"/>
    </xf>
    <xf numFmtId="0" fontId="10" fillId="0" borderId="54" xfId="1" applyFont="1" applyBorder="1" applyAlignment="1">
      <alignment horizontal="center" vertical="center"/>
    </xf>
    <xf numFmtId="0" fontId="13" fillId="0" borderId="5" xfId="1" applyFont="1" applyFill="1" applyBorder="1" applyAlignment="1">
      <alignment vertical="center"/>
    </xf>
    <xf numFmtId="0" fontId="13" fillId="0" borderId="57" xfId="1" applyFont="1" applyFill="1" applyBorder="1" applyAlignment="1">
      <alignment vertical="center"/>
    </xf>
    <xf numFmtId="0" fontId="12" fillId="0" borderId="6" xfId="1" applyFont="1" applyFill="1" applyBorder="1" applyAlignment="1">
      <alignment vertical="center"/>
    </xf>
    <xf numFmtId="0" fontId="12" fillId="0" borderId="34" xfId="1" applyFont="1" applyFill="1" applyBorder="1" applyAlignment="1">
      <alignment vertical="center"/>
    </xf>
    <xf numFmtId="0" fontId="3" fillId="0" borderId="33" xfId="1" applyBorder="1"/>
    <xf numFmtId="49" fontId="0" fillId="0" borderId="5" xfId="1" applyNumberFormat="1" applyFont="1" applyFill="1" applyBorder="1" applyAlignment="1">
      <alignment horizontal="center" vertical="center"/>
    </xf>
    <xf numFmtId="2" fontId="0" fillId="0" borderId="21" xfId="1" applyNumberFormat="1" applyFont="1" applyFill="1" applyBorder="1" applyAlignment="1">
      <alignment horizontal="center" vertical="center"/>
    </xf>
    <xf numFmtId="0" fontId="11" fillId="0" borderId="41" xfId="1" applyFont="1" applyFill="1" applyBorder="1" applyAlignment="1">
      <alignment horizontal="center" vertical="center"/>
    </xf>
    <xf numFmtId="164" fontId="10" fillId="0" borderId="42" xfId="1" applyNumberFormat="1" applyFont="1" applyBorder="1" applyAlignment="1">
      <alignment horizontal="center" vertical="center"/>
    </xf>
    <xf numFmtId="0" fontId="11" fillId="0" borderId="30" xfId="1" applyFont="1" applyFill="1" applyBorder="1" applyAlignment="1">
      <alignment horizontal="center" vertical="center"/>
    </xf>
    <xf numFmtId="0" fontId="12" fillId="0" borderId="59" xfId="1" applyFont="1" applyFill="1" applyBorder="1" applyAlignment="1">
      <alignment vertical="center"/>
    </xf>
    <xf numFmtId="49" fontId="10" fillId="0" borderId="32" xfId="1" applyNumberFormat="1" applyFont="1" applyFill="1" applyBorder="1" applyAlignment="1">
      <alignment horizontal="center" vertical="center"/>
    </xf>
    <xf numFmtId="49" fontId="10" fillId="0" borderId="61" xfId="1" applyNumberFormat="1" applyFont="1" applyFill="1" applyBorder="1" applyAlignment="1">
      <alignment horizontal="center" vertical="center"/>
    </xf>
    <xf numFmtId="0" fontId="10" fillId="0" borderId="61" xfId="1" applyFont="1" applyFill="1" applyBorder="1" applyAlignment="1">
      <alignment horizontal="center" vertical="center"/>
    </xf>
    <xf numFmtId="2" fontId="10" fillId="0" borderId="61" xfId="1" applyNumberFormat="1" applyFont="1" applyFill="1" applyBorder="1" applyAlignment="1">
      <alignment horizontal="center" vertical="center"/>
    </xf>
    <xf numFmtId="0" fontId="13" fillId="0" borderId="61" xfId="1" applyFont="1" applyFill="1" applyBorder="1" applyAlignment="1">
      <alignment horizontal="center" vertical="center"/>
    </xf>
    <xf numFmtId="0" fontId="13" fillId="0" borderId="63" xfId="1" applyFont="1" applyFill="1" applyBorder="1" applyAlignment="1">
      <alignment horizontal="center" vertical="center"/>
    </xf>
    <xf numFmtId="164" fontId="10" fillId="0" borderId="59" xfId="1" applyNumberFormat="1" applyFont="1" applyBorder="1" applyAlignment="1">
      <alignment horizontal="center" vertical="center"/>
    </xf>
    <xf numFmtId="0" fontId="10" fillId="0" borderId="50" xfId="1" applyFont="1" applyBorder="1" applyAlignment="1">
      <alignment horizontal="center" vertical="center"/>
    </xf>
    <xf numFmtId="0" fontId="1" fillId="0" borderId="0" xfId="24"/>
    <xf numFmtId="0" fontId="1" fillId="0" borderId="0" xfId="24" applyAlignment="1">
      <alignment horizontal="center"/>
    </xf>
    <xf numFmtId="0" fontId="1" fillId="0" borderId="47" xfId="24" applyFont="1" applyBorder="1" applyAlignment="1">
      <alignment horizontal="center"/>
    </xf>
    <xf numFmtId="0" fontId="1" fillId="0" borderId="48" xfId="24" applyFont="1" applyBorder="1" applyAlignment="1">
      <alignment horizontal="center"/>
    </xf>
    <xf numFmtId="0" fontId="1" fillId="0" borderId="11" xfId="24" applyFont="1" applyBorder="1" applyAlignment="1">
      <alignment horizontal="center" vertical="center" wrapText="1"/>
    </xf>
    <xf numFmtId="0" fontId="1" fillId="0" borderId="45" xfId="24" applyFont="1" applyBorder="1" applyAlignment="1">
      <alignment horizontal="center" vertical="center" wrapText="1"/>
    </xf>
    <xf numFmtId="0" fontId="1" fillId="0" borderId="12" xfId="24" applyFont="1" applyBorder="1" applyAlignment="1">
      <alignment horizontal="center" vertical="center" wrapText="1"/>
    </xf>
    <xf numFmtId="0" fontId="14" fillId="0" borderId="26" xfId="24" applyFont="1" applyBorder="1" applyAlignment="1">
      <alignment horizontal="center" vertical="center" wrapText="1"/>
    </xf>
    <xf numFmtId="0" fontId="14" fillId="0" borderId="27" xfId="24" applyFont="1" applyBorder="1" applyAlignment="1">
      <alignment horizontal="center" vertical="center" wrapText="1"/>
    </xf>
    <xf numFmtId="0" fontId="1" fillId="0" borderId="33" xfId="24" applyFont="1" applyBorder="1" applyAlignment="1">
      <alignment horizontal="center" wrapText="1"/>
    </xf>
    <xf numFmtId="0" fontId="1" fillId="0" borderId="27" xfId="24" applyFont="1" applyBorder="1" applyAlignment="1">
      <alignment horizontal="center" wrapText="1"/>
    </xf>
    <xf numFmtId="0" fontId="15" fillId="0" borderId="6" xfId="24" applyFont="1" applyBorder="1" applyAlignment="1">
      <alignment horizontal="center" vertical="center"/>
    </xf>
    <xf numFmtId="2" fontId="16" fillId="0" borderId="1" xfId="24" applyNumberFormat="1" applyFont="1" applyFill="1" applyBorder="1" applyAlignment="1">
      <alignment horizontal="center" vertical="center"/>
    </xf>
    <xf numFmtId="0" fontId="16" fillId="0" borderId="16" xfId="24" applyFont="1" applyFill="1" applyBorder="1" applyAlignment="1">
      <alignment horizontal="center" vertical="center"/>
    </xf>
    <xf numFmtId="0" fontId="1" fillId="0" borderId="0" xfId="24" applyAlignment="1">
      <alignment vertical="center"/>
    </xf>
    <xf numFmtId="1" fontId="15" fillId="0" borderId="22" xfId="24" applyNumberFormat="1" applyFont="1" applyBorder="1" applyAlignment="1">
      <alignment horizontal="center" vertical="center"/>
    </xf>
    <xf numFmtId="2" fontId="16" fillId="0" borderId="11" xfId="24" applyNumberFormat="1" applyFont="1" applyFill="1" applyBorder="1" applyAlignment="1">
      <alignment horizontal="center" vertical="center"/>
    </xf>
    <xf numFmtId="164" fontId="16" fillId="0" borderId="21" xfId="24" applyNumberFormat="1" applyFont="1" applyFill="1" applyBorder="1" applyAlignment="1">
      <alignment horizontal="center" vertical="center"/>
    </xf>
    <xf numFmtId="0" fontId="2" fillId="0" borderId="17" xfId="24" applyFont="1" applyBorder="1" applyAlignment="1">
      <alignment horizontal="center" vertical="center"/>
    </xf>
    <xf numFmtId="0" fontId="15" fillId="0" borderId="34" xfId="24" applyFont="1" applyBorder="1" applyAlignment="1">
      <alignment horizontal="center" vertical="center"/>
    </xf>
    <xf numFmtId="1" fontId="15" fillId="0" borderId="23" xfId="24" applyNumberFormat="1" applyFont="1" applyBorder="1" applyAlignment="1">
      <alignment horizontal="center" vertical="center"/>
    </xf>
    <xf numFmtId="2" fontId="25" fillId="0" borderId="56" xfId="24" applyNumberFormat="1" applyFont="1" applyFill="1" applyBorder="1" applyAlignment="1">
      <alignment horizontal="center" vertical="center"/>
    </xf>
    <xf numFmtId="164" fontId="18" fillId="0" borderId="34" xfId="24" applyNumberFormat="1" applyFont="1" applyFill="1" applyBorder="1" applyAlignment="1">
      <alignment horizontal="center" vertical="center"/>
    </xf>
    <xf numFmtId="0" fontId="16" fillId="0" borderId="22" xfId="24" applyFont="1" applyFill="1" applyBorder="1" applyAlignment="1">
      <alignment horizontal="center" vertical="center"/>
    </xf>
    <xf numFmtId="166" fontId="15" fillId="0" borderId="19" xfId="24" applyNumberFormat="1" applyFont="1" applyFill="1" applyBorder="1" applyAlignment="1">
      <alignment horizontal="center" vertical="center"/>
    </xf>
    <xf numFmtId="166" fontId="15" fillId="0" borderId="20" xfId="24" applyNumberFormat="1" applyFont="1" applyFill="1" applyBorder="1" applyAlignment="1">
      <alignment horizontal="center" vertical="center"/>
    </xf>
    <xf numFmtId="166" fontId="17" fillId="0" borderId="21" xfId="24" applyNumberFormat="1" applyFont="1" applyBorder="1" applyAlignment="1">
      <alignment horizontal="center" vertical="center"/>
    </xf>
    <xf numFmtId="167" fontId="2" fillId="0" borderId="34" xfId="24" applyNumberFormat="1" applyFont="1" applyBorder="1" applyAlignment="1">
      <alignment horizontal="center" vertical="center" wrapText="1"/>
    </xf>
    <xf numFmtId="2" fontId="24" fillId="3" borderId="56" xfId="24" applyNumberFormat="1" applyFont="1" applyFill="1" applyBorder="1" applyAlignment="1">
      <alignment horizontal="center" vertical="center"/>
    </xf>
    <xf numFmtId="164" fontId="16" fillId="0" borderId="34" xfId="24" applyNumberFormat="1" applyFont="1" applyFill="1" applyBorder="1" applyAlignment="1">
      <alignment horizontal="center" vertical="center"/>
    </xf>
    <xf numFmtId="2" fontId="16" fillId="0" borderId="38" xfId="24" applyNumberFormat="1" applyFont="1" applyFill="1" applyBorder="1" applyAlignment="1">
      <alignment horizontal="center" vertical="center"/>
    </xf>
    <xf numFmtId="49" fontId="2" fillId="0" borderId="21" xfId="24" applyNumberFormat="1" applyFont="1" applyBorder="1" applyAlignment="1">
      <alignment horizontal="center" vertical="center" wrapText="1"/>
    </xf>
    <xf numFmtId="49" fontId="1" fillId="0" borderId="0" xfId="24" applyNumberFormat="1" applyFont="1" applyBorder="1" applyAlignment="1">
      <alignment vertical="center"/>
    </xf>
    <xf numFmtId="0" fontId="1" fillId="0" borderId="0" xfId="24" applyFont="1" applyBorder="1" applyAlignment="1">
      <alignment vertical="center"/>
    </xf>
    <xf numFmtId="1" fontId="15" fillId="0" borderId="34" xfId="24" applyNumberFormat="1" applyFont="1" applyBorder="1" applyAlignment="1">
      <alignment horizontal="center" vertical="center"/>
    </xf>
    <xf numFmtId="2" fontId="16" fillId="0" borderId="20" xfId="24" applyNumberFormat="1" applyFont="1" applyFill="1" applyBorder="1" applyAlignment="1">
      <alignment horizontal="center" vertical="center"/>
    </xf>
    <xf numFmtId="166" fontId="15" fillId="0" borderId="21" xfId="24" applyNumberFormat="1" applyFont="1" applyBorder="1" applyAlignment="1">
      <alignment horizontal="center" vertical="center"/>
    </xf>
    <xf numFmtId="49" fontId="1" fillId="0" borderId="0" xfId="24" applyNumberFormat="1" applyFont="1" applyAlignment="1">
      <alignment vertical="center"/>
    </xf>
    <xf numFmtId="0" fontId="2" fillId="0" borderId="24" xfId="24" applyFont="1" applyBorder="1" applyAlignment="1">
      <alignment horizontal="center" vertical="center"/>
    </xf>
    <xf numFmtId="0" fontId="15" fillId="0" borderId="33" xfId="24" applyFont="1" applyBorder="1" applyAlignment="1">
      <alignment horizontal="center" vertical="center"/>
    </xf>
    <xf numFmtId="1" fontId="15" fillId="0" borderId="28" xfId="24" applyNumberFormat="1" applyFont="1" applyBorder="1" applyAlignment="1">
      <alignment horizontal="center" vertical="center"/>
    </xf>
    <xf numFmtId="1" fontId="15" fillId="0" borderId="29" xfId="24" applyNumberFormat="1" applyFont="1" applyBorder="1" applyAlignment="1">
      <alignment horizontal="center" vertical="center"/>
    </xf>
    <xf numFmtId="2" fontId="16" fillId="0" borderId="26" xfId="24" applyNumberFormat="1" applyFont="1" applyFill="1" applyBorder="1" applyAlignment="1">
      <alignment horizontal="center" vertical="center"/>
    </xf>
    <xf numFmtId="0" fontId="16" fillId="0" borderId="28" xfId="24" applyFont="1" applyFill="1" applyBorder="1" applyAlignment="1">
      <alignment horizontal="center" vertical="center"/>
    </xf>
    <xf numFmtId="164" fontId="16" fillId="0" borderId="27" xfId="24" applyNumberFormat="1" applyFont="1" applyFill="1" applyBorder="1" applyAlignment="1">
      <alignment horizontal="center" vertical="center"/>
    </xf>
    <xf numFmtId="166" fontId="15" fillId="0" borderId="64" xfId="24" applyNumberFormat="1" applyFont="1" applyFill="1" applyBorder="1" applyAlignment="1">
      <alignment horizontal="center" vertical="center"/>
    </xf>
    <xf numFmtId="166" fontId="15" fillId="0" borderId="26" xfId="24" applyNumberFormat="1" applyFont="1" applyFill="1" applyBorder="1" applyAlignment="1">
      <alignment horizontal="center" vertical="center"/>
    </xf>
    <xf numFmtId="166" fontId="15" fillId="0" borderId="27" xfId="24" applyNumberFormat="1" applyFont="1" applyBorder="1" applyAlignment="1">
      <alignment horizontal="center" vertical="center"/>
    </xf>
    <xf numFmtId="167" fontId="2" fillId="0" borderId="33" xfId="24" applyNumberFormat="1" applyFont="1" applyBorder="1" applyAlignment="1">
      <alignment horizontal="center" vertical="center" wrapText="1"/>
    </xf>
    <xf numFmtId="49" fontId="2" fillId="0" borderId="27" xfId="24" applyNumberFormat="1" applyFont="1" applyBorder="1" applyAlignment="1">
      <alignment horizontal="center" vertical="center" wrapText="1"/>
    </xf>
    <xf numFmtId="0" fontId="2" fillId="0" borderId="0" xfId="24" applyFont="1" applyBorder="1" applyAlignment="1">
      <alignment horizontal="center" vertical="center"/>
    </xf>
    <xf numFmtId="0" fontId="15" fillId="0" borderId="0" xfId="24" applyFont="1" applyBorder="1" applyAlignment="1">
      <alignment vertical="center"/>
    </xf>
    <xf numFmtId="0" fontId="15" fillId="0" borderId="0" xfId="24" applyFont="1" applyBorder="1" applyAlignment="1">
      <alignment horizontal="center" vertical="center"/>
    </xf>
    <xf numFmtId="164" fontId="2" fillId="0" borderId="38" xfId="24" applyNumberFormat="1" applyFont="1" applyBorder="1" applyAlignment="1">
      <alignment horizontal="center" vertical="center"/>
    </xf>
    <xf numFmtId="164" fontId="2" fillId="0" borderId="35" xfId="24" applyNumberFormat="1" applyFont="1" applyBorder="1" applyAlignment="1">
      <alignment horizontal="center" vertical="center"/>
    </xf>
    <xf numFmtId="164" fontId="2" fillId="0" borderId="44" xfId="24" applyNumberFormat="1" applyFont="1" applyBorder="1" applyAlignment="1">
      <alignment horizontal="center" vertical="center"/>
    </xf>
    <xf numFmtId="0" fontId="2" fillId="0" borderId="0" xfId="24" applyFont="1" applyAlignment="1">
      <alignment vertical="center"/>
    </xf>
    <xf numFmtId="0" fontId="2" fillId="0" borderId="0" xfId="24" applyFont="1" applyBorder="1"/>
    <xf numFmtId="0" fontId="2" fillId="0" borderId="0" xfId="24" applyFont="1" applyBorder="1" applyAlignment="1">
      <alignment horizontal="center"/>
    </xf>
    <xf numFmtId="0" fontId="2" fillId="0" borderId="0" xfId="24" applyFont="1" applyAlignment="1">
      <alignment horizontal="center"/>
    </xf>
    <xf numFmtId="164" fontId="2" fillId="0" borderId="20" xfId="24" applyNumberFormat="1" applyFont="1" applyBorder="1" applyAlignment="1">
      <alignment horizontal="center" vertical="center"/>
    </xf>
    <xf numFmtId="164" fontId="2" fillId="0" borderId="22" xfId="24" applyNumberFormat="1" applyFont="1" applyBorder="1" applyAlignment="1">
      <alignment horizontal="center" vertical="center"/>
    </xf>
    <xf numFmtId="164" fontId="2" fillId="0" borderId="21" xfId="24" applyNumberFormat="1" applyFont="1" applyBorder="1" applyAlignment="1">
      <alignment horizontal="center" vertical="center"/>
    </xf>
    <xf numFmtId="0" fontId="2" fillId="0" borderId="0" xfId="24" applyFont="1"/>
    <xf numFmtId="164" fontId="2" fillId="2" borderId="26" xfId="24" applyNumberFormat="1" applyFont="1" applyFill="1" applyBorder="1" applyAlignment="1">
      <alignment horizontal="center" vertical="center"/>
    </xf>
    <xf numFmtId="164" fontId="2" fillId="2" borderId="28" xfId="24" applyNumberFormat="1" applyFont="1" applyFill="1" applyBorder="1" applyAlignment="1">
      <alignment horizontal="center" vertical="center"/>
    </xf>
    <xf numFmtId="164" fontId="2" fillId="0" borderId="28" xfId="24" applyNumberFormat="1" applyFont="1" applyBorder="1" applyAlignment="1">
      <alignment horizontal="center" vertical="center"/>
    </xf>
    <xf numFmtId="164" fontId="2" fillId="2" borderId="27" xfId="24" applyNumberFormat="1" applyFont="1" applyFill="1" applyBorder="1" applyAlignment="1">
      <alignment horizontal="center" vertical="center"/>
    </xf>
    <xf numFmtId="0" fontId="1" fillId="0" borderId="0" xfId="24" applyAlignment="1">
      <alignment horizontal="left"/>
    </xf>
    <xf numFmtId="0" fontId="1" fillId="0" borderId="0" xfId="24" applyAlignment="1"/>
    <xf numFmtId="2" fontId="1" fillId="0" borderId="46" xfId="24" applyNumberFormat="1" applyBorder="1" applyAlignment="1">
      <alignment horizontal="center"/>
    </xf>
    <xf numFmtId="2" fontId="1" fillId="0" borderId="47" xfId="24" applyNumberFormat="1" applyBorder="1" applyAlignment="1">
      <alignment horizontal="center"/>
    </xf>
    <xf numFmtId="0" fontId="1" fillId="0" borderId="47" xfId="24" applyBorder="1" applyAlignment="1">
      <alignment horizontal="center"/>
    </xf>
    <xf numFmtId="0" fontId="1" fillId="0" borderId="48" xfId="24" applyBorder="1" applyAlignment="1">
      <alignment horizontal="center"/>
    </xf>
    <xf numFmtId="0" fontId="1" fillId="0" borderId="0" xfId="24" applyBorder="1" applyAlignment="1">
      <alignment horizontal="center"/>
    </xf>
    <xf numFmtId="2" fontId="1" fillId="0" borderId="43" xfId="24" applyNumberFormat="1" applyBorder="1" applyAlignment="1">
      <alignment horizontal="center"/>
    </xf>
    <xf numFmtId="2" fontId="1" fillId="0" borderId="0" xfId="24" applyNumberFormat="1" applyBorder="1" applyAlignment="1">
      <alignment horizontal="center"/>
    </xf>
    <xf numFmtId="0" fontId="1" fillId="0" borderId="49" xfId="24" applyBorder="1" applyAlignment="1">
      <alignment horizontal="center"/>
    </xf>
    <xf numFmtId="2" fontId="1" fillId="0" borderId="43" xfId="24" applyNumberFormat="1" applyFont="1" applyBorder="1" applyAlignment="1">
      <alignment horizontal="center"/>
    </xf>
    <xf numFmtId="0" fontId="1" fillId="0" borderId="0" xfId="24" applyBorder="1"/>
    <xf numFmtId="2" fontId="1" fillId="0" borderId="0" xfId="24" applyNumberFormat="1" applyFont="1" applyBorder="1" applyAlignment="1">
      <alignment horizontal="center"/>
    </xf>
    <xf numFmtId="2" fontId="1" fillId="0" borderId="43" xfId="24" applyNumberFormat="1" applyBorder="1"/>
    <xf numFmtId="0" fontId="1" fillId="0" borderId="43" xfId="24" applyBorder="1"/>
    <xf numFmtId="0" fontId="1" fillId="0" borderId="30" xfId="24" applyBorder="1"/>
    <xf numFmtId="0" fontId="1" fillId="0" borderId="31" xfId="24" applyBorder="1" applyAlignment="1">
      <alignment horizontal="center"/>
    </xf>
    <xf numFmtId="0" fontId="1" fillId="0" borderId="50" xfId="24" applyBorder="1" applyAlignment="1">
      <alignment horizontal="center"/>
    </xf>
    <xf numFmtId="0" fontId="2" fillId="0" borderId="14" xfId="24" applyFont="1" applyBorder="1" applyAlignment="1">
      <alignment horizontal="center" vertical="center"/>
    </xf>
    <xf numFmtId="0" fontId="15" fillId="0" borderId="15" xfId="24" applyFont="1" applyBorder="1" applyAlignment="1">
      <alignment horizontal="left" vertical="center"/>
    </xf>
    <xf numFmtId="1" fontId="15" fillId="0" borderId="16" xfId="24" applyNumberFormat="1" applyFont="1" applyBorder="1" applyAlignment="1">
      <alignment horizontal="center" vertical="center"/>
    </xf>
    <xf numFmtId="1" fontId="15" fillId="0" borderId="2" xfId="24" applyNumberFormat="1" applyFont="1" applyBorder="1" applyAlignment="1">
      <alignment horizontal="center" vertical="center"/>
    </xf>
    <xf numFmtId="2" fontId="16" fillId="0" borderId="4" xfId="24" applyNumberFormat="1" applyFont="1" applyFill="1" applyBorder="1" applyAlignment="1">
      <alignment horizontal="center" vertical="center"/>
    </xf>
    <xf numFmtId="164" fontId="16" fillId="0" borderId="5" xfId="24" applyNumberFormat="1" applyFont="1" applyFill="1" applyBorder="1" applyAlignment="1">
      <alignment horizontal="center" vertical="center"/>
    </xf>
    <xf numFmtId="166" fontId="15" fillId="0" borderId="7" xfId="24" applyNumberFormat="1" applyFont="1" applyFill="1" applyBorder="1" applyAlignment="1">
      <alignment horizontal="center" vertical="center"/>
    </xf>
    <xf numFmtId="166" fontId="16" fillId="0" borderId="4" xfId="24" applyNumberFormat="1" applyFont="1" applyFill="1" applyBorder="1" applyAlignment="1">
      <alignment horizontal="center" vertical="center"/>
    </xf>
    <xf numFmtId="166" fontId="23" fillId="0" borderId="5" xfId="24" applyNumberFormat="1" applyFont="1" applyBorder="1" applyAlignment="1">
      <alignment horizontal="center" vertical="center"/>
    </xf>
    <xf numFmtId="167" fontId="2" fillId="0" borderId="6" xfId="24" applyNumberFormat="1" applyFont="1" applyBorder="1" applyAlignment="1">
      <alignment horizontal="center" vertical="center" wrapText="1"/>
    </xf>
    <xf numFmtId="49" fontId="2" fillId="0" borderId="5" xfId="24" applyNumberFormat="1" applyFont="1" applyBorder="1" applyAlignment="1">
      <alignment horizontal="center" vertical="center" wrapText="1"/>
    </xf>
    <xf numFmtId="0" fontId="15" fillId="0" borderId="18" xfId="24" applyFont="1" applyBorder="1" applyAlignment="1">
      <alignment horizontal="left" vertical="center"/>
    </xf>
    <xf numFmtId="2" fontId="18" fillId="0" borderId="11" xfId="24" applyNumberFormat="1" applyFont="1" applyFill="1" applyBorder="1" applyAlignment="1">
      <alignment horizontal="center" vertical="center"/>
    </xf>
    <xf numFmtId="49" fontId="0" fillId="0" borderId="0" xfId="24" applyNumberFormat="1" applyFont="1" applyBorder="1" applyAlignment="1">
      <alignment vertical="center"/>
    </xf>
    <xf numFmtId="0" fontId="2" fillId="0" borderId="18" xfId="24" applyFont="1" applyBorder="1" applyAlignment="1">
      <alignment horizontal="left" vertical="center"/>
    </xf>
    <xf numFmtId="2" fontId="24" fillId="0" borderId="56" xfId="24" applyNumberFormat="1" applyFont="1" applyFill="1" applyBorder="1" applyAlignment="1">
      <alignment horizontal="center" vertical="center"/>
    </xf>
    <xf numFmtId="0" fontId="15" fillId="0" borderId="25" xfId="24" applyFont="1" applyBorder="1" applyAlignment="1">
      <alignment horizontal="left" vertical="center"/>
    </xf>
    <xf numFmtId="2" fontId="16" fillId="0" borderId="32" xfId="24" applyNumberFormat="1" applyFont="1" applyFill="1" applyBorder="1" applyAlignment="1">
      <alignment horizontal="center" vertical="center"/>
    </xf>
    <xf numFmtId="164" fontId="16" fillId="0" borderId="6" xfId="24" applyNumberFormat="1" applyFont="1" applyFill="1" applyBorder="1" applyAlignment="1">
      <alignment horizontal="center" vertical="center"/>
    </xf>
    <xf numFmtId="164" fontId="16" fillId="0" borderId="33" xfId="24" applyNumberFormat="1" applyFont="1" applyFill="1" applyBorder="1" applyAlignment="1">
      <alignment horizontal="center" vertical="center"/>
    </xf>
    <xf numFmtId="2" fontId="18" fillId="0" borderId="20" xfId="24" applyNumberFormat="1" applyFont="1" applyFill="1" applyBorder="1" applyAlignment="1">
      <alignment horizontal="center" vertical="center"/>
    </xf>
    <xf numFmtId="2" fontId="18" fillId="0" borderId="38" xfId="24" applyNumberFormat="1" applyFont="1" applyFill="1" applyBorder="1" applyAlignment="1">
      <alignment horizontal="center" vertical="center"/>
    </xf>
    <xf numFmtId="166" fontId="15" fillId="4" borderId="20" xfId="24" applyNumberFormat="1" applyFont="1" applyFill="1" applyBorder="1" applyAlignment="1">
      <alignment horizontal="center" vertical="center"/>
    </xf>
    <xf numFmtId="166" fontId="16" fillId="4" borderId="4" xfId="24" applyNumberFormat="1" applyFont="1" applyFill="1" applyBorder="1" applyAlignment="1">
      <alignment horizontal="center" vertical="center"/>
    </xf>
    <xf numFmtId="166" fontId="15" fillId="4" borderId="26" xfId="24" applyNumberFormat="1" applyFont="1" applyFill="1" applyBorder="1" applyAlignment="1">
      <alignment horizontal="center" vertical="center"/>
    </xf>
    <xf numFmtId="2" fontId="0" fillId="0" borderId="22" xfId="1" applyNumberFormat="1" applyFont="1" applyFill="1" applyBorder="1" applyAlignment="1">
      <alignment horizontal="center" vertical="center"/>
    </xf>
    <xf numFmtId="2" fontId="25" fillId="3" borderId="56" xfId="24" applyNumberFormat="1" applyFont="1" applyFill="1" applyBorder="1" applyAlignment="1">
      <alignment horizontal="center" vertical="center"/>
    </xf>
    <xf numFmtId="166" fontId="15" fillId="4" borderId="21" xfId="24" applyNumberFormat="1" applyFont="1" applyFill="1" applyBorder="1" applyAlignment="1">
      <alignment horizontal="center" vertical="center"/>
    </xf>
    <xf numFmtId="166" fontId="15" fillId="4" borderId="7" xfId="24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1" xfId="1" applyBorder="1" applyAlignment="1">
      <alignment horizontal="center" vertical="center" wrapText="1"/>
    </xf>
    <xf numFmtId="0" fontId="3" fillId="0" borderId="8" xfId="1" applyBorder="1" applyAlignment="1">
      <alignment horizontal="center" vertical="center" wrapText="1"/>
    </xf>
    <xf numFmtId="0" fontId="3" fillId="0" borderId="2" xfId="1" applyBorder="1" applyAlignment="1">
      <alignment horizontal="center" vertical="center"/>
    </xf>
    <xf numFmtId="0" fontId="3" fillId="0" borderId="9" xfId="1" applyBorder="1" applyAlignment="1">
      <alignment horizontal="center" vertical="center"/>
    </xf>
    <xf numFmtId="0" fontId="3" fillId="0" borderId="3" xfId="1" applyBorder="1" applyAlignment="1">
      <alignment horizontal="center" vertical="center" wrapText="1"/>
    </xf>
    <xf numFmtId="0" fontId="3" fillId="0" borderId="10" xfId="1" applyBorder="1" applyAlignment="1">
      <alignment horizontal="center" vertical="center" wrapText="1"/>
    </xf>
    <xf numFmtId="0" fontId="3" fillId="0" borderId="14" xfId="1" applyBorder="1" applyAlignment="1">
      <alignment horizontal="center" vertical="center"/>
    </xf>
    <xf numFmtId="0" fontId="3" fillId="0" borderId="51" xfId="1" applyBorder="1" applyAlignment="1">
      <alignment horizontal="center" vertical="center"/>
    </xf>
    <xf numFmtId="0" fontId="3" fillId="0" borderId="6" xfId="1" applyBorder="1" applyAlignment="1">
      <alignment horizontal="center" vertical="center"/>
    </xf>
    <xf numFmtId="0" fontId="3" fillId="0" borderId="7" xfId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3" fillId="0" borderId="5" xfId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/>
    </xf>
    <xf numFmtId="164" fontId="10" fillId="0" borderId="15" xfId="1" applyNumberFormat="1" applyFont="1" applyBorder="1" applyAlignment="1">
      <alignment horizontal="center" vertical="center"/>
    </xf>
    <xf numFmtId="164" fontId="10" fillId="0" borderId="37" xfId="1" applyNumberFormat="1" applyFont="1" applyBorder="1" applyAlignment="1">
      <alignment horizontal="center" vertical="center"/>
    </xf>
    <xf numFmtId="164" fontId="10" fillId="0" borderId="25" xfId="1" applyNumberFormat="1" applyFont="1" applyBorder="1" applyAlignment="1">
      <alignment horizontal="center" vertical="center"/>
    </xf>
    <xf numFmtId="0" fontId="10" fillId="0" borderId="51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 vertical="center"/>
    </xf>
    <xf numFmtId="0" fontId="10" fillId="0" borderId="55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7" fillId="0" borderId="0" xfId="1" applyFont="1" applyBorder="1" applyAlignment="1">
      <alignment horizont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32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4" fillId="0" borderId="15" xfId="1" applyFont="1" applyBorder="1" applyAlignment="1">
      <alignment horizontal="center" vertical="center" wrapText="1"/>
    </xf>
    <xf numFmtId="0" fontId="4" fillId="0" borderId="4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1" fillId="0" borderId="36" xfId="1" applyFont="1" applyFill="1" applyBorder="1" applyAlignment="1">
      <alignment horizontal="center" vertical="center"/>
    </xf>
    <xf numFmtId="0" fontId="11" fillId="0" borderId="41" xfId="1" applyFont="1" applyFill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36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11" fillId="0" borderId="37" xfId="1" applyFont="1" applyFill="1" applyBorder="1" applyAlignment="1">
      <alignment horizontal="center" vertical="center"/>
    </xf>
    <xf numFmtId="0" fontId="11" fillId="0" borderId="25" xfId="1" applyFont="1" applyFill="1" applyBorder="1" applyAlignment="1">
      <alignment horizontal="center" vertical="center"/>
    </xf>
    <xf numFmtId="0" fontId="10" fillId="0" borderId="58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59" xfId="1" applyFont="1" applyBorder="1" applyAlignment="1">
      <alignment horizontal="center" vertical="center"/>
    </xf>
    <xf numFmtId="0" fontId="11" fillId="0" borderId="18" xfId="1" applyFont="1" applyFill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0" fillId="0" borderId="54" xfId="1" applyFont="1" applyBorder="1" applyAlignment="1">
      <alignment horizontal="center" vertical="center"/>
    </xf>
    <xf numFmtId="0" fontId="8" fillId="0" borderId="0" xfId="24" applyFont="1" applyAlignment="1">
      <alignment horizontal="center"/>
    </xf>
    <xf numFmtId="0" fontId="5" fillId="3" borderId="65" xfId="24" applyFont="1" applyFill="1" applyBorder="1" applyAlignment="1">
      <alignment horizontal="center"/>
    </xf>
    <xf numFmtId="0" fontId="5" fillId="3" borderId="66" xfId="24" applyFont="1" applyFill="1" applyBorder="1" applyAlignment="1">
      <alignment horizontal="center"/>
    </xf>
    <xf numFmtId="0" fontId="5" fillId="3" borderId="67" xfId="24" applyFont="1" applyFill="1" applyBorder="1" applyAlignment="1">
      <alignment horizontal="center"/>
    </xf>
    <xf numFmtId="0" fontId="14" fillId="0" borderId="14" xfId="24" applyFont="1" applyBorder="1" applyAlignment="1">
      <alignment horizontal="center" vertical="center" wrapText="1"/>
    </xf>
    <xf numFmtId="0" fontId="14" fillId="0" borderId="24" xfId="24" applyFont="1" applyBorder="1" applyAlignment="1">
      <alignment horizontal="center" vertical="center" wrapText="1"/>
    </xf>
    <xf numFmtId="0" fontId="14" fillId="0" borderId="15" xfId="24" applyFont="1" applyBorder="1" applyAlignment="1">
      <alignment horizontal="center" vertical="center"/>
    </xf>
    <xf numFmtId="0" fontId="14" fillId="0" borderId="25" xfId="24" applyFont="1" applyBorder="1" applyAlignment="1">
      <alignment horizontal="center" vertical="center"/>
    </xf>
    <xf numFmtId="0" fontId="14" fillId="0" borderId="60" xfId="24" applyFont="1" applyBorder="1" applyAlignment="1">
      <alignment horizontal="center" vertical="center"/>
    </xf>
    <xf numFmtId="0" fontId="14" fillId="0" borderId="61" xfId="24" applyFont="1" applyBorder="1" applyAlignment="1">
      <alignment horizontal="center" vertical="center"/>
    </xf>
    <xf numFmtId="0" fontId="14" fillId="0" borderId="16" xfId="24" applyFont="1" applyBorder="1" applyAlignment="1">
      <alignment horizontal="center" vertical="center"/>
    </xf>
    <xf numFmtId="0" fontId="14" fillId="0" borderId="28" xfId="24" applyFont="1" applyBorder="1" applyAlignment="1">
      <alignment horizontal="center" vertical="center"/>
    </xf>
    <xf numFmtId="2" fontId="14" fillId="0" borderId="62" xfId="24" applyNumberFormat="1" applyFont="1" applyBorder="1" applyAlignment="1">
      <alignment horizontal="center" vertical="center" wrapText="1"/>
    </xf>
    <xf numFmtId="2" fontId="14" fillId="0" borderId="63" xfId="24" applyNumberFormat="1" applyFont="1" applyBorder="1" applyAlignment="1">
      <alignment horizontal="center" vertical="center" wrapText="1"/>
    </xf>
    <xf numFmtId="0" fontId="14" fillId="0" borderId="14" xfId="24" applyFont="1" applyBorder="1" applyAlignment="1">
      <alignment horizontal="center" vertical="center"/>
    </xf>
    <xf numFmtId="0" fontId="14" fillId="0" borderId="7" xfId="24" applyFont="1" applyBorder="1" applyAlignment="1">
      <alignment horizontal="center" vertical="center"/>
    </xf>
    <xf numFmtId="0" fontId="14" fillId="0" borderId="51" xfId="24" applyFont="1" applyBorder="1" applyAlignment="1">
      <alignment horizontal="center" vertical="center"/>
    </xf>
    <xf numFmtId="0" fontId="14" fillId="0" borderId="47" xfId="24" applyFont="1" applyBorder="1" applyAlignment="1">
      <alignment horizontal="center" vertical="center" wrapText="1"/>
    </xf>
    <xf numFmtId="0" fontId="14" fillId="0" borderId="31" xfId="24" applyFont="1" applyBorder="1" applyAlignment="1">
      <alignment horizontal="center" vertical="center" wrapText="1"/>
    </xf>
    <xf numFmtId="0" fontId="14" fillId="0" borderId="4" xfId="24" applyFont="1" applyBorder="1" applyAlignment="1">
      <alignment horizontal="center" vertical="center" wrapText="1"/>
    </xf>
    <xf numFmtId="0" fontId="14" fillId="0" borderId="5" xfId="24" applyFont="1" applyBorder="1" applyAlignment="1">
      <alignment horizontal="center" vertical="center" wrapText="1"/>
    </xf>
    <xf numFmtId="49" fontId="2" fillId="0" borderId="3" xfId="24" applyNumberFormat="1" applyFont="1" applyBorder="1" applyAlignment="1">
      <alignment horizontal="center" vertical="center" wrapText="1"/>
    </xf>
    <xf numFmtId="49" fontId="2" fillId="0" borderId="44" xfId="24" applyNumberFormat="1" applyFont="1" applyBorder="1" applyAlignment="1">
      <alignment horizontal="center" vertical="center" wrapText="1"/>
    </xf>
    <xf numFmtId="49" fontId="1" fillId="0" borderId="43" xfId="24" applyNumberFormat="1" applyFont="1" applyBorder="1" applyAlignment="1">
      <alignment horizontal="center" vertical="center"/>
    </xf>
    <xf numFmtId="49" fontId="1" fillId="0" borderId="0" xfId="24" applyNumberFormat="1" applyFont="1" applyBorder="1" applyAlignment="1">
      <alignment horizontal="center" vertical="center"/>
    </xf>
  </cellXfs>
  <cellStyles count="25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Обычный" xfId="0" builtinId="0"/>
    <cellStyle name="Обычный 2" xfId="1"/>
    <cellStyle name="Обычный 2 2" xfId="24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</cellStyles>
  <dxfs count="0"/>
  <tableStyles count="0" defaultTableStyle="TableStyleMedium2" defaultPivotStyle="PivotStyleMedium9"/>
  <colors>
    <mruColors>
      <color rgb="FF00FF00"/>
      <color rgb="FFFF66CC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351"/>
          <c:y val="1.7743976179560302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'Deus Racing team'!$C$18</c:f>
              <c:strCache>
                <c:ptCount val="1"/>
                <c:pt idx="0">
                  <c:v>Пикулин Паша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'Deus Racing team'!$B$19:$B$80</c:f>
              <c:numCache>
                <c:formatCode>General</c:formatCod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</c:numCache>
            </c:numRef>
          </c:cat>
          <c:val>
            <c:numRef>
              <c:f>'Deus Racing team'!$C$19:$C$80</c:f>
              <c:numCache>
                <c:formatCode>0.00</c:formatCode>
                <c:ptCount val="62"/>
                <c:pt idx="0">
                  <c:v>43.22</c:v>
                </c:pt>
                <c:pt idx="1">
                  <c:v>41.5</c:v>
                </c:pt>
                <c:pt idx="2">
                  <c:v>41.15</c:v>
                </c:pt>
                <c:pt idx="3">
                  <c:v>41.18</c:v>
                </c:pt>
                <c:pt idx="4">
                  <c:v>41.04</c:v>
                </c:pt>
                <c:pt idx="5">
                  <c:v>41.03</c:v>
                </c:pt>
                <c:pt idx="6">
                  <c:v>41.01</c:v>
                </c:pt>
                <c:pt idx="7">
                  <c:v>40.93</c:v>
                </c:pt>
                <c:pt idx="8">
                  <c:v>40.93</c:v>
                </c:pt>
                <c:pt idx="9">
                  <c:v>40.89</c:v>
                </c:pt>
                <c:pt idx="10">
                  <c:v>41.06</c:v>
                </c:pt>
                <c:pt idx="11">
                  <c:v>40.92</c:v>
                </c:pt>
                <c:pt idx="12">
                  <c:v>40.98</c:v>
                </c:pt>
                <c:pt idx="13">
                  <c:v>40.9</c:v>
                </c:pt>
                <c:pt idx="14">
                  <c:v>40.97</c:v>
                </c:pt>
                <c:pt idx="15">
                  <c:v>40.99</c:v>
                </c:pt>
                <c:pt idx="16">
                  <c:v>40.82</c:v>
                </c:pt>
                <c:pt idx="17">
                  <c:v>41.24</c:v>
                </c:pt>
                <c:pt idx="18">
                  <c:v>41.05</c:v>
                </c:pt>
                <c:pt idx="19">
                  <c:v>40.89</c:v>
                </c:pt>
                <c:pt idx="20">
                  <c:v>41.02</c:v>
                </c:pt>
                <c:pt idx="21">
                  <c:v>41.14</c:v>
                </c:pt>
                <c:pt idx="22">
                  <c:v>41.15</c:v>
                </c:pt>
                <c:pt idx="23">
                  <c:v>41.16</c:v>
                </c:pt>
                <c:pt idx="24">
                  <c:v>40.86</c:v>
                </c:pt>
                <c:pt idx="25">
                  <c:v>40.82</c:v>
                </c:pt>
                <c:pt idx="26">
                  <c:v>40.799999999999997</c:v>
                </c:pt>
                <c:pt idx="27">
                  <c:v>40.880000000000003</c:v>
                </c:pt>
                <c:pt idx="28">
                  <c:v>40.92</c:v>
                </c:pt>
                <c:pt idx="29">
                  <c:v>41.1</c:v>
                </c:pt>
                <c:pt idx="30">
                  <c:v>40.909999999999997</c:v>
                </c:pt>
                <c:pt idx="31">
                  <c:v>40.85</c:v>
                </c:pt>
                <c:pt idx="32">
                  <c:v>40.94</c:v>
                </c:pt>
                <c:pt idx="33">
                  <c:v>40.840000000000003</c:v>
                </c:pt>
                <c:pt idx="34">
                  <c:v>40.880000000000003</c:v>
                </c:pt>
                <c:pt idx="35">
                  <c:v>40.75</c:v>
                </c:pt>
                <c:pt idx="36">
                  <c:v>40.83</c:v>
                </c:pt>
                <c:pt idx="37">
                  <c:v>40.92</c:v>
                </c:pt>
                <c:pt idx="38">
                  <c:v>40.94</c:v>
                </c:pt>
                <c:pt idx="39">
                  <c:v>40.909999999999997</c:v>
                </c:pt>
                <c:pt idx="40">
                  <c:v>41</c:v>
                </c:pt>
                <c:pt idx="41">
                  <c:v>40.97</c:v>
                </c:pt>
                <c:pt idx="42">
                  <c:v>40.909999999999997</c:v>
                </c:pt>
                <c:pt idx="43">
                  <c:v>40.78</c:v>
                </c:pt>
                <c:pt idx="44">
                  <c:v>40.950000000000003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FB-4AEB-85AC-6C52A54B8123}"/>
            </c:ext>
          </c:extLst>
        </c:ser>
        <c:ser>
          <c:idx val="1"/>
          <c:order val="1"/>
          <c:tx>
            <c:strRef>
              <c:f>'Deus Racing team'!$D$18</c:f>
              <c:strCache>
                <c:ptCount val="1"/>
                <c:pt idx="0">
                  <c:v>Голубченко Саша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'Deus Racing team'!$B$19:$B$80</c:f>
              <c:numCache>
                <c:formatCode>General</c:formatCod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</c:numCache>
            </c:numRef>
          </c:cat>
          <c:val>
            <c:numRef>
              <c:f>'Deus Racing team'!$D$19:$D$80</c:f>
              <c:numCache>
                <c:formatCode>0.00</c:formatCode>
                <c:ptCount val="62"/>
                <c:pt idx="0">
                  <c:v>41.51</c:v>
                </c:pt>
                <c:pt idx="1">
                  <c:v>41.58</c:v>
                </c:pt>
                <c:pt idx="2">
                  <c:v>41.7</c:v>
                </c:pt>
                <c:pt idx="3">
                  <c:v>41.66</c:v>
                </c:pt>
                <c:pt idx="4">
                  <c:v>41.38</c:v>
                </c:pt>
                <c:pt idx="5">
                  <c:v>41.43</c:v>
                </c:pt>
                <c:pt idx="6">
                  <c:v>41.25</c:v>
                </c:pt>
                <c:pt idx="7">
                  <c:v>41.42</c:v>
                </c:pt>
                <c:pt idx="8">
                  <c:v>41.34</c:v>
                </c:pt>
                <c:pt idx="9">
                  <c:v>41.33</c:v>
                </c:pt>
                <c:pt idx="10">
                  <c:v>41.38</c:v>
                </c:pt>
                <c:pt idx="11">
                  <c:v>41.65</c:v>
                </c:pt>
                <c:pt idx="12">
                  <c:v>41.4</c:v>
                </c:pt>
                <c:pt idx="13">
                  <c:v>41.73</c:v>
                </c:pt>
                <c:pt idx="14">
                  <c:v>41.5</c:v>
                </c:pt>
                <c:pt idx="15">
                  <c:v>41.51</c:v>
                </c:pt>
                <c:pt idx="16">
                  <c:v>41.52</c:v>
                </c:pt>
                <c:pt idx="17">
                  <c:v>41.54</c:v>
                </c:pt>
                <c:pt idx="18">
                  <c:v>41.5</c:v>
                </c:pt>
                <c:pt idx="19">
                  <c:v>41.49</c:v>
                </c:pt>
                <c:pt idx="20">
                  <c:v>41.53</c:v>
                </c:pt>
                <c:pt idx="21">
                  <c:v>41.44</c:v>
                </c:pt>
                <c:pt idx="22">
                  <c:v>41.56</c:v>
                </c:pt>
                <c:pt idx="23">
                  <c:v>41.42</c:v>
                </c:pt>
                <c:pt idx="24">
                  <c:v>42.39</c:v>
                </c:pt>
                <c:pt idx="25">
                  <c:v>41.3</c:v>
                </c:pt>
                <c:pt idx="26">
                  <c:v>41.32</c:v>
                </c:pt>
                <c:pt idx="27">
                  <c:v>41.56</c:v>
                </c:pt>
                <c:pt idx="28">
                  <c:v>41.48</c:v>
                </c:pt>
                <c:pt idx="29">
                  <c:v>41.52</c:v>
                </c:pt>
                <c:pt idx="30">
                  <c:v>41.87</c:v>
                </c:pt>
                <c:pt idx="31">
                  <c:v>41.21</c:v>
                </c:pt>
                <c:pt idx="32">
                  <c:v>41.5</c:v>
                </c:pt>
                <c:pt idx="33">
                  <c:v>41.45</c:v>
                </c:pt>
                <c:pt idx="34">
                  <c:v>41.33</c:v>
                </c:pt>
                <c:pt idx="35">
                  <c:v>41.41</c:v>
                </c:pt>
                <c:pt idx="36">
                  <c:v>41.8</c:v>
                </c:pt>
                <c:pt idx="37">
                  <c:v>41.45</c:v>
                </c:pt>
                <c:pt idx="38">
                  <c:v>41.42</c:v>
                </c:pt>
                <c:pt idx="39">
                  <c:v>41.52</c:v>
                </c:pt>
                <c:pt idx="40">
                  <c:v>41.41</c:v>
                </c:pt>
                <c:pt idx="41">
                  <c:v>41.98</c:v>
                </c:pt>
                <c:pt idx="42">
                  <c:v>41.29</c:v>
                </c:pt>
                <c:pt idx="43">
                  <c:v>41.32</c:v>
                </c:pt>
                <c:pt idx="44">
                  <c:v>41.28</c:v>
                </c:pt>
                <c:pt idx="45">
                  <c:v>41.15</c:v>
                </c:pt>
                <c:pt idx="46">
                  <c:v>41.26</c:v>
                </c:pt>
                <c:pt idx="47">
                  <c:v>41.38</c:v>
                </c:pt>
                <c:pt idx="48">
                  <c:v>41.34</c:v>
                </c:pt>
                <c:pt idx="49">
                  <c:v>41.38</c:v>
                </c:pt>
                <c:pt idx="50">
                  <c:v>41.3</c:v>
                </c:pt>
                <c:pt idx="51">
                  <c:v>42.23</c:v>
                </c:pt>
                <c:pt idx="52">
                  <c:v>42.1</c:v>
                </c:pt>
                <c:pt idx="53">
                  <c:v>42.24</c:v>
                </c:pt>
                <c:pt idx="54">
                  <c:v>41.52</c:v>
                </c:pt>
                <c:pt idx="55">
                  <c:v>41.39</c:v>
                </c:pt>
                <c:pt idx="56">
                  <c:v>41.47</c:v>
                </c:pt>
                <c:pt idx="57" formatCode="General">
                  <c:v>41.42</c:v>
                </c:pt>
                <c:pt idx="58" formatCode="General">
                  <c:v>41.45</c:v>
                </c:pt>
                <c:pt idx="59" formatCode="General">
                  <c:v>41.46</c:v>
                </c:pt>
                <c:pt idx="60" formatCode="General">
                  <c:v>41.28</c:v>
                </c:pt>
                <c:pt idx="61" formatCode="General">
                  <c:v>41.57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FB-4AEB-85AC-6C52A54B8123}"/>
            </c:ext>
          </c:extLst>
        </c:ser>
        <c:ser>
          <c:idx val="2"/>
          <c:order val="2"/>
          <c:tx>
            <c:strRef>
              <c:f>'Deus Racing team'!$E$18</c:f>
              <c:strCache>
                <c:ptCount val="1"/>
                <c:pt idx="0">
                  <c:v>Пикулин Паша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'Deus Racing team'!$B$19:$B$80</c:f>
              <c:numCache>
                <c:formatCode>General</c:formatCod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</c:numCache>
            </c:numRef>
          </c:cat>
          <c:val>
            <c:numRef>
              <c:f>'Deus Racing team'!$E$19:$E$80</c:f>
              <c:numCache>
                <c:formatCode>0.00</c:formatCode>
                <c:ptCount val="62"/>
                <c:pt idx="0">
                  <c:v>41.26</c:v>
                </c:pt>
                <c:pt idx="1">
                  <c:v>41.12</c:v>
                </c:pt>
                <c:pt idx="2">
                  <c:v>41.06</c:v>
                </c:pt>
                <c:pt idx="3">
                  <c:v>42.58</c:v>
                </c:pt>
                <c:pt idx="4">
                  <c:v>41.18</c:v>
                </c:pt>
                <c:pt idx="5">
                  <c:v>41.06</c:v>
                </c:pt>
                <c:pt idx="6">
                  <c:v>41.01</c:v>
                </c:pt>
                <c:pt idx="7">
                  <c:v>40.76</c:v>
                </c:pt>
                <c:pt idx="8">
                  <c:v>40.880000000000003</c:v>
                </c:pt>
                <c:pt idx="9">
                  <c:v>41.25</c:v>
                </c:pt>
                <c:pt idx="10">
                  <c:v>41.1</c:v>
                </c:pt>
                <c:pt idx="11">
                  <c:v>40.9</c:v>
                </c:pt>
                <c:pt idx="12">
                  <c:v>41.09</c:v>
                </c:pt>
                <c:pt idx="13">
                  <c:v>40.99</c:v>
                </c:pt>
                <c:pt idx="14">
                  <c:v>41.08</c:v>
                </c:pt>
                <c:pt idx="15">
                  <c:v>41.04</c:v>
                </c:pt>
                <c:pt idx="16">
                  <c:v>41.04</c:v>
                </c:pt>
                <c:pt idx="17">
                  <c:v>41.07</c:v>
                </c:pt>
                <c:pt idx="18">
                  <c:v>41.29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FB-4AEB-85AC-6C52A54B8123}"/>
            </c:ext>
          </c:extLst>
        </c:ser>
        <c:ser>
          <c:idx val="3"/>
          <c:order val="3"/>
          <c:tx>
            <c:strRef>
              <c:f>'Deus Racing team'!$F$18</c:f>
              <c:strCache>
                <c:ptCount val="1"/>
                <c:pt idx="0">
                  <c:v>Голубченко Саша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'Deus Racing team'!$B$19:$B$80</c:f>
              <c:numCache>
                <c:formatCode>General</c:formatCod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</c:numCache>
            </c:numRef>
          </c:cat>
          <c:val>
            <c:numRef>
              <c:f>'Deus Racing team'!$F$19:$F$80</c:f>
              <c:numCache>
                <c:formatCode>0.00</c:formatCode>
                <c:ptCount val="62"/>
                <c:pt idx="0">
                  <c:v>41.47</c:v>
                </c:pt>
                <c:pt idx="1">
                  <c:v>41.36</c:v>
                </c:pt>
                <c:pt idx="2">
                  <c:v>41.98</c:v>
                </c:pt>
                <c:pt idx="3">
                  <c:v>41.35</c:v>
                </c:pt>
                <c:pt idx="4">
                  <c:v>41.48</c:v>
                </c:pt>
                <c:pt idx="5">
                  <c:v>41.42</c:v>
                </c:pt>
                <c:pt idx="6">
                  <c:v>41.27</c:v>
                </c:pt>
                <c:pt idx="7">
                  <c:v>41.35</c:v>
                </c:pt>
                <c:pt idx="8">
                  <c:v>41.34</c:v>
                </c:pt>
                <c:pt idx="9">
                  <c:v>41.25</c:v>
                </c:pt>
                <c:pt idx="10">
                  <c:v>41.35</c:v>
                </c:pt>
                <c:pt idx="11">
                  <c:v>41.18</c:v>
                </c:pt>
                <c:pt idx="12">
                  <c:v>41.47</c:v>
                </c:pt>
                <c:pt idx="13">
                  <c:v>41.52</c:v>
                </c:pt>
                <c:pt idx="14">
                  <c:v>41.28</c:v>
                </c:pt>
                <c:pt idx="15">
                  <c:v>41.2</c:v>
                </c:pt>
                <c:pt idx="16">
                  <c:v>41.34</c:v>
                </c:pt>
                <c:pt idx="17">
                  <c:v>41.14</c:v>
                </c:pt>
                <c:pt idx="18">
                  <c:v>42.1</c:v>
                </c:pt>
                <c:pt idx="19">
                  <c:v>41.43</c:v>
                </c:pt>
                <c:pt idx="20">
                  <c:v>41.19</c:v>
                </c:pt>
                <c:pt idx="21">
                  <c:v>41.3</c:v>
                </c:pt>
                <c:pt idx="22">
                  <c:v>41.33</c:v>
                </c:pt>
                <c:pt idx="23">
                  <c:v>41.35</c:v>
                </c:pt>
                <c:pt idx="24">
                  <c:v>41.27</c:v>
                </c:pt>
                <c:pt idx="25">
                  <c:v>41.16</c:v>
                </c:pt>
                <c:pt idx="26">
                  <c:v>41.35</c:v>
                </c:pt>
                <c:pt idx="27">
                  <c:v>41.34</c:v>
                </c:pt>
                <c:pt idx="28">
                  <c:v>41.61</c:v>
                </c:pt>
                <c:pt idx="29">
                  <c:v>41.73</c:v>
                </c:pt>
                <c:pt idx="30">
                  <c:v>41.52</c:v>
                </c:pt>
                <c:pt idx="31">
                  <c:v>41.31</c:v>
                </c:pt>
                <c:pt idx="32">
                  <c:v>41.22</c:v>
                </c:pt>
                <c:pt idx="33">
                  <c:v>41.48</c:v>
                </c:pt>
                <c:pt idx="34">
                  <c:v>41.26</c:v>
                </c:pt>
                <c:pt idx="35">
                  <c:v>41.21</c:v>
                </c:pt>
                <c:pt idx="36">
                  <c:v>41.4</c:v>
                </c:pt>
                <c:pt idx="37">
                  <c:v>41.38</c:v>
                </c:pt>
                <c:pt idx="38">
                  <c:v>41.41</c:v>
                </c:pt>
                <c:pt idx="39">
                  <c:v>41.48</c:v>
                </c:pt>
                <c:pt idx="40">
                  <c:v>41.53</c:v>
                </c:pt>
                <c:pt idx="41">
                  <c:v>41.22</c:v>
                </c:pt>
                <c:pt idx="42">
                  <c:v>41.44</c:v>
                </c:pt>
                <c:pt idx="43">
                  <c:v>41.33</c:v>
                </c:pt>
                <c:pt idx="44">
                  <c:v>41.12</c:v>
                </c:pt>
                <c:pt idx="45">
                  <c:v>41.36</c:v>
                </c:pt>
                <c:pt idx="46">
                  <c:v>41.12</c:v>
                </c:pt>
                <c:pt idx="47">
                  <c:v>41.29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3FB-4AEB-85AC-6C52A54B8123}"/>
            </c:ext>
          </c:extLst>
        </c:ser>
        <c:ser>
          <c:idx val="4"/>
          <c:order val="4"/>
          <c:tx>
            <c:strRef>
              <c:f>'Deus Racing team'!$G$18</c:f>
              <c:strCache>
                <c:ptCount val="1"/>
                <c:pt idx="0">
                  <c:v>Пикулин Паша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'Deus Racing team'!$B$19:$B$80</c:f>
              <c:numCache>
                <c:formatCode>General</c:formatCod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</c:numCache>
            </c:numRef>
          </c:cat>
          <c:val>
            <c:numRef>
              <c:f>'Deus Racing team'!$G$19:$G$80</c:f>
              <c:numCache>
                <c:formatCode>0.00</c:formatCode>
                <c:ptCount val="62"/>
                <c:pt idx="0">
                  <c:v>41.34</c:v>
                </c:pt>
                <c:pt idx="1">
                  <c:v>41.24</c:v>
                </c:pt>
                <c:pt idx="2">
                  <c:v>40.96</c:v>
                </c:pt>
                <c:pt idx="3">
                  <c:v>41.05</c:v>
                </c:pt>
                <c:pt idx="4">
                  <c:v>41.13</c:v>
                </c:pt>
                <c:pt idx="5">
                  <c:v>40.950000000000003</c:v>
                </c:pt>
                <c:pt idx="6">
                  <c:v>40.96</c:v>
                </c:pt>
                <c:pt idx="7">
                  <c:v>40.93</c:v>
                </c:pt>
                <c:pt idx="8">
                  <c:v>40.97</c:v>
                </c:pt>
                <c:pt idx="9">
                  <c:v>40.93</c:v>
                </c:pt>
                <c:pt idx="10">
                  <c:v>40.83</c:v>
                </c:pt>
                <c:pt idx="11">
                  <c:v>40.96</c:v>
                </c:pt>
                <c:pt idx="12">
                  <c:v>40.76</c:v>
                </c:pt>
                <c:pt idx="13">
                  <c:v>41.01</c:v>
                </c:pt>
                <c:pt idx="14">
                  <c:v>40.94</c:v>
                </c:pt>
                <c:pt idx="15">
                  <c:v>40.950000000000003</c:v>
                </c:pt>
                <c:pt idx="16">
                  <c:v>40.99</c:v>
                </c:pt>
                <c:pt idx="17">
                  <c:v>41.17</c:v>
                </c:pt>
                <c:pt idx="18">
                  <c:v>40.82</c:v>
                </c:pt>
                <c:pt idx="19">
                  <c:v>40.869999999999997</c:v>
                </c:pt>
                <c:pt idx="20">
                  <c:v>41</c:v>
                </c:pt>
                <c:pt idx="21">
                  <c:v>40.840000000000003</c:v>
                </c:pt>
                <c:pt idx="22">
                  <c:v>40.880000000000003</c:v>
                </c:pt>
                <c:pt idx="23">
                  <c:v>41.16</c:v>
                </c:pt>
                <c:pt idx="24">
                  <c:v>41.03</c:v>
                </c:pt>
                <c:pt idx="25">
                  <c:v>41.06</c:v>
                </c:pt>
                <c:pt idx="26">
                  <c:v>40.950000000000003</c:v>
                </c:pt>
                <c:pt idx="27">
                  <c:v>40.94</c:v>
                </c:pt>
                <c:pt idx="28">
                  <c:v>40.869999999999997</c:v>
                </c:pt>
                <c:pt idx="29">
                  <c:v>40.99</c:v>
                </c:pt>
                <c:pt idx="30">
                  <c:v>40.96</c:v>
                </c:pt>
                <c:pt idx="31">
                  <c:v>41.43</c:v>
                </c:pt>
                <c:pt idx="32">
                  <c:v>40.83</c:v>
                </c:pt>
                <c:pt idx="33">
                  <c:v>41.12</c:v>
                </c:pt>
                <c:pt idx="34">
                  <c:v>41.04</c:v>
                </c:pt>
                <c:pt idx="35">
                  <c:v>41.11</c:v>
                </c:pt>
                <c:pt idx="36">
                  <c:v>41.08</c:v>
                </c:pt>
                <c:pt idx="37">
                  <c:v>40.89</c:v>
                </c:pt>
                <c:pt idx="38">
                  <c:v>41.05</c:v>
                </c:pt>
              </c:numCache>
            </c:numRef>
          </c:val>
        </c:ser>
        <c:ser>
          <c:idx val="5"/>
          <c:order val="5"/>
          <c:tx>
            <c:strRef>
              <c:f>'Deus Racing team'!$H$18</c:f>
              <c:strCache>
                <c:ptCount val="1"/>
                <c:pt idx="0">
                  <c:v>Пикулин Паша</c:v>
                </c:pt>
              </c:strCache>
            </c:strRef>
          </c:tx>
          <c:spPr>
            <a:ln>
              <a:solidFill>
                <a:srgbClr val="FF9933"/>
              </a:solidFill>
            </a:ln>
          </c:spPr>
          <c:marker>
            <c:symbol val="none"/>
          </c:marker>
          <c:cat>
            <c:numRef>
              <c:f>'Deus Racing team'!$B$19:$B$80</c:f>
              <c:numCache>
                <c:formatCode>General</c:formatCode>
                <c:ptCount val="6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</c:numCache>
            </c:numRef>
          </c:cat>
          <c:val>
            <c:numRef>
              <c:f>'Deus Racing team'!$H$19:$H$80</c:f>
              <c:numCache>
                <c:formatCode>0.00</c:formatCode>
                <c:ptCount val="62"/>
                <c:pt idx="0">
                  <c:v>41.38</c:v>
                </c:pt>
                <c:pt idx="1">
                  <c:v>41.21</c:v>
                </c:pt>
                <c:pt idx="2">
                  <c:v>41.08</c:v>
                </c:pt>
                <c:pt idx="3">
                  <c:v>41.08</c:v>
                </c:pt>
                <c:pt idx="4">
                  <c:v>41.05</c:v>
                </c:pt>
                <c:pt idx="5">
                  <c:v>40.94</c:v>
                </c:pt>
                <c:pt idx="6">
                  <c:v>40.89</c:v>
                </c:pt>
                <c:pt idx="7">
                  <c:v>40.9</c:v>
                </c:pt>
                <c:pt idx="8">
                  <c:v>41.1</c:v>
                </c:pt>
                <c:pt idx="9">
                  <c:v>41.11</c:v>
                </c:pt>
                <c:pt idx="10">
                  <c:v>40.909999999999997</c:v>
                </c:pt>
                <c:pt idx="11">
                  <c:v>40.950000000000003</c:v>
                </c:pt>
                <c:pt idx="12">
                  <c:v>41.04</c:v>
                </c:pt>
                <c:pt idx="13">
                  <c:v>40.78</c:v>
                </c:pt>
                <c:pt idx="14">
                  <c:v>40.94</c:v>
                </c:pt>
                <c:pt idx="15">
                  <c:v>40.97</c:v>
                </c:pt>
                <c:pt idx="16">
                  <c:v>41</c:v>
                </c:pt>
                <c:pt idx="17">
                  <c:v>41.11</c:v>
                </c:pt>
                <c:pt idx="18">
                  <c:v>40.98</c:v>
                </c:pt>
                <c:pt idx="19">
                  <c:v>41.11</c:v>
                </c:pt>
                <c:pt idx="20">
                  <c:v>40.99</c:v>
                </c:pt>
                <c:pt idx="21">
                  <c:v>40.880000000000003</c:v>
                </c:pt>
                <c:pt idx="22">
                  <c:v>40.83</c:v>
                </c:pt>
                <c:pt idx="23">
                  <c:v>40.840000000000003</c:v>
                </c:pt>
                <c:pt idx="24">
                  <c:v>41.33</c:v>
                </c:pt>
                <c:pt idx="25">
                  <c:v>40.83</c:v>
                </c:pt>
                <c:pt idx="26">
                  <c:v>41.14</c:v>
                </c:pt>
                <c:pt idx="27">
                  <c:v>40.9</c:v>
                </c:pt>
                <c:pt idx="28">
                  <c:v>40.83</c:v>
                </c:pt>
                <c:pt idx="29">
                  <c:v>41.05</c:v>
                </c:pt>
                <c:pt idx="30">
                  <c:v>40.840000000000003</c:v>
                </c:pt>
                <c:pt idx="31">
                  <c:v>41</c:v>
                </c:pt>
              </c:numCache>
            </c:numRef>
          </c:val>
        </c:ser>
        <c:marker val="1"/>
        <c:axId val="102408192"/>
        <c:axId val="102409728"/>
      </c:lineChart>
      <c:catAx>
        <c:axId val="102408192"/>
        <c:scaling>
          <c:orientation val="minMax"/>
        </c:scaling>
        <c:axPos val="b"/>
        <c:numFmt formatCode="General" sourceLinked="1"/>
        <c:majorTickMark val="none"/>
        <c:tickLblPos val="nextTo"/>
        <c:crossAx val="102409728"/>
        <c:crosses val="autoZero"/>
        <c:auto val="1"/>
        <c:lblAlgn val="ctr"/>
        <c:lblOffset val="100"/>
      </c:catAx>
      <c:valAx>
        <c:axId val="102409728"/>
        <c:scaling>
          <c:orientation val="minMax"/>
          <c:max val="43"/>
          <c:min val="40"/>
        </c:scaling>
        <c:axPos val="l"/>
        <c:majorGridlines/>
        <c:numFmt formatCode="0.00" sourceLinked="1"/>
        <c:majorTickMark val="none"/>
        <c:tickLblPos val="nextTo"/>
        <c:spPr>
          <a:ln w="9525">
            <a:noFill/>
          </a:ln>
        </c:spPr>
        <c:crossAx val="102408192"/>
        <c:crosses val="autoZero"/>
        <c:crossBetween val="between"/>
        <c:majorUnit val="1"/>
      </c:valAx>
    </c:plotArea>
    <c:legend>
      <c:legendPos val="b"/>
    </c:legend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373"/>
          <c:y val="1.7743976179560302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К44!$C$18</c:f>
              <c:strCache>
                <c:ptCount val="1"/>
                <c:pt idx="0">
                  <c:v>Наум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К44!$B$19:$B$73</c:f>
              <c:numCache>
                <c:formatCode>General</c:formatCode>
                <c:ptCount val="5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</c:numCache>
            </c:numRef>
          </c:cat>
          <c:val>
            <c:numRef>
              <c:f>К44!$C$19:$C$73</c:f>
              <c:numCache>
                <c:formatCode>0.00</c:formatCode>
                <c:ptCount val="55"/>
                <c:pt idx="0">
                  <c:v>44.65</c:v>
                </c:pt>
                <c:pt idx="1">
                  <c:v>42.23</c:v>
                </c:pt>
                <c:pt idx="2">
                  <c:v>43.18</c:v>
                </c:pt>
                <c:pt idx="3">
                  <c:v>41.43</c:v>
                </c:pt>
                <c:pt idx="4">
                  <c:v>41.47</c:v>
                </c:pt>
                <c:pt idx="5">
                  <c:v>41.14</c:v>
                </c:pt>
                <c:pt idx="6">
                  <c:v>41.1</c:v>
                </c:pt>
                <c:pt idx="7">
                  <c:v>41.02</c:v>
                </c:pt>
                <c:pt idx="8">
                  <c:v>41.15</c:v>
                </c:pt>
                <c:pt idx="9">
                  <c:v>40.99</c:v>
                </c:pt>
                <c:pt idx="10">
                  <c:v>41.64</c:v>
                </c:pt>
                <c:pt idx="11">
                  <c:v>40.97</c:v>
                </c:pt>
                <c:pt idx="12">
                  <c:v>40.96</c:v>
                </c:pt>
                <c:pt idx="13">
                  <c:v>41.01</c:v>
                </c:pt>
                <c:pt idx="14">
                  <c:v>40.94</c:v>
                </c:pt>
                <c:pt idx="15">
                  <c:v>41</c:v>
                </c:pt>
                <c:pt idx="16">
                  <c:v>40.81</c:v>
                </c:pt>
                <c:pt idx="17">
                  <c:v>41.07</c:v>
                </c:pt>
                <c:pt idx="18">
                  <c:v>41.06</c:v>
                </c:pt>
                <c:pt idx="19">
                  <c:v>41.1</c:v>
                </c:pt>
                <c:pt idx="20">
                  <c:v>40.96</c:v>
                </c:pt>
                <c:pt idx="21">
                  <c:v>40.98</c:v>
                </c:pt>
                <c:pt idx="22">
                  <c:v>41.12</c:v>
                </c:pt>
                <c:pt idx="23">
                  <c:v>41.19</c:v>
                </c:pt>
                <c:pt idx="24">
                  <c:v>41.28</c:v>
                </c:pt>
                <c:pt idx="25">
                  <c:v>41.12</c:v>
                </c:pt>
                <c:pt idx="26">
                  <c:v>41.01</c:v>
                </c:pt>
                <c:pt idx="27">
                  <c:v>41.17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FB-4AEB-85AC-6C52A54B8123}"/>
            </c:ext>
          </c:extLst>
        </c:ser>
        <c:ser>
          <c:idx val="1"/>
          <c:order val="1"/>
          <c:tx>
            <c:strRef>
              <c:f>К44!$D$18</c:f>
              <c:strCache>
                <c:ptCount val="1"/>
                <c:pt idx="0">
                  <c:v>Якусик Дима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К44!$B$19:$B$73</c:f>
              <c:numCache>
                <c:formatCode>General</c:formatCode>
                <c:ptCount val="5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</c:numCache>
            </c:numRef>
          </c:cat>
          <c:val>
            <c:numRef>
              <c:f>К44!$D$19:$D$73</c:f>
              <c:numCache>
                <c:formatCode>0.00</c:formatCode>
                <c:ptCount val="55"/>
                <c:pt idx="0">
                  <c:v>42.01</c:v>
                </c:pt>
                <c:pt idx="1">
                  <c:v>41.98</c:v>
                </c:pt>
                <c:pt idx="2">
                  <c:v>41.84</c:v>
                </c:pt>
                <c:pt idx="3">
                  <c:v>41.58</c:v>
                </c:pt>
                <c:pt idx="4">
                  <c:v>41.58</c:v>
                </c:pt>
                <c:pt idx="5">
                  <c:v>41.52</c:v>
                </c:pt>
                <c:pt idx="6">
                  <c:v>41.51</c:v>
                </c:pt>
                <c:pt idx="7">
                  <c:v>41.66</c:v>
                </c:pt>
                <c:pt idx="8">
                  <c:v>41.7</c:v>
                </c:pt>
                <c:pt idx="9">
                  <c:v>41.63</c:v>
                </c:pt>
                <c:pt idx="10">
                  <c:v>41.52</c:v>
                </c:pt>
                <c:pt idx="11">
                  <c:v>41.49</c:v>
                </c:pt>
                <c:pt idx="12">
                  <c:v>41.56</c:v>
                </c:pt>
                <c:pt idx="13">
                  <c:v>41.78</c:v>
                </c:pt>
                <c:pt idx="14">
                  <c:v>41.71</c:v>
                </c:pt>
                <c:pt idx="15">
                  <c:v>41.7</c:v>
                </c:pt>
                <c:pt idx="16">
                  <c:v>41.68</c:v>
                </c:pt>
                <c:pt idx="17">
                  <c:v>41.42</c:v>
                </c:pt>
                <c:pt idx="18">
                  <c:v>41.54</c:v>
                </c:pt>
                <c:pt idx="19">
                  <c:v>41.48</c:v>
                </c:pt>
                <c:pt idx="20">
                  <c:v>41.39</c:v>
                </c:pt>
                <c:pt idx="21">
                  <c:v>41.42</c:v>
                </c:pt>
                <c:pt idx="22">
                  <c:v>41.32</c:v>
                </c:pt>
                <c:pt idx="23">
                  <c:v>41.5</c:v>
                </c:pt>
                <c:pt idx="24">
                  <c:v>41.4</c:v>
                </c:pt>
                <c:pt idx="25">
                  <c:v>41.7</c:v>
                </c:pt>
                <c:pt idx="26">
                  <c:v>42.19</c:v>
                </c:pt>
                <c:pt idx="27">
                  <c:v>41.33</c:v>
                </c:pt>
                <c:pt idx="28">
                  <c:v>41.37</c:v>
                </c:pt>
                <c:pt idx="29">
                  <c:v>41.42</c:v>
                </c:pt>
                <c:pt idx="30">
                  <c:v>41.36</c:v>
                </c:pt>
                <c:pt idx="31">
                  <c:v>41.59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FB-4AEB-85AC-6C52A54B8123}"/>
            </c:ext>
          </c:extLst>
        </c:ser>
        <c:ser>
          <c:idx val="2"/>
          <c:order val="2"/>
          <c:tx>
            <c:strRef>
              <c:f>К44!$E$18</c:f>
              <c:strCache>
                <c:ptCount val="1"/>
                <c:pt idx="0">
                  <c:v>Наум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К44!$B$19:$B$73</c:f>
              <c:numCache>
                <c:formatCode>General</c:formatCode>
                <c:ptCount val="5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</c:numCache>
            </c:numRef>
          </c:cat>
          <c:val>
            <c:numRef>
              <c:f>К44!$E$19:$E$73</c:f>
              <c:numCache>
                <c:formatCode>0.00</c:formatCode>
                <c:ptCount val="55"/>
                <c:pt idx="0">
                  <c:v>40.89</c:v>
                </c:pt>
                <c:pt idx="1">
                  <c:v>41.42</c:v>
                </c:pt>
                <c:pt idx="2">
                  <c:v>41.25</c:v>
                </c:pt>
                <c:pt idx="3">
                  <c:v>40.93</c:v>
                </c:pt>
                <c:pt idx="4">
                  <c:v>40.909999999999997</c:v>
                </c:pt>
                <c:pt idx="5">
                  <c:v>43.12</c:v>
                </c:pt>
                <c:pt idx="6">
                  <c:v>42.1</c:v>
                </c:pt>
                <c:pt idx="7">
                  <c:v>41.73</c:v>
                </c:pt>
                <c:pt idx="8">
                  <c:v>41.01</c:v>
                </c:pt>
                <c:pt idx="9">
                  <c:v>40.93</c:v>
                </c:pt>
                <c:pt idx="10">
                  <c:v>40.71</c:v>
                </c:pt>
                <c:pt idx="11">
                  <c:v>40.96</c:v>
                </c:pt>
                <c:pt idx="12">
                  <c:v>40.97</c:v>
                </c:pt>
                <c:pt idx="13">
                  <c:v>41.37</c:v>
                </c:pt>
                <c:pt idx="14">
                  <c:v>40.98</c:v>
                </c:pt>
                <c:pt idx="15">
                  <c:v>41.09</c:v>
                </c:pt>
                <c:pt idx="16">
                  <c:v>41.02</c:v>
                </c:pt>
                <c:pt idx="17">
                  <c:v>41.1</c:v>
                </c:pt>
                <c:pt idx="18">
                  <c:v>40.82</c:v>
                </c:pt>
                <c:pt idx="19">
                  <c:v>41.02</c:v>
                </c:pt>
                <c:pt idx="20">
                  <c:v>40.99</c:v>
                </c:pt>
                <c:pt idx="21">
                  <c:v>40.880000000000003</c:v>
                </c:pt>
                <c:pt idx="22">
                  <c:v>41.03</c:v>
                </c:pt>
                <c:pt idx="23">
                  <c:v>41.12</c:v>
                </c:pt>
                <c:pt idx="24">
                  <c:v>41</c:v>
                </c:pt>
                <c:pt idx="25">
                  <c:v>40.96</c:v>
                </c:pt>
                <c:pt idx="26">
                  <c:v>40.81</c:v>
                </c:pt>
                <c:pt idx="27">
                  <c:v>41.02</c:v>
                </c:pt>
                <c:pt idx="28">
                  <c:v>40.799999999999997</c:v>
                </c:pt>
                <c:pt idx="29">
                  <c:v>40.83</c:v>
                </c:pt>
                <c:pt idx="30">
                  <c:v>40.86</c:v>
                </c:pt>
                <c:pt idx="31">
                  <c:v>40.97</c:v>
                </c:pt>
                <c:pt idx="32">
                  <c:v>40.86</c:v>
                </c:pt>
                <c:pt idx="33">
                  <c:v>41.08</c:v>
                </c:pt>
                <c:pt idx="34">
                  <c:v>41.03</c:v>
                </c:pt>
                <c:pt idx="35">
                  <c:v>40.9</c:v>
                </c:pt>
                <c:pt idx="36">
                  <c:v>40.909999999999997</c:v>
                </c:pt>
                <c:pt idx="37">
                  <c:v>41.01</c:v>
                </c:pt>
                <c:pt idx="38">
                  <c:v>41.01</c:v>
                </c:pt>
                <c:pt idx="39">
                  <c:v>41.29</c:v>
                </c:pt>
                <c:pt idx="40">
                  <c:v>41</c:v>
                </c:pt>
                <c:pt idx="41">
                  <c:v>41.07</c:v>
                </c:pt>
                <c:pt idx="42">
                  <c:v>41.16</c:v>
                </c:pt>
                <c:pt idx="43">
                  <c:v>40.89</c:v>
                </c:pt>
                <c:pt idx="44">
                  <c:v>40.840000000000003</c:v>
                </c:pt>
                <c:pt idx="45">
                  <c:v>41.28</c:v>
                </c:pt>
                <c:pt idx="46">
                  <c:v>40.880000000000003</c:v>
                </c:pt>
                <c:pt idx="47">
                  <c:v>40.93</c:v>
                </c:pt>
                <c:pt idx="48">
                  <c:v>41.02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FB-4AEB-85AC-6C52A54B8123}"/>
            </c:ext>
          </c:extLst>
        </c:ser>
        <c:ser>
          <c:idx val="3"/>
          <c:order val="3"/>
          <c:tx>
            <c:strRef>
              <c:f>К44!$F$18</c:f>
              <c:strCache>
                <c:ptCount val="1"/>
                <c:pt idx="0">
                  <c:v>Наум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К44!$B$19:$B$73</c:f>
              <c:numCache>
                <c:formatCode>General</c:formatCode>
                <c:ptCount val="5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</c:numCache>
            </c:numRef>
          </c:cat>
          <c:val>
            <c:numRef>
              <c:f>К44!$F$19:$F$73</c:f>
              <c:numCache>
                <c:formatCode>0.00</c:formatCode>
                <c:ptCount val="55"/>
                <c:pt idx="0">
                  <c:v>41.47</c:v>
                </c:pt>
                <c:pt idx="1">
                  <c:v>41.13</c:v>
                </c:pt>
                <c:pt idx="2">
                  <c:v>41.33</c:v>
                </c:pt>
                <c:pt idx="3">
                  <c:v>41.26</c:v>
                </c:pt>
                <c:pt idx="4">
                  <c:v>41.15</c:v>
                </c:pt>
                <c:pt idx="5">
                  <c:v>41</c:v>
                </c:pt>
                <c:pt idx="6">
                  <c:v>41.13</c:v>
                </c:pt>
                <c:pt idx="7">
                  <c:v>41.26</c:v>
                </c:pt>
                <c:pt idx="8">
                  <c:v>41.35</c:v>
                </c:pt>
                <c:pt idx="9">
                  <c:v>41.2</c:v>
                </c:pt>
                <c:pt idx="10">
                  <c:v>41.1</c:v>
                </c:pt>
                <c:pt idx="11">
                  <c:v>41.29</c:v>
                </c:pt>
                <c:pt idx="12">
                  <c:v>41.2</c:v>
                </c:pt>
                <c:pt idx="13">
                  <c:v>41.21</c:v>
                </c:pt>
                <c:pt idx="14">
                  <c:v>41.28</c:v>
                </c:pt>
                <c:pt idx="15">
                  <c:v>41</c:v>
                </c:pt>
                <c:pt idx="16">
                  <c:v>41.03</c:v>
                </c:pt>
                <c:pt idx="17">
                  <c:v>41.18</c:v>
                </c:pt>
                <c:pt idx="18">
                  <c:v>40.950000000000003</c:v>
                </c:pt>
                <c:pt idx="19">
                  <c:v>41.01</c:v>
                </c:pt>
                <c:pt idx="20">
                  <c:v>41.05</c:v>
                </c:pt>
                <c:pt idx="21">
                  <c:v>40.98</c:v>
                </c:pt>
                <c:pt idx="22">
                  <c:v>40.97</c:v>
                </c:pt>
                <c:pt idx="23">
                  <c:v>41.13</c:v>
                </c:pt>
                <c:pt idx="24">
                  <c:v>41.12</c:v>
                </c:pt>
                <c:pt idx="25">
                  <c:v>40.96</c:v>
                </c:pt>
                <c:pt idx="26">
                  <c:v>41.48</c:v>
                </c:pt>
                <c:pt idx="27">
                  <c:v>41.21</c:v>
                </c:pt>
                <c:pt idx="28">
                  <c:v>41.16</c:v>
                </c:pt>
                <c:pt idx="29">
                  <c:v>41.29</c:v>
                </c:pt>
                <c:pt idx="30">
                  <c:v>41.47</c:v>
                </c:pt>
                <c:pt idx="31">
                  <c:v>41.03</c:v>
                </c:pt>
                <c:pt idx="32">
                  <c:v>41.11</c:v>
                </c:pt>
                <c:pt idx="33">
                  <c:v>41.06</c:v>
                </c:pt>
                <c:pt idx="34">
                  <c:v>40.99</c:v>
                </c:pt>
                <c:pt idx="35">
                  <c:v>41.4</c:v>
                </c:pt>
                <c:pt idx="36">
                  <c:v>41.17</c:v>
                </c:pt>
                <c:pt idx="37">
                  <c:v>40.96</c:v>
                </c:pt>
                <c:pt idx="38">
                  <c:v>40.92</c:v>
                </c:pt>
                <c:pt idx="39">
                  <c:v>41.09</c:v>
                </c:pt>
                <c:pt idx="40">
                  <c:v>41.1</c:v>
                </c:pt>
                <c:pt idx="41">
                  <c:v>41.18</c:v>
                </c:pt>
                <c:pt idx="42">
                  <c:v>41.56</c:v>
                </c:pt>
                <c:pt idx="43">
                  <c:v>41.11</c:v>
                </c:pt>
                <c:pt idx="44">
                  <c:v>41.32</c:v>
                </c:pt>
                <c:pt idx="45">
                  <c:v>40.98</c:v>
                </c:pt>
                <c:pt idx="46">
                  <c:v>41.05</c:v>
                </c:pt>
                <c:pt idx="47">
                  <c:v>41.68</c:v>
                </c:pt>
                <c:pt idx="48">
                  <c:v>41.06</c:v>
                </c:pt>
                <c:pt idx="49">
                  <c:v>41.11</c:v>
                </c:pt>
                <c:pt idx="50">
                  <c:v>41.36</c:v>
                </c:pt>
                <c:pt idx="51">
                  <c:v>41.4</c:v>
                </c:pt>
                <c:pt idx="52">
                  <c:v>41.35</c:v>
                </c:pt>
                <c:pt idx="53">
                  <c:v>41.4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3FB-4AEB-85AC-6C52A54B8123}"/>
            </c:ext>
          </c:extLst>
        </c:ser>
        <c:ser>
          <c:idx val="4"/>
          <c:order val="4"/>
          <c:tx>
            <c:strRef>
              <c:f>К44!$G$18</c:f>
              <c:strCache>
                <c:ptCount val="1"/>
                <c:pt idx="0">
                  <c:v>Якусик Дима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К44!$B$19:$B$73</c:f>
              <c:numCache>
                <c:formatCode>General</c:formatCode>
                <c:ptCount val="5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</c:numCache>
            </c:numRef>
          </c:cat>
          <c:val>
            <c:numRef>
              <c:f>К44!$G$19:$G$73</c:f>
              <c:numCache>
                <c:formatCode>0.00</c:formatCode>
                <c:ptCount val="55"/>
                <c:pt idx="0">
                  <c:v>42.19</c:v>
                </c:pt>
                <c:pt idx="1">
                  <c:v>42.01</c:v>
                </c:pt>
                <c:pt idx="2">
                  <c:v>41.96</c:v>
                </c:pt>
                <c:pt idx="3">
                  <c:v>42.04</c:v>
                </c:pt>
                <c:pt idx="4">
                  <c:v>41.8</c:v>
                </c:pt>
                <c:pt idx="5">
                  <c:v>41.72</c:v>
                </c:pt>
                <c:pt idx="6">
                  <c:v>41.96</c:v>
                </c:pt>
                <c:pt idx="7">
                  <c:v>41.67</c:v>
                </c:pt>
                <c:pt idx="8">
                  <c:v>41.85</c:v>
                </c:pt>
                <c:pt idx="9">
                  <c:v>42.45</c:v>
                </c:pt>
                <c:pt idx="10">
                  <c:v>41.99</c:v>
                </c:pt>
                <c:pt idx="11">
                  <c:v>42.14</c:v>
                </c:pt>
                <c:pt idx="12">
                  <c:v>41.61</c:v>
                </c:pt>
                <c:pt idx="13">
                  <c:v>42.97</c:v>
                </c:pt>
                <c:pt idx="14">
                  <c:v>41.46</c:v>
                </c:pt>
                <c:pt idx="15">
                  <c:v>41.7</c:v>
                </c:pt>
                <c:pt idx="16">
                  <c:v>41.45</c:v>
                </c:pt>
                <c:pt idx="17">
                  <c:v>41.52</c:v>
                </c:pt>
                <c:pt idx="18">
                  <c:v>41.44</c:v>
                </c:pt>
                <c:pt idx="19">
                  <c:v>41.42</c:v>
                </c:pt>
                <c:pt idx="20">
                  <c:v>41.5</c:v>
                </c:pt>
                <c:pt idx="21">
                  <c:v>41.4</c:v>
                </c:pt>
                <c:pt idx="22">
                  <c:v>41.47</c:v>
                </c:pt>
                <c:pt idx="23">
                  <c:v>41.51</c:v>
                </c:pt>
                <c:pt idx="24">
                  <c:v>41.52</c:v>
                </c:pt>
                <c:pt idx="25">
                  <c:v>41.7</c:v>
                </c:pt>
                <c:pt idx="26">
                  <c:v>41.61</c:v>
                </c:pt>
              </c:numCache>
            </c:numRef>
          </c:val>
        </c:ser>
        <c:ser>
          <c:idx val="5"/>
          <c:order val="5"/>
          <c:tx>
            <c:strRef>
              <c:f>К44!$H$18</c:f>
              <c:strCache>
                <c:ptCount val="1"/>
                <c:pt idx="0">
                  <c:v>Якусик Дима</c:v>
                </c:pt>
              </c:strCache>
            </c:strRef>
          </c:tx>
          <c:spPr>
            <a:ln>
              <a:solidFill>
                <a:srgbClr val="FF9933"/>
              </a:solidFill>
            </a:ln>
          </c:spPr>
          <c:marker>
            <c:symbol val="none"/>
          </c:marker>
          <c:cat>
            <c:numRef>
              <c:f>К44!$B$19:$B$73</c:f>
              <c:numCache>
                <c:formatCode>General</c:formatCode>
                <c:ptCount val="5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</c:numCache>
            </c:numRef>
          </c:cat>
          <c:val>
            <c:numRef>
              <c:f>К44!$H$19:$H$73</c:f>
              <c:numCache>
                <c:formatCode>0.00</c:formatCode>
                <c:ptCount val="55"/>
                <c:pt idx="0">
                  <c:v>41.53</c:v>
                </c:pt>
                <c:pt idx="1">
                  <c:v>41.66</c:v>
                </c:pt>
                <c:pt idx="2">
                  <c:v>41.17</c:v>
                </c:pt>
                <c:pt idx="3">
                  <c:v>41.37</c:v>
                </c:pt>
                <c:pt idx="4">
                  <c:v>41.37</c:v>
                </c:pt>
                <c:pt idx="5">
                  <c:v>41.27</c:v>
                </c:pt>
                <c:pt idx="6">
                  <c:v>41.14</c:v>
                </c:pt>
                <c:pt idx="7">
                  <c:v>41.08</c:v>
                </c:pt>
                <c:pt idx="8">
                  <c:v>41.26</c:v>
                </c:pt>
                <c:pt idx="9">
                  <c:v>41.19</c:v>
                </c:pt>
                <c:pt idx="10">
                  <c:v>41.31</c:v>
                </c:pt>
                <c:pt idx="11">
                  <c:v>41.91</c:v>
                </c:pt>
                <c:pt idx="12">
                  <c:v>41.22</c:v>
                </c:pt>
                <c:pt idx="13">
                  <c:v>41.68</c:v>
                </c:pt>
                <c:pt idx="14">
                  <c:v>41.36</c:v>
                </c:pt>
                <c:pt idx="15">
                  <c:v>41.16</c:v>
                </c:pt>
                <c:pt idx="16">
                  <c:v>41.14</c:v>
                </c:pt>
                <c:pt idx="17">
                  <c:v>41.31</c:v>
                </c:pt>
                <c:pt idx="18">
                  <c:v>41.76</c:v>
                </c:pt>
                <c:pt idx="19">
                  <c:v>41.42</c:v>
                </c:pt>
                <c:pt idx="20">
                  <c:v>41.3</c:v>
                </c:pt>
                <c:pt idx="21">
                  <c:v>41.33</c:v>
                </c:pt>
                <c:pt idx="22">
                  <c:v>41.16</c:v>
                </c:pt>
                <c:pt idx="23">
                  <c:v>41.22</c:v>
                </c:pt>
                <c:pt idx="24">
                  <c:v>41.63</c:v>
                </c:pt>
                <c:pt idx="25">
                  <c:v>41.31</c:v>
                </c:pt>
                <c:pt idx="26">
                  <c:v>41.22</c:v>
                </c:pt>
                <c:pt idx="27">
                  <c:v>41.68</c:v>
                </c:pt>
                <c:pt idx="28">
                  <c:v>41.55</c:v>
                </c:pt>
                <c:pt idx="29">
                  <c:v>41.26</c:v>
                </c:pt>
                <c:pt idx="30">
                  <c:v>41.48</c:v>
                </c:pt>
                <c:pt idx="31">
                  <c:v>41.68</c:v>
                </c:pt>
                <c:pt idx="32">
                  <c:v>41.23</c:v>
                </c:pt>
                <c:pt idx="33">
                  <c:v>41.24</c:v>
                </c:pt>
                <c:pt idx="34">
                  <c:v>41.3</c:v>
                </c:pt>
                <c:pt idx="35">
                  <c:v>41.32</c:v>
                </c:pt>
                <c:pt idx="36">
                  <c:v>41.32</c:v>
                </c:pt>
                <c:pt idx="37">
                  <c:v>41.25</c:v>
                </c:pt>
                <c:pt idx="38">
                  <c:v>41.4</c:v>
                </c:pt>
                <c:pt idx="39">
                  <c:v>41.33</c:v>
                </c:pt>
                <c:pt idx="40">
                  <c:v>41.23</c:v>
                </c:pt>
                <c:pt idx="41">
                  <c:v>41.52</c:v>
                </c:pt>
                <c:pt idx="42">
                  <c:v>41.16</c:v>
                </c:pt>
                <c:pt idx="43">
                  <c:v>41.27</c:v>
                </c:pt>
                <c:pt idx="44">
                  <c:v>41.14</c:v>
                </c:pt>
                <c:pt idx="45">
                  <c:v>41.24</c:v>
                </c:pt>
                <c:pt idx="46">
                  <c:v>41.26</c:v>
                </c:pt>
                <c:pt idx="47">
                  <c:v>41.5</c:v>
                </c:pt>
                <c:pt idx="48">
                  <c:v>41.33</c:v>
                </c:pt>
                <c:pt idx="49">
                  <c:v>41.34</c:v>
                </c:pt>
                <c:pt idx="50">
                  <c:v>41.21</c:v>
                </c:pt>
                <c:pt idx="51">
                  <c:v>41.26</c:v>
                </c:pt>
                <c:pt idx="52">
                  <c:v>41.39</c:v>
                </c:pt>
                <c:pt idx="53">
                  <c:v>41.49</c:v>
                </c:pt>
                <c:pt idx="54">
                  <c:v>41.12</c:v>
                </c:pt>
              </c:numCache>
            </c:numRef>
          </c:val>
        </c:ser>
        <c:marker val="1"/>
        <c:axId val="130246528"/>
        <c:axId val="130248064"/>
      </c:lineChart>
      <c:catAx>
        <c:axId val="130246528"/>
        <c:scaling>
          <c:orientation val="minMax"/>
        </c:scaling>
        <c:axPos val="b"/>
        <c:numFmt formatCode="General" sourceLinked="1"/>
        <c:majorTickMark val="none"/>
        <c:tickLblPos val="nextTo"/>
        <c:crossAx val="130248064"/>
        <c:crosses val="autoZero"/>
        <c:auto val="1"/>
        <c:lblAlgn val="ctr"/>
        <c:lblOffset val="100"/>
      </c:catAx>
      <c:valAx>
        <c:axId val="130248064"/>
        <c:scaling>
          <c:orientation val="minMax"/>
          <c:max val="43"/>
          <c:min val="40"/>
        </c:scaling>
        <c:axPos val="l"/>
        <c:majorGridlines/>
        <c:numFmt formatCode="0.00" sourceLinked="1"/>
        <c:majorTickMark val="none"/>
        <c:tickLblPos val="nextTo"/>
        <c:spPr>
          <a:ln w="9525">
            <a:noFill/>
          </a:ln>
        </c:spPr>
        <c:crossAx val="130246528"/>
        <c:crosses val="autoZero"/>
        <c:crossBetween val="between"/>
        <c:majorUnit val="1"/>
      </c:valAx>
    </c:plotArea>
    <c:legend>
      <c:legendPos val="b"/>
    </c:legend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362"/>
          <c:y val="1.7743976179560302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'Hurricane racing team'!$C$18</c:f>
              <c:strCache>
                <c:ptCount val="1"/>
                <c:pt idx="0">
                  <c:v>Стоцкий Андрей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'Hurricane racing team'!$B$19:$B$77</c:f>
              <c:numCache>
                <c:formatCode>General</c:formatCod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</c:numCache>
            </c:numRef>
          </c:cat>
          <c:val>
            <c:numRef>
              <c:f>'Hurricane racing team'!$C$19:$C$77</c:f>
              <c:numCache>
                <c:formatCode>0.00</c:formatCode>
                <c:ptCount val="59"/>
                <c:pt idx="0">
                  <c:v>43.45</c:v>
                </c:pt>
                <c:pt idx="1">
                  <c:v>41.48</c:v>
                </c:pt>
                <c:pt idx="2">
                  <c:v>41.46</c:v>
                </c:pt>
                <c:pt idx="3">
                  <c:v>41.18</c:v>
                </c:pt>
                <c:pt idx="4">
                  <c:v>41.32</c:v>
                </c:pt>
                <c:pt idx="5">
                  <c:v>41.34</c:v>
                </c:pt>
                <c:pt idx="6">
                  <c:v>41.24</c:v>
                </c:pt>
                <c:pt idx="7">
                  <c:v>41.42</c:v>
                </c:pt>
                <c:pt idx="8">
                  <c:v>41.1</c:v>
                </c:pt>
                <c:pt idx="9">
                  <c:v>41.24</c:v>
                </c:pt>
                <c:pt idx="10">
                  <c:v>41.26</c:v>
                </c:pt>
                <c:pt idx="11">
                  <c:v>41.31</c:v>
                </c:pt>
                <c:pt idx="12">
                  <c:v>41.12</c:v>
                </c:pt>
                <c:pt idx="13">
                  <c:v>41.41</c:v>
                </c:pt>
                <c:pt idx="14">
                  <c:v>41.45</c:v>
                </c:pt>
                <c:pt idx="15">
                  <c:v>41.39</c:v>
                </c:pt>
                <c:pt idx="16">
                  <c:v>41.12</c:v>
                </c:pt>
                <c:pt idx="17">
                  <c:v>41.3</c:v>
                </c:pt>
                <c:pt idx="18">
                  <c:v>41.43</c:v>
                </c:pt>
                <c:pt idx="19">
                  <c:v>41.47</c:v>
                </c:pt>
                <c:pt idx="20">
                  <c:v>41.32</c:v>
                </c:pt>
                <c:pt idx="21">
                  <c:v>41.14</c:v>
                </c:pt>
                <c:pt idx="22">
                  <c:v>41.26</c:v>
                </c:pt>
                <c:pt idx="23">
                  <c:v>41.36</c:v>
                </c:pt>
                <c:pt idx="24">
                  <c:v>41.2</c:v>
                </c:pt>
                <c:pt idx="25">
                  <c:v>41.5</c:v>
                </c:pt>
                <c:pt idx="26">
                  <c:v>41.63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FB-4AEB-85AC-6C52A54B8123}"/>
            </c:ext>
          </c:extLst>
        </c:ser>
        <c:ser>
          <c:idx val="1"/>
          <c:order val="1"/>
          <c:tx>
            <c:strRef>
              <c:f>'Hurricane racing team'!$D$18</c:f>
              <c:strCache>
                <c:ptCount val="1"/>
                <c:pt idx="0">
                  <c:v>Тыщенко Миша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'Hurricane racing team'!$B$19:$B$77</c:f>
              <c:numCache>
                <c:formatCode>General</c:formatCod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</c:numCache>
            </c:numRef>
          </c:cat>
          <c:val>
            <c:numRef>
              <c:f>'Hurricane racing team'!$D$19:$D$77</c:f>
              <c:numCache>
                <c:formatCode>0.00</c:formatCode>
                <c:ptCount val="59"/>
                <c:pt idx="0">
                  <c:v>41.9</c:v>
                </c:pt>
                <c:pt idx="1">
                  <c:v>41.25</c:v>
                </c:pt>
                <c:pt idx="2">
                  <c:v>41.31</c:v>
                </c:pt>
                <c:pt idx="3">
                  <c:v>41.12</c:v>
                </c:pt>
                <c:pt idx="4">
                  <c:v>40.98</c:v>
                </c:pt>
                <c:pt idx="5">
                  <c:v>40.950000000000003</c:v>
                </c:pt>
                <c:pt idx="6">
                  <c:v>41.12</c:v>
                </c:pt>
                <c:pt idx="7">
                  <c:v>41.11</c:v>
                </c:pt>
                <c:pt idx="8">
                  <c:v>41.18</c:v>
                </c:pt>
                <c:pt idx="9">
                  <c:v>41.12</c:v>
                </c:pt>
                <c:pt idx="10">
                  <c:v>41</c:v>
                </c:pt>
                <c:pt idx="11">
                  <c:v>41.16</c:v>
                </c:pt>
                <c:pt idx="12">
                  <c:v>40.909999999999997</c:v>
                </c:pt>
                <c:pt idx="13">
                  <c:v>41.33</c:v>
                </c:pt>
                <c:pt idx="14">
                  <c:v>41.15</c:v>
                </c:pt>
                <c:pt idx="15">
                  <c:v>41.28</c:v>
                </c:pt>
                <c:pt idx="16">
                  <c:v>41.19</c:v>
                </c:pt>
                <c:pt idx="17">
                  <c:v>41.55</c:v>
                </c:pt>
                <c:pt idx="18">
                  <c:v>41.12</c:v>
                </c:pt>
                <c:pt idx="19">
                  <c:v>40.96</c:v>
                </c:pt>
                <c:pt idx="20">
                  <c:v>41.02</c:v>
                </c:pt>
                <c:pt idx="21">
                  <c:v>41.01</c:v>
                </c:pt>
                <c:pt idx="22">
                  <c:v>41.19</c:v>
                </c:pt>
                <c:pt idx="23">
                  <c:v>40.93</c:v>
                </c:pt>
                <c:pt idx="24">
                  <c:v>41.07</c:v>
                </c:pt>
                <c:pt idx="25">
                  <c:v>41.2</c:v>
                </c:pt>
                <c:pt idx="26">
                  <c:v>40.9</c:v>
                </c:pt>
                <c:pt idx="27">
                  <c:v>41.14</c:v>
                </c:pt>
                <c:pt idx="28">
                  <c:v>41.15</c:v>
                </c:pt>
                <c:pt idx="29">
                  <c:v>41.4</c:v>
                </c:pt>
                <c:pt idx="30">
                  <c:v>41.08</c:v>
                </c:pt>
                <c:pt idx="31">
                  <c:v>41.03</c:v>
                </c:pt>
                <c:pt idx="32">
                  <c:v>41.02</c:v>
                </c:pt>
                <c:pt idx="33">
                  <c:v>41.07</c:v>
                </c:pt>
                <c:pt idx="34">
                  <c:v>41.13</c:v>
                </c:pt>
                <c:pt idx="35">
                  <c:v>40.94</c:v>
                </c:pt>
                <c:pt idx="36">
                  <c:v>41.88</c:v>
                </c:pt>
                <c:pt idx="37">
                  <c:v>40.92</c:v>
                </c:pt>
                <c:pt idx="38">
                  <c:v>42.51</c:v>
                </c:pt>
                <c:pt idx="39">
                  <c:v>41.16</c:v>
                </c:pt>
                <c:pt idx="40">
                  <c:v>41.1</c:v>
                </c:pt>
                <c:pt idx="41">
                  <c:v>41.07</c:v>
                </c:pt>
                <c:pt idx="42">
                  <c:v>42.56</c:v>
                </c:pt>
                <c:pt idx="43">
                  <c:v>42.09</c:v>
                </c:pt>
                <c:pt idx="44">
                  <c:v>41.86</c:v>
                </c:pt>
                <c:pt idx="45">
                  <c:v>41.64</c:v>
                </c:pt>
                <c:pt idx="46">
                  <c:v>41.13</c:v>
                </c:pt>
                <c:pt idx="47">
                  <c:v>41.4</c:v>
                </c:pt>
                <c:pt idx="48">
                  <c:v>41.45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FB-4AEB-85AC-6C52A54B8123}"/>
            </c:ext>
          </c:extLst>
        </c:ser>
        <c:ser>
          <c:idx val="2"/>
          <c:order val="2"/>
          <c:tx>
            <c:strRef>
              <c:f>'Hurricane racing team'!$E$18</c:f>
              <c:strCache>
                <c:ptCount val="1"/>
                <c:pt idx="0">
                  <c:v>Стоцкий Андрей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'Hurricane racing team'!$B$19:$B$77</c:f>
              <c:numCache>
                <c:formatCode>General</c:formatCod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</c:numCache>
            </c:numRef>
          </c:cat>
          <c:val>
            <c:numRef>
              <c:f>'Hurricane racing team'!$E$19:$E$77</c:f>
              <c:numCache>
                <c:formatCode>0.00</c:formatCode>
                <c:ptCount val="59"/>
                <c:pt idx="0">
                  <c:v>41.19</c:v>
                </c:pt>
                <c:pt idx="1">
                  <c:v>41.76</c:v>
                </c:pt>
                <c:pt idx="2">
                  <c:v>41.27</c:v>
                </c:pt>
                <c:pt idx="3">
                  <c:v>41.55</c:v>
                </c:pt>
                <c:pt idx="4">
                  <c:v>42.08</c:v>
                </c:pt>
                <c:pt idx="5">
                  <c:v>41.29</c:v>
                </c:pt>
                <c:pt idx="6">
                  <c:v>41.58</c:v>
                </c:pt>
                <c:pt idx="7">
                  <c:v>41.59</c:v>
                </c:pt>
                <c:pt idx="8">
                  <c:v>41.28</c:v>
                </c:pt>
                <c:pt idx="9">
                  <c:v>41.43</c:v>
                </c:pt>
                <c:pt idx="10">
                  <c:v>41.6</c:v>
                </c:pt>
                <c:pt idx="11">
                  <c:v>41.5</c:v>
                </c:pt>
                <c:pt idx="12">
                  <c:v>41.4</c:v>
                </c:pt>
                <c:pt idx="13">
                  <c:v>41.36</c:v>
                </c:pt>
                <c:pt idx="14">
                  <c:v>41.46</c:v>
                </c:pt>
                <c:pt idx="15">
                  <c:v>41.22</c:v>
                </c:pt>
                <c:pt idx="16">
                  <c:v>41.54</c:v>
                </c:pt>
                <c:pt idx="17">
                  <c:v>41.5</c:v>
                </c:pt>
                <c:pt idx="18">
                  <c:v>41.63</c:v>
                </c:pt>
                <c:pt idx="19">
                  <c:v>41.46</c:v>
                </c:pt>
                <c:pt idx="20">
                  <c:v>41.33</c:v>
                </c:pt>
                <c:pt idx="21">
                  <c:v>41.48</c:v>
                </c:pt>
                <c:pt idx="22">
                  <c:v>41.32</c:v>
                </c:pt>
                <c:pt idx="23">
                  <c:v>41.52</c:v>
                </c:pt>
                <c:pt idx="24">
                  <c:v>41.54</c:v>
                </c:pt>
                <c:pt idx="25">
                  <c:v>41.38</c:v>
                </c:pt>
                <c:pt idx="26">
                  <c:v>41.34</c:v>
                </c:pt>
                <c:pt idx="27">
                  <c:v>41.6</c:v>
                </c:pt>
                <c:pt idx="28">
                  <c:v>41.46</c:v>
                </c:pt>
                <c:pt idx="29">
                  <c:v>41.63</c:v>
                </c:pt>
                <c:pt idx="30">
                  <c:v>41.23</c:v>
                </c:pt>
                <c:pt idx="31">
                  <c:v>41.55</c:v>
                </c:pt>
                <c:pt idx="32">
                  <c:v>41.47</c:v>
                </c:pt>
                <c:pt idx="33">
                  <c:v>41.73</c:v>
                </c:pt>
                <c:pt idx="34">
                  <c:v>41.44</c:v>
                </c:pt>
                <c:pt idx="35">
                  <c:v>41.64</c:v>
                </c:pt>
                <c:pt idx="36">
                  <c:v>41.33</c:v>
                </c:pt>
                <c:pt idx="37">
                  <c:v>41.59</c:v>
                </c:pt>
                <c:pt idx="38">
                  <c:v>41.43</c:v>
                </c:pt>
                <c:pt idx="39">
                  <c:v>41.52</c:v>
                </c:pt>
                <c:pt idx="40">
                  <c:v>41.34</c:v>
                </c:pt>
                <c:pt idx="41">
                  <c:v>41.37</c:v>
                </c:pt>
                <c:pt idx="42">
                  <c:v>41.33</c:v>
                </c:pt>
                <c:pt idx="43">
                  <c:v>41.42</c:v>
                </c:pt>
                <c:pt idx="44">
                  <c:v>41.3</c:v>
                </c:pt>
                <c:pt idx="45">
                  <c:v>41.46</c:v>
                </c:pt>
                <c:pt idx="46">
                  <c:v>41.78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FB-4AEB-85AC-6C52A54B8123}"/>
            </c:ext>
          </c:extLst>
        </c:ser>
        <c:ser>
          <c:idx val="3"/>
          <c:order val="3"/>
          <c:tx>
            <c:strRef>
              <c:f>'Hurricane racing team'!$F$18</c:f>
              <c:strCache>
                <c:ptCount val="1"/>
                <c:pt idx="0">
                  <c:v>Тыщенко Миша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'Hurricane racing team'!$B$19:$B$77</c:f>
              <c:numCache>
                <c:formatCode>General</c:formatCod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</c:numCache>
            </c:numRef>
          </c:cat>
          <c:val>
            <c:numRef>
              <c:f>'Hurricane racing team'!$F$19:$F$77</c:f>
              <c:numCache>
                <c:formatCode>0.00</c:formatCode>
                <c:ptCount val="59"/>
                <c:pt idx="0">
                  <c:v>41.83</c:v>
                </c:pt>
                <c:pt idx="1">
                  <c:v>41.74</c:v>
                </c:pt>
                <c:pt idx="2">
                  <c:v>41.64</c:v>
                </c:pt>
                <c:pt idx="3">
                  <c:v>41.49</c:v>
                </c:pt>
                <c:pt idx="4">
                  <c:v>41.71</c:v>
                </c:pt>
                <c:pt idx="5">
                  <c:v>41.47</c:v>
                </c:pt>
                <c:pt idx="6">
                  <c:v>41.51</c:v>
                </c:pt>
                <c:pt idx="7">
                  <c:v>41.59</c:v>
                </c:pt>
                <c:pt idx="8">
                  <c:v>41.22</c:v>
                </c:pt>
                <c:pt idx="9">
                  <c:v>41.4</c:v>
                </c:pt>
                <c:pt idx="10">
                  <c:v>41.66</c:v>
                </c:pt>
                <c:pt idx="11">
                  <c:v>41.47</c:v>
                </c:pt>
                <c:pt idx="12">
                  <c:v>41.51</c:v>
                </c:pt>
                <c:pt idx="13">
                  <c:v>41.51</c:v>
                </c:pt>
                <c:pt idx="14">
                  <c:v>41.51</c:v>
                </c:pt>
                <c:pt idx="15">
                  <c:v>41.48</c:v>
                </c:pt>
                <c:pt idx="16">
                  <c:v>41.44</c:v>
                </c:pt>
                <c:pt idx="17">
                  <c:v>41.71</c:v>
                </c:pt>
                <c:pt idx="18">
                  <c:v>41.46</c:v>
                </c:pt>
                <c:pt idx="19">
                  <c:v>41.48</c:v>
                </c:pt>
                <c:pt idx="20">
                  <c:v>41.67</c:v>
                </c:pt>
                <c:pt idx="21">
                  <c:v>42.04</c:v>
                </c:pt>
                <c:pt idx="22">
                  <c:v>41.7</c:v>
                </c:pt>
                <c:pt idx="23">
                  <c:v>41.48</c:v>
                </c:pt>
                <c:pt idx="24">
                  <c:v>41.65</c:v>
                </c:pt>
                <c:pt idx="25">
                  <c:v>41.59</c:v>
                </c:pt>
                <c:pt idx="26">
                  <c:v>41.33</c:v>
                </c:pt>
                <c:pt idx="27">
                  <c:v>41.79</c:v>
                </c:pt>
                <c:pt idx="28">
                  <c:v>42.19</c:v>
                </c:pt>
                <c:pt idx="29">
                  <c:v>41.63</c:v>
                </c:pt>
                <c:pt idx="30">
                  <c:v>41.58</c:v>
                </c:pt>
                <c:pt idx="31">
                  <c:v>41.68</c:v>
                </c:pt>
                <c:pt idx="32">
                  <c:v>42.61</c:v>
                </c:pt>
                <c:pt idx="33">
                  <c:v>41.4</c:v>
                </c:pt>
                <c:pt idx="34">
                  <c:v>41.42</c:v>
                </c:pt>
                <c:pt idx="35">
                  <c:v>41.43</c:v>
                </c:pt>
                <c:pt idx="36">
                  <c:v>42.57</c:v>
                </c:pt>
                <c:pt idx="37">
                  <c:v>41.73</c:v>
                </c:pt>
                <c:pt idx="38">
                  <c:v>41.3</c:v>
                </c:pt>
                <c:pt idx="39">
                  <c:v>41.43</c:v>
                </c:pt>
                <c:pt idx="40">
                  <c:v>42.4</c:v>
                </c:pt>
                <c:pt idx="41">
                  <c:v>42.22</c:v>
                </c:pt>
                <c:pt idx="42">
                  <c:v>41.57</c:v>
                </c:pt>
                <c:pt idx="43">
                  <c:v>41.88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3FB-4AEB-85AC-6C52A54B8123}"/>
            </c:ext>
          </c:extLst>
        </c:ser>
        <c:ser>
          <c:idx val="4"/>
          <c:order val="4"/>
          <c:tx>
            <c:strRef>
              <c:f>'Hurricane racing team'!$G$18</c:f>
              <c:strCache>
                <c:ptCount val="1"/>
                <c:pt idx="0">
                  <c:v>Стоцкий Андрей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'Hurricane racing team'!$B$19:$B$77</c:f>
              <c:numCache>
                <c:formatCode>General</c:formatCod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</c:numCache>
            </c:numRef>
          </c:cat>
          <c:val>
            <c:numRef>
              <c:f>'Hurricane racing team'!$G$19:$G$77</c:f>
              <c:numCache>
                <c:formatCode>0.00</c:formatCode>
                <c:ptCount val="59"/>
                <c:pt idx="0">
                  <c:v>41.96</c:v>
                </c:pt>
                <c:pt idx="1">
                  <c:v>41.76</c:v>
                </c:pt>
                <c:pt idx="2">
                  <c:v>41.64</c:v>
                </c:pt>
                <c:pt idx="3">
                  <c:v>41.43</c:v>
                </c:pt>
                <c:pt idx="4">
                  <c:v>41.38</c:v>
                </c:pt>
                <c:pt idx="5">
                  <c:v>41.53</c:v>
                </c:pt>
                <c:pt idx="6">
                  <c:v>41.54</c:v>
                </c:pt>
                <c:pt idx="7">
                  <c:v>41.43</c:v>
                </c:pt>
                <c:pt idx="8">
                  <c:v>41.44</c:v>
                </c:pt>
                <c:pt idx="9">
                  <c:v>42.02</c:v>
                </c:pt>
                <c:pt idx="10">
                  <c:v>41.3</c:v>
                </c:pt>
                <c:pt idx="11">
                  <c:v>41.31</c:v>
                </c:pt>
                <c:pt idx="12">
                  <c:v>41.28</c:v>
                </c:pt>
                <c:pt idx="13">
                  <c:v>41.27</c:v>
                </c:pt>
                <c:pt idx="14">
                  <c:v>41.34</c:v>
                </c:pt>
                <c:pt idx="15">
                  <c:v>41.22</c:v>
                </c:pt>
                <c:pt idx="16">
                  <c:v>41.26</c:v>
                </c:pt>
                <c:pt idx="17">
                  <c:v>41.41</c:v>
                </c:pt>
                <c:pt idx="18">
                  <c:v>41.27</c:v>
                </c:pt>
                <c:pt idx="19">
                  <c:v>41.18</c:v>
                </c:pt>
                <c:pt idx="20">
                  <c:v>41.32</c:v>
                </c:pt>
                <c:pt idx="21">
                  <c:v>41.19</c:v>
                </c:pt>
                <c:pt idx="22">
                  <c:v>41.3</c:v>
                </c:pt>
                <c:pt idx="23">
                  <c:v>41.38</c:v>
                </c:pt>
                <c:pt idx="24">
                  <c:v>41.3</c:v>
                </c:pt>
                <c:pt idx="25">
                  <c:v>41.28</c:v>
                </c:pt>
                <c:pt idx="26">
                  <c:v>41.12</c:v>
                </c:pt>
                <c:pt idx="27">
                  <c:v>41.41</c:v>
                </c:pt>
                <c:pt idx="28">
                  <c:v>41.14</c:v>
                </c:pt>
                <c:pt idx="29">
                  <c:v>41.12</c:v>
                </c:pt>
                <c:pt idx="30">
                  <c:v>41.21</c:v>
                </c:pt>
                <c:pt idx="31">
                  <c:v>41.36</c:v>
                </c:pt>
                <c:pt idx="32">
                  <c:v>41.36</c:v>
                </c:pt>
                <c:pt idx="33">
                  <c:v>41.3</c:v>
                </c:pt>
                <c:pt idx="34">
                  <c:v>41.13</c:v>
                </c:pt>
                <c:pt idx="35">
                  <c:v>41.29</c:v>
                </c:pt>
                <c:pt idx="36">
                  <c:v>41.27</c:v>
                </c:pt>
                <c:pt idx="37">
                  <c:v>41.29</c:v>
                </c:pt>
                <c:pt idx="38">
                  <c:v>41.32</c:v>
                </c:pt>
                <c:pt idx="39">
                  <c:v>41.3</c:v>
                </c:pt>
                <c:pt idx="40">
                  <c:v>41.23</c:v>
                </c:pt>
                <c:pt idx="41">
                  <c:v>41.19</c:v>
                </c:pt>
                <c:pt idx="42">
                  <c:v>41.23</c:v>
                </c:pt>
                <c:pt idx="43">
                  <c:v>41.16</c:v>
                </c:pt>
                <c:pt idx="44">
                  <c:v>41.29</c:v>
                </c:pt>
                <c:pt idx="45">
                  <c:v>41.25</c:v>
                </c:pt>
                <c:pt idx="46">
                  <c:v>41.33</c:v>
                </c:pt>
                <c:pt idx="47">
                  <c:v>41.46</c:v>
                </c:pt>
                <c:pt idx="48">
                  <c:v>41.29</c:v>
                </c:pt>
                <c:pt idx="49">
                  <c:v>41.24</c:v>
                </c:pt>
                <c:pt idx="50">
                  <c:v>41.31</c:v>
                </c:pt>
                <c:pt idx="51">
                  <c:v>41.25</c:v>
                </c:pt>
                <c:pt idx="52">
                  <c:v>41.45</c:v>
                </c:pt>
                <c:pt idx="53">
                  <c:v>41.22</c:v>
                </c:pt>
                <c:pt idx="54">
                  <c:v>41.25</c:v>
                </c:pt>
                <c:pt idx="55">
                  <c:v>41.15</c:v>
                </c:pt>
                <c:pt idx="56">
                  <c:v>41.3</c:v>
                </c:pt>
                <c:pt idx="57" formatCode="General">
                  <c:v>41.76</c:v>
                </c:pt>
                <c:pt idx="58" formatCode="General">
                  <c:v>41.62</c:v>
                </c:pt>
              </c:numCache>
            </c:numRef>
          </c:val>
        </c:ser>
        <c:ser>
          <c:idx val="5"/>
          <c:order val="5"/>
          <c:tx>
            <c:strRef>
              <c:f>'Hurricane racing team'!$H$18</c:f>
              <c:strCache>
                <c:ptCount val="1"/>
                <c:pt idx="0">
                  <c:v>Тыщенко Миша</c:v>
                </c:pt>
              </c:strCache>
            </c:strRef>
          </c:tx>
          <c:spPr>
            <a:ln>
              <a:solidFill>
                <a:srgbClr val="FF9933"/>
              </a:solidFill>
            </a:ln>
          </c:spPr>
          <c:marker>
            <c:symbol val="none"/>
          </c:marker>
          <c:cat>
            <c:numRef>
              <c:f>'Hurricane racing team'!$B$19:$B$77</c:f>
              <c:numCache>
                <c:formatCode>General</c:formatCod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</c:numCache>
            </c:numRef>
          </c:cat>
          <c:val>
            <c:numRef>
              <c:f>'Hurricane racing team'!$H$19:$H$77</c:f>
              <c:numCache>
                <c:formatCode>0.00</c:formatCode>
                <c:ptCount val="59"/>
                <c:pt idx="0">
                  <c:v>41.6</c:v>
                </c:pt>
                <c:pt idx="1">
                  <c:v>42.5</c:v>
                </c:pt>
                <c:pt idx="2">
                  <c:v>41.36</c:v>
                </c:pt>
                <c:pt idx="3">
                  <c:v>41.77</c:v>
                </c:pt>
                <c:pt idx="4">
                  <c:v>41.47</c:v>
                </c:pt>
                <c:pt idx="5">
                  <c:v>41.29</c:v>
                </c:pt>
                <c:pt idx="6">
                  <c:v>41.43</c:v>
                </c:pt>
                <c:pt idx="7">
                  <c:v>41.31</c:v>
                </c:pt>
                <c:pt idx="8">
                  <c:v>41.13</c:v>
                </c:pt>
                <c:pt idx="9">
                  <c:v>41.23</c:v>
                </c:pt>
                <c:pt idx="10">
                  <c:v>41.25</c:v>
                </c:pt>
                <c:pt idx="11">
                  <c:v>41.27</c:v>
                </c:pt>
                <c:pt idx="12">
                  <c:v>41.22</c:v>
                </c:pt>
                <c:pt idx="13">
                  <c:v>41.38</c:v>
                </c:pt>
                <c:pt idx="14">
                  <c:v>41.23</c:v>
                </c:pt>
                <c:pt idx="15">
                  <c:v>41.27</c:v>
                </c:pt>
                <c:pt idx="16">
                  <c:v>41.22</c:v>
                </c:pt>
                <c:pt idx="17">
                  <c:v>41.26</c:v>
                </c:pt>
                <c:pt idx="18">
                  <c:v>41.2</c:v>
                </c:pt>
              </c:numCache>
            </c:numRef>
          </c:val>
        </c:ser>
        <c:marker val="1"/>
        <c:axId val="130358656"/>
        <c:axId val="130376832"/>
      </c:lineChart>
      <c:catAx>
        <c:axId val="130358656"/>
        <c:scaling>
          <c:orientation val="minMax"/>
        </c:scaling>
        <c:axPos val="b"/>
        <c:numFmt formatCode="General" sourceLinked="1"/>
        <c:majorTickMark val="none"/>
        <c:tickLblPos val="nextTo"/>
        <c:crossAx val="130376832"/>
        <c:crosses val="autoZero"/>
        <c:auto val="1"/>
        <c:lblAlgn val="ctr"/>
        <c:lblOffset val="100"/>
      </c:catAx>
      <c:valAx>
        <c:axId val="130376832"/>
        <c:scaling>
          <c:orientation val="minMax"/>
          <c:max val="43"/>
          <c:min val="40"/>
        </c:scaling>
        <c:axPos val="l"/>
        <c:majorGridlines/>
        <c:numFmt formatCode="0.00" sourceLinked="1"/>
        <c:majorTickMark val="none"/>
        <c:tickLblPos val="nextTo"/>
        <c:spPr>
          <a:ln w="9525">
            <a:noFill/>
          </a:ln>
        </c:spPr>
        <c:crossAx val="130358656"/>
        <c:crosses val="autoZero"/>
        <c:crossBetween val="between"/>
        <c:majorUnit val="1"/>
      </c:valAx>
    </c:plotArea>
    <c:legend>
      <c:legendPos val="b"/>
      <c:layout/>
    </c:legend>
    <c:plotVisOnly val="1"/>
    <c:dispBlanksAs val="gap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401"/>
          <c:y val="1.7743976179560302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'Kozak I razboiniki'!$C$18</c:f>
              <c:strCache>
                <c:ptCount val="1"/>
                <c:pt idx="0">
                  <c:v>Лихошерст Алексей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'Kozak I razboiniki'!$B$19:$B$78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'Kozak I razboiniki'!$C$19:$C$78</c:f>
              <c:numCache>
                <c:formatCode>0.00</c:formatCode>
                <c:ptCount val="60"/>
                <c:pt idx="0">
                  <c:v>45.61</c:v>
                </c:pt>
                <c:pt idx="1">
                  <c:v>42.22</c:v>
                </c:pt>
                <c:pt idx="2">
                  <c:v>43.83</c:v>
                </c:pt>
                <c:pt idx="3">
                  <c:v>43.97</c:v>
                </c:pt>
                <c:pt idx="4">
                  <c:v>42.01</c:v>
                </c:pt>
                <c:pt idx="5">
                  <c:v>42.33</c:v>
                </c:pt>
                <c:pt idx="6">
                  <c:v>41.67</c:v>
                </c:pt>
                <c:pt idx="7">
                  <c:v>41.98</c:v>
                </c:pt>
                <c:pt idx="8">
                  <c:v>41.75</c:v>
                </c:pt>
                <c:pt idx="9">
                  <c:v>41.56</c:v>
                </c:pt>
                <c:pt idx="10">
                  <c:v>41.32</c:v>
                </c:pt>
                <c:pt idx="11">
                  <c:v>41.29</c:v>
                </c:pt>
                <c:pt idx="12">
                  <c:v>41.41</c:v>
                </c:pt>
                <c:pt idx="13">
                  <c:v>41.7</c:v>
                </c:pt>
                <c:pt idx="14">
                  <c:v>41.87</c:v>
                </c:pt>
                <c:pt idx="15">
                  <c:v>41.6</c:v>
                </c:pt>
                <c:pt idx="16">
                  <c:v>41.41</c:v>
                </c:pt>
                <c:pt idx="17">
                  <c:v>41.42</c:v>
                </c:pt>
                <c:pt idx="18">
                  <c:v>41.54</c:v>
                </c:pt>
                <c:pt idx="19">
                  <c:v>41.5</c:v>
                </c:pt>
                <c:pt idx="20">
                  <c:v>41.42</c:v>
                </c:pt>
                <c:pt idx="21">
                  <c:v>41.33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FB-4AEB-85AC-6C52A54B8123}"/>
            </c:ext>
          </c:extLst>
        </c:ser>
        <c:ser>
          <c:idx val="1"/>
          <c:order val="1"/>
          <c:tx>
            <c:strRef>
              <c:f>'Kozak I razboiniki'!$D$18</c:f>
              <c:strCache>
                <c:ptCount val="1"/>
                <c:pt idx="0">
                  <c:v>Манило Денис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'Kozak I razboiniki'!$B$19:$B$78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'Kozak I razboiniki'!$D$19:$D$78</c:f>
              <c:numCache>
                <c:formatCode>0.00</c:formatCode>
                <c:ptCount val="60"/>
                <c:pt idx="0">
                  <c:v>41.45</c:v>
                </c:pt>
                <c:pt idx="1">
                  <c:v>41.31</c:v>
                </c:pt>
                <c:pt idx="2">
                  <c:v>41.26</c:v>
                </c:pt>
                <c:pt idx="3">
                  <c:v>41.82</c:v>
                </c:pt>
                <c:pt idx="4">
                  <c:v>41.15</c:v>
                </c:pt>
                <c:pt idx="5">
                  <c:v>41.11</c:v>
                </c:pt>
                <c:pt idx="6">
                  <c:v>41.06</c:v>
                </c:pt>
                <c:pt idx="7">
                  <c:v>41.09</c:v>
                </c:pt>
                <c:pt idx="8">
                  <c:v>41.1</c:v>
                </c:pt>
                <c:pt idx="9">
                  <c:v>41.02</c:v>
                </c:pt>
                <c:pt idx="10">
                  <c:v>41.08</c:v>
                </c:pt>
                <c:pt idx="11">
                  <c:v>41.04</c:v>
                </c:pt>
                <c:pt idx="12">
                  <c:v>40.97</c:v>
                </c:pt>
                <c:pt idx="13">
                  <c:v>41.07</c:v>
                </c:pt>
                <c:pt idx="14">
                  <c:v>40.96</c:v>
                </c:pt>
                <c:pt idx="15">
                  <c:v>41.04</c:v>
                </c:pt>
                <c:pt idx="16">
                  <c:v>41.22</c:v>
                </c:pt>
                <c:pt idx="17">
                  <c:v>41.04</c:v>
                </c:pt>
                <c:pt idx="18">
                  <c:v>41.12</c:v>
                </c:pt>
                <c:pt idx="19">
                  <c:v>41.01</c:v>
                </c:pt>
                <c:pt idx="20">
                  <c:v>41.17</c:v>
                </c:pt>
                <c:pt idx="21">
                  <c:v>41.13</c:v>
                </c:pt>
                <c:pt idx="22">
                  <c:v>41.18</c:v>
                </c:pt>
                <c:pt idx="23">
                  <c:v>41.08</c:v>
                </c:pt>
                <c:pt idx="24">
                  <c:v>41.04</c:v>
                </c:pt>
                <c:pt idx="25">
                  <c:v>41.01</c:v>
                </c:pt>
                <c:pt idx="26">
                  <c:v>41</c:v>
                </c:pt>
                <c:pt idx="27">
                  <c:v>41.05</c:v>
                </c:pt>
                <c:pt idx="28">
                  <c:v>40.9</c:v>
                </c:pt>
                <c:pt idx="29">
                  <c:v>40.99</c:v>
                </c:pt>
                <c:pt idx="30">
                  <c:v>40.909999999999997</c:v>
                </c:pt>
                <c:pt idx="31">
                  <c:v>41.13</c:v>
                </c:pt>
                <c:pt idx="32">
                  <c:v>41.48</c:v>
                </c:pt>
                <c:pt idx="33">
                  <c:v>41.2</c:v>
                </c:pt>
                <c:pt idx="34">
                  <c:v>41.12</c:v>
                </c:pt>
                <c:pt idx="35">
                  <c:v>41.08</c:v>
                </c:pt>
                <c:pt idx="36">
                  <c:v>41.05</c:v>
                </c:pt>
                <c:pt idx="37">
                  <c:v>41.37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FB-4AEB-85AC-6C52A54B8123}"/>
            </c:ext>
          </c:extLst>
        </c:ser>
        <c:ser>
          <c:idx val="2"/>
          <c:order val="2"/>
          <c:tx>
            <c:strRef>
              <c:f>'Kozak I razboiniki'!$E$18</c:f>
              <c:strCache>
                <c:ptCount val="1"/>
                <c:pt idx="0">
                  <c:v>Лихошерст Алексей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'Kozak I razboiniki'!$B$19:$B$78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'Kozak I razboiniki'!$E$19:$E$78</c:f>
              <c:numCache>
                <c:formatCode>0.00</c:formatCode>
                <c:ptCount val="60"/>
                <c:pt idx="0">
                  <c:v>42.3</c:v>
                </c:pt>
                <c:pt idx="1">
                  <c:v>41.52</c:v>
                </c:pt>
                <c:pt idx="2">
                  <c:v>41.28</c:v>
                </c:pt>
                <c:pt idx="3">
                  <c:v>41.49</c:v>
                </c:pt>
                <c:pt idx="4">
                  <c:v>41.43</c:v>
                </c:pt>
                <c:pt idx="5">
                  <c:v>43.15</c:v>
                </c:pt>
                <c:pt idx="6">
                  <c:v>42.14</c:v>
                </c:pt>
                <c:pt idx="7">
                  <c:v>42.15</c:v>
                </c:pt>
                <c:pt idx="8">
                  <c:v>41.38</c:v>
                </c:pt>
                <c:pt idx="9">
                  <c:v>41.3</c:v>
                </c:pt>
                <c:pt idx="10">
                  <c:v>41.27</c:v>
                </c:pt>
                <c:pt idx="11">
                  <c:v>41.19</c:v>
                </c:pt>
                <c:pt idx="12">
                  <c:v>41.31</c:v>
                </c:pt>
                <c:pt idx="13">
                  <c:v>41.36</c:v>
                </c:pt>
                <c:pt idx="14">
                  <c:v>41.5</c:v>
                </c:pt>
                <c:pt idx="15">
                  <c:v>41.36</c:v>
                </c:pt>
                <c:pt idx="16">
                  <c:v>41.55</c:v>
                </c:pt>
                <c:pt idx="17">
                  <c:v>41.48</c:v>
                </c:pt>
                <c:pt idx="18">
                  <c:v>41.23</c:v>
                </c:pt>
                <c:pt idx="19">
                  <c:v>41.17</c:v>
                </c:pt>
                <c:pt idx="20">
                  <c:v>41.22</c:v>
                </c:pt>
                <c:pt idx="21">
                  <c:v>41.22</c:v>
                </c:pt>
                <c:pt idx="22">
                  <c:v>41.35</c:v>
                </c:pt>
                <c:pt idx="23">
                  <c:v>41.21</c:v>
                </c:pt>
                <c:pt idx="24">
                  <c:v>41.26</c:v>
                </c:pt>
                <c:pt idx="25">
                  <c:v>41.22</c:v>
                </c:pt>
                <c:pt idx="26">
                  <c:v>41.31</c:v>
                </c:pt>
                <c:pt idx="27">
                  <c:v>41.2</c:v>
                </c:pt>
                <c:pt idx="28">
                  <c:v>41.37</c:v>
                </c:pt>
                <c:pt idx="29">
                  <c:v>41.16</c:v>
                </c:pt>
                <c:pt idx="30">
                  <c:v>41.55</c:v>
                </c:pt>
                <c:pt idx="31">
                  <c:v>41.26</c:v>
                </c:pt>
                <c:pt idx="32">
                  <c:v>41.33</c:v>
                </c:pt>
                <c:pt idx="33">
                  <c:v>41.39</c:v>
                </c:pt>
                <c:pt idx="34">
                  <c:v>41.31</c:v>
                </c:pt>
                <c:pt idx="35">
                  <c:v>41.37</c:v>
                </c:pt>
                <c:pt idx="36">
                  <c:v>41.29</c:v>
                </c:pt>
                <c:pt idx="37">
                  <c:v>41.36</c:v>
                </c:pt>
                <c:pt idx="38">
                  <c:v>41.09</c:v>
                </c:pt>
                <c:pt idx="39">
                  <c:v>41.25</c:v>
                </c:pt>
                <c:pt idx="40">
                  <c:v>41.28</c:v>
                </c:pt>
                <c:pt idx="41">
                  <c:v>41.29</c:v>
                </c:pt>
                <c:pt idx="42">
                  <c:v>41.48</c:v>
                </c:pt>
                <c:pt idx="43">
                  <c:v>41.26</c:v>
                </c:pt>
                <c:pt idx="44">
                  <c:v>41.24</c:v>
                </c:pt>
                <c:pt idx="45">
                  <c:v>41.47</c:v>
                </c:pt>
                <c:pt idx="46">
                  <c:v>41.31</c:v>
                </c:pt>
                <c:pt idx="47">
                  <c:v>41.47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FB-4AEB-85AC-6C52A54B8123}"/>
            </c:ext>
          </c:extLst>
        </c:ser>
        <c:ser>
          <c:idx val="3"/>
          <c:order val="3"/>
          <c:tx>
            <c:strRef>
              <c:f>'Kozak I razboiniki'!$F$18</c:f>
              <c:strCache>
                <c:ptCount val="1"/>
                <c:pt idx="0">
                  <c:v>Манило Денис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'Kozak I razboiniki'!$B$19:$B$78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'Kozak I razboiniki'!$F$19:$F$78</c:f>
              <c:numCache>
                <c:formatCode>0.00</c:formatCode>
                <c:ptCount val="60"/>
                <c:pt idx="0">
                  <c:v>41.49</c:v>
                </c:pt>
                <c:pt idx="1">
                  <c:v>41.43</c:v>
                </c:pt>
                <c:pt idx="2">
                  <c:v>41.3</c:v>
                </c:pt>
                <c:pt idx="3">
                  <c:v>41.28</c:v>
                </c:pt>
                <c:pt idx="4">
                  <c:v>41.26</c:v>
                </c:pt>
                <c:pt idx="5">
                  <c:v>41.38</c:v>
                </c:pt>
                <c:pt idx="6">
                  <c:v>41.31</c:v>
                </c:pt>
                <c:pt idx="7">
                  <c:v>41.29</c:v>
                </c:pt>
                <c:pt idx="8">
                  <c:v>41.16</c:v>
                </c:pt>
                <c:pt idx="9">
                  <c:v>41.25</c:v>
                </c:pt>
                <c:pt idx="10">
                  <c:v>41.21</c:v>
                </c:pt>
                <c:pt idx="11">
                  <c:v>41.06</c:v>
                </c:pt>
                <c:pt idx="12">
                  <c:v>41.16</c:v>
                </c:pt>
                <c:pt idx="13">
                  <c:v>41.24</c:v>
                </c:pt>
                <c:pt idx="14">
                  <c:v>41.16</c:v>
                </c:pt>
                <c:pt idx="15">
                  <c:v>41.12</c:v>
                </c:pt>
                <c:pt idx="16">
                  <c:v>41.07</c:v>
                </c:pt>
                <c:pt idx="17">
                  <c:v>41.53</c:v>
                </c:pt>
                <c:pt idx="18">
                  <c:v>41.21</c:v>
                </c:pt>
                <c:pt idx="19">
                  <c:v>41.23</c:v>
                </c:pt>
                <c:pt idx="20">
                  <c:v>41.45</c:v>
                </c:pt>
                <c:pt idx="21">
                  <c:v>41.7</c:v>
                </c:pt>
                <c:pt idx="22">
                  <c:v>41.15</c:v>
                </c:pt>
                <c:pt idx="23">
                  <c:v>41.26</c:v>
                </c:pt>
                <c:pt idx="24">
                  <c:v>41.32</c:v>
                </c:pt>
                <c:pt idx="25">
                  <c:v>41.21</c:v>
                </c:pt>
                <c:pt idx="26">
                  <c:v>41.27</c:v>
                </c:pt>
                <c:pt idx="27">
                  <c:v>41.19</c:v>
                </c:pt>
                <c:pt idx="28">
                  <c:v>41.25</c:v>
                </c:pt>
                <c:pt idx="29">
                  <c:v>41.15</c:v>
                </c:pt>
                <c:pt idx="30">
                  <c:v>41.14</c:v>
                </c:pt>
                <c:pt idx="31">
                  <c:v>41.14</c:v>
                </c:pt>
                <c:pt idx="32">
                  <c:v>41.22</c:v>
                </c:pt>
                <c:pt idx="33">
                  <c:v>41.25</c:v>
                </c:pt>
                <c:pt idx="34">
                  <c:v>41.39</c:v>
                </c:pt>
                <c:pt idx="35">
                  <c:v>41.23</c:v>
                </c:pt>
                <c:pt idx="36">
                  <c:v>41.23</c:v>
                </c:pt>
                <c:pt idx="37">
                  <c:v>41.2</c:v>
                </c:pt>
                <c:pt idx="38">
                  <c:v>41.08</c:v>
                </c:pt>
                <c:pt idx="39">
                  <c:v>41.13</c:v>
                </c:pt>
                <c:pt idx="40">
                  <c:v>41.2</c:v>
                </c:pt>
                <c:pt idx="41">
                  <c:v>41.42</c:v>
                </c:pt>
                <c:pt idx="42">
                  <c:v>41.25</c:v>
                </c:pt>
                <c:pt idx="43">
                  <c:v>41.25</c:v>
                </c:pt>
                <c:pt idx="44">
                  <c:v>41.23</c:v>
                </c:pt>
                <c:pt idx="45">
                  <c:v>41.28</c:v>
                </c:pt>
                <c:pt idx="46">
                  <c:v>41.26</c:v>
                </c:pt>
                <c:pt idx="47">
                  <c:v>41.36</c:v>
                </c:pt>
                <c:pt idx="48">
                  <c:v>41.29</c:v>
                </c:pt>
                <c:pt idx="49">
                  <c:v>41.23</c:v>
                </c:pt>
                <c:pt idx="50">
                  <c:v>41.2</c:v>
                </c:pt>
                <c:pt idx="51">
                  <c:v>41.27</c:v>
                </c:pt>
                <c:pt idx="52">
                  <c:v>41.26</c:v>
                </c:pt>
                <c:pt idx="53">
                  <c:v>41.18</c:v>
                </c:pt>
                <c:pt idx="54">
                  <c:v>41.48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3FB-4AEB-85AC-6C52A54B8123}"/>
            </c:ext>
          </c:extLst>
        </c:ser>
        <c:ser>
          <c:idx val="4"/>
          <c:order val="4"/>
          <c:tx>
            <c:strRef>
              <c:f>'Kozak I razboiniki'!$G$18</c:f>
              <c:strCache>
                <c:ptCount val="1"/>
                <c:pt idx="0">
                  <c:v>Лихошерст Алексей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'Kozak I razboiniki'!$B$19:$B$78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'Kozak I razboiniki'!$G$19:$G$78</c:f>
              <c:numCache>
                <c:formatCode>0.00</c:formatCode>
                <c:ptCount val="60"/>
                <c:pt idx="0">
                  <c:v>41.75</c:v>
                </c:pt>
                <c:pt idx="1">
                  <c:v>41.68</c:v>
                </c:pt>
                <c:pt idx="2">
                  <c:v>41.58</c:v>
                </c:pt>
                <c:pt idx="3">
                  <c:v>41.53</c:v>
                </c:pt>
                <c:pt idx="4">
                  <c:v>42.14</c:v>
                </c:pt>
                <c:pt idx="5">
                  <c:v>41.64</c:v>
                </c:pt>
                <c:pt idx="6">
                  <c:v>41.52</c:v>
                </c:pt>
                <c:pt idx="7">
                  <c:v>41.47</c:v>
                </c:pt>
                <c:pt idx="8">
                  <c:v>41.32</c:v>
                </c:pt>
                <c:pt idx="9">
                  <c:v>41.65</c:v>
                </c:pt>
                <c:pt idx="10">
                  <c:v>41.59</c:v>
                </c:pt>
                <c:pt idx="11">
                  <c:v>41.66</c:v>
                </c:pt>
                <c:pt idx="12">
                  <c:v>41.7</c:v>
                </c:pt>
                <c:pt idx="13">
                  <c:v>41.52</c:v>
                </c:pt>
                <c:pt idx="14">
                  <c:v>41.55</c:v>
                </c:pt>
                <c:pt idx="15">
                  <c:v>41.39</c:v>
                </c:pt>
                <c:pt idx="16">
                  <c:v>41.65</c:v>
                </c:pt>
                <c:pt idx="17">
                  <c:v>41.63</c:v>
                </c:pt>
                <c:pt idx="18">
                  <c:v>41.44</c:v>
                </c:pt>
                <c:pt idx="19">
                  <c:v>41.39</c:v>
                </c:pt>
                <c:pt idx="20">
                  <c:v>41.47</c:v>
                </c:pt>
                <c:pt idx="21">
                  <c:v>41.41</c:v>
                </c:pt>
                <c:pt idx="22">
                  <c:v>41.4</c:v>
                </c:pt>
                <c:pt idx="23">
                  <c:v>41.55</c:v>
                </c:pt>
                <c:pt idx="24">
                  <c:v>41.42</c:v>
                </c:pt>
                <c:pt idx="25">
                  <c:v>41.5</c:v>
                </c:pt>
                <c:pt idx="26">
                  <c:v>41.77</c:v>
                </c:pt>
                <c:pt idx="27">
                  <c:v>41.6</c:v>
                </c:pt>
                <c:pt idx="28">
                  <c:v>41.47</c:v>
                </c:pt>
                <c:pt idx="29">
                  <c:v>41.59</c:v>
                </c:pt>
                <c:pt idx="30">
                  <c:v>41.56</c:v>
                </c:pt>
                <c:pt idx="31">
                  <c:v>41.8</c:v>
                </c:pt>
                <c:pt idx="32">
                  <c:v>41.44</c:v>
                </c:pt>
                <c:pt idx="33">
                  <c:v>41.69</c:v>
                </c:pt>
                <c:pt idx="34">
                  <c:v>42.82</c:v>
                </c:pt>
                <c:pt idx="35">
                  <c:v>41.51</c:v>
                </c:pt>
                <c:pt idx="36">
                  <c:v>41.8</c:v>
                </c:pt>
                <c:pt idx="37">
                  <c:v>41.6</c:v>
                </c:pt>
                <c:pt idx="38">
                  <c:v>41.45</c:v>
                </c:pt>
                <c:pt idx="39">
                  <c:v>41.45</c:v>
                </c:pt>
                <c:pt idx="40">
                  <c:v>41.5</c:v>
                </c:pt>
                <c:pt idx="41">
                  <c:v>41.5</c:v>
                </c:pt>
                <c:pt idx="42">
                  <c:v>41.45</c:v>
                </c:pt>
                <c:pt idx="43">
                  <c:v>42.52</c:v>
                </c:pt>
                <c:pt idx="44">
                  <c:v>41.59</c:v>
                </c:pt>
                <c:pt idx="45">
                  <c:v>41.34</c:v>
                </c:pt>
                <c:pt idx="46">
                  <c:v>41.6</c:v>
                </c:pt>
                <c:pt idx="47">
                  <c:v>41.57</c:v>
                </c:pt>
                <c:pt idx="48">
                  <c:v>41.35</c:v>
                </c:pt>
                <c:pt idx="49">
                  <c:v>41.62</c:v>
                </c:pt>
                <c:pt idx="50">
                  <c:v>41.48</c:v>
                </c:pt>
                <c:pt idx="51">
                  <c:v>41.72</c:v>
                </c:pt>
                <c:pt idx="52">
                  <c:v>41.81</c:v>
                </c:pt>
                <c:pt idx="53">
                  <c:v>41.55</c:v>
                </c:pt>
                <c:pt idx="54">
                  <c:v>41.64</c:v>
                </c:pt>
                <c:pt idx="55">
                  <c:v>41.61</c:v>
                </c:pt>
                <c:pt idx="56">
                  <c:v>41.56</c:v>
                </c:pt>
                <c:pt idx="57" formatCode="General">
                  <c:v>41.88</c:v>
                </c:pt>
                <c:pt idx="58" formatCode="General">
                  <c:v>41.67</c:v>
                </c:pt>
                <c:pt idx="59" formatCode="General">
                  <c:v>43.27</c:v>
                </c:pt>
              </c:numCache>
            </c:numRef>
          </c:val>
        </c:ser>
        <c:ser>
          <c:idx val="5"/>
          <c:order val="5"/>
          <c:tx>
            <c:strRef>
              <c:f>'Kozak I razboiniki'!$H$18</c:f>
              <c:strCache>
                <c:ptCount val="1"/>
                <c:pt idx="0">
                  <c:v>Манило Денис</c:v>
                </c:pt>
              </c:strCache>
            </c:strRef>
          </c:tx>
          <c:spPr>
            <a:ln>
              <a:solidFill>
                <a:srgbClr val="FF9933"/>
              </a:solidFill>
            </a:ln>
          </c:spPr>
          <c:marker>
            <c:symbol val="none"/>
          </c:marker>
          <c:cat>
            <c:numRef>
              <c:f>'Kozak I razboiniki'!$B$19:$B$78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'Kozak I razboiniki'!$H$19:$H$78</c:f>
              <c:numCache>
                <c:formatCode>0.00</c:formatCode>
                <c:ptCount val="60"/>
                <c:pt idx="0">
                  <c:v>41.64</c:v>
                </c:pt>
                <c:pt idx="1">
                  <c:v>41.42</c:v>
                </c:pt>
                <c:pt idx="2">
                  <c:v>41.48</c:v>
                </c:pt>
                <c:pt idx="3">
                  <c:v>41.75</c:v>
                </c:pt>
                <c:pt idx="4">
                  <c:v>41.72</c:v>
                </c:pt>
                <c:pt idx="5">
                  <c:v>41.63</c:v>
                </c:pt>
                <c:pt idx="6">
                  <c:v>41.65</c:v>
                </c:pt>
                <c:pt idx="7">
                  <c:v>41.3</c:v>
                </c:pt>
                <c:pt idx="8">
                  <c:v>41.38</c:v>
                </c:pt>
                <c:pt idx="9">
                  <c:v>41.68</c:v>
                </c:pt>
                <c:pt idx="10">
                  <c:v>41.18</c:v>
                </c:pt>
                <c:pt idx="11">
                  <c:v>41.47</c:v>
                </c:pt>
                <c:pt idx="12">
                  <c:v>41.43</c:v>
                </c:pt>
                <c:pt idx="13">
                  <c:v>41.32</c:v>
                </c:pt>
                <c:pt idx="14">
                  <c:v>41.39</c:v>
                </c:pt>
                <c:pt idx="15">
                  <c:v>41.35</c:v>
                </c:pt>
                <c:pt idx="16">
                  <c:v>41.5</c:v>
                </c:pt>
                <c:pt idx="17">
                  <c:v>41.27</c:v>
                </c:pt>
                <c:pt idx="18">
                  <c:v>41.41</c:v>
                </c:pt>
                <c:pt idx="19">
                  <c:v>41.43</c:v>
                </c:pt>
                <c:pt idx="20">
                  <c:v>41.65</c:v>
                </c:pt>
              </c:numCache>
            </c:numRef>
          </c:val>
        </c:ser>
        <c:marker val="1"/>
        <c:axId val="103044224"/>
        <c:axId val="103045760"/>
      </c:lineChart>
      <c:catAx>
        <c:axId val="103044224"/>
        <c:scaling>
          <c:orientation val="minMax"/>
        </c:scaling>
        <c:axPos val="b"/>
        <c:numFmt formatCode="General" sourceLinked="1"/>
        <c:majorTickMark val="none"/>
        <c:tickLblPos val="nextTo"/>
        <c:crossAx val="103045760"/>
        <c:crosses val="autoZero"/>
        <c:auto val="1"/>
        <c:lblAlgn val="ctr"/>
        <c:lblOffset val="100"/>
      </c:catAx>
      <c:valAx>
        <c:axId val="103045760"/>
        <c:scaling>
          <c:orientation val="minMax"/>
          <c:max val="43"/>
          <c:min val="40"/>
        </c:scaling>
        <c:axPos val="l"/>
        <c:majorGridlines/>
        <c:numFmt formatCode="0.00" sourceLinked="1"/>
        <c:majorTickMark val="none"/>
        <c:tickLblPos val="nextTo"/>
        <c:spPr>
          <a:ln w="9525">
            <a:noFill/>
          </a:ln>
        </c:spPr>
        <c:crossAx val="103044224"/>
        <c:crosses val="autoZero"/>
        <c:crossBetween val="between"/>
        <c:majorUnit val="1"/>
      </c:valAx>
    </c:plotArea>
    <c:legend>
      <c:legendPos val="b"/>
      <c:layout/>
    </c:legend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401"/>
          <c:y val="1.7743976179560302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'Ass Racing team'!$C$18</c:f>
              <c:strCache>
                <c:ptCount val="1"/>
                <c:pt idx="0">
                  <c:v>Лантушенко Игорь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'Ass Racing team'!$B$19:$B$79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'Ass Racing team'!$C$19:$C$79</c:f>
              <c:numCache>
                <c:formatCode>0.00</c:formatCode>
                <c:ptCount val="61"/>
                <c:pt idx="0">
                  <c:v>44.05</c:v>
                </c:pt>
                <c:pt idx="1">
                  <c:v>42.96</c:v>
                </c:pt>
                <c:pt idx="2">
                  <c:v>44.44</c:v>
                </c:pt>
                <c:pt idx="3">
                  <c:v>43.14</c:v>
                </c:pt>
                <c:pt idx="4">
                  <c:v>41.4</c:v>
                </c:pt>
                <c:pt idx="5">
                  <c:v>41.42</c:v>
                </c:pt>
                <c:pt idx="6">
                  <c:v>43.47</c:v>
                </c:pt>
                <c:pt idx="7">
                  <c:v>42.93</c:v>
                </c:pt>
                <c:pt idx="8">
                  <c:v>41.35</c:v>
                </c:pt>
                <c:pt idx="9">
                  <c:v>41.11</c:v>
                </c:pt>
                <c:pt idx="10">
                  <c:v>41.19</c:v>
                </c:pt>
                <c:pt idx="11">
                  <c:v>41.07</c:v>
                </c:pt>
                <c:pt idx="12">
                  <c:v>40.97</c:v>
                </c:pt>
                <c:pt idx="13">
                  <c:v>41</c:v>
                </c:pt>
                <c:pt idx="14">
                  <c:v>41.13</c:v>
                </c:pt>
                <c:pt idx="15">
                  <c:v>41.23</c:v>
                </c:pt>
                <c:pt idx="16">
                  <c:v>41.03</c:v>
                </c:pt>
                <c:pt idx="17">
                  <c:v>41.14</c:v>
                </c:pt>
                <c:pt idx="18">
                  <c:v>41.12</c:v>
                </c:pt>
                <c:pt idx="19">
                  <c:v>40.99</c:v>
                </c:pt>
                <c:pt idx="20">
                  <c:v>41.14</c:v>
                </c:pt>
                <c:pt idx="21">
                  <c:v>41.01</c:v>
                </c:pt>
                <c:pt idx="22">
                  <c:v>41.18</c:v>
                </c:pt>
                <c:pt idx="23">
                  <c:v>41.16</c:v>
                </c:pt>
                <c:pt idx="24">
                  <c:v>41.11</c:v>
                </c:pt>
                <c:pt idx="25">
                  <c:v>41</c:v>
                </c:pt>
                <c:pt idx="26">
                  <c:v>41.13</c:v>
                </c:pt>
                <c:pt idx="27">
                  <c:v>41.2</c:v>
                </c:pt>
                <c:pt idx="28">
                  <c:v>41.1</c:v>
                </c:pt>
                <c:pt idx="29">
                  <c:v>41.12</c:v>
                </c:pt>
                <c:pt idx="30">
                  <c:v>43.42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FB-4AEB-85AC-6C52A54B8123}"/>
            </c:ext>
          </c:extLst>
        </c:ser>
        <c:ser>
          <c:idx val="1"/>
          <c:order val="1"/>
          <c:tx>
            <c:strRef>
              <c:f>'Ass Racing team'!$D$18</c:f>
              <c:strCache>
                <c:ptCount val="1"/>
                <c:pt idx="0">
                  <c:v>Ткаченко Кирилл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'Ass Racing team'!$B$19:$B$79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'Ass Racing team'!$D$19:$D$79</c:f>
              <c:numCache>
                <c:formatCode>0.00</c:formatCode>
                <c:ptCount val="61"/>
                <c:pt idx="0">
                  <c:v>41.72</c:v>
                </c:pt>
                <c:pt idx="1">
                  <c:v>41.72</c:v>
                </c:pt>
                <c:pt idx="2">
                  <c:v>41.17</c:v>
                </c:pt>
                <c:pt idx="3">
                  <c:v>41.97</c:v>
                </c:pt>
                <c:pt idx="4">
                  <c:v>41.56</c:v>
                </c:pt>
                <c:pt idx="5">
                  <c:v>41.34</c:v>
                </c:pt>
                <c:pt idx="6">
                  <c:v>41.46</c:v>
                </c:pt>
                <c:pt idx="7">
                  <c:v>42</c:v>
                </c:pt>
                <c:pt idx="8">
                  <c:v>41.29</c:v>
                </c:pt>
                <c:pt idx="9">
                  <c:v>41.21</c:v>
                </c:pt>
                <c:pt idx="10">
                  <c:v>41.17</c:v>
                </c:pt>
                <c:pt idx="11">
                  <c:v>41.27</c:v>
                </c:pt>
                <c:pt idx="12">
                  <c:v>41.25</c:v>
                </c:pt>
                <c:pt idx="13">
                  <c:v>41.29</c:v>
                </c:pt>
                <c:pt idx="14">
                  <c:v>41.36</c:v>
                </c:pt>
                <c:pt idx="15">
                  <c:v>41.04</c:v>
                </c:pt>
                <c:pt idx="16">
                  <c:v>41.2</c:v>
                </c:pt>
                <c:pt idx="17">
                  <c:v>41.15</c:v>
                </c:pt>
                <c:pt idx="18">
                  <c:v>41.06</c:v>
                </c:pt>
                <c:pt idx="19">
                  <c:v>41.2</c:v>
                </c:pt>
                <c:pt idx="20">
                  <c:v>41.11</c:v>
                </c:pt>
                <c:pt idx="21">
                  <c:v>41.3</c:v>
                </c:pt>
                <c:pt idx="22">
                  <c:v>41.5</c:v>
                </c:pt>
                <c:pt idx="23">
                  <c:v>41.48</c:v>
                </c:pt>
                <c:pt idx="24">
                  <c:v>41.13</c:v>
                </c:pt>
                <c:pt idx="25">
                  <c:v>41.32</c:v>
                </c:pt>
                <c:pt idx="26">
                  <c:v>41.57</c:v>
                </c:pt>
                <c:pt idx="27">
                  <c:v>41.12</c:v>
                </c:pt>
                <c:pt idx="28">
                  <c:v>41.16</c:v>
                </c:pt>
                <c:pt idx="29">
                  <c:v>41.43</c:v>
                </c:pt>
                <c:pt idx="30">
                  <c:v>41.53</c:v>
                </c:pt>
                <c:pt idx="31">
                  <c:v>41.46</c:v>
                </c:pt>
                <c:pt idx="32">
                  <c:v>41.82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FB-4AEB-85AC-6C52A54B8123}"/>
            </c:ext>
          </c:extLst>
        </c:ser>
        <c:ser>
          <c:idx val="2"/>
          <c:order val="2"/>
          <c:tx>
            <c:strRef>
              <c:f>'Ass Racing team'!$E$18</c:f>
              <c:strCache>
                <c:ptCount val="1"/>
                <c:pt idx="0">
                  <c:v>Лантушенко Игорь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'Ass Racing team'!$B$19:$B$79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'Ass Racing team'!$E$19:$E$79</c:f>
              <c:numCache>
                <c:formatCode>0.00</c:formatCode>
                <c:ptCount val="61"/>
                <c:pt idx="0">
                  <c:v>41.8</c:v>
                </c:pt>
                <c:pt idx="1">
                  <c:v>41.45</c:v>
                </c:pt>
                <c:pt idx="2">
                  <c:v>41.47</c:v>
                </c:pt>
                <c:pt idx="3">
                  <c:v>41.45</c:v>
                </c:pt>
                <c:pt idx="4">
                  <c:v>41.42</c:v>
                </c:pt>
                <c:pt idx="5">
                  <c:v>41.31</c:v>
                </c:pt>
                <c:pt idx="6">
                  <c:v>41.25</c:v>
                </c:pt>
                <c:pt idx="7">
                  <c:v>41.22</c:v>
                </c:pt>
                <c:pt idx="8">
                  <c:v>41.3</c:v>
                </c:pt>
                <c:pt idx="9">
                  <c:v>41.16</c:v>
                </c:pt>
                <c:pt idx="10">
                  <c:v>41.33</c:v>
                </c:pt>
                <c:pt idx="11">
                  <c:v>41.11</c:v>
                </c:pt>
                <c:pt idx="12">
                  <c:v>41.48</c:v>
                </c:pt>
                <c:pt idx="13">
                  <c:v>41.42</c:v>
                </c:pt>
                <c:pt idx="14">
                  <c:v>41.29</c:v>
                </c:pt>
                <c:pt idx="15">
                  <c:v>41.79</c:v>
                </c:pt>
                <c:pt idx="16">
                  <c:v>41.29</c:v>
                </c:pt>
                <c:pt idx="17">
                  <c:v>41.51</c:v>
                </c:pt>
                <c:pt idx="18">
                  <c:v>41.3</c:v>
                </c:pt>
                <c:pt idx="19">
                  <c:v>41.24</c:v>
                </c:pt>
                <c:pt idx="20">
                  <c:v>41.35</c:v>
                </c:pt>
                <c:pt idx="21">
                  <c:v>41.27</c:v>
                </c:pt>
                <c:pt idx="22">
                  <c:v>41.28</c:v>
                </c:pt>
                <c:pt idx="23">
                  <c:v>41.25</c:v>
                </c:pt>
                <c:pt idx="24">
                  <c:v>41.15</c:v>
                </c:pt>
                <c:pt idx="25">
                  <c:v>41.12</c:v>
                </c:pt>
                <c:pt idx="26">
                  <c:v>41.19</c:v>
                </c:pt>
                <c:pt idx="27">
                  <c:v>41.15</c:v>
                </c:pt>
                <c:pt idx="28">
                  <c:v>41.16</c:v>
                </c:pt>
                <c:pt idx="29">
                  <c:v>41.19</c:v>
                </c:pt>
                <c:pt idx="30">
                  <c:v>41.26</c:v>
                </c:pt>
                <c:pt idx="31">
                  <c:v>41.16</c:v>
                </c:pt>
                <c:pt idx="32">
                  <c:v>41.12</c:v>
                </c:pt>
                <c:pt idx="33">
                  <c:v>41.27</c:v>
                </c:pt>
                <c:pt idx="34">
                  <c:v>42.25</c:v>
                </c:pt>
                <c:pt idx="35">
                  <c:v>41.76</c:v>
                </c:pt>
                <c:pt idx="36">
                  <c:v>41.19</c:v>
                </c:pt>
                <c:pt idx="37">
                  <c:v>41.14</c:v>
                </c:pt>
                <c:pt idx="38">
                  <c:v>41.34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FB-4AEB-85AC-6C52A54B8123}"/>
            </c:ext>
          </c:extLst>
        </c:ser>
        <c:ser>
          <c:idx val="3"/>
          <c:order val="3"/>
          <c:tx>
            <c:strRef>
              <c:f>'Ass Racing team'!$F$18</c:f>
              <c:strCache>
                <c:ptCount val="1"/>
                <c:pt idx="0">
                  <c:v>Ткаченко Кирилл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'Ass Racing team'!$B$19:$B$79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'Ass Racing team'!$F$19:$F$79</c:f>
              <c:numCache>
                <c:formatCode>0.00</c:formatCode>
                <c:ptCount val="61"/>
                <c:pt idx="0">
                  <c:v>41.49</c:v>
                </c:pt>
                <c:pt idx="1">
                  <c:v>41.69</c:v>
                </c:pt>
                <c:pt idx="2">
                  <c:v>41.44</c:v>
                </c:pt>
                <c:pt idx="3">
                  <c:v>41.62</c:v>
                </c:pt>
                <c:pt idx="4">
                  <c:v>41.6</c:v>
                </c:pt>
                <c:pt idx="5">
                  <c:v>41.44</c:v>
                </c:pt>
                <c:pt idx="6">
                  <c:v>41.49</c:v>
                </c:pt>
                <c:pt idx="7">
                  <c:v>41.3</c:v>
                </c:pt>
                <c:pt idx="8">
                  <c:v>41.47</c:v>
                </c:pt>
                <c:pt idx="9">
                  <c:v>41.48</c:v>
                </c:pt>
                <c:pt idx="10">
                  <c:v>42.1</c:v>
                </c:pt>
                <c:pt idx="11">
                  <c:v>41.37</c:v>
                </c:pt>
                <c:pt idx="12">
                  <c:v>41.42</c:v>
                </c:pt>
                <c:pt idx="13">
                  <c:v>41.2</c:v>
                </c:pt>
                <c:pt idx="14">
                  <c:v>41.36</c:v>
                </c:pt>
                <c:pt idx="15">
                  <c:v>41.46</c:v>
                </c:pt>
                <c:pt idx="16">
                  <c:v>41.35</c:v>
                </c:pt>
                <c:pt idx="17">
                  <c:v>41.27</c:v>
                </c:pt>
                <c:pt idx="18">
                  <c:v>41.4</c:v>
                </c:pt>
                <c:pt idx="19">
                  <c:v>41.34</c:v>
                </c:pt>
                <c:pt idx="20">
                  <c:v>41.52</c:v>
                </c:pt>
                <c:pt idx="21">
                  <c:v>41.36</c:v>
                </c:pt>
                <c:pt idx="22">
                  <c:v>41.56</c:v>
                </c:pt>
                <c:pt idx="23">
                  <c:v>41.56</c:v>
                </c:pt>
                <c:pt idx="24">
                  <c:v>41.46</c:v>
                </c:pt>
                <c:pt idx="25">
                  <c:v>41.36</c:v>
                </c:pt>
                <c:pt idx="26">
                  <c:v>41.38</c:v>
                </c:pt>
                <c:pt idx="27">
                  <c:v>41.22</c:v>
                </c:pt>
                <c:pt idx="28">
                  <c:v>41.27</c:v>
                </c:pt>
                <c:pt idx="29">
                  <c:v>41.36</c:v>
                </c:pt>
                <c:pt idx="30">
                  <c:v>41.25</c:v>
                </c:pt>
                <c:pt idx="31">
                  <c:v>41.27</c:v>
                </c:pt>
                <c:pt idx="32">
                  <c:v>41.24</c:v>
                </c:pt>
                <c:pt idx="33">
                  <c:v>41.32</c:v>
                </c:pt>
                <c:pt idx="34">
                  <c:v>41.31</c:v>
                </c:pt>
                <c:pt idx="35">
                  <c:v>41.24</c:v>
                </c:pt>
                <c:pt idx="36">
                  <c:v>41.2</c:v>
                </c:pt>
                <c:pt idx="37">
                  <c:v>41.39</c:v>
                </c:pt>
                <c:pt idx="38">
                  <c:v>41.22</c:v>
                </c:pt>
                <c:pt idx="39">
                  <c:v>41.35</c:v>
                </c:pt>
                <c:pt idx="40">
                  <c:v>41.33</c:v>
                </c:pt>
                <c:pt idx="41">
                  <c:v>41.44</c:v>
                </c:pt>
                <c:pt idx="42">
                  <c:v>41.32</c:v>
                </c:pt>
                <c:pt idx="43">
                  <c:v>41.56</c:v>
                </c:pt>
                <c:pt idx="44">
                  <c:v>41.35</c:v>
                </c:pt>
                <c:pt idx="45">
                  <c:v>41.23</c:v>
                </c:pt>
                <c:pt idx="46">
                  <c:v>41.32</c:v>
                </c:pt>
                <c:pt idx="47">
                  <c:v>41.76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3FB-4AEB-85AC-6C52A54B8123}"/>
            </c:ext>
          </c:extLst>
        </c:ser>
        <c:ser>
          <c:idx val="4"/>
          <c:order val="4"/>
          <c:tx>
            <c:strRef>
              <c:f>'Ass Racing team'!$G$18</c:f>
              <c:strCache>
                <c:ptCount val="1"/>
                <c:pt idx="0">
                  <c:v>Лантушенко Игорь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'Ass Racing team'!$B$19:$B$79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'Ass Racing team'!$G$19:$G$79</c:f>
              <c:numCache>
                <c:formatCode>0.00</c:formatCode>
                <c:ptCount val="61"/>
                <c:pt idx="0">
                  <c:v>41.55</c:v>
                </c:pt>
                <c:pt idx="1">
                  <c:v>42.46</c:v>
                </c:pt>
                <c:pt idx="2">
                  <c:v>41.47</c:v>
                </c:pt>
                <c:pt idx="3">
                  <c:v>41.34</c:v>
                </c:pt>
                <c:pt idx="4">
                  <c:v>41.47</c:v>
                </c:pt>
                <c:pt idx="5">
                  <c:v>41.3</c:v>
                </c:pt>
                <c:pt idx="6">
                  <c:v>41.35</c:v>
                </c:pt>
                <c:pt idx="7">
                  <c:v>41.45</c:v>
                </c:pt>
                <c:pt idx="8">
                  <c:v>41.36</c:v>
                </c:pt>
                <c:pt idx="9">
                  <c:v>41.38</c:v>
                </c:pt>
                <c:pt idx="10">
                  <c:v>41.4</c:v>
                </c:pt>
                <c:pt idx="11">
                  <c:v>41.19</c:v>
                </c:pt>
                <c:pt idx="12">
                  <c:v>41.43</c:v>
                </c:pt>
                <c:pt idx="13">
                  <c:v>41.4</c:v>
                </c:pt>
                <c:pt idx="14">
                  <c:v>41.38</c:v>
                </c:pt>
                <c:pt idx="15">
                  <c:v>41.18</c:v>
                </c:pt>
                <c:pt idx="16">
                  <c:v>41.26</c:v>
                </c:pt>
                <c:pt idx="17">
                  <c:v>41.42</c:v>
                </c:pt>
                <c:pt idx="18">
                  <c:v>41.49</c:v>
                </c:pt>
                <c:pt idx="19">
                  <c:v>41.39</c:v>
                </c:pt>
                <c:pt idx="20">
                  <c:v>41.27</c:v>
                </c:pt>
                <c:pt idx="21">
                  <c:v>41.58</c:v>
                </c:pt>
                <c:pt idx="22">
                  <c:v>41.41</c:v>
                </c:pt>
                <c:pt idx="23">
                  <c:v>41.41</c:v>
                </c:pt>
                <c:pt idx="24">
                  <c:v>41.74</c:v>
                </c:pt>
                <c:pt idx="25">
                  <c:v>41.65</c:v>
                </c:pt>
                <c:pt idx="26">
                  <c:v>41.35</c:v>
                </c:pt>
                <c:pt idx="27">
                  <c:v>41.37</c:v>
                </c:pt>
                <c:pt idx="28">
                  <c:v>41.35</c:v>
                </c:pt>
                <c:pt idx="29">
                  <c:v>41.36</c:v>
                </c:pt>
                <c:pt idx="30">
                  <c:v>42.81</c:v>
                </c:pt>
                <c:pt idx="31">
                  <c:v>41.19</c:v>
                </c:pt>
                <c:pt idx="32">
                  <c:v>41.3</c:v>
                </c:pt>
                <c:pt idx="33">
                  <c:v>41.42</c:v>
                </c:pt>
                <c:pt idx="34">
                  <c:v>41.25</c:v>
                </c:pt>
                <c:pt idx="35">
                  <c:v>41.44</c:v>
                </c:pt>
                <c:pt idx="36">
                  <c:v>41.2</c:v>
                </c:pt>
                <c:pt idx="37">
                  <c:v>41.49</c:v>
                </c:pt>
                <c:pt idx="38">
                  <c:v>41.79</c:v>
                </c:pt>
                <c:pt idx="39">
                  <c:v>41.47</c:v>
                </c:pt>
                <c:pt idx="40">
                  <c:v>41.36</c:v>
                </c:pt>
                <c:pt idx="41">
                  <c:v>41.42</c:v>
                </c:pt>
                <c:pt idx="42">
                  <c:v>41.3</c:v>
                </c:pt>
                <c:pt idx="43">
                  <c:v>41.4</c:v>
                </c:pt>
                <c:pt idx="44">
                  <c:v>41.25</c:v>
                </c:pt>
                <c:pt idx="45">
                  <c:v>41.35</c:v>
                </c:pt>
                <c:pt idx="46">
                  <c:v>41.37</c:v>
                </c:pt>
                <c:pt idx="47">
                  <c:v>41.34</c:v>
                </c:pt>
                <c:pt idx="48">
                  <c:v>41.32</c:v>
                </c:pt>
                <c:pt idx="49">
                  <c:v>41.51</c:v>
                </c:pt>
                <c:pt idx="50">
                  <c:v>41.35</c:v>
                </c:pt>
                <c:pt idx="51">
                  <c:v>41.34</c:v>
                </c:pt>
                <c:pt idx="52">
                  <c:v>41.4</c:v>
                </c:pt>
                <c:pt idx="53">
                  <c:v>41.54</c:v>
                </c:pt>
                <c:pt idx="54">
                  <c:v>41.45</c:v>
                </c:pt>
                <c:pt idx="55">
                  <c:v>41.48</c:v>
                </c:pt>
                <c:pt idx="56">
                  <c:v>41.2</c:v>
                </c:pt>
                <c:pt idx="57" formatCode="General">
                  <c:v>41.32</c:v>
                </c:pt>
                <c:pt idx="58" formatCode="General">
                  <c:v>41.31</c:v>
                </c:pt>
                <c:pt idx="59" formatCode="General">
                  <c:v>41.37</c:v>
                </c:pt>
                <c:pt idx="60" formatCode="General">
                  <c:v>41.72</c:v>
                </c:pt>
              </c:numCache>
            </c:numRef>
          </c:val>
        </c:ser>
        <c:ser>
          <c:idx val="5"/>
          <c:order val="5"/>
          <c:tx>
            <c:strRef>
              <c:f>'Ass Racing team'!$H$18</c:f>
              <c:strCache>
                <c:ptCount val="1"/>
                <c:pt idx="0">
                  <c:v>Ткаченко Кирилл</c:v>
                </c:pt>
              </c:strCache>
            </c:strRef>
          </c:tx>
          <c:spPr>
            <a:ln>
              <a:solidFill>
                <a:srgbClr val="FF9933"/>
              </a:solidFill>
            </a:ln>
          </c:spPr>
          <c:marker>
            <c:symbol val="none"/>
          </c:marker>
          <c:cat>
            <c:numRef>
              <c:f>'Ass Racing team'!$B$19:$B$79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'Ass Racing team'!$H$19:$H$79</c:f>
              <c:numCache>
                <c:formatCode>0.00</c:formatCode>
                <c:ptCount val="61"/>
                <c:pt idx="0">
                  <c:v>42.05</c:v>
                </c:pt>
                <c:pt idx="1">
                  <c:v>41.85</c:v>
                </c:pt>
                <c:pt idx="2">
                  <c:v>41.71</c:v>
                </c:pt>
                <c:pt idx="3">
                  <c:v>41.64</c:v>
                </c:pt>
                <c:pt idx="4">
                  <c:v>41.86</c:v>
                </c:pt>
                <c:pt idx="5">
                  <c:v>41.65</c:v>
                </c:pt>
                <c:pt idx="6">
                  <c:v>41.66</c:v>
                </c:pt>
                <c:pt idx="7">
                  <c:v>41.67</c:v>
                </c:pt>
                <c:pt idx="8">
                  <c:v>41.74</c:v>
                </c:pt>
                <c:pt idx="9">
                  <c:v>41.67</c:v>
                </c:pt>
                <c:pt idx="10">
                  <c:v>41.64</c:v>
                </c:pt>
                <c:pt idx="11">
                  <c:v>41.61</c:v>
                </c:pt>
                <c:pt idx="12">
                  <c:v>41.62</c:v>
                </c:pt>
                <c:pt idx="13">
                  <c:v>41.44</c:v>
                </c:pt>
                <c:pt idx="14">
                  <c:v>41.7</c:v>
                </c:pt>
                <c:pt idx="15">
                  <c:v>41.68</c:v>
                </c:pt>
                <c:pt idx="16">
                  <c:v>41.76</c:v>
                </c:pt>
                <c:pt idx="17">
                  <c:v>41.65</c:v>
                </c:pt>
                <c:pt idx="18">
                  <c:v>41.52</c:v>
                </c:pt>
                <c:pt idx="19">
                  <c:v>41.55</c:v>
                </c:pt>
                <c:pt idx="20">
                  <c:v>41.55</c:v>
                </c:pt>
                <c:pt idx="21">
                  <c:v>41.62</c:v>
                </c:pt>
                <c:pt idx="22">
                  <c:v>41.59</c:v>
                </c:pt>
                <c:pt idx="23">
                  <c:v>41.71</c:v>
                </c:pt>
                <c:pt idx="24">
                  <c:v>41.38</c:v>
                </c:pt>
                <c:pt idx="25">
                  <c:v>41.68</c:v>
                </c:pt>
                <c:pt idx="26">
                  <c:v>41.6</c:v>
                </c:pt>
                <c:pt idx="27">
                  <c:v>41.46</c:v>
                </c:pt>
                <c:pt idx="28">
                  <c:v>41.78</c:v>
                </c:pt>
                <c:pt idx="29">
                  <c:v>41.59</c:v>
                </c:pt>
                <c:pt idx="30">
                  <c:v>41.48</c:v>
                </c:pt>
                <c:pt idx="31">
                  <c:v>41.64</c:v>
                </c:pt>
              </c:numCache>
            </c:numRef>
          </c:val>
        </c:ser>
        <c:marker val="1"/>
        <c:axId val="130460288"/>
        <c:axId val="130482560"/>
      </c:lineChart>
      <c:catAx>
        <c:axId val="130460288"/>
        <c:scaling>
          <c:orientation val="minMax"/>
        </c:scaling>
        <c:axPos val="b"/>
        <c:numFmt formatCode="General" sourceLinked="1"/>
        <c:majorTickMark val="none"/>
        <c:tickLblPos val="nextTo"/>
        <c:crossAx val="130482560"/>
        <c:crosses val="autoZero"/>
        <c:auto val="1"/>
        <c:lblAlgn val="ctr"/>
        <c:lblOffset val="100"/>
      </c:catAx>
      <c:valAx>
        <c:axId val="130482560"/>
        <c:scaling>
          <c:orientation val="minMax"/>
          <c:max val="44"/>
          <c:min val="40"/>
        </c:scaling>
        <c:axPos val="l"/>
        <c:majorGridlines/>
        <c:numFmt formatCode="0.00" sourceLinked="1"/>
        <c:majorTickMark val="none"/>
        <c:tickLblPos val="nextTo"/>
        <c:spPr>
          <a:ln w="9525">
            <a:noFill/>
          </a:ln>
        </c:spPr>
        <c:crossAx val="130460288"/>
        <c:crosses val="autoZero"/>
        <c:crossBetween val="between"/>
        <c:majorUnit val="1"/>
      </c:valAx>
    </c:plotArea>
    <c:legend>
      <c:legendPos val="b"/>
      <c:layout/>
    </c:legend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39"/>
          <c:y val="1.7743976179560302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NeFart!$C$18</c:f>
              <c:strCache>
                <c:ptCount val="1"/>
                <c:pt idx="0">
                  <c:v>Хлопонин Андрей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NeFart!$B$19:$B$75</c:f>
              <c:numCache>
                <c:formatCode>General</c:formatCode>
                <c:ptCount val="5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</c:numCache>
            </c:numRef>
          </c:cat>
          <c:val>
            <c:numRef>
              <c:f>NeFart!$C$19:$C$75</c:f>
              <c:numCache>
                <c:formatCode>0.00</c:formatCode>
                <c:ptCount val="57"/>
                <c:pt idx="0">
                  <c:v>44.33</c:v>
                </c:pt>
                <c:pt idx="1">
                  <c:v>43.38</c:v>
                </c:pt>
                <c:pt idx="2">
                  <c:v>44.2</c:v>
                </c:pt>
                <c:pt idx="3">
                  <c:v>44.75</c:v>
                </c:pt>
                <c:pt idx="4">
                  <c:v>41.98</c:v>
                </c:pt>
                <c:pt idx="5">
                  <c:v>42.28</c:v>
                </c:pt>
                <c:pt idx="6">
                  <c:v>41.68</c:v>
                </c:pt>
                <c:pt idx="7">
                  <c:v>42.09</c:v>
                </c:pt>
                <c:pt idx="8">
                  <c:v>41.7</c:v>
                </c:pt>
                <c:pt idx="9">
                  <c:v>41.26</c:v>
                </c:pt>
                <c:pt idx="10">
                  <c:v>41.54</c:v>
                </c:pt>
                <c:pt idx="11">
                  <c:v>41.3</c:v>
                </c:pt>
                <c:pt idx="12">
                  <c:v>41.51</c:v>
                </c:pt>
                <c:pt idx="13">
                  <c:v>41.7</c:v>
                </c:pt>
                <c:pt idx="14">
                  <c:v>42.32</c:v>
                </c:pt>
                <c:pt idx="15">
                  <c:v>41.81</c:v>
                </c:pt>
                <c:pt idx="16">
                  <c:v>41.43</c:v>
                </c:pt>
                <c:pt idx="17">
                  <c:v>41.33</c:v>
                </c:pt>
                <c:pt idx="18">
                  <c:v>41.48</c:v>
                </c:pt>
                <c:pt idx="19">
                  <c:v>41.45</c:v>
                </c:pt>
                <c:pt idx="20">
                  <c:v>41.6</c:v>
                </c:pt>
                <c:pt idx="21">
                  <c:v>41.65</c:v>
                </c:pt>
                <c:pt idx="22">
                  <c:v>41.76</c:v>
                </c:pt>
                <c:pt idx="23">
                  <c:v>41.36</c:v>
                </c:pt>
                <c:pt idx="24">
                  <c:v>41.53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FB-4AEB-85AC-6C52A54B8123}"/>
            </c:ext>
          </c:extLst>
        </c:ser>
        <c:ser>
          <c:idx val="1"/>
          <c:order val="1"/>
          <c:tx>
            <c:strRef>
              <c:f>NeFart!$D$18</c:f>
              <c:strCache>
                <c:ptCount val="1"/>
                <c:pt idx="0">
                  <c:v>Онащук Максим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NeFart!$B$19:$B$75</c:f>
              <c:numCache>
                <c:formatCode>General</c:formatCode>
                <c:ptCount val="5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</c:numCache>
            </c:numRef>
          </c:cat>
          <c:val>
            <c:numRef>
              <c:f>NeFart!$D$19:$D$75</c:f>
              <c:numCache>
                <c:formatCode>0.00</c:formatCode>
                <c:ptCount val="57"/>
                <c:pt idx="0">
                  <c:v>41.72</c:v>
                </c:pt>
                <c:pt idx="1">
                  <c:v>41.66</c:v>
                </c:pt>
                <c:pt idx="2">
                  <c:v>41.28</c:v>
                </c:pt>
                <c:pt idx="3">
                  <c:v>41.56</c:v>
                </c:pt>
                <c:pt idx="4">
                  <c:v>41.49</c:v>
                </c:pt>
                <c:pt idx="5">
                  <c:v>41.81</c:v>
                </c:pt>
                <c:pt idx="6">
                  <c:v>41.65</c:v>
                </c:pt>
                <c:pt idx="7">
                  <c:v>41.28</c:v>
                </c:pt>
                <c:pt idx="8">
                  <c:v>41.32</c:v>
                </c:pt>
                <c:pt idx="9">
                  <c:v>41.36</c:v>
                </c:pt>
                <c:pt idx="10">
                  <c:v>41.15</c:v>
                </c:pt>
                <c:pt idx="11">
                  <c:v>41.17</c:v>
                </c:pt>
                <c:pt idx="12">
                  <c:v>41.16</c:v>
                </c:pt>
                <c:pt idx="13">
                  <c:v>41.49</c:v>
                </c:pt>
                <c:pt idx="14">
                  <c:v>41.6</c:v>
                </c:pt>
                <c:pt idx="15">
                  <c:v>41.55</c:v>
                </c:pt>
                <c:pt idx="16">
                  <c:v>41.68</c:v>
                </c:pt>
                <c:pt idx="17">
                  <c:v>41.42</c:v>
                </c:pt>
                <c:pt idx="18">
                  <c:v>41.47</c:v>
                </c:pt>
                <c:pt idx="19">
                  <c:v>41.33</c:v>
                </c:pt>
                <c:pt idx="20">
                  <c:v>41.96</c:v>
                </c:pt>
                <c:pt idx="21">
                  <c:v>41.31</c:v>
                </c:pt>
                <c:pt idx="22">
                  <c:v>41.34</c:v>
                </c:pt>
                <c:pt idx="23">
                  <c:v>41.39</c:v>
                </c:pt>
                <c:pt idx="24">
                  <c:v>41.41</c:v>
                </c:pt>
                <c:pt idx="25">
                  <c:v>41.39</c:v>
                </c:pt>
                <c:pt idx="26">
                  <c:v>41.35</c:v>
                </c:pt>
                <c:pt idx="27">
                  <c:v>41.41</c:v>
                </c:pt>
                <c:pt idx="28">
                  <c:v>41.78</c:v>
                </c:pt>
                <c:pt idx="29">
                  <c:v>41.39</c:v>
                </c:pt>
                <c:pt idx="30">
                  <c:v>41.98</c:v>
                </c:pt>
                <c:pt idx="31">
                  <c:v>41.38</c:v>
                </c:pt>
                <c:pt idx="32">
                  <c:v>41.3</c:v>
                </c:pt>
                <c:pt idx="33">
                  <c:v>41.3</c:v>
                </c:pt>
                <c:pt idx="34">
                  <c:v>41.83</c:v>
                </c:pt>
                <c:pt idx="35">
                  <c:v>41.52</c:v>
                </c:pt>
                <c:pt idx="36">
                  <c:v>41.6</c:v>
                </c:pt>
                <c:pt idx="37">
                  <c:v>41.34</c:v>
                </c:pt>
                <c:pt idx="38">
                  <c:v>41.57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FB-4AEB-85AC-6C52A54B8123}"/>
            </c:ext>
          </c:extLst>
        </c:ser>
        <c:ser>
          <c:idx val="2"/>
          <c:order val="2"/>
          <c:tx>
            <c:strRef>
              <c:f>NeFart!$E$18</c:f>
              <c:strCache>
                <c:ptCount val="1"/>
                <c:pt idx="0">
                  <c:v>Хлопонин Андрей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NeFart!$B$19:$B$75</c:f>
              <c:numCache>
                <c:formatCode>General</c:formatCode>
                <c:ptCount val="5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</c:numCache>
            </c:numRef>
          </c:cat>
          <c:val>
            <c:numRef>
              <c:f>NeFart!$E$19:$E$75</c:f>
              <c:numCache>
                <c:formatCode>0.00</c:formatCode>
                <c:ptCount val="57"/>
                <c:pt idx="0">
                  <c:v>41.47</c:v>
                </c:pt>
                <c:pt idx="1">
                  <c:v>41.39</c:v>
                </c:pt>
                <c:pt idx="2">
                  <c:v>41.38</c:v>
                </c:pt>
                <c:pt idx="3">
                  <c:v>41.35</c:v>
                </c:pt>
                <c:pt idx="4">
                  <c:v>41.57</c:v>
                </c:pt>
                <c:pt idx="5">
                  <c:v>41.86</c:v>
                </c:pt>
                <c:pt idx="6">
                  <c:v>41.49</c:v>
                </c:pt>
                <c:pt idx="7">
                  <c:v>41.18</c:v>
                </c:pt>
                <c:pt idx="8">
                  <c:v>41.25</c:v>
                </c:pt>
                <c:pt idx="9">
                  <c:v>41.21</c:v>
                </c:pt>
                <c:pt idx="10">
                  <c:v>41.21</c:v>
                </c:pt>
                <c:pt idx="11">
                  <c:v>41.26</c:v>
                </c:pt>
                <c:pt idx="12">
                  <c:v>41.19</c:v>
                </c:pt>
                <c:pt idx="13">
                  <c:v>41.42</c:v>
                </c:pt>
                <c:pt idx="14">
                  <c:v>41.15</c:v>
                </c:pt>
                <c:pt idx="15">
                  <c:v>41.33</c:v>
                </c:pt>
                <c:pt idx="16">
                  <c:v>41.37</c:v>
                </c:pt>
                <c:pt idx="17">
                  <c:v>41.33</c:v>
                </c:pt>
                <c:pt idx="18">
                  <c:v>41.37</c:v>
                </c:pt>
                <c:pt idx="19">
                  <c:v>41.18</c:v>
                </c:pt>
                <c:pt idx="20">
                  <c:v>41.29</c:v>
                </c:pt>
                <c:pt idx="21">
                  <c:v>41.61</c:v>
                </c:pt>
                <c:pt idx="22">
                  <c:v>41.46</c:v>
                </c:pt>
                <c:pt idx="23">
                  <c:v>41.34</c:v>
                </c:pt>
                <c:pt idx="24">
                  <c:v>41.35</c:v>
                </c:pt>
                <c:pt idx="25">
                  <c:v>41.18</c:v>
                </c:pt>
                <c:pt idx="26">
                  <c:v>41.14</c:v>
                </c:pt>
                <c:pt idx="27">
                  <c:v>41.22</c:v>
                </c:pt>
                <c:pt idx="28">
                  <c:v>41.28</c:v>
                </c:pt>
                <c:pt idx="29">
                  <c:v>41.44</c:v>
                </c:pt>
                <c:pt idx="30">
                  <c:v>41.37</c:v>
                </c:pt>
                <c:pt idx="31">
                  <c:v>41.21</c:v>
                </c:pt>
                <c:pt idx="32">
                  <c:v>41.27</c:v>
                </c:pt>
                <c:pt idx="33">
                  <c:v>41.42</c:v>
                </c:pt>
                <c:pt idx="34">
                  <c:v>41.19</c:v>
                </c:pt>
                <c:pt idx="35">
                  <c:v>41.27</c:v>
                </c:pt>
                <c:pt idx="36">
                  <c:v>41.66</c:v>
                </c:pt>
                <c:pt idx="37">
                  <c:v>41.39</c:v>
                </c:pt>
                <c:pt idx="38">
                  <c:v>41.47</c:v>
                </c:pt>
                <c:pt idx="39">
                  <c:v>41.66</c:v>
                </c:pt>
                <c:pt idx="40">
                  <c:v>41.38</c:v>
                </c:pt>
                <c:pt idx="41">
                  <c:v>41.23</c:v>
                </c:pt>
                <c:pt idx="42">
                  <c:v>41.44</c:v>
                </c:pt>
                <c:pt idx="43">
                  <c:v>41.44</c:v>
                </c:pt>
                <c:pt idx="44">
                  <c:v>41.31</c:v>
                </c:pt>
                <c:pt idx="45">
                  <c:v>41.32</c:v>
                </c:pt>
                <c:pt idx="46">
                  <c:v>41.31</c:v>
                </c:pt>
                <c:pt idx="47">
                  <c:v>41.25</c:v>
                </c:pt>
                <c:pt idx="48">
                  <c:v>41.2</c:v>
                </c:pt>
                <c:pt idx="49">
                  <c:v>41.23</c:v>
                </c:pt>
                <c:pt idx="50">
                  <c:v>41.31</c:v>
                </c:pt>
                <c:pt idx="51">
                  <c:v>41.43</c:v>
                </c:pt>
                <c:pt idx="52">
                  <c:v>41.17</c:v>
                </c:pt>
                <c:pt idx="53">
                  <c:v>41.09</c:v>
                </c:pt>
                <c:pt idx="54">
                  <c:v>41.09</c:v>
                </c:pt>
                <c:pt idx="55">
                  <c:v>41.23</c:v>
                </c:pt>
                <c:pt idx="56">
                  <c:v>41.28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FB-4AEB-85AC-6C52A54B8123}"/>
            </c:ext>
          </c:extLst>
        </c:ser>
        <c:ser>
          <c:idx val="3"/>
          <c:order val="3"/>
          <c:tx>
            <c:strRef>
              <c:f>NeFart!$F$18</c:f>
              <c:strCache>
                <c:ptCount val="1"/>
                <c:pt idx="0">
                  <c:v>Онащук Максим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NeFart!$B$19:$B$75</c:f>
              <c:numCache>
                <c:formatCode>General</c:formatCode>
                <c:ptCount val="5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</c:numCache>
            </c:numRef>
          </c:cat>
          <c:val>
            <c:numRef>
              <c:f>NeFart!$F$19:$F$75</c:f>
              <c:numCache>
                <c:formatCode>0.00</c:formatCode>
                <c:ptCount val="57"/>
                <c:pt idx="0">
                  <c:v>42.08</c:v>
                </c:pt>
                <c:pt idx="1">
                  <c:v>41.57</c:v>
                </c:pt>
                <c:pt idx="2">
                  <c:v>41.97</c:v>
                </c:pt>
                <c:pt idx="3">
                  <c:v>41.66</c:v>
                </c:pt>
                <c:pt idx="4">
                  <c:v>41.6</c:v>
                </c:pt>
                <c:pt idx="5">
                  <c:v>41.68</c:v>
                </c:pt>
                <c:pt idx="6">
                  <c:v>42.7</c:v>
                </c:pt>
                <c:pt idx="7">
                  <c:v>41.5</c:v>
                </c:pt>
                <c:pt idx="8">
                  <c:v>41.3</c:v>
                </c:pt>
                <c:pt idx="9">
                  <c:v>41.49</c:v>
                </c:pt>
                <c:pt idx="10">
                  <c:v>41.42</c:v>
                </c:pt>
                <c:pt idx="11">
                  <c:v>41.41</c:v>
                </c:pt>
                <c:pt idx="12">
                  <c:v>41.42</c:v>
                </c:pt>
                <c:pt idx="13">
                  <c:v>41.55</c:v>
                </c:pt>
                <c:pt idx="14">
                  <c:v>41.49</c:v>
                </c:pt>
                <c:pt idx="15">
                  <c:v>41.32</c:v>
                </c:pt>
                <c:pt idx="16">
                  <c:v>41.23</c:v>
                </c:pt>
                <c:pt idx="17">
                  <c:v>42.16</c:v>
                </c:pt>
                <c:pt idx="18">
                  <c:v>41.2</c:v>
                </c:pt>
                <c:pt idx="19">
                  <c:v>41.33</c:v>
                </c:pt>
                <c:pt idx="20">
                  <c:v>41.33</c:v>
                </c:pt>
                <c:pt idx="21">
                  <c:v>41.14</c:v>
                </c:pt>
                <c:pt idx="22">
                  <c:v>41.45</c:v>
                </c:pt>
                <c:pt idx="23">
                  <c:v>41.39</c:v>
                </c:pt>
                <c:pt idx="24">
                  <c:v>41.36</c:v>
                </c:pt>
                <c:pt idx="25">
                  <c:v>41.37</c:v>
                </c:pt>
                <c:pt idx="26">
                  <c:v>41.23</c:v>
                </c:pt>
                <c:pt idx="27">
                  <c:v>41.45</c:v>
                </c:pt>
                <c:pt idx="28">
                  <c:v>41.4</c:v>
                </c:pt>
                <c:pt idx="29">
                  <c:v>41.28</c:v>
                </c:pt>
                <c:pt idx="30">
                  <c:v>41.38</c:v>
                </c:pt>
                <c:pt idx="31">
                  <c:v>41.45</c:v>
                </c:pt>
                <c:pt idx="32">
                  <c:v>41.45</c:v>
                </c:pt>
                <c:pt idx="33">
                  <c:v>41.33</c:v>
                </c:pt>
                <c:pt idx="34">
                  <c:v>41.29</c:v>
                </c:pt>
                <c:pt idx="35">
                  <c:v>41.56</c:v>
                </c:pt>
                <c:pt idx="36">
                  <c:v>41.39</c:v>
                </c:pt>
                <c:pt idx="37">
                  <c:v>41.7</c:v>
                </c:pt>
                <c:pt idx="38">
                  <c:v>41.55</c:v>
                </c:pt>
                <c:pt idx="39">
                  <c:v>41.46</c:v>
                </c:pt>
                <c:pt idx="40">
                  <c:v>41.57</c:v>
                </c:pt>
                <c:pt idx="41">
                  <c:v>41.46</c:v>
                </c:pt>
                <c:pt idx="42">
                  <c:v>41.41</c:v>
                </c:pt>
                <c:pt idx="43">
                  <c:v>41.67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3FB-4AEB-85AC-6C52A54B8123}"/>
            </c:ext>
          </c:extLst>
        </c:ser>
        <c:ser>
          <c:idx val="4"/>
          <c:order val="4"/>
          <c:tx>
            <c:strRef>
              <c:f>NeFart!$G$18</c:f>
              <c:strCache>
                <c:ptCount val="1"/>
                <c:pt idx="0">
                  <c:v>Хлопонин Андрей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NeFart!$B$19:$B$75</c:f>
              <c:numCache>
                <c:formatCode>General</c:formatCode>
                <c:ptCount val="5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</c:numCache>
            </c:numRef>
          </c:cat>
          <c:val>
            <c:numRef>
              <c:f>NeFart!$G$19:$G$75</c:f>
              <c:numCache>
                <c:formatCode>0.00</c:formatCode>
                <c:ptCount val="57"/>
                <c:pt idx="0">
                  <c:v>41.72</c:v>
                </c:pt>
                <c:pt idx="1">
                  <c:v>41.55</c:v>
                </c:pt>
                <c:pt idx="2">
                  <c:v>42.11</c:v>
                </c:pt>
                <c:pt idx="3">
                  <c:v>41.6</c:v>
                </c:pt>
                <c:pt idx="4">
                  <c:v>41.51</c:v>
                </c:pt>
                <c:pt idx="5">
                  <c:v>41.34</c:v>
                </c:pt>
                <c:pt idx="6">
                  <c:v>42.78</c:v>
                </c:pt>
                <c:pt idx="7">
                  <c:v>42.02</c:v>
                </c:pt>
                <c:pt idx="8">
                  <c:v>41.75</c:v>
                </c:pt>
                <c:pt idx="9">
                  <c:v>41.53</c:v>
                </c:pt>
                <c:pt idx="10">
                  <c:v>41.71</c:v>
                </c:pt>
                <c:pt idx="11">
                  <c:v>41.28</c:v>
                </c:pt>
                <c:pt idx="12">
                  <c:v>41.46</c:v>
                </c:pt>
                <c:pt idx="13">
                  <c:v>41.31</c:v>
                </c:pt>
                <c:pt idx="14">
                  <c:v>42.13</c:v>
                </c:pt>
                <c:pt idx="15">
                  <c:v>41.35</c:v>
                </c:pt>
                <c:pt idx="16">
                  <c:v>41.23</c:v>
                </c:pt>
                <c:pt idx="17">
                  <c:v>41.35</c:v>
                </c:pt>
                <c:pt idx="18">
                  <c:v>41.43</c:v>
                </c:pt>
                <c:pt idx="19">
                  <c:v>41.27</c:v>
                </c:pt>
                <c:pt idx="20">
                  <c:v>41.21</c:v>
                </c:pt>
                <c:pt idx="21">
                  <c:v>41.17</c:v>
                </c:pt>
                <c:pt idx="22">
                  <c:v>41.5</c:v>
                </c:pt>
                <c:pt idx="23">
                  <c:v>41.53</c:v>
                </c:pt>
              </c:numCache>
            </c:numRef>
          </c:val>
        </c:ser>
        <c:ser>
          <c:idx val="5"/>
          <c:order val="5"/>
          <c:tx>
            <c:strRef>
              <c:f>NeFart!$H$18</c:f>
              <c:strCache>
                <c:ptCount val="1"/>
                <c:pt idx="0">
                  <c:v>Онащук Максим</c:v>
                </c:pt>
              </c:strCache>
            </c:strRef>
          </c:tx>
          <c:spPr>
            <a:ln>
              <a:solidFill>
                <a:srgbClr val="FF9933"/>
              </a:solidFill>
            </a:ln>
          </c:spPr>
          <c:marker>
            <c:symbol val="none"/>
          </c:marker>
          <c:cat>
            <c:numRef>
              <c:f>NeFart!$B$19:$B$75</c:f>
              <c:numCache>
                <c:formatCode>General</c:formatCode>
                <c:ptCount val="5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</c:numCache>
            </c:numRef>
          </c:cat>
          <c:val>
            <c:numRef>
              <c:f>NeFart!$H$19:$H$75</c:f>
              <c:numCache>
                <c:formatCode>0.00</c:formatCode>
                <c:ptCount val="57"/>
                <c:pt idx="0">
                  <c:v>41.49</c:v>
                </c:pt>
                <c:pt idx="1">
                  <c:v>41.21</c:v>
                </c:pt>
                <c:pt idx="2">
                  <c:v>41.35</c:v>
                </c:pt>
                <c:pt idx="3">
                  <c:v>41.12</c:v>
                </c:pt>
                <c:pt idx="4">
                  <c:v>42.22</c:v>
                </c:pt>
                <c:pt idx="5">
                  <c:v>41.23</c:v>
                </c:pt>
                <c:pt idx="6">
                  <c:v>41.4</c:v>
                </c:pt>
                <c:pt idx="7">
                  <c:v>41.31</c:v>
                </c:pt>
                <c:pt idx="8">
                  <c:v>41.25</c:v>
                </c:pt>
                <c:pt idx="9">
                  <c:v>41.28</c:v>
                </c:pt>
                <c:pt idx="10">
                  <c:v>41.2</c:v>
                </c:pt>
                <c:pt idx="11">
                  <c:v>41.4</c:v>
                </c:pt>
                <c:pt idx="12">
                  <c:v>41.22</c:v>
                </c:pt>
                <c:pt idx="13">
                  <c:v>41.46</c:v>
                </c:pt>
                <c:pt idx="14">
                  <c:v>41.51</c:v>
                </c:pt>
                <c:pt idx="15">
                  <c:v>41.37</c:v>
                </c:pt>
                <c:pt idx="16">
                  <c:v>41.39</c:v>
                </c:pt>
                <c:pt idx="17">
                  <c:v>41.26</c:v>
                </c:pt>
                <c:pt idx="18">
                  <c:v>41.28</c:v>
                </c:pt>
                <c:pt idx="19">
                  <c:v>41.15</c:v>
                </c:pt>
                <c:pt idx="20">
                  <c:v>41.47</c:v>
                </c:pt>
                <c:pt idx="21">
                  <c:v>41.11</c:v>
                </c:pt>
                <c:pt idx="22">
                  <c:v>41.39</c:v>
                </c:pt>
                <c:pt idx="23">
                  <c:v>41.2</c:v>
                </c:pt>
                <c:pt idx="24">
                  <c:v>41.32</c:v>
                </c:pt>
                <c:pt idx="25">
                  <c:v>41.31</c:v>
                </c:pt>
                <c:pt idx="26">
                  <c:v>41.2</c:v>
                </c:pt>
                <c:pt idx="27">
                  <c:v>41.21</c:v>
                </c:pt>
                <c:pt idx="28">
                  <c:v>41.18</c:v>
                </c:pt>
                <c:pt idx="29">
                  <c:v>41.2</c:v>
                </c:pt>
                <c:pt idx="30">
                  <c:v>41.46</c:v>
                </c:pt>
                <c:pt idx="31">
                  <c:v>41.43</c:v>
                </c:pt>
                <c:pt idx="32">
                  <c:v>41.15</c:v>
                </c:pt>
                <c:pt idx="33">
                  <c:v>41.25</c:v>
                </c:pt>
                <c:pt idx="34">
                  <c:v>40.97</c:v>
                </c:pt>
                <c:pt idx="35">
                  <c:v>41.16</c:v>
                </c:pt>
                <c:pt idx="36">
                  <c:v>41.05</c:v>
                </c:pt>
                <c:pt idx="37">
                  <c:v>41.81</c:v>
                </c:pt>
                <c:pt idx="38">
                  <c:v>41.33</c:v>
                </c:pt>
                <c:pt idx="39">
                  <c:v>41.35</c:v>
                </c:pt>
                <c:pt idx="40">
                  <c:v>41.28</c:v>
                </c:pt>
                <c:pt idx="41">
                  <c:v>41.25</c:v>
                </c:pt>
                <c:pt idx="42">
                  <c:v>41.08</c:v>
                </c:pt>
                <c:pt idx="43">
                  <c:v>41.09</c:v>
                </c:pt>
                <c:pt idx="44">
                  <c:v>41.14</c:v>
                </c:pt>
                <c:pt idx="45">
                  <c:v>41.2</c:v>
                </c:pt>
                <c:pt idx="46">
                  <c:v>41.11</c:v>
                </c:pt>
                <c:pt idx="47">
                  <c:v>41.13</c:v>
                </c:pt>
                <c:pt idx="48">
                  <c:v>41.25</c:v>
                </c:pt>
                <c:pt idx="49">
                  <c:v>41.11</c:v>
                </c:pt>
                <c:pt idx="50">
                  <c:v>41.15</c:v>
                </c:pt>
                <c:pt idx="51">
                  <c:v>41.19</c:v>
                </c:pt>
                <c:pt idx="52">
                  <c:v>41.18</c:v>
                </c:pt>
                <c:pt idx="53">
                  <c:v>41.19</c:v>
                </c:pt>
                <c:pt idx="54">
                  <c:v>41.84</c:v>
                </c:pt>
              </c:numCache>
            </c:numRef>
          </c:val>
        </c:ser>
        <c:marker val="1"/>
        <c:axId val="105828736"/>
        <c:axId val="105830272"/>
      </c:lineChart>
      <c:catAx>
        <c:axId val="105828736"/>
        <c:scaling>
          <c:orientation val="minMax"/>
        </c:scaling>
        <c:axPos val="b"/>
        <c:numFmt formatCode="General" sourceLinked="1"/>
        <c:majorTickMark val="none"/>
        <c:tickLblPos val="nextTo"/>
        <c:crossAx val="105830272"/>
        <c:crosses val="autoZero"/>
        <c:auto val="1"/>
        <c:lblAlgn val="ctr"/>
        <c:lblOffset val="100"/>
      </c:catAx>
      <c:valAx>
        <c:axId val="105830272"/>
        <c:scaling>
          <c:orientation val="minMax"/>
          <c:max val="44"/>
          <c:min val="40"/>
        </c:scaling>
        <c:axPos val="l"/>
        <c:majorGridlines/>
        <c:numFmt formatCode="0.00" sourceLinked="1"/>
        <c:majorTickMark val="none"/>
        <c:tickLblPos val="nextTo"/>
        <c:spPr>
          <a:ln w="9525">
            <a:noFill/>
          </a:ln>
        </c:spPr>
        <c:crossAx val="105828736"/>
        <c:crosses val="autoZero"/>
        <c:crossBetween val="between"/>
        <c:majorUnit val="1"/>
      </c:valAx>
    </c:plotArea>
    <c:legend>
      <c:legendPos val="b"/>
      <c:layout/>
    </c:legend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401"/>
          <c:y val="1.7743976179560302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'NSF Kozaks'!$C$18</c:f>
              <c:strCache>
                <c:ptCount val="1"/>
                <c:pt idx="0">
                  <c:v>Гаврилюк Олег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'NSF Kozaks'!$B$19:$B$81</c:f>
              <c:numCache>
                <c:formatCode>General</c:formatCode>
                <c:ptCount val="6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</c:numCache>
            </c:numRef>
          </c:cat>
          <c:val>
            <c:numRef>
              <c:f>'NSF Kozaks'!$C$19:$C$81</c:f>
              <c:numCache>
                <c:formatCode>0.00</c:formatCode>
                <c:ptCount val="63"/>
                <c:pt idx="0">
                  <c:v>45.02</c:v>
                </c:pt>
                <c:pt idx="1">
                  <c:v>42.44</c:v>
                </c:pt>
                <c:pt idx="2">
                  <c:v>44.84</c:v>
                </c:pt>
                <c:pt idx="3">
                  <c:v>43.18</c:v>
                </c:pt>
                <c:pt idx="4">
                  <c:v>41.47</c:v>
                </c:pt>
                <c:pt idx="5">
                  <c:v>41.22</c:v>
                </c:pt>
                <c:pt idx="6">
                  <c:v>43.66</c:v>
                </c:pt>
                <c:pt idx="7">
                  <c:v>41.96</c:v>
                </c:pt>
                <c:pt idx="8">
                  <c:v>41.53</c:v>
                </c:pt>
                <c:pt idx="9">
                  <c:v>41.1</c:v>
                </c:pt>
                <c:pt idx="10">
                  <c:v>41.13</c:v>
                </c:pt>
                <c:pt idx="11">
                  <c:v>41</c:v>
                </c:pt>
                <c:pt idx="12">
                  <c:v>41.13</c:v>
                </c:pt>
                <c:pt idx="13">
                  <c:v>41.1</c:v>
                </c:pt>
                <c:pt idx="14">
                  <c:v>40.99</c:v>
                </c:pt>
                <c:pt idx="15">
                  <c:v>41.08</c:v>
                </c:pt>
                <c:pt idx="16">
                  <c:v>41.02</c:v>
                </c:pt>
                <c:pt idx="17">
                  <c:v>40.950000000000003</c:v>
                </c:pt>
                <c:pt idx="18">
                  <c:v>41.13</c:v>
                </c:pt>
                <c:pt idx="19">
                  <c:v>41.05</c:v>
                </c:pt>
                <c:pt idx="20">
                  <c:v>41.01</c:v>
                </c:pt>
                <c:pt idx="21">
                  <c:v>40.93</c:v>
                </c:pt>
                <c:pt idx="22">
                  <c:v>41.11</c:v>
                </c:pt>
                <c:pt idx="23">
                  <c:v>41.28</c:v>
                </c:pt>
                <c:pt idx="24">
                  <c:v>41.16</c:v>
                </c:pt>
                <c:pt idx="25">
                  <c:v>41.11</c:v>
                </c:pt>
                <c:pt idx="26">
                  <c:v>40.950000000000003</c:v>
                </c:pt>
                <c:pt idx="27">
                  <c:v>41.01</c:v>
                </c:pt>
                <c:pt idx="28">
                  <c:v>41.21</c:v>
                </c:pt>
                <c:pt idx="29">
                  <c:v>41.06</c:v>
                </c:pt>
                <c:pt idx="30">
                  <c:v>41.35</c:v>
                </c:pt>
                <c:pt idx="31">
                  <c:v>41.13</c:v>
                </c:pt>
                <c:pt idx="32">
                  <c:v>41.09</c:v>
                </c:pt>
                <c:pt idx="33">
                  <c:v>40.92</c:v>
                </c:pt>
                <c:pt idx="34">
                  <c:v>41.2</c:v>
                </c:pt>
                <c:pt idx="35">
                  <c:v>41.05</c:v>
                </c:pt>
                <c:pt idx="36">
                  <c:v>41.16</c:v>
                </c:pt>
                <c:pt idx="37">
                  <c:v>41.16</c:v>
                </c:pt>
                <c:pt idx="38">
                  <c:v>41.04</c:v>
                </c:pt>
                <c:pt idx="39">
                  <c:v>41.06</c:v>
                </c:pt>
                <c:pt idx="40">
                  <c:v>41.02</c:v>
                </c:pt>
                <c:pt idx="41">
                  <c:v>41.18</c:v>
                </c:pt>
                <c:pt idx="42">
                  <c:v>41.23</c:v>
                </c:pt>
                <c:pt idx="43">
                  <c:v>43.07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FB-4AEB-85AC-6C52A54B8123}"/>
            </c:ext>
          </c:extLst>
        </c:ser>
        <c:ser>
          <c:idx val="1"/>
          <c:order val="1"/>
          <c:tx>
            <c:strRef>
              <c:f>'NSF Kozaks'!$D$18</c:f>
              <c:strCache>
                <c:ptCount val="1"/>
                <c:pt idx="0">
                  <c:v>Бахмацкий Олег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'NSF Kozaks'!$B$19:$B$81</c:f>
              <c:numCache>
                <c:formatCode>General</c:formatCode>
                <c:ptCount val="6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</c:numCache>
            </c:numRef>
          </c:cat>
          <c:val>
            <c:numRef>
              <c:f>'NSF Kozaks'!$D$19:$D$81</c:f>
              <c:numCache>
                <c:formatCode>0.00</c:formatCode>
                <c:ptCount val="63"/>
                <c:pt idx="0">
                  <c:v>41.69</c:v>
                </c:pt>
                <c:pt idx="1">
                  <c:v>41.53</c:v>
                </c:pt>
                <c:pt idx="2">
                  <c:v>41.46</c:v>
                </c:pt>
                <c:pt idx="3">
                  <c:v>41.28</c:v>
                </c:pt>
                <c:pt idx="4">
                  <c:v>41.32</c:v>
                </c:pt>
                <c:pt idx="5">
                  <c:v>41.38</c:v>
                </c:pt>
                <c:pt idx="6">
                  <c:v>41.34</c:v>
                </c:pt>
                <c:pt idx="7">
                  <c:v>41.37</c:v>
                </c:pt>
                <c:pt idx="8">
                  <c:v>41.44</c:v>
                </c:pt>
                <c:pt idx="9">
                  <c:v>41.43</c:v>
                </c:pt>
                <c:pt idx="10">
                  <c:v>41.35</c:v>
                </c:pt>
                <c:pt idx="11">
                  <c:v>41.28</c:v>
                </c:pt>
                <c:pt idx="12">
                  <c:v>41.23</c:v>
                </c:pt>
                <c:pt idx="13">
                  <c:v>41.32</c:v>
                </c:pt>
                <c:pt idx="14">
                  <c:v>41.28</c:v>
                </c:pt>
                <c:pt idx="15">
                  <c:v>41.31</c:v>
                </c:pt>
                <c:pt idx="16">
                  <c:v>41.58</c:v>
                </c:pt>
                <c:pt idx="17">
                  <c:v>41.47</c:v>
                </c:pt>
                <c:pt idx="18">
                  <c:v>41.38</c:v>
                </c:pt>
                <c:pt idx="19">
                  <c:v>41.65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FB-4AEB-85AC-6C52A54B8123}"/>
            </c:ext>
          </c:extLst>
        </c:ser>
        <c:ser>
          <c:idx val="2"/>
          <c:order val="2"/>
          <c:tx>
            <c:strRef>
              <c:f>'NSF Kozaks'!$E$18</c:f>
              <c:strCache>
                <c:ptCount val="1"/>
                <c:pt idx="0">
                  <c:v>Гаврилюк Олег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'NSF Kozaks'!$B$19:$B$81</c:f>
              <c:numCache>
                <c:formatCode>General</c:formatCode>
                <c:ptCount val="6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</c:numCache>
            </c:numRef>
          </c:cat>
          <c:val>
            <c:numRef>
              <c:f>'NSF Kozaks'!$E$19:$E$81</c:f>
              <c:numCache>
                <c:formatCode>0.00</c:formatCode>
                <c:ptCount val="63"/>
                <c:pt idx="0">
                  <c:v>41.74</c:v>
                </c:pt>
                <c:pt idx="1">
                  <c:v>41.79</c:v>
                </c:pt>
                <c:pt idx="2">
                  <c:v>41.93</c:v>
                </c:pt>
                <c:pt idx="3">
                  <c:v>41.63</c:v>
                </c:pt>
                <c:pt idx="4">
                  <c:v>41.59</c:v>
                </c:pt>
                <c:pt idx="5">
                  <c:v>41.54</c:v>
                </c:pt>
                <c:pt idx="6">
                  <c:v>41.58</c:v>
                </c:pt>
                <c:pt idx="7">
                  <c:v>41.51</c:v>
                </c:pt>
                <c:pt idx="8">
                  <c:v>41.74</c:v>
                </c:pt>
                <c:pt idx="9">
                  <c:v>41.43</c:v>
                </c:pt>
                <c:pt idx="10">
                  <c:v>41.54</c:v>
                </c:pt>
                <c:pt idx="11">
                  <c:v>41.82</c:v>
                </c:pt>
                <c:pt idx="12">
                  <c:v>41.61</c:v>
                </c:pt>
                <c:pt idx="13">
                  <c:v>41.52</c:v>
                </c:pt>
                <c:pt idx="14">
                  <c:v>41.6</c:v>
                </c:pt>
                <c:pt idx="15">
                  <c:v>42.69</c:v>
                </c:pt>
                <c:pt idx="16">
                  <c:v>41.54</c:v>
                </c:pt>
                <c:pt idx="17">
                  <c:v>41.73</c:v>
                </c:pt>
                <c:pt idx="18">
                  <c:v>41.66</c:v>
                </c:pt>
                <c:pt idx="19">
                  <c:v>41.65</c:v>
                </c:pt>
                <c:pt idx="20">
                  <c:v>41.62</c:v>
                </c:pt>
                <c:pt idx="21">
                  <c:v>41.71</c:v>
                </c:pt>
                <c:pt idx="22">
                  <c:v>41.5</c:v>
                </c:pt>
                <c:pt idx="23">
                  <c:v>41.31</c:v>
                </c:pt>
                <c:pt idx="24">
                  <c:v>41.69</c:v>
                </c:pt>
                <c:pt idx="25">
                  <c:v>41.37</c:v>
                </c:pt>
                <c:pt idx="26">
                  <c:v>41.59</c:v>
                </c:pt>
                <c:pt idx="27">
                  <c:v>41.49</c:v>
                </c:pt>
                <c:pt idx="28">
                  <c:v>42.84</c:v>
                </c:pt>
                <c:pt idx="29">
                  <c:v>42.09</c:v>
                </c:pt>
                <c:pt idx="30">
                  <c:v>42.91</c:v>
                </c:pt>
                <c:pt idx="31">
                  <c:v>41.52</c:v>
                </c:pt>
                <c:pt idx="32">
                  <c:v>41.33</c:v>
                </c:pt>
                <c:pt idx="33">
                  <c:v>41.51</c:v>
                </c:pt>
                <c:pt idx="34">
                  <c:v>42.44</c:v>
                </c:pt>
                <c:pt idx="35">
                  <c:v>42.62</c:v>
                </c:pt>
                <c:pt idx="36">
                  <c:v>41.87</c:v>
                </c:pt>
                <c:pt idx="37">
                  <c:v>41.66</c:v>
                </c:pt>
                <c:pt idx="38">
                  <c:v>41.5</c:v>
                </c:pt>
                <c:pt idx="39">
                  <c:v>41.9</c:v>
                </c:pt>
                <c:pt idx="40">
                  <c:v>41.45</c:v>
                </c:pt>
                <c:pt idx="41">
                  <c:v>41.62</c:v>
                </c:pt>
                <c:pt idx="42">
                  <c:v>41.91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FB-4AEB-85AC-6C52A54B8123}"/>
            </c:ext>
          </c:extLst>
        </c:ser>
        <c:ser>
          <c:idx val="3"/>
          <c:order val="3"/>
          <c:tx>
            <c:strRef>
              <c:f>'NSF Kozaks'!$F$18</c:f>
              <c:strCache>
                <c:ptCount val="1"/>
                <c:pt idx="0">
                  <c:v>Бахмацкий Олег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'NSF Kozaks'!$B$19:$B$81</c:f>
              <c:numCache>
                <c:formatCode>General</c:formatCode>
                <c:ptCount val="6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</c:numCache>
            </c:numRef>
          </c:cat>
          <c:val>
            <c:numRef>
              <c:f>'NSF Kozaks'!$F$19:$F$81</c:f>
              <c:numCache>
                <c:formatCode>0.00</c:formatCode>
                <c:ptCount val="63"/>
                <c:pt idx="0">
                  <c:v>41.66</c:v>
                </c:pt>
                <c:pt idx="1">
                  <c:v>41.43</c:v>
                </c:pt>
                <c:pt idx="2">
                  <c:v>41.27</c:v>
                </c:pt>
                <c:pt idx="3">
                  <c:v>41.57</c:v>
                </c:pt>
                <c:pt idx="4">
                  <c:v>41.65</c:v>
                </c:pt>
                <c:pt idx="5">
                  <c:v>41.48</c:v>
                </c:pt>
                <c:pt idx="6">
                  <c:v>41.58</c:v>
                </c:pt>
                <c:pt idx="7">
                  <c:v>41.38</c:v>
                </c:pt>
                <c:pt idx="8">
                  <c:v>41.28</c:v>
                </c:pt>
                <c:pt idx="9">
                  <c:v>41.26</c:v>
                </c:pt>
                <c:pt idx="10">
                  <c:v>41.38</c:v>
                </c:pt>
                <c:pt idx="11">
                  <c:v>41.63</c:v>
                </c:pt>
                <c:pt idx="12">
                  <c:v>41.55</c:v>
                </c:pt>
                <c:pt idx="13">
                  <c:v>41.14</c:v>
                </c:pt>
                <c:pt idx="14">
                  <c:v>41.34</c:v>
                </c:pt>
                <c:pt idx="15">
                  <c:v>41.32</c:v>
                </c:pt>
                <c:pt idx="16">
                  <c:v>41.34</c:v>
                </c:pt>
                <c:pt idx="17">
                  <c:v>41.32</c:v>
                </c:pt>
                <c:pt idx="18">
                  <c:v>41.61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3FB-4AEB-85AC-6C52A54B8123}"/>
            </c:ext>
          </c:extLst>
        </c:ser>
        <c:ser>
          <c:idx val="4"/>
          <c:order val="4"/>
          <c:tx>
            <c:strRef>
              <c:f>'NSF Kozaks'!$G$18</c:f>
              <c:strCache>
                <c:ptCount val="1"/>
                <c:pt idx="0">
                  <c:v>Бахмацкий Олег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'NSF Kozaks'!$B$19:$B$81</c:f>
              <c:numCache>
                <c:formatCode>General</c:formatCode>
                <c:ptCount val="6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</c:numCache>
            </c:numRef>
          </c:cat>
          <c:val>
            <c:numRef>
              <c:f>'NSF Kozaks'!$G$19:$G$81</c:f>
              <c:numCache>
                <c:formatCode>0.00</c:formatCode>
                <c:ptCount val="63"/>
                <c:pt idx="0">
                  <c:v>41.53</c:v>
                </c:pt>
                <c:pt idx="1">
                  <c:v>41.3</c:v>
                </c:pt>
                <c:pt idx="2">
                  <c:v>41.6</c:v>
                </c:pt>
                <c:pt idx="3">
                  <c:v>41.2</c:v>
                </c:pt>
                <c:pt idx="4">
                  <c:v>41.29</c:v>
                </c:pt>
                <c:pt idx="5">
                  <c:v>41.22</c:v>
                </c:pt>
                <c:pt idx="6">
                  <c:v>41.21</c:v>
                </c:pt>
                <c:pt idx="7">
                  <c:v>41.1</c:v>
                </c:pt>
                <c:pt idx="8">
                  <c:v>41.34</c:v>
                </c:pt>
                <c:pt idx="9">
                  <c:v>41.25</c:v>
                </c:pt>
                <c:pt idx="10">
                  <c:v>40.98</c:v>
                </c:pt>
                <c:pt idx="11">
                  <c:v>41.06</c:v>
                </c:pt>
                <c:pt idx="12">
                  <c:v>41.13</c:v>
                </c:pt>
                <c:pt idx="13">
                  <c:v>41.06</c:v>
                </c:pt>
                <c:pt idx="14">
                  <c:v>41.28</c:v>
                </c:pt>
                <c:pt idx="15">
                  <c:v>41.12</c:v>
                </c:pt>
                <c:pt idx="16">
                  <c:v>41.11</c:v>
                </c:pt>
                <c:pt idx="17">
                  <c:v>41.02</c:v>
                </c:pt>
                <c:pt idx="18">
                  <c:v>40.94</c:v>
                </c:pt>
                <c:pt idx="19">
                  <c:v>40.98</c:v>
                </c:pt>
                <c:pt idx="20">
                  <c:v>41.18</c:v>
                </c:pt>
                <c:pt idx="21">
                  <c:v>41.17</c:v>
                </c:pt>
                <c:pt idx="22">
                  <c:v>41.04</c:v>
                </c:pt>
                <c:pt idx="23">
                  <c:v>41.2</c:v>
                </c:pt>
                <c:pt idx="24">
                  <c:v>41.02</c:v>
                </c:pt>
                <c:pt idx="25">
                  <c:v>40.9</c:v>
                </c:pt>
                <c:pt idx="26">
                  <c:v>41.16</c:v>
                </c:pt>
                <c:pt idx="27">
                  <c:v>41.11</c:v>
                </c:pt>
                <c:pt idx="28">
                  <c:v>41.06</c:v>
                </c:pt>
                <c:pt idx="29">
                  <c:v>41.35</c:v>
                </c:pt>
                <c:pt idx="30">
                  <c:v>41.22</c:v>
                </c:pt>
                <c:pt idx="31">
                  <c:v>41.07</c:v>
                </c:pt>
                <c:pt idx="32">
                  <c:v>41.22</c:v>
                </c:pt>
                <c:pt idx="33">
                  <c:v>41.98</c:v>
                </c:pt>
                <c:pt idx="34">
                  <c:v>41.43</c:v>
                </c:pt>
                <c:pt idx="35">
                  <c:v>41.01</c:v>
                </c:pt>
                <c:pt idx="36">
                  <c:v>41.28</c:v>
                </c:pt>
                <c:pt idx="37">
                  <c:v>41.05</c:v>
                </c:pt>
                <c:pt idx="38">
                  <c:v>41.13</c:v>
                </c:pt>
                <c:pt idx="39">
                  <c:v>41.01</c:v>
                </c:pt>
                <c:pt idx="40">
                  <c:v>41.15</c:v>
                </c:pt>
                <c:pt idx="41">
                  <c:v>41.12</c:v>
                </c:pt>
                <c:pt idx="42">
                  <c:v>41.15</c:v>
                </c:pt>
                <c:pt idx="43">
                  <c:v>41.12</c:v>
                </c:pt>
                <c:pt idx="44">
                  <c:v>41.13</c:v>
                </c:pt>
                <c:pt idx="45">
                  <c:v>41.14</c:v>
                </c:pt>
                <c:pt idx="46">
                  <c:v>41.25</c:v>
                </c:pt>
                <c:pt idx="47">
                  <c:v>41.21</c:v>
                </c:pt>
                <c:pt idx="48">
                  <c:v>41</c:v>
                </c:pt>
                <c:pt idx="49">
                  <c:v>41.05</c:v>
                </c:pt>
                <c:pt idx="50">
                  <c:v>41.14</c:v>
                </c:pt>
                <c:pt idx="51">
                  <c:v>41.67</c:v>
                </c:pt>
                <c:pt idx="52">
                  <c:v>41.03</c:v>
                </c:pt>
                <c:pt idx="53">
                  <c:v>40.98</c:v>
                </c:pt>
                <c:pt idx="54">
                  <c:v>41.14</c:v>
                </c:pt>
                <c:pt idx="55">
                  <c:v>42</c:v>
                </c:pt>
                <c:pt idx="56">
                  <c:v>41</c:v>
                </c:pt>
                <c:pt idx="57" formatCode="General">
                  <c:v>40.950000000000003</c:v>
                </c:pt>
                <c:pt idx="58" formatCode="General">
                  <c:v>41.18</c:v>
                </c:pt>
                <c:pt idx="59" formatCode="General">
                  <c:v>40.98</c:v>
                </c:pt>
                <c:pt idx="60" formatCode="General">
                  <c:v>40.98</c:v>
                </c:pt>
                <c:pt idx="61" formatCode="General">
                  <c:v>41.06</c:v>
                </c:pt>
                <c:pt idx="62" formatCode="General">
                  <c:v>41.12</c:v>
                </c:pt>
              </c:numCache>
            </c:numRef>
          </c:val>
        </c:ser>
        <c:ser>
          <c:idx val="5"/>
          <c:order val="5"/>
          <c:tx>
            <c:strRef>
              <c:f>'NSF Kozaks'!$H$18</c:f>
              <c:strCache>
                <c:ptCount val="1"/>
                <c:pt idx="0">
                  <c:v>Гаврилюк Олег</c:v>
                </c:pt>
              </c:strCache>
            </c:strRef>
          </c:tx>
          <c:spPr>
            <a:ln>
              <a:solidFill>
                <a:srgbClr val="FF9933"/>
              </a:solidFill>
            </a:ln>
          </c:spPr>
          <c:marker>
            <c:symbol val="none"/>
          </c:marker>
          <c:cat>
            <c:numRef>
              <c:f>'NSF Kozaks'!$B$19:$B$81</c:f>
              <c:numCache>
                <c:formatCode>General</c:formatCode>
                <c:ptCount val="6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</c:numCache>
            </c:numRef>
          </c:cat>
          <c:val>
            <c:numRef>
              <c:f>'NSF Kozaks'!$H$19:$H$81</c:f>
              <c:numCache>
                <c:formatCode>0.00</c:formatCode>
                <c:ptCount val="63"/>
                <c:pt idx="0">
                  <c:v>42.43</c:v>
                </c:pt>
                <c:pt idx="1">
                  <c:v>41.63</c:v>
                </c:pt>
                <c:pt idx="2">
                  <c:v>41.83</c:v>
                </c:pt>
                <c:pt idx="3">
                  <c:v>41.87</c:v>
                </c:pt>
                <c:pt idx="4">
                  <c:v>41.73</c:v>
                </c:pt>
                <c:pt idx="5">
                  <c:v>42.04</c:v>
                </c:pt>
                <c:pt idx="6">
                  <c:v>41.77</c:v>
                </c:pt>
                <c:pt idx="7">
                  <c:v>41.91</c:v>
                </c:pt>
                <c:pt idx="8">
                  <c:v>41.77</c:v>
                </c:pt>
                <c:pt idx="9">
                  <c:v>41.77</c:v>
                </c:pt>
                <c:pt idx="10">
                  <c:v>41.85</c:v>
                </c:pt>
                <c:pt idx="11">
                  <c:v>41.85</c:v>
                </c:pt>
                <c:pt idx="12">
                  <c:v>42.67</c:v>
                </c:pt>
                <c:pt idx="13">
                  <c:v>41.59</c:v>
                </c:pt>
                <c:pt idx="14">
                  <c:v>41.55</c:v>
                </c:pt>
                <c:pt idx="15">
                  <c:v>41.88</c:v>
                </c:pt>
                <c:pt idx="16">
                  <c:v>41.89</c:v>
                </c:pt>
                <c:pt idx="17">
                  <c:v>41.67</c:v>
                </c:pt>
                <c:pt idx="18">
                  <c:v>41.74</c:v>
                </c:pt>
                <c:pt idx="19">
                  <c:v>41.63</c:v>
                </c:pt>
                <c:pt idx="20">
                  <c:v>41.76</c:v>
                </c:pt>
                <c:pt idx="21">
                  <c:v>41.71</c:v>
                </c:pt>
                <c:pt idx="22">
                  <c:v>41.73</c:v>
                </c:pt>
                <c:pt idx="23">
                  <c:v>41.9</c:v>
                </c:pt>
                <c:pt idx="24">
                  <c:v>41.69</c:v>
                </c:pt>
                <c:pt idx="25">
                  <c:v>41.7</c:v>
                </c:pt>
                <c:pt idx="26">
                  <c:v>41.63</c:v>
                </c:pt>
                <c:pt idx="27">
                  <c:v>41.67</c:v>
                </c:pt>
                <c:pt idx="28">
                  <c:v>41.79</c:v>
                </c:pt>
                <c:pt idx="29">
                  <c:v>41.7</c:v>
                </c:pt>
                <c:pt idx="30">
                  <c:v>41.54</c:v>
                </c:pt>
                <c:pt idx="31">
                  <c:v>41.7</c:v>
                </c:pt>
                <c:pt idx="32">
                  <c:v>41.51</c:v>
                </c:pt>
                <c:pt idx="33">
                  <c:v>41.49</c:v>
                </c:pt>
                <c:pt idx="34">
                  <c:v>41.71</c:v>
                </c:pt>
                <c:pt idx="35">
                  <c:v>41.6</c:v>
                </c:pt>
                <c:pt idx="36">
                  <c:v>41.63</c:v>
                </c:pt>
                <c:pt idx="37">
                  <c:v>41.75</c:v>
                </c:pt>
                <c:pt idx="38">
                  <c:v>41.77</c:v>
                </c:pt>
                <c:pt idx="39">
                  <c:v>41.86</c:v>
                </c:pt>
                <c:pt idx="40">
                  <c:v>41.67</c:v>
                </c:pt>
                <c:pt idx="41">
                  <c:v>41.68</c:v>
                </c:pt>
                <c:pt idx="42">
                  <c:v>41.52</c:v>
                </c:pt>
                <c:pt idx="43">
                  <c:v>41.6</c:v>
                </c:pt>
                <c:pt idx="44">
                  <c:v>41.56</c:v>
                </c:pt>
                <c:pt idx="45">
                  <c:v>41.63</c:v>
                </c:pt>
                <c:pt idx="46">
                  <c:v>41.53</c:v>
                </c:pt>
                <c:pt idx="47">
                  <c:v>41.51</c:v>
                </c:pt>
                <c:pt idx="48">
                  <c:v>41.62</c:v>
                </c:pt>
                <c:pt idx="49">
                  <c:v>41.56</c:v>
                </c:pt>
                <c:pt idx="50">
                  <c:v>41.55</c:v>
                </c:pt>
                <c:pt idx="51">
                  <c:v>41.51</c:v>
                </c:pt>
                <c:pt idx="52">
                  <c:v>41.57</c:v>
                </c:pt>
                <c:pt idx="53">
                  <c:v>41.59</c:v>
                </c:pt>
                <c:pt idx="54">
                  <c:v>41.89</c:v>
                </c:pt>
              </c:numCache>
            </c:numRef>
          </c:val>
        </c:ser>
        <c:marker val="1"/>
        <c:axId val="130770816"/>
        <c:axId val="130772352"/>
      </c:lineChart>
      <c:catAx>
        <c:axId val="130770816"/>
        <c:scaling>
          <c:orientation val="minMax"/>
        </c:scaling>
        <c:axPos val="b"/>
        <c:numFmt formatCode="General" sourceLinked="1"/>
        <c:majorTickMark val="none"/>
        <c:tickLblPos val="nextTo"/>
        <c:crossAx val="130772352"/>
        <c:crosses val="autoZero"/>
        <c:auto val="1"/>
        <c:lblAlgn val="ctr"/>
        <c:lblOffset val="100"/>
      </c:catAx>
      <c:valAx>
        <c:axId val="130772352"/>
        <c:scaling>
          <c:orientation val="minMax"/>
          <c:max val="44"/>
          <c:min val="40"/>
        </c:scaling>
        <c:axPos val="l"/>
        <c:majorGridlines/>
        <c:numFmt formatCode="0.00" sourceLinked="1"/>
        <c:majorTickMark val="none"/>
        <c:tickLblPos val="nextTo"/>
        <c:spPr>
          <a:ln w="9525">
            <a:noFill/>
          </a:ln>
        </c:spPr>
        <c:crossAx val="130770816"/>
        <c:crosses val="autoZero"/>
        <c:crossBetween val="between"/>
        <c:majorUnit val="1"/>
      </c:valAx>
    </c:plotArea>
    <c:legend>
      <c:legendPos val="b"/>
      <c:layout/>
    </c:legend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412"/>
          <c:y val="1.7743976179560302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NSJ!$C$18</c:f>
              <c:strCache>
                <c:ptCount val="1"/>
                <c:pt idx="0">
                  <c:v>Мифтахутдинов Ильяс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NSJ!$B$19:$B$79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NSJ!$C$19:$C$79</c:f>
              <c:numCache>
                <c:formatCode>0.00</c:formatCode>
                <c:ptCount val="61"/>
                <c:pt idx="0">
                  <c:v>44.4</c:v>
                </c:pt>
                <c:pt idx="1">
                  <c:v>42.13</c:v>
                </c:pt>
                <c:pt idx="2">
                  <c:v>43.31</c:v>
                </c:pt>
                <c:pt idx="3">
                  <c:v>41.64</c:v>
                </c:pt>
                <c:pt idx="4">
                  <c:v>41.36</c:v>
                </c:pt>
                <c:pt idx="5">
                  <c:v>41.32</c:v>
                </c:pt>
                <c:pt idx="6">
                  <c:v>41.06</c:v>
                </c:pt>
                <c:pt idx="7">
                  <c:v>41.22</c:v>
                </c:pt>
                <c:pt idx="8">
                  <c:v>40.93</c:v>
                </c:pt>
                <c:pt idx="9">
                  <c:v>41.31</c:v>
                </c:pt>
                <c:pt idx="10">
                  <c:v>41.43</c:v>
                </c:pt>
                <c:pt idx="11">
                  <c:v>41.15</c:v>
                </c:pt>
                <c:pt idx="12">
                  <c:v>41.2</c:v>
                </c:pt>
                <c:pt idx="13">
                  <c:v>41.28</c:v>
                </c:pt>
                <c:pt idx="14">
                  <c:v>40.9</c:v>
                </c:pt>
                <c:pt idx="15">
                  <c:v>40.99</c:v>
                </c:pt>
                <c:pt idx="16">
                  <c:v>41.21</c:v>
                </c:pt>
                <c:pt idx="17">
                  <c:v>41.27</c:v>
                </c:pt>
                <c:pt idx="18">
                  <c:v>41.04</c:v>
                </c:pt>
                <c:pt idx="19">
                  <c:v>41.43</c:v>
                </c:pt>
                <c:pt idx="20">
                  <c:v>40.96</c:v>
                </c:pt>
                <c:pt idx="21">
                  <c:v>41.18</c:v>
                </c:pt>
                <c:pt idx="22">
                  <c:v>41.09</c:v>
                </c:pt>
                <c:pt idx="23">
                  <c:v>40.97</c:v>
                </c:pt>
                <c:pt idx="24">
                  <c:v>41.11</c:v>
                </c:pt>
                <c:pt idx="25">
                  <c:v>41.08</c:v>
                </c:pt>
                <c:pt idx="26">
                  <c:v>41.39</c:v>
                </c:pt>
                <c:pt idx="27">
                  <c:v>41.48</c:v>
                </c:pt>
                <c:pt idx="28">
                  <c:v>41.36</c:v>
                </c:pt>
                <c:pt idx="29">
                  <c:v>41.28</c:v>
                </c:pt>
                <c:pt idx="30">
                  <c:v>41.29</c:v>
                </c:pt>
                <c:pt idx="31">
                  <c:v>41.13</c:v>
                </c:pt>
                <c:pt idx="32">
                  <c:v>41.35</c:v>
                </c:pt>
                <c:pt idx="33">
                  <c:v>41.34</c:v>
                </c:pt>
                <c:pt idx="34">
                  <c:v>41.24</c:v>
                </c:pt>
                <c:pt idx="35">
                  <c:v>41.07</c:v>
                </c:pt>
                <c:pt idx="36">
                  <c:v>41.3</c:v>
                </c:pt>
                <c:pt idx="37">
                  <c:v>41.36</c:v>
                </c:pt>
                <c:pt idx="38">
                  <c:v>41.27</c:v>
                </c:pt>
                <c:pt idx="39">
                  <c:v>41.22</c:v>
                </c:pt>
                <c:pt idx="40">
                  <c:v>41.44</c:v>
                </c:pt>
                <c:pt idx="41">
                  <c:v>41.32</c:v>
                </c:pt>
                <c:pt idx="42">
                  <c:v>41.2</c:v>
                </c:pt>
                <c:pt idx="43">
                  <c:v>44.14</c:v>
                </c:pt>
                <c:pt idx="44">
                  <c:v>42.04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FB-4AEB-85AC-6C52A54B8123}"/>
            </c:ext>
          </c:extLst>
        </c:ser>
        <c:ser>
          <c:idx val="1"/>
          <c:order val="1"/>
          <c:tx>
            <c:strRef>
              <c:f>NSJ!$D$18</c:f>
              <c:strCache>
                <c:ptCount val="1"/>
                <c:pt idx="0">
                  <c:v>Гончаров Роман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NSJ!$B$19:$B$79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NSJ!$D$19:$D$79</c:f>
              <c:numCache>
                <c:formatCode>0.00</c:formatCode>
                <c:ptCount val="61"/>
                <c:pt idx="0">
                  <c:v>42.17</c:v>
                </c:pt>
                <c:pt idx="1">
                  <c:v>42.02</c:v>
                </c:pt>
                <c:pt idx="2">
                  <c:v>42.09</c:v>
                </c:pt>
                <c:pt idx="3">
                  <c:v>41.83</c:v>
                </c:pt>
                <c:pt idx="4">
                  <c:v>41.73</c:v>
                </c:pt>
                <c:pt idx="5">
                  <c:v>41.74</c:v>
                </c:pt>
                <c:pt idx="6">
                  <c:v>41.89</c:v>
                </c:pt>
                <c:pt idx="7">
                  <c:v>41.73</c:v>
                </c:pt>
                <c:pt idx="8">
                  <c:v>42.05</c:v>
                </c:pt>
                <c:pt idx="9">
                  <c:v>41.96</c:v>
                </c:pt>
                <c:pt idx="10">
                  <c:v>41.96</c:v>
                </c:pt>
                <c:pt idx="11">
                  <c:v>41.73</c:v>
                </c:pt>
                <c:pt idx="12">
                  <c:v>42.62</c:v>
                </c:pt>
                <c:pt idx="13">
                  <c:v>41.76</c:v>
                </c:pt>
                <c:pt idx="14">
                  <c:v>41.84</c:v>
                </c:pt>
                <c:pt idx="15">
                  <c:v>41.59</c:v>
                </c:pt>
                <c:pt idx="16">
                  <c:v>41.83</c:v>
                </c:pt>
                <c:pt idx="17">
                  <c:v>41.46</c:v>
                </c:pt>
                <c:pt idx="18">
                  <c:v>41.41</c:v>
                </c:pt>
                <c:pt idx="19">
                  <c:v>43.21</c:v>
                </c:pt>
                <c:pt idx="20">
                  <c:v>41.57</c:v>
                </c:pt>
                <c:pt idx="21">
                  <c:v>41.47</c:v>
                </c:pt>
                <c:pt idx="22">
                  <c:v>41.62</c:v>
                </c:pt>
                <c:pt idx="23">
                  <c:v>41.64</c:v>
                </c:pt>
                <c:pt idx="24">
                  <c:v>42.02</c:v>
                </c:pt>
                <c:pt idx="25">
                  <c:v>41.8</c:v>
                </c:pt>
                <c:pt idx="26">
                  <c:v>41.85</c:v>
                </c:pt>
                <c:pt idx="27">
                  <c:v>41.55</c:v>
                </c:pt>
                <c:pt idx="28">
                  <c:v>41.65</c:v>
                </c:pt>
                <c:pt idx="29">
                  <c:v>41.75</c:v>
                </c:pt>
                <c:pt idx="30">
                  <c:v>41.7</c:v>
                </c:pt>
                <c:pt idx="31">
                  <c:v>41.85</c:v>
                </c:pt>
                <c:pt idx="32">
                  <c:v>41.67</c:v>
                </c:pt>
                <c:pt idx="33">
                  <c:v>41.54</c:v>
                </c:pt>
                <c:pt idx="34">
                  <c:v>41.62</c:v>
                </c:pt>
                <c:pt idx="35">
                  <c:v>41.54</c:v>
                </c:pt>
                <c:pt idx="36">
                  <c:v>41.92</c:v>
                </c:pt>
                <c:pt idx="37">
                  <c:v>44.66</c:v>
                </c:pt>
                <c:pt idx="38">
                  <c:v>41.72</c:v>
                </c:pt>
                <c:pt idx="39">
                  <c:v>41.9</c:v>
                </c:pt>
                <c:pt idx="40">
                  <c:v>42.01</c:v>
                </c:pt>
                <c:pt idx="41">
                  <c:v>41.83</c:v>
                </c:pt>
                <c:pt idx="42">
                  <c:v>41.87</c:v>
                </c:pt>
                <c:pt idx="43">
                  <c:v>41.73</c:v>
                </c:pt>
                <c:pt idx="44">
                  <c:v>42.44</c:v>
                </c:pt>
                <c:pt idx="45">
                  <c:v>41.96</c:v>
                </c:pt>
                <c:pt idx="46">
                  <c:v>42.08</c:v>
                </c:pt>
                <c:pt idx="47">
                  <c:v>41.79</c:v>
                </c:pt>
                <c:pt idx="48">
                  <c:v>41.94</c:v>
                </c:pt>
                <c:pt idx="49">
                  <c:v>41.99</c:v>
                </c:pt>
                <c:pt idx="50">
                  <c:v>41.89</c:v>
                </c:pt>
                <c:pt idx="51">
                  <c:v>42.42</c:v>
                </c:pt>
                <c:pt idx="52">
                  <c:v>41.8</c:v>
                </c:pt>
                <c:pt idx="53">
                  <c:v>42.03</c:v>
                </c:pt>
                <c:pt idx="54">
                  <c:v>41.88</c:v>
                </c:pt>
                <c:pt idx="55">
                  <c:v>42.18</c:v>
                </c:pt>
                <c:pt idx="56">
                  <c:v>41.7</c:v>
                </c:pt>
                <c:pt idx="57" formatCode="General">
                  <c:v>42.11</c:v>
                </c:pt>
                <c:pt idx="58" formatCode="General">
                  <c:v>41.78</c:v>
                </c:pt>
                <c:pt idx="59" formatCode="General">
                  <c:v>41.96</c:v>
                </c:pt>
                <c:pt idx="60" formatCode="General">
                  <c:v>42.09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FB-4AEB-85AC-6C52A54B8123}"/>
            </c:ext>
          </c:extLst>
        </c:ser>
        <c:ser>
          <c:idx val="2"/>
          <c:order val="2"/>
          <c:tx>
            <c:strRef>
              <c:f>NSJ!$E$18</c:f>
              <c:strCache>
                <c:ptCount val="1"/>
                <c:pt idx="0">
                  <c:v>Мифтахутдинов Ильяс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NSJ!$B$19:$B$79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NSJ!$E$19:$E$79</c:f>
              <c:numCache>
                <c:formatCode>0.00</c:formatCode>
                <c:ptCount val="61"/>
                <c:pt idx="0">
                  <c:v>41.82</c:v>
                </c:pt>
                <c:pt idx="1">
                  <c:v>41.42</c:v>
                </c:pt>
                <c:pt idx="2">
                  <c:v>41.5</c:v>
                </c:pt>
                <c:pt idx="3">
                  <c:v>41.19</c:v>
                </c:pt>
                <c:pt idx="4">
                  <c:v>41.11</c:v>
                </c:pt>
                <c:pt idx="5">
                  <c:v>41.51</c:v>
                </c:pt>
                <c:pt idx="6">
                  <c:v>41.1</c:v>
                </c:pt>
                <c:pt idx="7">
                  <c:v>41.47</c:v>
                </c:pt>
                <c:pt idx="8">
                  <c:v>41.19</c:v>
                </c:pt>
                <c:pt idx="9">
                  <c:v>41.36</c:v>
                </c:pt>
                <c:pt idx="10">
                  <c:v>41.44</c:v>
                </c:pt>
                <c:pt idx="11">
                  <c:v>41.28</c:v>
                </c:pt>
                <c:pt idx="12">
                  <c:v>41.34</c:v>
                </c:pt>
                <c:pt idx="13">
                  <c:v>41.34</c:v>
                </c:pt>
                <c:pt idx="14">
                  <c:v>41.79</c:v>
                </c:pt>
                <c:pt idx="15">
                  <c:v>41.1</c:v>
                </c:pt>
                <c:pt idx="16">
                  <c:v>41.28</c:v>
                </c:pt>
                <c:pt idx="17">
                  <c:v>41.22</c:v>
                </c:pt>
                <c:pt idx="18">
                  <c:v>41.32</c:v>
                </c:pt>
                <c:pt idx="19">
                  <c:v>41.04</c:v>
                </c:pt>
                <c:pt idx="20">
                  <c:v>41.15</c:v>
                </c:pt>
                <c:pt idx="21">
                  <c:v>41.64</c:v>
                </c:pt>
                <c:pt idx="22">
                  <c:v>41.92</c:v>
                </c:pt>
                <c:pt idx="23">
                  <c:v>41.27</c:v>
                </c:pt>
                <c:pt idx="24">
                  <c:v>41.33</c:v>
                </c:pt>
                <c:pt idx="25">
                  <c:v>41.86</c:v>
                </c:pt>
                <c:pt idx="26">
                  <c:v>41.26</c:v>
                </c:pt>
                <c:pt idx="27">
                  <c:v>41.48</c:v>
                </c:pt>
                <c:pt idx="28">
                  <c:v>41.16</c:v>
                </c:pt>
                <c:pt idx="29">
                  <c:v>41.27</c:v>
                </c:pt>
                <c:pt idx="30">
                  <c:v>41.16</c:v>
                </c:pt>
                <c:pt idx="31">
                  <c:v>41.18</c:v>
                </c:pt>
                <c:pt idx="32">
                  <c:v>41.14</c:v>
                </c:pt>
                <c:pt idx="33">
                  <c:v>41.13</c:v>
                </c:pt>
                <c:pt idx="34">
                  <c:v>41.11</c:v>
                </c:pt>
                <c:pt idx="35">
                  <c:v>41.22</c:v>
                </c:pt>
                <c:pt idx="36">
                  <c:v>41.13</c:v>
                </c:pt>
                <c:pt idx="37">
                  <c:v>41.3</c:v>
                </c:pt>
                <c:pt idx="38">
                  <c:v>41.26</c:v>
                </c:pt>
                <c:pt idx="39">
                  <c:v>41.44</c:v>
                </c:pt>
                <c:pt idx="40">
                  <c:v>41.05</c:v>
                </c:pt>
                <c:pt idx="41">
                  <c:v>41.26</c:v>
                </c:pt>
                <c:pt idx="42">
                  <c:v>41.33</c:v>
                </c:pt>
                <c:pt idx="43">
                  <c:v>41.17</c:v>
                </c:pt>
                <c:pt idx="44">
                  <c:v>41.14</c:v>
                </c:pt>
                <c:pt idx="45">
                  <c:v>41.24</c:v>
                </c:pt>
                <c:pt idx="46">
                  <c:v>41.23</c:v>
                </c:pt>
                <c:pt idx="47">
                  <c:v>41.33</c:v>
                </c:pt>
                <c:pt idx="48">
                  <c:v>41.21</c:v>
                </c:pt>
                <c:pt idx="49">
                  <c:v>41.34</c:v>
                </c:pt>
                <c:pt idx="50">
                  <c:v>41.23</c:v>
                </c:pt>
                <c:pt idx="51">
                  <c:v>41.36</c:v>
                </c:pt>
                <c:pt idx="52">
                  <c:v>41.27</c:v>
                </c:pt>
                <c:pt idx="53">
                  <c:v>41.26</c:v>
                </c:pt>
                <c:pt idx="54">
                  <c:v>41.44</c:v>
                </c:pt>
                <c:pt idx="55">
                  <c:v>41.11</c:v>
                </c:pt>
                <c:pt idx="56">
                  <c:v>41.13</c:v>
                </c:pt>
                <c:pt idx="57" formatCode="General">
                  <c:v>41.16</c:v>
                </c:pt>
                <c:pt idx="58" formatCode="General">
                  <c:v>41.58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FB-4AEB-85AC-6C52A54B8123}"/>
            </c:ext>
          </c:extLst>
        </c:ser>
        <c:ser>
          <c:idx val="3"/>
          <c:order val="3"/>
          <c:tx>
            <c:strRef>
              <c:f>NSJ!$F$18</c:f>
              <c:strCache>
                <c:ptCount val="1"/>
                <c:pt idx="0">
                  <c:v>Гончаров Роман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NSJ!$B$19:$B$79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NSJ!$F$19:$F$79</c:f>
              <c:numCache>
                <c:formatCode>0.00</c:formatCode>
                <c:ptCount val="61"/>
                <c:pt idx="0">
                  <c:v>42.48</c:v>
                </c:pt>
                <c:pt idx="1">
                  <c:v>41.96</c:v>
                </c:pt>
                <c:pt idx="2">
                  <c:v>42.26</c:v>
                </c:pt>
                <c:pt idx="3">
                  <c:v>42.19</c:v>
                </c:pt>
                <c:pt idx="4">
                  <c:v>41.76</c:v>
                </c:pt>
                <c:pt idx="5">
                  <c:v>42.05</c:v>
                </c:pt>
                <c:pt idx="6">
                  <c:v>41.77</c:v>
                </c:pt>
                <c:pt idx="7">
                  <c:v>41.94</c:v>
                </c:pt>
                <c:pt idx="8">
                  <c:v>42.12</c:v>
                </c:pt>
                <c:pt idx="9">
                  <c:v>42.18</c:v>
                </c:pt>
                <c:pt idx="10">
                  <c:v>42.07</c:v>
                </c:pt>
                <c:pt idx="11">
                  <c:v>42.12</c:v>
                </c:pt>
                <c:pt idx="12">
                  <c:v>42.78</c:v>
                </c:pt>
                <c:pt idx="13">
                  <c:v>42.02</c:v>
                </c:pt>
                <c:pt idx="14">
                  <c:v>42.46</c:v>
                </c:pt>
                <c:pt idx="15">
                  <c:v>42.03</c:v>
                </c:pt>
                <c:pt idx="16">
                  <c:v>42.22</c:v>
                </c:pt>
                <c:pt idx="17">
                  <c:v>42.19</c:v>
                </c:pt>
                <c:pt idx="18">
                  <c:v>42.2</c:v>
                </c:pt>
                <c:pt idx="19">
                  <c:v>41.68</c:v>
                </c:pt>
                <c:pt idx="20">
                  <c:v>41.97</c:v>
                </c:pt>
                <c:pt idx="21">
                  <c:v>42.65</c:v>
                </c:pt>
                <c:pt idx="22">
                  <c:v>42.79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3FB-4AEB-85AC-6C52A54B8123}"/>
            </c:ext>
          </c:extLst>
        </c:ser>
        <c:ser>
          <c:idx val="4"/>
          <c:order val="4"/>
          <c:tx>
            <c:strRef>
              <c:f>NSJ!$G$18</c:f>
              <c:strCache>
                <c:ptCount val="1"/>
                <c:pt idx="0">
                  <c:v>Мифтахутдинов Ильяс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NSJ!$B$19:$B$79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NSJ!$G$19:$G$79</c:f>
              <c:numCache>
                <c:formatCode>0.00</c:formatCode>
                <c:ptCount val="61"/>
                <c:pt idx="0">
                  <c:v>41.62</c:v>
                </c:pt>
                <c:pt idx="1">
                  <c:v>41.64</c:v>
                </c:pt>
                <c:pt idx="2">
                  <c:v>41.75</c:v>
                </c:pt>
                <c:pt idx="3">
                  <c:v>41.51</c:v>
                </c:pt>
                <c:pt idx="4">
                  <c:v>41.55</c:v>
                </c:pt>
                <c:pt idx="5">
                  <c:v>41.57</c:v>
                </c:pt>
                <c:pt idx="6">
                  <c:v>41.45</c:v>
                </c:pt>
                <c:pt idx="7">
                  <c:v>41.66</c:v>
                </c:pt>
                <c:pt idx="8">
                  <c:v>41.76</c:v>
                </c:pt>
                <c:pt idx="9">
                  <c:v>41.8</c:v>
                </c:pt>
                <c:pt idx="10">
                  <c:v>41.82</c:v>
                </c:pt>
                <c:pt idx="11">
                  <c:v>41.56</c:v>
                </c:pt>
                <c:pt idx="12">
                  <c:v>41.61</c:v>
                </c:pt>
                <c:pt idx="13">
                  <c:v>41.52</c:v>
                </c:pt>
                <c:pt idx="14">
                  <c:v>41.83</c:v>
                </c:pt>
                <c:pt idx="15">
                  <c:v>41.57</c:v>
                </c:pt>
                <c:pt idx="16">
                  <c:v>41.67</c:v>
                </c:pt>
                <c:pt idx="17">
                  <c:v>41.65</c:v>
                </c:pt>
                <c:pt idx="18">
                  <c:v>41.53</c:v>
                </c:pt>
                <c:pt idx="19">
                  <c:v>41.67</c:v>
                </c:pt>
                <c:pt idx="20">
                  <c:v>41.79</c:v>
                </c:pt>
                <c:pt idx="21">
                  <c:v>41.51</c:v>
                </c:pt>
                <c:pt idx="22">
                  <c:v>42.13</c:v>
                </c:pt>
              </c:numCache>
            </c:numRef>
          </c:val>
        </c:ser>
        <c:ser>
          <c:idx val="5"/>
          <c:order val="5"/>
          <c:tx>
            <c:strRef>
              <c:f>NSJ!$H$18</c:f>
              <c:strCache>
                <c:ptCount val="1"/>
                <c:pt idx="0">
                  <c:v>Гончаров Роман</c:v>
                </c:pt>
              </c:strCache>
            </c:strRef>
          </c:tx>
          <c:spPr>
            <a:ln>
              <a:solidFill>
                <a:srgbClr val="FF9933"/>
              </a:solidFill>
            </a:ln>
          </c:spPr>
          <c:marker>
            <c:symbol val="none"/>
          </c:marker>
          <c:cat>
            <c:numRef>
              <c:f>NSJ!$B$19:$B$79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cat>
          <c:val>
            <c:numRef>
              <c:f>NSJ!$H$19:$H$79</c:f>
              <c:numCache>
                <c:formatCode>0.00</c:formatCode>
                <c:ptCount val="61"/>
                <c:pt idx="0">
                  <c:v>42.17</c:v>
                </c:pt>
                <c:pt idx="1">
                  <c:v>42.1</c:v>
                </c:pt>
                <c:pt idx="2">
                  <c:v>42.05</c:v>
                </c:pt>
                <c:pt idx="3">
                  <c:v>41.83</c:v>
                </c:pt>
                <c:pt idx="4">
                  <c:v>41.95</c:v>
                </c:pt>
                <c:pt idx="5">
                  <c:v>42.01</c:v>
                </c:pt>
                <c:pt idx="6">
                  <c:v>42.3</c:v>
                </c:pt>
                <c:pt idx="7">
                  <c:v>41.72</c:v>
                </c:pt>
                <c:pt idx="8">
                  <c:v>42.07</c:v>
                </c:pt>
                <c:pt idx="9">
                  <c:v>41.78</c:v>
                </c:pt>
                <c:pt idx="10">
                  <c:v>42.47</c:v>
                </c:pt>
                <c:pt idx="11">
                  <c:v>42.29</c:v>
                </c:pt>
                <c:pt idx="12">
                  <c:v>41.63</c:v>
                </c:pt>
                <c:pt idx="13">
                  <c:v>41.96</c:v>
                </c:pt>
                <c:pt idx="14">
                  <c:v>42.52</c:v>
                </c:pt>
                <c:pt idx="15">
                  <c:v>42.07</c:v>
                </c:pt>
                <c:pt idx="16">
                  <c:v>41.92</c:v>
                </c:pt>
                <c:pt idx="17">
                  <c:v>42.12</c:v>
                </c:pt>
                <c:pt idx="18">
                  <c:v>41.99</c:v>
                </c:pt>
                <c:pt idx="19">
                  <c:v>41.78</c:v>
                </c:pt>
                <c:pt idx="20">
                  <c:v>41.89</c:v>
                </c:pt>
                <c:pt idx="21">
                  <c:v>41.97</c:v>
                </c:pt>
                <c:pt idx="22">
                  <c:v>42.06</c:v>
                </c:pt>
                <c:pt idx="23">
                  <c:v>41.58</c:v>
                </c:pt>
                <c:pt idx="24">
                  <c:v>41.7</c:v>
                </c:pt>
                <c:pt idx="25">
                  <c:v>41.64</c:v>
                </c:pt>
                <c:pt idx="26">
                  <c:v>41.92</c:v>
                </c:pt>
                <c:pt idx="27">
                  <c:v>41.68</c:v>
                </c:pt>
                <c:pt idx="28">
                  <c:v>42.05</c:v>
                </c:pt>
                <c:pt idx="29">
                  <c:v>41.68</c:v>
                </c:pt>
                <c:pt idx="30">
                  <c:v>41.47</c:v>
                </c:pt>
              </c:numCache>
            </c:numRef>
          </c:val>
        </c:ser>
        <c:marker val="1"/>
        <c:axId val="130964864"/>
        <c:axId val="130978944"/>
      </c:lineChart>
      <c:catAx>
        <c:axId val="130964864"/>
        <c:scaling>
          <c:orientation val="minMax"/>
        </c:scaling>
        <c:axPos val="b"/>
        <c:numFmt formatCode="General" sourceLinked="1"/>
        <c:majorTickMark val="none"/>
        <c:tickLblPos val="nextTo"/>
        <c:crossAx val="130978944"/>
        <c:crosses val="autoZero"/>
        <c:auto val="1"/>
        <c:lblAlgn val="ctr"/>
        <c:lblOffset val="100"/>
      </c:catAx>
      <c:valAx>
        <c:axId val="130978944"/>
        <c:scaling>
          <c:orientation val="minMax"/>
          <c:max val="44"/>
          <c:min val="40"/>
        </c:scaling>
        <c:axPos val="l"/>
        <c:majorGridlines/>
        <c:numFmt formatCode="0.00" sourceLinked="1"/>
        <c:majorTickMark val="none"/>
        <c:tickLblPos val="nextTo"/>
        <c:spPr>
          <a:ln w="9525">
            <a:noFill/>
          </a:ln>
        </c:spPr>
        <c:crossAx val="130964864"/>
        <c:crosses val="autoZero"/>
        <c:crossBetween val="between"/>
        <c:majorUnit val="1"/>
      </c:valAx>
    </c:plotArea>
    <c:legend>
      <c:legendPos val="b"/>
    </c:legend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Стабильность</a:t>
            </a:r>
          </a:p>
        </c:rich>
      </c:tx>
      <c:layout>
        <c:manualLayout>
          <c:xMode val="edge"/>
          <c:yMode val="edge"/>
          <c:x val="0.40297820993852423"/>
          <c:y val="1.7743976179560302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'Old and sexy'!$C$18</c:f>
              <c:strCache>
                <c:ptCount val="1"/>
                <c:pt idx="0">
                  <c:v>Родин Артем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'Old and sexy'!$B$19:$B$81</c:f>
              <c:numCache>
                <c:formatCode>General</c:formatCode>
                <c:ptCount val="6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</c:numCache>
            </c:numRef>
          </c:cat>
          <c:val>
            <c:numRef>
              <c:f>'Old and sexy'!$C$19:$C$81</c:f>
              <c:numCache>
                <c:formatCode>0.00</c:formatCode>
                <c:ptCount val="63"/>
                <c:pt idx="0">
                  <c:v>44.27</c:v>
                </c:pt>
                <c:pt idx="1">
                  <c:v>44.24</c:v>
                </c:pt>
                <c:pt idx="2">
                  <c:v>42.48</c:v>
                </c:pt>
                <c:pt idx="3">
                  <c:v>44.09</c:v>
                </c:pt>
                <c:pt idx="4">
                  <c:v>42.24</c:v>
                </c:pt>
                <c:pt idx="5">
                  <c:v>42</c:v>
                </c:pt>
                <c:pt idx="6">
                  <c:v>41.84</c:v>
                </c:pt>
                <c:pt idx="7">
                  <c:v>42.62</c:v>
                </c:pt>
                <c:pt idx="8">
                  <c:v>41.99</c:v>
                </c:pt>
                <c:pt idx="9">
                  <c:v>42.03</c:v>
                </c:pt>
                <c:pt idx="10">
                  <c:v>42.04</c:v>
                </c:pt>
                <c:pt idx="11">
                  <c:v>41.76</c:v>
                </c:pt>
                <c:pt idx="12">
                  <c:v>42.77</c:v>
                </c:pt>
                <c:pt idx="13">
                  <c:v>41.86</c:v>
                </c:pt>
                <c:pt idx="14">
                  <c:v>41.75</c:v>
                </c:pt>
                <c:pt idx="15">
                  <c:v>41.69</c:v>
                </c:pt>
                <c:pt idx="16">
                  <c:v>42.36</c:v>
                </c:pt>
                <c:pt idx="17">
                  <c:v>41.57</c:v>
                </c:pt>
                <c:pt idx="18">
                  <c:v>41.95</c:v>
                </c:pt>
                <c:pt idx="19">
                  <c:v>41.69</c:v>
                </c:pt>
                <c:pt idx="20">
                  <c:v>41.53</c:v>
                </c:pt>
                <c:pt idx="21">
                  <c:v>41.98</c:v>
                </c:pt>
                <c:pt idx="22">
                  <c:v>42.48</c:v>
                </c:pt>
                <c:pt idx="23">
                  <c:v>41.85</c:v>
                </c:pt>
                <c:pt idx="24">
                  <c:v>41.76</c:v>
                </c:pt>
                <c:pt idx="25">
                  <c:v>41.61</c:v>
                </c:pt>
                <c:pt idx="26">
                  <c:v>41.61</c:v>
                </c:pt>
                <c:pt idx="27">
                  <c:v>41.49</c:v>
                </c:pt>
                <c:pt idx="28">
                  <c:v>79.2</c:v>
                </c:pt>
                <c:pt idx="29">
                  <c:v>41.99</c:v>
                </c:pt>
                <c:pt idx="30">
                  <c:v>42.39</c:v>
                </c:pt>
                <c:pt idx="31">
                  <c:v>42.01</c:v>
                </c:pt>
                <c:pt idx="32">
                  <c:v>41.69</c:v>
                </c:pt>
                <c:pt idx="33">
                  <c:v>41.61</c:v>
                </c:pt>
                <c:pt idx="34">
                  <c:v>41.85</c:v>
                </c:pt>
                <c:pt idx="35">
                  <c:v>41.73</c:v>
                </c:pt>
                <c:pt idx="36">
                  <c:v>41.68</c:v>
                </c:pt>
                <c:pt idx="37">
                  <c:v>41.7</c:v>
                </c:pt>
                <c:pt idx="38">
                  <c:v>42.23</c:v>
                </c:pt>
                <c:pt idx="39">
                  <c:v>43.1</c:v>
                </c:pt>
                <c:pt idx="40">
                  <c:v>41.66</c:v>
                </c:pt>
                <c:pt idx="41">
                  <c:v>41.66</c:v>
                </c:pt>
                <c:pt idx="42">
                  <c:v>41.84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FB-4AEB-85AC-6C52A54B8123}"/>
            </c:ext>
          </c:extLst>
        </c:ser>
        <c:ser>
          <c:idx val="1"/>
          <c:order val="1"/>
          <c:tx>
            <c:strRef>
              <c:f>'Old and sexy'!$D$18</c:f>
              <c:strCache>
                <c:ptCount val="1"/>
                <c:pt idx="0">
                  <c:v>Якусик Саша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'Old and sexy'!$B$19:$B$81</c:f>
              <c:numCache>
                <c:formatCode>General</c:formatCode>
                <c:ptCount val="6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</c:numCache>
            </c:numRef>
          </c:cat>
          <c:val>
            <c:numRef>
              <c:f>'Old and sexy'!$D$19:$D$81</c:f>
              <c:numCache>
                <c:formatCode>0.00</c:formatCode>
                <c:ptCount val="63"/>
                <c:pt idx="0">
                  <c:v>41.8</c:v>
                </c:pt>
                <c:pt idx="1">
                  <c:v>41.62</c:v>
                </c:pt>
                <c:pt idx="2">
                  <c:v>41.83</c:v>
                </c:pt>
                <c:pt idx="3">
                  <c:v>41.66</c:v>
                </c:pt>
                <c:pt idx="4">
                  <c:v>41.6</c:v>
                </c:pt>
                <c:pt idx="5">
                  <c:v>41.64</c:v>
                </c:pt>
                <c:pt idx="6">
                  <c:v>41.53</c:v>
                </c:pt>
                <c:pt idx="7">
                  <c:v>41.29</c:v>
                </c:pt>
                <c:pt idx="8">
                  <c:v>41.42</c:v>
                </c:pt>
                <c:pt idx="9">
                  <c:v>41.4</c:v>
                </c:pt>
                <c:pt idx="10">
                  <c:v>41.57</c:v>
                </c:pt>
                <c:pt idx="11">
                  <c:v>41.55</c:v>
                </c:pt>
                <c:pt idx="12">
                  <c:v>41.52</c:v>
                </c:pt>
                <c:pt idx="13">
                  <c:v>41.48</c:v>
                </c:pt>
                <c:pt idx="14">
                  <c:v>41.37</c:v>
                </c:pt>
                <c:pt idx="15">
                  <c:v>41.43</c:v>
                </c:pt>
                <c:pt idx="16">
                  <c:v>41.68</c:v>
                </c:pt>
                <c:pt idx="17">
                  <c:v>41.47</c:v>
                </c:pt>
                <c:pt idx="18">
                  <c:v>41.42</c:v>
                </c:pt>
                <c:pt idx="19">
                  <c:v>41.41</c:v>
                </c:pt>
                <c:pt idx="20">
                  <c:v>41.32</c:v>
                </c:pt>
                <c:pt idx="21">
                  <c:v>41.45</c:v>
                </c:pt>
                <c:pt idx="22">
                  <c:v>41.51</c:v>
                </c:pt>
                <c:pt idx="23">
                  <c:v>41.2</c:v>
                </c:pt>
                <c:pt idx="24">
                  <c:v>41.78</c:v>
                </c:pt>
                <c:pt idx="25">
                  <c:v>41.44</c:v>
                </c:pt>
                <c:pt idx="26">
                  <c:v>41.42</c:v>
                </c:pt>
                <c:pt idx="27">
                  <c:v>41.35</c:v>
                </c:pt>
                <c:pt idx="28">
                  <c:v>41.44</c:v>
                </c:pt>
                <c:pt idx="29">
                  <c:v>41.24</c:v>
                </c:pt>
                <c:pt idx="30">
                  <c:v>41.47</c:v>
                </c:pt>
                <c:pt idx="31">
                  <c:v>41.47</c:v>
                </c:pt>
                <c:pt idx="32">
                  <c:v>41.57</c:v>
                </c:pt>
                <c:pt idx="33">
                  <c:v>41.57</c:v>
                </c:pt>
                <c:pt idx="34">
                  <c:v>41.35</c:v>
                </c:pt>
                <c:pt idx="35">
                  <c:v>41.47</c:v>
                </c:pt>
                <c:pt idx="36">
                  <c:v>41.39</c:v>
                </c:pt>
                <c:pt idx="37">
                  <c:v>41.48</c:v>
                </c:pt>
                <c:pt idx="38">
                  <c:v>41.49</c:v>
                </c:pt>
                <c:pt idx="39">
                  <c:v>41.88</c:v>
                </c:pt>
                <c:pt idx="40">
                  <c:v>41.6</c:v>
                </c:pt>
                <c:pt idx="41">
                  <c:v>41.9</c:v>
                </c:pt>
                <c:pt idx="42">
                  <c:v>41.97</c:v>
                </c:pt>
                <c:pt idx="43">
                  <c:v>41.82</c:v>
                </c:pt>
                <c:pt idx="44">
                  <c:v>41.67</c:v>
                </c:pt>
                <c:pt idx="45">
                  <c:v>41.89</c:v>
                </c:pt>
                <c:pt idx="46">
                  <c:v>41.3</c:v>
                </c:pt>
                <c:pt idx="47">
                  <c:v>41.36</c:v>
                </c:pt>
                <c:pt idx="48">
                  <c:v>41.43</c:v>
                </c:pt>
                <c:pt idx="49">
                  <c:v>41.63</c:v>
                </c:pt>
                <c:pt idx="50">
                  <c:v>41.36</c:v>
                </c:pt>
                <c:pt idx="51">
                  <c:v>41.3</c:v>
                </c:pt>
                <c:pt idx="52">
                  <c:v>41.43</c:v>
                </c:pt>
                <c:pt idx="53">
                  <c:v>41.48</c:v>
                </c:pt>
                <c:pt idx="54">
                  <c:v>41.52</c:v>
                </c:pt>
                <c:pt idx="55">
                  <c:v>41.45</c:v>
                </c:pt>
                <c:pt idx="56">
                  <c:v>41.13</c:v>
                </c:pt>
                <c:pt idx="57" formatCode="General">
                  <c:v>41.57</c:v>
                </c:pt>
                <c:pt idx="58" formatCode="General">
                  <c:v>41.41</c:v>
                </c:pt>
                <c:pt idx="59" formatCode="General">
                  <c:v>41.5</c:v>
                </c:pt>
                <c:pt idx="60" formatCode="General">
                  <c:v>41.59</c:v>
                </c:pt>
                <c:pt idx="61" formatCode="General">
                  <c:v>41.64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FB-4AEB-85AC-6C52A54B8123}"/>
            </c:ext>
          </c:extLst>
        </c:ser>
        <c:ser>
          <c:idx val="2"/>
          <c:order val="2"/>
          <c:tx>
            <c:strRef>
              <c:f>'Old and sexy'!$E$18</c:f>
              <c:strCache>
                <c:ptCount val="1"/>
                <c:pt idx="0">
                  <c:v>Родин Артем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none"/>
          </c:marker>
          <c:cat>
            <c:numRef>
              <c:f>'Old and sexy'!$B$19:$B$81</c:f>
              <c:numCache>
                <c:formatCode>General</c:formatCode>
                <c:ptCount val="6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</c:numCache>
            </c:numRef>
          </c:cat>
          <c:val>
            <c:numRef>
              <c:f>'Old and sexy'!$E$19:$E$81</c:f>
              <c:numCache>
                <c:formatCode>0.00</c:formatCode>
                <c:ptCount val="63"/>
                <c:pt idx="0">
                  <c:v>42.91</c:v>
                </c:pt>
                <c:pt idx="1">
                  <c:v>42.42</c:v>
                </c:pt>
                <c:pt idx="2">
                  <c:v>42.43</c:v>
                </c:pt>
                <c:pt idx="3">
                  <c:v>42.54</c:v>
                </c:pt>
                <c:pt idx="4">
                  <c:v>42</c:v>
                </c:pt>
                <c:pt idx="5">
                  <c:v>42.54</c:v>
                </c:pt>
                <c:pt idx="6">
                  <c:v>41.81</c:v>
                </c:pt>
                <c:pt idx="7">
                  <c:v>41.86</c:v>
                </c:pt>
                <c:pt idx="8">
                  <c:v>42.14</c:v>
                </c:pt>
                <c:pt idx="9">
                  <c:v>41.8</c:v>
                </c:pt>
                <c:pt idx="10">
                  <c:v>41.66</c:v>
                </c:pt>
                <c:pt idx="11">
                  <c:v>42.12</c:v>
                </c:pt>
                <c:pt idx="12">
                  <c:v>41.96</c:v>
                </c:pt>
                <c:pt idx="13">
                  <c:v>42.07</c:v>
                </c:pt>
                <c:pt idx="14">
                  <c:v>41.89</c:v>
                </c:pt>
                <c:pt idx="15">
                  <c:v>41.89</c:v>
                </c:pt>
                <c:pt idx="16">
                  <c:v>41.89</c:v>
                </c:pt>
                <c:pt idx="17">
                  <c:v>41.74</c:v>
                </c:pt>
                <c:pt idx="18">
                  <c:v>42</c:v>
                </c:pt>
                <c:pt idx="19">
                  <c:v>41.85</c:v>
                </c:pt>
                <c:pt idx="20">
                  <c:v>41.91</c:v>
                </c:pt>
                <c:pt idx="21">
                  <c:v>41.84</c:v>
                </c:pt>
                <c:pt idx="22">
                  <c:v>41.94</c:v>
                </c:pt>
                <c:pt idx="23">
                  <c:v>41.71</c:v>
                </c:pt>
                <c:pt idx="24">
                  <c:v>41.94</c:v>
                </c:pt>
                <c:pt idx="25">
                  <c:v>43.33</c:v>
                </c:pt>
                <c:pt idx="26">
                  <c:v>42.05</c:v>
                </c:pt>
                <c:pt idx="27">
                  <c:v>42.1</c:v>
                </c:pt>
                <c:pt idx="28">
                  <c:v>41.93</c:v>
                </c:pt>
                <c:pt idx="29">
                  <c:v>41.91</c:v>
                </c:pt>
                <c:pt idx="30">
                  <c:v>42.16</c:v>
                </c:pt>
                <c:pt idx="31">
                  <c:v>42.34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FB-4AEB-85AC-6C52A54B8123}"/>
            </c:ext>
          </c:extLst>
        </c:ser>
        <c:ser>
          <c:idx val="3"/>
          <c:order val="3"/>
          <c:tx>
            <c:strRef>
              <c:f>'Old and sexy'!$F$18</c:f>
              <c:strCache>
                <c:ptCount val="1"/>
                <c:pt idx="0">
                  <c:v>Якусик Саша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'Old and sexy'!$B$19:$B$81</c:f>
              <c:numCache>
                <c:formatCode>General</c:formatCode>
                <c:ptCount val="6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</c:numCache>
            </c:numRef>
          </c:cat>
          <c:val>
            <c:numRef>
              <c:f>'Old and sexy'!$F$19:$F$81</c:f>
              <c:numCache>
                <c:formatCode>0.00</c:formatCode>
                <c:ptCount val="63"/>
                <c:pt idx="0">
                  <c:v>41.67</c:v>
                </c:pt>
                <c:pt idx="1">
                  <c:v>41.52</c:v>
                </c:pt>
                <c:pt idx="2">
                  <c:v>41.43</c:v>
                </c:pt>
                <c:pt idx="3">
                  <c:v>41.45</c:v>
                </c:pt>
                <c:pt idx="4">
                  <c:v>41.18</c:v>
                </c:pt>
                <c:pt idx="5">
                  <c:v>41.48</c:v>
                </c:pt>
                <c:pt idx="6">
                  <c:v>41.42</c:v>
                </c:pt>
                <c:pt idx="7">
                  <c:v>41.52</c:v>
                </c:pt>
                <c:pt idx="8">
                  <c:v>41.76</c:v>
                </c:pt>
                <c:pt idx="9">
                  <c:v>41.43</c:v>
                </c:pt>
                <c:pt idx="10">
                  <c:v>41.29</c:v>
                </c:pt>
                <c:pt idx="11">
                  <c:v>41.28</c:v>
                </c:pt>
                <c:pt idx="12">
                  <c:v>41.13</c:v>
                </c:pt>
                <c:pt idx="13">
                  <c:v>42.07</c:v>
                </c:pt>
                <c:pt idx="14">
                  <c:v>41.29</c:v>
                </c:pt>
                <c:pt idx="15">
                  <c:v>41.31</c:v>
                </c:pt>
                <c:pt idx="16">
                  <c:v>41.22</c:v>
                </c:pt>
                <c:pt idx="17">
                  <c:v>41.38</c:v>
                </c:pt>
                <c:pt idx="18">
                  <c:v>41.54</c:v>
                </c:pt>
                <c:pt idx="19">
                  <c:v>41.64</c:v>
                </c:pt>
                <c:pt idx="20">
                  <c:v>41.37</c:v>
                </c:pt>
                <c:pt idx="21">
                  <c:v>41.28</c:v>
                </c:pt>
                <c:pt idx="22">
                  <c:v>41.3</c:v>
                </c:pt>
                <c:pt idx="23">
                  <c:v>41.42</c:v>
                </c:pt>
                <c:pt idx="24">
                  <c:v>41.29</c:v>
                </c:pt>
                <c:pt idx="25">
                  <c:v>41.31</c:v>
                </c:pt>
                <c:pt idx="26">
                  <c:v>41.32</c:v>
                </c:pt>
                <c:pt idx="27">
                  <c:v>41.25</c:v>
                </c:pt>
                <c:pt idx="28">
                  <c:v>41.09</c:v>
                </c:pt>
                <c:pt idx="29">
                  <c:v>41.27</c:v>
                </c:pt>
                <c:pt idx="30">
                  <c:v>41.36</c:v>
                </c:pt>
                <c:pt idx="31">
                  <c:v>41.42</c:v>
                </c:pt>
                <c:pt idx="32">
                  <c:v>41.14</c:v>
                </c:pt>
                <c:pt idx="33">
                  <c:v>41.42</c:v>
                </c:pt>
                <c:pt idx="34">
                  <c:v>41.2</c:v>
                </c:pt>
                <c:pt idx="35">
                  <c:v>41.35</c:v>
                </c:pt>
                <c:pt idx="36">
                  <c:v>41.36</c:v>
                </c:pt>
                <c:pt idx="37">
                  <c:v>41.33</c:v>
                </c:pt>
                <c:pt idx="38">
                  <c:v>41.5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3FB-4AEB-85AC-6C52A54B8123}"/>
            </c:ext>
          </c:extLst>
        </c:ser>
        <c:ser>
          <c:idx val="4"/>
          <c:order val="4"/>
          <c:tx>
            <c:strRef>
              <c:f>'Old and sexy'!$G$18</c:f>
              <c:strCache>
                <c:ptCount val="1"/>
                <c:pt idx="0">
                  <c:v>Родин Артем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'Old and sexy'!$B$19:$B$81</c:f>
              <c:numCache>
                <c:formatCode>General</c:formatCode>
                <c:ptCount val="6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</c:numCache>
            </c:numRef>
          </c:cat>
          <c:val>
            <c:numRef>
              <c:f>'Old and sexy'!$G$19:$G$81</c:f>
              <c:numCache>
                <c:formatCode>0.00</c:formatCode>
                <c:ptCount val="63"/>
                <c:pt idx="0">
                  <c:v>41.97</c:v>
                </c:pt>
                <c:pt idx="1">
                  <c:v>42.21</c:v>
                </c:pt>
                <c:pt idx="2">
                  <c:v>41.92</c:v>
                </c:pt>
                <c:pt idx="3">
                  <c:v>42</c:v>
                </c:pt>
                <c:pt idx="4">
                  <c:v>41.99</c:v>
                </c:pt>
                <c:pt idx="5">
                  <c:v>41.76</c:v>
                </c:pt>
                <c:pt idx="6">
                  <c:v>41.82</c:v>
                </c:pt>
                <c:pt idx="7">
                  <c:v>41.81</c:v>
                </c:pt>
                <c:pt idx="8">
                  <c:v>41.49</c:v>
                </c:pt>
                <c:pt idx="9">
                  <c:v>41.79</c:v>
                </c:pt>
                <c:pt idx="10">
                  <c:v>41.88</c:v>
                </c:pt>
                <c:pt idx="11">
                  <c:v>41.69</c:v>
                </c:pt>
                <c:pt idx="12">
                  <c:v>42.14</c:v>
                </c:pt>
                <c:pt idx="13">
                  <c:v>42.1</c:v>
                </c:pt>
                <c:pt idx="14">
                  <c:v>41.74</c:v>
                </c:pt>
                <c:pt idx="15">
                  <c:v>41.6</c:v>
                </c:pt>
                <c:pt idx="16">
                  <c:v>41.6</c:v>
                </c:pt>
                <c:pt idx="17">
                  <c:v>41.62</c:v>
                </c:pt>
                <c:pt idx="18">
                  <c:v>41.62</c:v>
                </c:pt>
                <c:pt idx="19">
                  <c:v>42.04</c:v>
                </c:pt>
                <c:pt idx="20">
                  <c:v>41.67</c:v>
                </c:pt>
                <c:pt idx="21">
                  <c:v>41.48</c:v>
                </c:pt>
                <c:pt idx="22">
                  <c:v>41.77</c:v>
                </c:pt>
                <c:pt idx="23">
                  <c:v>41.76</c:v>
                </c:pt>
                <c:pt idx="24">
                  <c:v>41.52</c:v>
                </c:pt>
                <c:pt idx="25">
                  <c:v>42.44</c:v>
                </c:pt>
                <c:pt idx="26">
                  <c:v>41.67</c:v>
                </c:pt>
                <c:pt idx="27">
                  <c:v>41.41</c:v>
                </c:pt>
                <c:pt idx="28">
                  <c:v>41.87</c:v>
                </c:pt>
                <c:pt idx="29">
                  <c:v>41.59</c:v>
                </c:pt>
                <c:pt idx="30">
                  <c:v>41.5</c:v>
                </c:pt>
                <c:pt idx="31">
                  <c:v>41.77</c:v>
                </c:pt>
                <c:pt idx="32">
                  <c:v>42.56</c:v>
                </c:pt>
                <c:pt idx="33">
                  <c:v>41.55</c:v>
                </c:pt>
                <c:pt idx="34">
                  <c:v>41.74</c:v>
                </c:pt>
                <c:pt idx="35">
                  <c:v>41.75</c:v>
                </c:pt>
                <c:pt idx="36">
                  <c:v>42.54</c:v>
                </c:pt>
                <c:pt idx="37">
                  <c:v>41.48</c:v>
                </c:pt>
                <c:pt idx="38">
                  <c:v>41.72</c:v>
                </c:pt>
                <c:pt idx="39">
                  <c:v>41.5</c:v>
                </c:pt>
                <c:pt idx="40">
                  <c:v>41.71</c:v>
                </c:pt>
                <c:pt idx="41">
                  <c:v>41.7</c:v>
                </c:pt>
                <c:pt idx="42">
                  <c:v>41.71</c:v>
                </c:pt>
                <c:pt idx="43">
                  <c:v>42.48</c:v>
                </c:pt>
              </c:numCache>
            </c:numRef>
          </c:val>
        </c:ser>
        <c:ser>
          <c:idx val="5"/>
          <c:order val="5"/>
          <c:tx>
            <c:strRef>
              <c:f>'Old and sexy'!$H$18</c:f>
              <c:strCache>
                <c:ptCount val="1"/>
                <c:pt idx="0">
                  <c:v>Якусик Саша</c:v>
                </c:pt>
              </c:strCache>
            </c:strRef>
          </c:tx>
          <c:spPr>
            <a:ln>
              <a:solidFill>
                <a:srgbClr val="FF9933"/>
              </a:solidFill>
            </a:ln>
          </c:spPr>
          <c:marker>
            <c:symbol val="none"/>
          </c:marker>
          <c:cat>
            <c:numRef>
              <c:f>'Old and sexy'!$B$19:$B$81</c:f>
              <c:numCache>
                <c:formatCode>General</c:formatCode>
                <c:ptCount val="6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</c:numCache>
            </c:numRef>
          </c:cat>
          <c:val>
            <c:numRef>
              <c:f>'Old and sexy'!$H$19:$H$81</c:f>
              <c:numCache>
                <c:formatCode>0.00</c:formatCode>
                <c:ptCount val="63"/>
                <c:pt idx="0">
                  <c:v>42.25</c:v>
                </c:pt>
                <c:pt idx="1">
                  <c:v>41.9</c:v>
                </c:pt>
                <c:pt idx="2">
                  <c:v>42.17</c:v>
                </c:pt>
                <c:pt idx="3">
                  <c:v>41.85</c:v>
                </c:pt>
                <c:pt idx="4">
                  <c:v>41.7</c:v>
                </c:pt>
                <c:pt idx="5">
                  <c:v>41.76</c:v>
                </c:pt>
                <c:pt idx="6">
                  <c:v>41.86</c:v>
                </c:pt>
                <c:pt idx="7">
                  <c:v>41.77</c:v>
                </c:pt>
                <c:pt idx="8">
                  <c:v>41.66</c:v>
                </c:pt>
                <c:pt idx="9">
                  <c:v>41.8</c:v>
                </c:pt>
                <c:pt idx="10">
                  <c:v>41.94</c:v>
                </c:pt>
                <c:pt idx="11">
                  <c:v>41.69</c:v>
                </c:pt>
                <c:pt idx="12">
                  <c:v>41.69</c:v>
                </c:pt>
                <c:pt idx="13">
                  <c:v>41.51</c:v>
                </c:pt>
                <c:pt idx="14">
                  <c:v>41.67</c:v>
                </c:pt>
                <c:pt idx="15">
                  <c:v>41.55</c:v>
                </c:pt>
                <c:pt idx="16">
                  <c:v>41.64</c:v>
                </c:pt>
                <c:pt idx="17">
                  <c:v>41.61</c:v>
                </c:pt>
                <c:pt idx="18">
                  <c:v>41.68</c:v>
                </c:pt>
                <c:pt idx="19">
                  <c:v>41.54</c:v>
                </c:pt>
                <c:pt idx="20">
                  <c:v>41.83</c:v>
                </c:pt>
              </c:numCache>
            </c:numRef>
          </c:val>
        </c:ser>
        <c:marker val="1"/>
        <c:axId val="130823296"/>
        <c:axId val="130824832"/>
      </c:lineChart>
      <c:catAx>
        <c:axId val="130823296"/>
        <c:scaling>
          <c:orientation val="minMax"/>
        </c:scaling>
        <c:axPos val="b"/>
        <c:numFmt formatCode="General" sourceLinked="1"/>
        <c:majorTickMark val="none"/>
        <c:tickLblPos val="nextTo"/>
        <c:crossAx val="130824832"/>
        <c:crosses val="autoZero"/>
        <c:auto val="1"/>
        <c:lblAlgn val="ctr"/>
        <c:lblOffset val="100"/>
      </c:catAx>
      <c:valAx>
        <c:axId val="130824832"/>
        <c:scaling>
          <c:orientation val="minMax"/>
          <c:max val="45"/>
          <c:min val="40"/>
        </c:scaling>
        <c:axPos val="l"/>
        <c:majorGridlines/>
        <c:numFmt formatCode="0.00" sourceLinked="1"/>
        <c:majorTickMark val="none"/>
        <c:tickLblPos val="nextTo"/>
        <c:spPr>
          <a:ln w="9525">
            <a:noFill/>
          </a:ln>
        </c:spPr>
        <c:crossAx val="130823296"/>
        <c:crosses val="autoZero"/>
        <c:crossBetween val="between"/>
        <c:majorUnit val="1"/>
      </c:valAx>
    </c:plotArea>
    <c:legend>
      <c:legendPos val="b"/>
      <c:layout/>
    </c:legend>
    <c:plotVisOnly val="1"/>
    <c:dispBlanksAs val="gap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45508</xdr:colOff>
      <xdr:row>18</xdr:row>
      <xdr:rowOff>31749</xdr:rowOff>
    </xdr:from>
    <xdr:to>
      <xdr:col>20</xdr:col>
      <xdr:colOff>575733</xdr:colOff>
      <xdr:row>46</xdr:row>
      <xdr:rowOff>80432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45508</xdr:colOff>
      <xdr:row>18</xdr:row>
      <xdr:rowOff>31749</xdr:rowOff>
    </xdr:from>
    <xdr:to>
      <xdr:col>20</xdr:col>
      <xdr:colOff>575733</xdr:colOff>
      <xdr:row>46</xdr:row>
      <xdr:rowOff>80432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45508</xdr:colOff>
      <xdr:row>18</xdr:row>
      <xdr:rowOff>31749</xdr:rowOff>
    </xdr:from>
    <xdr:to>
      <xdr:col>20</xdr:col>
      <xdr:colOff>575733</xdr:colOff>
      <xdr:row>46</xdr:row>
      <xdr:rowOff>80432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45508</xdr:colOff>
      <xdr:row>18</xdr:row>
      <xdr:rowOff>31749</xdr:rowOff>
    </xdr:from>
    <xdr:to>
      <xdr:col>20</xdr:col>
      <xdr:colOff>575733</xdr:colOff>
      <xdr:row>46</xdr:row>
      <xdr:rowOff>80432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45508</xdr:colOff>
      <xdr:row>18</xdr:row>
      <xdr:rowOff>31749</xdr:rowOff>
    </xdr:from>
    <xdr:to>
      <xdr:col>20</xdr:col>
      <xdr:colOff>575733</xdr:colOff>
      <xdr:row>46</xdr:row>
      <xdr:rowOff>80432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45508</xdr:colOff>
      <xdr:row>18</xdr:row>
      <xdr:rowOff>31749</xdr:rowOff>
    </xdr:from>
    <xdr:to>
      <xdr:col>20</xdr:col>
      <xdr:colOff>575733</xdr:colOff>
      <xdr:row>46</xdr:row>
      <xdr:rowOff>80432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45508</xdr:colOff>
      <xdr:row>18</xdr:row>
      <xdr:rowOff>31749</xdr:rowOff>
    </xdr:from>
    <xdr:to>
      <xdr:col>20</xdr:col>
      <xdr:colOff>575733</xdr:colOff>
      <xdr:row>46</xdr:row>
      <xdr:rowOff>80432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45508</xdr:colOff>
      <xdr:row>18</xdr:row>
      <xdr:rowOff>31749</xdr:rowOff>
    </xdr:from>
    <xdr:to>
      <xdr:col>20</xdr:col>
      <xdr:colOff>575733</xdr:colOff>
      <xdr:row>46</xdr:row>
      <xdr:rowOff>80432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45508</xdr:colOff>
      <xdr:row>18</xdr:row>
      <xdr:rowOff>31749</xdr:rowOff>
    </xdr:from>
    <xdr:to>
      <xdr:col>20</xdr:col>
      <xdr:colOff>575733</xdr:colOff>
      <xdr:row>46</xdr:row>
      <xdr:rowOff>80432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>
      <selection activeCell="G9" sqref="G9"/>
    </sheetView>
  </sheetViews>
  <sheetFormatPr defaultColWidth="8.85546875" defaultRowHeight="15"/>
  <cols>
    <col min="1" max="1" width="8.85546875" style="2"/>
    <col min="2" max="2" width="18.7109375" style="2" customWidth="1"/>
    <col min="3" max="3" width="7.140625" style="2" customWidth="1"/>
    <col min="4" max="4" width="11.42578125" style="2" customWidth="1"/>
    <col min="5" max="5" width="7" style="2" customWidth="1"/>
    <col min="6" max="6" width="10.42578125" style="2" customWidth="1"/>
    <col min="7" max="7" width="17" style="2" customWidth="1"/>
    <col min="8" max="8" width="14.7109375" style="2" customWidth="1"/>
    <col min="9" max="9" width="11.140625" style="2" customWidth="1"/>
    <col min="10" max="10" width="9" style="2" customWidth="1"/>
    <col min="11" max="16384" width="8.85546875" style="1"/>
  </cols>
  <sheetData>
    <row r="1" spans="1:12" ht="19.5">
      <c r="A1" s="252" t="s">
        <v>125</v>
      </c>
      <c r="B1" s="252"/>
      <c r="C1" s="252"/>
      <c r="D1" s="252"/>
      <c r="E1" s="252"/>
      <c r="F1" s="252"/>
      <c r="G1" s="252"/>
      <c r="H1" s="252"/>
      <c r="I1" s="252"/>
      <c r="J1" s="252"/>
    </row>
    <row r="2" spans="1:12" ht="17.25">
      <c r="A2" s="253" t="s">
        <v>124</v>
      </c>
      <c r="B2" s="253"/>
      <c r="C2" s="253"/>
      <c r="D2" s="253"/>
      <c r="E2" s="253"/>
      <c r="F2" s="253"/>
      <c r="G2" s="253"/>
      <c r="H2" s="253"/>
      <c r="I2" s="253"/>
      <c r="J2" s="253"/>
    </row>
    <row r="3" spans="1:12" ht="6" customHeight="1" thickBot="1"/>
    <row r="4" spans="1:12" s="3" customFormat="1" ht="15" customHeight="1">
      <c r="A4" s="254" t="s">
        <v>0</v>
      </c>
      <c r="B4" s="256" t="s">
        <v>1</v>
      </c>
      <c r="C4" s="258" t="s">
        <v>2</v>
      </c>
      <c r="D4" s="260" t="s">
        <v>3</v>
      </c>
      <c r="E4" s="261"/>
      <c r="F4" s="262" t="s">
        <v>4</v>
      </c>
      <c r="G4" s="263"/>
      <c r="H4" s="256"/>
      <c r="I4" s="264" t="s">
        <v>5</v>
      </c>
      <c r="J4" s="265"/>
    </row>
    <row r="5" spans="1:12" s="8" customFormat="1" ht="15.75" thickBot="1">
      <c r="A5" s="255"/>
      <c r="B5" s="257"/>
      <c r="C5" s="259"/>
      <c r="D5" s="4" t="s">
        <v>6</v>
      </c>
      <c r="E5" s="5" t="s">
        <v>7</v>
      </c>
      <c r="F5" s="6" t="s">
        <v>8</v>
      </c>
      <c r="G5" s="7" t="s">
        <v>9</v>
      </c>
      <c r="H5" s="7" t="s">
        <v>10</v>
      </c>
      <c r="I5" s="4" t="s">
        <v>6</v>
      </c>
      <c r="J5" s="5" t="s">
        <v>11</v>
      </c>
    </row>
    <row r="6" spans="1:12" s="3" customFormat="1" ht="24.95" customHeight="1">
      <c r="A6" s="9">
        <v>1</v>
      </c>
      <c r="B6" s="97" t="s">
        <v>126</v>
      </c>
      <c r="C6" s="10">
        <v>4</v>
      </c>
      <c r="D6" s="105">
        <v>41.084999999999994</v>
      </c>
      <c r="E6" s="11">
        <v>1</v>
      </c>
      <c r="F6" s="50">
        <v>250</v>
      </c>
      <c r="G6" s="107" t="s">
        <v>135</v>
      </c>
      <c r="H6" s="123" t="s">
        <v>75</v>
      </c>
      <c r="I6" s="99">
        <v>40.75</v>
      </c>
      <c r="J6" s="11">
        <v>36</v>
      </c>
    </row>
    <row r="7" spans="1:12" s="3" customFormat="1" ht="24.95" customHeight="1">
      <c r="A7" s="12">
        <v>2</v>
      </c>
      <c r="B7" s="98" t="s">
        <v>71</v>
      </c>
      <c r="C7" s="13">
        <v>9</v>
      </c>
      <c r="D7" s="106">
        <v>41.370000000000005</v>
      </c>
      <c r="E7" s="14">
        <v>6</v>
      </c>
      <c r="F7" s="15">
        <v>250</v>
      </c>
      <c r="G7" s="108">
        <v>30.07</v>
      </c>
      <c r="H7" s="124">
        <f>G7</f>
        <v>30.07</v>
      </c>
      <c r="I7" s="100">
        <v>40.71</v>
      </c>
      <c r="J7" s="14">
        <v>73</v>
      </c>
    </row>
    <row r="8" spans="1:12" s="3" customFormat="1" ht="24.95" customHeight="1">
      <c r="A8" s="12">
        <v>3</v>
      </c>
      <c r="B8" s="98" t="s">
        <v>127</v>
      </c>
      <c r="C8" s="13">
        <v>1</v>
      </c>
      <c r="D8" s="106">
        <v>41.09</v>
      </c>
      <c r="E8" s="14">
        <v>2</v>
      </c>
      <c r="F8" s="17">
        <v>250</v>
      </c>
      <c r="G8" s="248">
        <v>30.59</v>
      </c>
      <c r="H8" s="124">
        <f>G8-G7</f>
        <v>0.51999999999999957</v>
      </c>
      <c r="I8" s="64">
        <v>40.9</v>
      </c>
      <c r="J8" s="14">
        <v>55</v>
      </c>
    </row>
    <row r="9" spans="1:12" s="3" customFormat="1" ht="24.95" customHeight="1">
      <c r="A9" s="12">
        <v>4</v>
      </c>
      <c r="B9" s="98" t="s">
        <v>104</v>
      </c>
      <c r="C9" s="13">
        <v>6</v>
      </c>
      <c r="D9" s="106">
        <v>41.480000000000004</v>
      </c>
      <c r="E9" s="14">
        <v>7</v>
      </c>
      <c r="F9" s="15">
        <v>249</v>
      </c>
      <c r="G9" s="108" t="s">
        <v>128</v>
      </c>
      <c r="H9" s="124">
        <v>25</v>
      </c>
      <c r="I9" s="101">
        <v>40.9</v>
      </c>
      <c r="J9" s="14">
        <v>52</v>
      </c>
      <c r="L9" s="16"/>
    </row>
    <row r="10" spans="1:12" s="3" customFormat="1" ht="24.95" customHeight="1">
      <c r="A10" s="12">
        <v>5</v>
      </c>
      <c r="B10" s="98" t="s">
        <v>129</v>
      </c>
      <c r="C10" s="13">
        <v>5</v>
      </c>
      <c r="D10" s="106">
        <v>41.29</v>
      </c>
      <c r="E10" s="14">
        <v>5</v>
      </c>
      <c r="F10" s="15">
        <v>249</v>
      </c>
      <c r="G10" s="108" t="s">
        <v>128</v>
      </c>
      <c r="H10" s="124">
        <v>7</v>
      </c>
      <c r="I10" s="100">
        <v>40.97</v>
      </c>
      <c r="J10" s="14">
        <v>13</v>
      </c>
      <c r="L10" s="16"/>
    </row>
    <row r="11" spans="1:12" s="3" customFormat="1" ht="24.95" customHeight="1">
      <c r="A11" s="12">
        <v>6</v>
      </c>
      <c r="B11" s="98" t="s">
        <v>118</v>
      </c>
      <c r="C11" s="13">
        <v>3</v>
      </c>
      <c r="D11" s="106">
        <v>41.144999999999996</v>
      </c>
      <c r="E11" s="14">
        <v>3</v>
      </c>
      <c r="F11" s="15">
        <v>249</v>
      </c>
      <c r="G11" s="108" t="s">
        <v>128</v>
      </c>
      <c r="H11" s="124">
        <v>12.5</v>
      </c>
      <c r="I11" s="100">
        <v>40.97</v>
      </c>
      <c r="J11" s="14">
        <v>229</v>
      </c>
      <c r="L11" s="16"/>
    </row>
    <row r="12" spans="1:12" s="3" customFormat="1" ht="24.95" customHeight="1">
      <c r="A12" s="12">
        <v>7</v>
      </c>
      <c r="B12" s="98" t="s">
        <v>122</v>
      </c>
      <c r="C12" s="13">
        <v>2</v>
      </c>
      <c r="D12" s="106">
        <v>41.22</v>
      </c>
      <c r="E12" s="14">
        <v>4</v>
      </c>
      <c r="F12" s="15">
        <v>249</v>
      </c>
      <c r="G12" s="108" t="s">
        <v>72</v>
      </c>
      <c r="H12" s="124">
        <v>9.5</v>
      </c>
      <c r="I12" s="100">
        <v>40.9</v>
      </c>
      <c r="J12" s="14">
        <v>156</v>
      </c>
      <c r="L12" s="16"/>
    </row>
    <row r="13" spans="1:12" s="3" customFormat="1" ht="24.95" customHeight="1">
      <c r="A13" s="12">
        <v>8</v>
      </c>
      <c r="B13" s="98" t="s">
        <v>54</v>
      </c>
      <c r="C13" s="13">
        <v>8</v>
      </c>
      <c r="D13" s="106">
        <v>41.58</v>
      </c>
      <c r="E13" s="14">
        <v>8</v>
      </c>
      <c r="F13" s="15">
        <v>247</v>
      </c>
      <c r="G13" s="108" t="s">
        <v>73</v>
      </c>
      <c r="H13" s="124" t="s">
        <v>76</v>
      </c>
      <c r="I13" s="100">
        <v>40.9</v>
      </c>
      <c r="J13" s="14">
        <v>15</v>
      </c>
      <c r="L13" s="16"/>
    </row>
    <row r="14" spans="1:12" s="3" customFormat="1" ht="24.95" customHeight="1">
      <c r="A14" s="12">
        <v>9</v>
      </c>
      <c r="B14" s="98" t="s">
        <v>130</v>
      </c>
      <c r="C14" s="13">
        <v>12</v>
      </c>
      <c r="D14" s="106">
        <v>42.034999999999997</v>
      </c>
      <c r="E14" s="14">
        <v>9</v>
      </c>
      <c r="F14" s="15">
        <v>246</v>
      </c>
      <c r="G14" s="108" t="s">
        <v>74</v>
      </c>
      <c r="H14" s="109" t="s">
        <v>76</v>
      </c>
      <c r="I14" s="100">
        <v>41.09</v>
      </c>
      <c r="J14" s="14">
        <v>169</v>
      </c>
    </row>
    <row r="15" spans="1:12" s="3" customFormat="1" ht="24.95" hidden="1" customHeight="1">
      <c r="A15" s="12">
        <v>10</v>
      </c>
      <c r="B15" s="98"/>
      <c r="C15" s="13"/>
      <c r="D15" s="106"/>
      <c r="E15" s="14"/>
      <c r="F15" s="15"/>
      <c r="G15" s="108"/>
      <c r="H15" s="124"/>
      <c r="I15" s="101"/>
      <c r="J15" s="14"/>
    </row>
    <row r="16" spans="1:12" s="3" customFormat="1" ht="24.95" hidden="1" customHeight="1">
      <c r="A16" s="12">
        <v>11</v>
      </c>
      <c r="B16" s="98"/>
      <c r="C16" s="13"/>
      <c r="D16" s="101"/>
      <c r="E16" s="14"/>
      <c r="F16" s="15"/>
      <c r="G16" s="108"/>
      <c r="H16" s="124"/>
      <c r="I16" s="101"/>
      <c r="J16" s="14"/>
    </row>
    <row r="17" spans="1:10" s="3" customFormat="1" ht="26.25" hidden="1" customHeight="1">
      <c r="A17" s="12">
        <v>12</v>
      </c>
      <c r="B17" s="98"/>
      <c r="C17" s="13"/>
      <c r="D17" s="106"/>
      <c r="E17" s="14"/>
      <c r="F17" s="15"/>
      <c r="G17" s="108"/>
      <c r="H17" s="109"/>
      <c r="I17" s="100"/>
      <c r="J17" s="14"/>
    </row>
    <row r="18" spans="1:10" ht="2.25" customHeight="1">
      <c r="A18" s="18"/>
    </row>
    <row r="19" spans="1:10" s="2" customFormat="1">
      <c r="A19" s="18"/>
    </row>
  </sheetData>
  <sortState ref="A7:J8">
    <sortCondition ref="A7"/>
  </sortState>
  <mergeCells count="8">
    <mergeCell ref="A1:J1"/>
    <mergeCell ref="A2:J2"/>
    <mergeCell ref="A4:A5"/>
    <mergeCell ref="B4:B5"/>
    <mergeCell ref="C4:C5"/>
    <mergeCell ref="D4:E4"/>
    <mergeCell ref="F4:H4"/>
    <mergeCell ref="I4:J4"/>
  </mergeCells>
  <pageMargins left="0.70866141732283472" right="0.70866141732283472" top="0.74803149606299213" bottom="0.74803149606299213" header="0.31496062992125984" footer="0.31496062992125984"/>
  <pageSetup paperSize="9" scale="110" orientation="landscape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2:P82"/>
  <sheetViews>
    <sheetView topLeftCell="A19" zoomScale="90" zoomScaleNormal="90" workbookViewId="0">
      <selection activeCell="F14" sqref="F14:F15"/>
    </sheetView>
  </sheetViews>
  <sheetFormatPr defaultColWidth="8.85546875" defaultRowHeight="15"/>
  <cols>
    <col min="1" max="1" width="8.7109375" style="137" customWidth="1"/>
    <col min="2" max="2" width="22.42578125" style="137" customWidth="1"/>
    <col min="3" max="3" width="9.42578125" style="137" customWidth="1"/>
    <col min="4" max="6" width="9.42578125" style="138" customWidth="1"/>
    <col min="7" max="7" width="11.28515625" style="138" customWidth="1"/>
    <col min="8" max="8" width="12.85546875" style="138" customWidth="1"/>
    <col min="9" max="9" width="13" style="138" customWidth="1"/>
    <col min="10" max="10" width="12.7109375" style="138" customWidth="1"/>
    <col min="11" max="11" width="12" style="138" customWidth="1"/>
    <col min="12" max="12" width="15.85546875" style="138" customWidth="1"/>
    <col min="13" max="13" width="11.42578125" style="137" customWidth="1"/>
    <col min="14" max="14" width="10.7109375" style="137" customWidth="1"/>
    <col min="15" max="16384" width="8.85546875" style="137"/>
  </cols>
  <sheetData>
    <row r="2" spans="1:16" ht="18.75">
      <c r="A2" s="306" t="s">
        <v>181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</row>
    <row r="3" spans="1:16" ht="7.5" customHeight="1" thickBot="1"/>
    <row r="4" spans="1:16" ht="18" thickBot="1">
      <c r="A4" s="307" t="s">
        <v>54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9"/>
    </row>
    <row r="5" spans="1:16" ht="7.5" customHeight="1" thickBot="1"/>
    <row r="6" spans="1:16" s="138" customFormat="1" ht="20.25" customHeight="1">
      <c r="A6" s="310" t="s">
        <v>22</v>
      </c>
      <c r="B6" s="312" t="s">
        <v>13</v>
      </c>
      <c r="C6" s="314" t="s">
        <v>18</v>
      </c>
      <c r="D6" s="316" t="s">
        <v>23</v>
      </c>
      <c r="E6" s="318" t="s">
        <v>24</v>
      </c>
      <c r="F6" s="320" t="s">
        <v>25</v>
      </c>
      <c r="G6" s="321"/>
      <c r="H6" s="321"/>
      <c r="I6" s="322"/>
      <c r="J6" s="323" t="s">
        <v>26</v>
      </c>
      <c r="K6" s="325" t="s">
        <v>27</v>
      </c>
      <c r="L6" s="326"/>
      <c r="M6" s="139"/>
      <c r="N6" s="140"/>
    </row>
    <row r="7" spans="1:16" s="138" customFormat="1" ht="27.75" customHeight="1" thickBot="1">
      <c r="A7" s="311"/>
      <c r="B7" s="313"/>
      <c r="C7" s="315"/>
      <c r="D7" s="317"/>
      <c r="E7" s="319"/>
      <c r="F7" s="141" t="s">
        <v>28</v>
      </c>
      <c r="G7" s="142" t="s">
        <v>29</v>
      </c>
      <c r="H7" s="142" t="s">
        <v>30</v>
      </c>
      <c r="I7" s="143" t="s">
        <v>31</v>
      </c>
      <c r="J7" s="324"/>
      <c r="K7" s="144" t="s">
        <v>32</v>
      </c>
      <c r="L7" s="145" t="s">
        <v>33</v>
      </c>
      <c r="M7" s="146" t="s">
        <v>34</v>
      </c>
      <c r="N7" s="147" t="s">
        <v>35</v>
      </c>
    </row>
    <row r="8" spans="1:16" s="151" customFormat="1" ht="30" customHeight="1" thickBot="1">
      <c r="A8" s="223">
        <v>1</v>
      </c>
      <c r="B8" s="224" t="s">
        <v>40</v>
      </c>
      <c r="C8" s="148" t="s">
        <v>93</v>
      </c>
      <c r="D8" s="225">
        <f>COUNTA(C19:C83)+1</f>
        <v>46</v>
      </c>
      <c r="E8" s="226">
        <f>COUNTA(C19:C83)+1</f>
        <v>46</v>
      </c>
      <c r="F8" s="165">
        <f>MIN(C19:C82)</f>
        <v>40.9</v>
      </c>
      <c r="G8" s="241">
        <f>AVERAGE(C19:C85)</f>
        <v>41.448666666666661</v>
      </c>
      <c r="H8" s="150">
        <v>4</v>
      </c>
      <c r="I8" s="228">
        <f>G8-F8</f>
        <v>0.54866666666666219</v>
      </c>
      <c r="J8" s="229">
        <v>2.165509259259259E-2</v>
      </c>
      <c r="K8" s="246">
        <f>J8</f>
        <v>2.165509259259259E-2</v>
      </c>
      <c r="L8" s="231">
        <f>K8</f>
        <v>2.165509259259259E-2</v>
      </c>
      <c r="M8" s="232" t="s">
        <v>143</v>
      </c>
      <c r="N8" s="233" t="s">
        <v>193</v>
      </c>
      <c r="O8" s="329" t="s">
        <v>192</v>
      </c>
      <c r="P8" s="330"/>
    </row>
    <row r="9" spans="1:16" s="151" customFormat="1" ht="30" customHeight="1" thickBot="1">
      <c r="A9" s="155">
        <v>2</v>
      </c>
      <c r="B9" s="234" t="s">
        <v>190</v>
      </c>
      <c r="C9" s="156" t="s">
        <v>82</v>
      </c>
      <c r="D9" s="152">
        <f>COUNTA(D19:D83)+D8+1</f>
        <v>108</v>
      </c>
      <c r="E9" s="157">
        <f>COUNTA(D19:D83)+1</f>
        <v>62</v>
      </c>
      <c r="F9" s="158">
        <f>MIN(D19:D82)</f>
        <v>41.41</v>
      </c>
      <c r="G9" s="159">
        <f>AVERAGE(D19:D84)</f>
        <v>41.920327868852468</v>
      </c>
      <c r="H9" s="160">
        <v>2</v>
      </c>
      <c r="I9" s="154">
        <f>G9-F9</f>
        <v>0.51032786885247106</v>
      </c>
      <c r="J9" s="161">
        <v>5.2974537037037035E-2</v>
      </c>
      <c r="K9" s="245">
        <f>J9-J8</f>
        <v>3.1319444444444441E-2</v>
      </c>
      <c r="L9" s="163">
        <f>K9</f>
        <v>3.1319444444444441E-2</v>
      </c>
      <c r="M9" s="164" t="s">
        <v>152</v>
      </c>
      <c r="N9" s="168" t="s">
        <v>83</v>
      </c>
      <c r="O9" s="329"/>
      <c r="P9" s="330"/>
    </row>
    <row r="10" spans="1:16" s="151" customFormat="1" ht="30" customHeight="1">
      <c r="A10" s="155">
        <v>3</v>
      </c>
      <c r="B10" s="234" t="s">
        <v>40</v>
      </c>
      <c r="C10" s="156" t="s">
        <v>94</v>
      </c>
      <c r="D10" s="152">
        <f>COUNTA(E19:E83)+D9+1</f>
        <v>168</v>
      </c>
      <c r="E10" s="157">
        <f>COUNTA(E19:E83)+1</f>
        <v>60</v>
      </c>
      <c r="F10" s="167">
        <f>MIN(E19:E84)</f>
        <v>41.04</v>
      </c>
      <c r="G10" s="166">
        <f>AVERAGE(E19:E85)</f>
        <v>41.306271186440689</v>
      </c>
      <c r="H10" s="160">
        <v>11</v>
      </c>
      <c r="I10" s="154">
        <f t="shared" ref="I10:I13" si="0">G10-F10</f>
        <v>0.26627118644069014</v>
      </c>
      <c r="J10" s="161">
        <v>8.2986111111111108E-2</v>
      </c>
      <c r="K10" s="162">
        <f>J10-J9</f>
        <v>3.0011574074074072E-2</v>
      </c>
      <c r="L10" s="163">
        <f>K10+L8</f>
        <v>5.1666666666666666E-2</v>
      </c>
      <c r="M10" s="164" t="s">
        <v>164</v>
      </c>
      <c r="N10" s="168"/>
      <c r="O10" s="236"/>
      <c r="P10" s="170"/>
    </row>
    <row r="11" spans="1:16" s="151" customFormat="1" ht="30" customHeight="1">
      <c r="A11" s="155">
        <v>4</v>
      </c>
      <c r="B11" s="234" t="s">
        <v>190</v>
      </c>
      <c r="C11" s="156" t="s">
        <v>87</v>
      </c>
      <c r="D11" s="152">
        <f>COUNTA(F19:F83)+D10+1</f>
        <v>192</v>
      </c>
      <c r="E11" s="157">
        <f>COUNTA(F19:F83)+1</f>
        <v>24</v>
      </c>
      <c r="F11" s="172">
        <f>MIN(F19:F84)</f>
        <v>41.68</v>
      </c>
      <c r="G11" s="166">
        <f>AVERAGE(F19:F84)</f>
        <v>42.169130434782602</v>
      </c>
      <c r="H11" s="160">
        <v>2</v>
      </c>
      <c r="I11" s="154">
        <f t="shared" si="0"/>
        <v>0.48913043478260221</v>
      </c>
      <c r="J11" s="161">
        <v>9.5821759259259245E-2</v>
      </c>
      <c r="K11" s="162">
        <f>J11-J10</f>
        <v>1.2835648148148138E-2</v>
      </c>
      <c r="L11" s="163">
        <f>K11+L9</f>
        <v>4.4155092592592579E-2</v>
      </c>
      <c r="M11" s="164" t="s">
        <v>169</v>
      </c>
      <c r="N11" s="168"/>
      <c r="O11" s="169"/>
      <c r="P11" s="170"/>
    </row>
    <row r="12" spans="1:16" s="151" customFormat="1" ht="30" customHeight="1">
      <c r="A12" s="155">
        <v>5</v>
      </c>
      <c r="B12" s="237" t="s">
        <v>40</v>
      </c>
      <c r="C12" s="171" t="s">
        <v>82</v>
      </c>
      <c r="D12" s="152">
        <f>COUNTA(G19:G83)+D11+1</f>
        <v>216</v>
      </c>
      <c r="E12" s="157">
        <f>COUNTA(G19:G83)+1</f>
        <v>24</v>
      </c>
      <c r="F12" s="172">
        <f>MIN(G19:G84)</f>
        <v>41.45</v>
      </c>
      <c r="G12" s="166">
        <f>AVERAGE(G19:G884)</f>
        <v>41.659565217391297</v>
      </c>
      <c r="H12" s="160">
        <v>4</v>
      </c>
      <c r="I12" s="154">
        <f t="shared" si="0"/>
        <v>0.20956521739129386</v>
      </c>
      <c r="J12" s="161">
        <v>0.10854166666666666</v>
      </c>
      <c r="K12" s="162">
        <f>J12-J11</f>
        <v>1.2719907407407416E-2</v>
      </c>
      <c r="L12" s="173">
        <f>K12+L10</f>
        <v>6.4386574074074082E-2</v>
      </c>
      <c r="M12" s="164" t="s">
        <v>173</v>
      </c>
      <c r="N12" s="168"/>
      <c r="O12" s="174"/>
    </row>
    <row r="13" spans="1:16" s="151" customFormat="1" ht="30" customHeight="1" thickBot="1">
      <c r="A13" s="175" t="s">
        <v>36</v>
      </c>
      <c r="B13" s="239" t="s">
        <v>190</v>
      </c>
      <c r="C13" s="176" t="s">
        <v>92</v>
      </c>
      <c r="D13" s="177">
        <f>COUNTA(J19:J83)+D12</f>
        <v>216</v>
      </c>
      <c r="E13" s="178">
        <f>COUNTA(H19:H83)</f>
        <v>31</v>
      </c>
      <c r="F13" s="179">
        <f>MIN(H19:H84)</f>
        <v>41.47</v>
      </c>
      <c r="G13" s="242">
        <f>AVERAGE(H19:H84)</f>
        <v>41.947419354838722</v>
      </c>
      <c r="H13" s="180">
        <v>0</v>
      </c>
      <c r="I13" s="181">
        <f t="shared" si="0"/>
        <v>0.47741935483872311</v>
      </c>
      <c r="J13" s="182" t="str">
        <f>'Общие результаты'!G6</f>
        <v>3:00:02</v>
      </c>
      <c r="K13" s="183">
        <f>J13-J12</f>
        <v>1.64814814814815E-2</v>
      </c>
      <c r="L13" s="184">
        <f>K13+L11</f>
        <v>6.0636574074074079E-2</v>
      </c>
      <c r="M13" s="185"/>
      <c r="N13" s="186"/>
      <c r="O13" s="174"/>
    </row>
    <row r="14" spans="1:16" s="151" customFormat="1" ht="30" customHeight="1">
      <c r="A14" s="187"/>
      <c r="B14" s="188"/>
      <c r="C14" s="189"/>
      <c r="D14" s="189"/>
      <c r="E14" s="189"/>
      <c r="F14" s="190">
        <f>AVERAGE(F8,F10,F12)</f>
        <v>41.13</v>
      </c>
      <c r="G14" s="191">
        <f>AVERAGE(G8,G10,G12)</f>
        <v>41.471501023499549</v>
      </c>
      <c r="H14" s="191" t="s">
        <v>45</v>
      </c>
      <c r="I14" s="192">
        <f>AVERAGE(I8,I10,I12)</f>
        <v>0.34150102349954875</v>
      </c>
      <c r="J14" s="189"/>
      <c r="K14" s="189"/>
      <c r="L14" s="189"/>
      <c r="M14" s="193"/>
      <c r="N14" s="193"/>
    </row>
    <row r="15" spans="1:16" ht="27.75" customHeight="1">
      <c r="A15" s="194"/>
      <c r="B15" s="194"/>
      <c r="C15" s="194"/>
      <c r="D15" s="195"/>
      <c r="E15" s="196"/>
      <c r="F15" s="197">
        <f>AVERAGE(F9,F11,F13)</f>
        <v>41.52</v>
      </c>
      <c r="G15" s="198">
        <f>AVERAGE(G9,G11,G13)</f>
        <v>42.012292552824597</v>
      </c>
      <c r="H15" s="198" t="s">
        <v>191</v>
      </c>
      <c r="I15" s="199">
        <f>AVERAGE(I9,I11,I13)</f>
        <v>0.49229255282459877</v>
      </c>
      <c r="J15" s="196"/>
      <c r="K15" s="196"/>
      <c r="L15" s="196"/>
      <c r="M15" s="193"/>
      <c r="N15" s="193"/>
    </row>
    <row r="16" spans="1:16" ht="30" customHeight="1" thickBot="1">
      <c r="A16" s="200"/>
      <c r="B16" s="200"/>
      <c r="C16" s="200"/>
      <c r="D16" s="196"/>
      <c r="E16" s="196"/>
      <c r="F16" s="201">
        <f>AVERAGE(F8:F13)</f>
        <v>41.325000000000003</v>
      </c>
      <c r="G16" s="202">
        <f>AVERAGE(C19:H81)</f>
        <v>41.685247933884327</v>
      </c>
      <c r="H16" s="203"/>
      <c r="I16" s="204">
        <f>AVERAGE(I8:I13)</f>
        <v>0.41689678816207376</v>
      </c>
      <c r="J16" s="196"/>
      <c r="K16" s="196"/>
      <c r="L16" s="196"/>
      <c r="M16" s="200"/>
      <c r="N16" s="200"/>
    </row>
    <row r="18" spans="2:14" ht="15.75" thickBot="1">
      <c r="C18" s="205" t="str">
        <f>B8</f>
        <v>Мифтахутдинов Ильяс</v>
      </c>
      <c r="D18" s="205" t="str">
        <f>B9</f>
        <v>Гончаров Роман</v>
      </c>
      <c r="E18" s="205" t="str">
        <f>B10</f>
        <v>Мифтахутдинов Ильяс</v>
      </c>
      <c r="F18" s="205" t="str">
        <f>B11</f>
        <v>Гончаров Роман</v>
      </c>
      <c r="G18" s="205" t="str">
        <f>B12</f>
        <v>Мифтахутдинов Ильяс</v>
      </c>
      <c r="H18" s="205" t="str">
        <f>B13</f>
        <v>Гончаров Роман</v>
      </c>
      <c r="I18" s="206"/>
    </row>
    <row r="19" spans="2:14">
      <c r="B19" s="137">
        <v>1</v>
      </c>
      <c r="C19" s="207">
        <v>44.4</v>
      </c>
      <c r="D19" s="208">
        <v>42.17</v>
      </c>
      <c r="E19" s="208">
        <v>41.82</v>
      </c>
      <c r="F19" s="208">
        <v>42.48</v>
      </c>
      <c r="G19" s="208">
        <v>41.62</v>
      </c>
      <c r="H19" s="208">
        <v>42.17</v>
      </c>
      <c r="I19" s="209"/>
      <c r="J19" s="210"/>
      <c r="K19" s="211"/>
      <c r="M19" s="138"/>
      <c r="N19" s="138"/>
    </row>
    <row r="20" spans="2:14">
      <c r="B20" s="137">
        <v>2</v>
      </c>
      <c r="C20" s="212">
        <v>42.13</v>
      </c>
      <c r="D20" s="213">
        <v>42.02</v>
      </c>
      <c r="E20" s="213">
        <v>41.42</v>
      </c>
      <c r="F20" s="213">
        <v>41.96</v>
      </c>
      <c r="G20" s="213">
        <v>41.64</v>
      </c>
      <c r="H20" s="213">
        <v>42.1</v>
      </c>
      <c r="I20" s="211"/>
      <c r="J20" s="214"/>
      <c r="K20" s="211"/>
      <c r="M20" s="151"/>
      <c r="N20" s="151"/>
    </row>
    <row r="21" spans="2:14">
      <c r="B21" s="137">
        <v>3</v>
      </c>
      <c r="C21" s="212">
        <v>43.31</v>
      </c>
      <c r="D21" s="213">
        <v>42.09</v>
      </c>
      <c r="E21" s="213">
        <v>41.5</v>
      </c>
      <c r="F21" s="213">
        <v>42.26</v>
      </c>
      <c r="G21" s="213">
        <v>41.75</v>
      </c>
      <c r="H21" s="213">
        <v>42.05</v>
      </c>
      <c r="I21" s="211"/>
      <c r="J21" s="214"/>
      <c r="K21" s="211"/>
      <c r="M21" s="151"/>
      <c r="N21" s="151"/>
    </row>
    <row r="22" spans="2:14">
      <c r="B22" s="137">
        <v>4</v>
      </c>
      <c r="C22" s="212">
        <v>41.64</v>
      </c>
      <c r="D22" s="213">
        <v>41.83</v>
      </c>
      <c r="E22" s="213">
        <v>41.19</v>
      </c>
      <c r="F22" s="213">
        <v>42.19</v>
      </c>
      <c r="G22" s="213">
        <v>41.51</v>
      </c>
      <c r="H22" s="213">
        <v>41.83</v>
      </c>
      <c r="I22" s="211"/>
      <c r="J22" s="214"/>
      <c r="K22" s="211"/>
      <c r="M22" s="151"/>
      <c r="N22" s="151"/>
    </row>
    <row r="23" spans="2:14">
      <c r="B23" s="137">
        <v>5</v>
      </c>
      <c r="C23" s="212">
        <v>41.36</v>
      </c>
      <c r="D23" s="213">
        <v>41.73</v>
      </c>
      <c r="E23" s="213">
        <v>41.11</v>
      </c>
      <c r="F23" s="213">
        <v>41.76</v>
      </c>
      <c r="G23" s="213">
        <v>41.55</v>
      </c>
      <c r="H23" s="213">
        <v>41.95</v>
      </c>
      <c r="I23" s="211"/>
      <c r="J23" s="214"/>
      <c r="K23" s="211"/>
    </row>
    <row r="24" spans="2:14">
      <c r="B24" s="137">
        <v>6</v>
      </c>
      <c r="C24" s="212">
        <v>41.32</v>
      </c>
      <c r="D24" s="213">
        <v>41.74</v>
      </c>
      <c r="E24" s="213">
        <v>41.51</v>
      </c>
      <c r="F24" s="213">
        <v>42.05</v>
      </c>
      <c r="G24" s="213">
        <v>41.57</v>
      </c>
      <c r="H24" s="213">
        <v>42.01</v>
      </c>
      <c r="I24" s="211"/>
      <c r="J24" s="214"/>
      <c r="K24" s="211"/>
    </row>
    <row r="25" spans="2:14">
      <c r="B25" s="137">
        <v>7</v>
      </c>
      <c r="C25" s="212">
        <v>41.06</v>
      </c>
      <c r="D25" s="213">
        <v>41.89</v>
      </c>
      <c r="E25" s="213">
        <v>41.1</v>
      </c>
      <c r="F25" s="213">
        <v>41.77</v>
      </c>
      <c r="G25" s="213">
        <v>41.45</v>
      </c>
      <c r="H25" s="213">
        <v>42.3</v>
      </c>
      <c r="I25" s="211"/>
      <c r="J25" s="214"/>
      <c r="K25" s="211"/>
    </row>
    <row r="26" spans="2:14">
      <c r="B26" s="137">
        <v>8</v>
      </c>
      <c r="C26" s="212">
        <v>41.22</v>
      </c>
      <c r="D26" s="213">
        <v>41.73</v>
      </c>
      <c r="E26" s="213">
        <v>41.47</v>
      </c>
      <c r="F26" s="213">
        <v>41.94</v>
      </c>
      <c r="G26" s="213">
        <v>41.66</v>
      </c>
      <c r="H26" s="213">
        <v>41.72</v>
      </c>
      <c r="I26" s="211"/>
      <c r="J26" s="214"/>
      <c r="K26" s="211"/>
    </row>
    <row r="27" spans="2:14">
      <c r="B27" s="137">
        <v>9</v>
      </c>
      <c r="C27" s="215">
        <v>40.93</v>
      </c>
      <c r="D27" s="213">
        <v>42.05</v>
      </c>
      <c r="E27" s="213">
        <v>41.19</v>
      </c>
      <c r="F27" s="213">
        <v>42.12</v>
      </c>
      <c r="G27" s="213">
        <v>41.76</v>
      </c>
      <c r="H27" s="213">
        <v>42.07</v>
      </c>
      <c r="I27" s="211"/>
      <c r="J27" s="214"/>
      <c r="K27" s="211"/>
    </row>
    <row r="28" spans="2:14">
      <c r="B28" s="137">
        <v>10</v>
      </c>
      <c r="C28" s="212">
        <v>41.31</v>
      </c>
      <c r="D28" s="213">
        <v>41.96</v>
      </c>
      <c r="E28" s="213">
        <v>41.36</v>
      </c>
      <c r="F28" s="213">
        <v>42.18</v>
      </c>
      <c r="G28" s="213">
        <v>41.8</v>
      </c>
      <c r="H28" s="213">
        <v>41.78</v>
      </c>
      <c r="I28" s="211"/>
      <c r="J28" s="214"/>
      <c r="K28" s="211"/>
    </row>
    <row r="29" spans="2:14">
      <c r="B29" s="137">
        <v>11</v>
      </c>
      <c r="C29" s="212">
        <v>41.43</v>
      </c>
      <c r="D29" s="213">
        <v>41.96</v>
      </c>
      <c r="E29" s="213">
        <v>41.44</v>
      </c>
      <c r="F29" s="213">
        <v>42.07</v>
      </c>
      <c r="G29" s="213">
        <v>41.82</v>
      </c>
      <c r="H29" s="213">
        <v>42.47</v>
      </c>
      <c r="I29" s="211"/>
      <c r="J29" s="214"/>
      <c r="K29" s="211"/>
    </row>
    <row r="30" spans="2:14">
      <c r="B30" s="137">
        <v>12</v>
      </c>
      <c r="C30" s="212">
        <v>41.15</v>
      </c>
      <c r="D30" s="213">
        <v>41.73</v>
      </c>
      <c r="E30" s="213">
        <v>41.28</v>
      </c>
      <c r="F30" s="213">
        <v>42.12</v>
      </c>
      <c r="G30" s="213">
        <v>41.56</v>
      </c>
      <c r="H30" s="213">
        <v>42.29</v>
      </c>
      <c r="I30" s="211"/>
      <c r="J30" s="214"/>
      <c r="K30" s="211"/>
    </row>
    <row r="31" spans="2:14">
      <c r="B31" s="137">
        <v>13</v>
      </c>
      <c r="C31" s="212">
        <v>41.2</v>
      </c>
      <c r="D31" s="213">
        <v>42.62</v>
      </c>
      <c r="E31" s="213">
        <v>41.34</v>
      </c>
      <c r="F31" s="213">
        <v>42.78</v>
      </c>
      <c r="G31" s="213">
        <v>41.61</v>
      </c>
      <c r="H31" s="213">
        <v>41.63</v>
      </c>
      <c r="I31" s="211"/>
      <c r="J31" s="214"/>
      <c r="K31" s="216"/>
      <c r="L31" s="137"/>
    </row>
    <row r="32" spans="2:14">
      <c r="B32" s="137">
        <v>14</v>
      </c>
      <c r="C32" s="215">
        <v>41.28</v>
      </c>
      <c r="D32" s="213">
        <v>41.76</v>
      </c>
      <c r="E32" s="213">
        <v>41.34</v>
      </c>
      <c r="F32" s="213">
        <v>42.02</v>
      </c>
      <c r="G32" s="213">
        <v>41.52</v>
      </c>
      <c r="H32" s="213">
        <v>41.96</v>
      </c>
      <c r="I32" s="211"/>
      <c r="J32" s="214"/>
      <c r="K32" s="216"/>
      <c r="L32" s="137"/>
    </row>
    <row r="33" spans="2:12">
      <c r="B33" s="137">
        <v>15</v>
      </c>
      <c r="C33" s="212">
        <v>40.9</v>
      </c>
      <c r="D33" s="213">
        <v>41.84</v>
      </c>
      <c r="E33" s="213">
        <v>41.79</v>
      </c>
      <c r="F33" s="213">
        <v>42.46</v>
      </c>
      <c r="G33" s="213">
        <v>41.83</v>
      </c>
      <c r="H33" s="213">
        <v>42.52</v>
      </c>
      <c r="I33" s="211"/>
      <c r="J33" s="214"/>
      <c r="K33" s="216"/>
      <c r="L33" s="137"/>
    </row>
    <row r="34" spans="2:12">
      <c r="B34" s="137">
        <v>16</v>
      </c>
      <c r="C34" s="212">
        <v>40.99</v>
      </c>
      <c r="D34" s="217">
        <v>41.59</v>
      </c>
      <c r="E34" s="213">
        <v>41.1</v>
      </c>
      <c r="F34" s="213">
        <v>42.03</v>
      </c>
      <c r="G34" s="213">
        <v>41.57</v>
      </c>
      <c r="H34" s="213">
        <v>42.07</v>
      </c>
      <c r="I34" s="211"/>
      <c r="J34" s="214"/>
      <c r="K34" s="216"/>
      <c r="L34" s="137"/>
    </row>
    <row r="35" spans="2:12">
      <c r="B35" s="137">
        <v>17</v>
      </c>
      <c r="C35" s="212">
        <v>41.21</v>
      </c>
      <c r="D35" s="213">
        <v>41.83</v>
      </c>
      <c r="E35" s="213">
        <v>41.28</v>
      </c>
      <c r="F35" s="213">
        <v>42.22</v>
      </c>
      <c r="G35" s="213">
        <v>41.67</v>
      </c>
      <c r="H35" s="213">
        <v>41.92</v>
      </c>
      <c r="I35" s="211"/>
      <c r="J35" s="214"/>
      <c r="K35" s="216"/>
      <c r="L35" s="137"/>
    </row>
    <row r="36" spans="2:12">
      <c r="B36" s="137">
        <v>18</v>
      </c>
      <c r="C36" s="212">
        <v>41.27</v>
      </c>
      <c r="D36" s="213">
        <v>41.46</v>
      </c>
      <c r="E36" s="213">
        <v>41.22</v>
      </c>
      <c r="F36" s="213">
        <v>42.19</v>
      </c>
      <c r="G36" s="213">
        <v>41.65</v>
      </c>
      <c r="H36" s="213">
        <v>42.12</v>
      </c>
      <c r="I36" s="211"/>
      <c r="J36" s="214"/>
      <c r="K36" s="216"/>
      <c r="L36" s="137"/>
    </row>
    <row r="37" spans="2:12">
      <c r="B37" s="137">
        <v>19</v>
      </c>
      <c r="C37" s="212">
        <v>41.04</v>
      </c>
      <c r="D37" s="213">
        <v>41.41</v>
      </c>
      <c r="E37" s="213">
        <v>41.32</v>
      </c>
      <c r="F37" s="213">
        <v>42.2</v>
      </c>
      <c r="G37" s="213">
        <v>41.53</v>
      </c>
      <c r="H37" s="213">
        <v>41.99</v>
      </c>
      <c r="I37" s="211"/>
      <c r="J37" s="214"/>
      <c r="K37" s="216"/>
      <c r="L37" s="137"/>
    </row>
    <row r="38" spans="2:12">
      <c r="B38" s="137">
        <v>20</v>
      </c>
      <c r="C38" s="212">
        <v>41.43</v>
      </c>
      <c r="D38" s="213">
        <v>43.21</v>
      </c>
      <c r="E38" s="213">
        <v>41.04</v>
      </c>
      <c r="F38" s="213">
        <v>41.68</v>
      </c>
      <c r="G38" s="213">
        <v>41.67</v>
      </c>
      <c r="H38" s="213">
        <v>41.78</v>
      </c>
      <c r="I38" s="211"/>
      <c r="J38" s="214"/>
      <c r="K38" s="216"/>
      <c r="L38" s="137"/>
    </row>
    <row r="39" spans="2:12">
      <c r="B39" s="137">
        <v>21</v>
      </c>
      <c r="C39" s="212">
        <v>40.96</v>
      </c>
      <c r="D39" s="213">
        <v>41.57</v>
      </c>
      <c r="E39" s="213">
        <v>41.15</v>
      </c>
      <c r="F39" s="213">
        <v>41.97</v>
      </c>
      <c r="G39" s="213">
        <v>41.79</v>
      </c>
      <c r="H39" s="213">
        <v>41.89</v>
      </c>
      <c r="I39" s="211"/>
      <c r="J39" s="214"/>
      <c r="K39" s="216"/>
      <c r="L39" s="137"/>
    </row>
    <row r="40" spans="2:12">
      <c r="B40" s="137">
        <v>22</v>
      </c>
      <c r="C40" s="212">
        <v>41.18</v>
      </c>
      <c r="D40" s="213">
        <v>41.47</v>
      </c>
      <c r="E40" s="213">
        <v>41.64</v>
      </c>
      <c r="F40" s="213">
        <v>42.65</v>
      </c>
      <c r="G40" s="213">
        <v>41.51</v>
      </c>
      <c r="H40" s="213">
        <v>41.97</v>
      </c>
      <c r="I40" s="211"/>
      <c r="J40" s="214"/>
      <c r="K40" s="216"/>
      <c r="L40" s="137"/>
    </row>
    <row r="41" spans="2:12">
      <c r="B41" s="137">
        <v>23</v>
      </c>
      <c r="C41" s="212">
        <v>41.09</v>
      </c>
      <c r="D41" s="213">
        <v>41.62</v>
      </c>
      <c r="E41" s="213">
        <v>41.92</v>
      </c>
      <c r="F41" s="213">
        <v>42.79</v>
      </c>
      <c r="G41" s="213">
        <v>42.13</v>
      </c>
      <c r="H41" s="213">
        <v>42.06</v>
      </c>
      <c r="I41" s="211"/>
      <c r="J41" s="214"/>
      <c r="K41" s="216"/>
      <c r="L41" s="137"/>
    </row>
    <row r="42" spans="2:12">
      <c r="B42" s="137">
        <v>24</v>
      </c>
      <c r="C42" s="212">
        <v>40.97</v>
      </c>
      <c r="D42" s="213">
        <v>41.64</v>
      </c>
      <c r="E42" s="213">
        <v>41.27</v>
      </c>
      <c r="F42" s="213"/>
      <c r="G42" s="213"/>
      <c r="H42" s="213">
        <v>41.58</v>
      </c>
      <c r="I42" s="211"/>
      <c r="J42" s="214"/>
      <c r="K42" s="216"/>
      <c r="L42" s="137"/>
    </row>
    <row r="43" spans="2:12">
      <c r="B43" s="137">
        <v>25</v>
      </c>
      <c r="C43" s="212">
        <v>41.11</v>
      </c>
      <c r="D43" s="213">
        <v>42.02</v>
      </c>
      <c r="E43" s="213">
        <v>41.33</v>
      </c>
      <c r="F43" s="213"/>
      <c r="G43" s="213"/>
      <c r="H43" s="213">
        <v>41.7</v>
      </c>
      <c r="I43" s="211"/>
      <c r="J43" s="214"/>
      <c r="K43" s="216"/>
      <c r="L43" s="137"/>
    </row>
    <row r="44" spans="2:12">
      <c r="B44" s="137">
        <v>26</v>
      </c>
      <c r="C44" s="212">
        <v>41.08</v>
      </c>
      <c r="D44" s="213">
        <v>41.8</v>
      </c>
      <c r="E44" s="213">
        <v>41.86</v>
      </c>
      <c r="F44" s="213"/>
      <c r="G44" s="213"/>
      <c r="H44" s="213">
        <v>41.64</v>
      </c>
      <c r="I44" s="211"/>
      <c r="J44" s="214"/>
      <c r="K44" s="216"/>
      <c r="L44" s="137"/>
    </row>
    <row r="45" spans="2:12">
      <c r="B45" s="137">
        <v>27</v>
      </c>
      <c r="C45" s="212">
        <v>41.39</v>
      </c>
      <c r="D45" s="213">
        <v>41.85</v>
      </c>
      <c r="E45" s="213">
        <v>41.26</v>
      </c>
      <c r="F45" s="213"/>
      <c r="G45" s="213"/>
      <c r="H45" s="213">
        <v>41.92</v>
      </c>
      <c r="I45" s="211"/>
      <c r="J45" s="214"/>
      <c r="K45" s="216"/>
      <c r="L45" s="137"/>
    </row>
    <row r="46" spans="2:12">
      <c r="B46" s="137">
        <v>28</v>
      </c>
      <c r="C46" s="212">
        <v>41.48</v>
      </c>
      <c r="D46" s="213">
        <v>41.55</v>
      </c>
      <c r="E46" s="213">
        <v>41.48</v>
      </c>
      <c r="F46" s="213"/>
      <c r="G46" s="213"/>
      <c r="H46" s="213">
        <v>41.68</v>
      </c>
      <c r="I46" s="211"/>
      <c r="J46" s="214"/>
      <c r="K46" s="216"/>
      <c r="L46" s="137"/>
    </row>
    <row r="47" spans="2:12">
      <c r="B47" s="137">
        <v>29</v>
      </c>
      <c r="C47" s="212">
        <v>41.36</v>
      </c>
      <c r="D47" s="213">
        <v>41.65</v>
      </c>
      <c r="E47" s="213">
        <v>41.16</v>
      </c>
      <c r="F47" s="213"/>
      <c r="G47" s="213"/>
      <c r="H47" s="213">
        <v>42.05</v>
      </c>
      <c r="I47" s="211"/>
      <c r="J47" s="214"/>
      <c r="K47" s="216"/>
      <c r="L47" s="137"/>
    </row>
    <row r="48" spans="2:12">
      <c r="B48" s="137">
        <v>30</v>
      </c>
      <c r="C48" s="212">
        <v>41.28</v>
      </c>
      <c r="D48" s="213">
        <v>41.75</v>
      </c>
      <c r="E48" s="213">
        <v>41.27</v>
      </c>
      <c r="F48" s="213"/>
      <c r="G48" s="213"/>
      <c r="H48" s="213">
        <v>41.68</v>
      </c>
      <c r="I48" s="211"/>
      <c r="J48" s="214"/>
      <c r="K48" s="216"/>
      <c r="L48" s="137"/>
    </row>
    <row r="49" spans="2:12">
      <c r="B49" s="137">
        <v>31</v>
      </c>
      <c r="C49" s="212">
        <v>41.29</v>
      </c>
      <c r="D49" s="213">
        <v>41.7</v>
      </c>
      <c r="E49" s="213">
        <v>41.16</v>
      </c>
      <c r="F49" s="213"/>
      <c r="G49" s="213"/>
      <c r="H49" s="213">
        <v>41.47</v>
      </c>
      <c r="I49" s="211"/>
      <c r="J49" s="214"/>
      <c r="K49" s="216"/>
      <c r="L49" s="137"/>
    </row>
    <row r="50" spans="2:12">
      <c r="B50" s="137">
        <v>32</v>
      </c>
      <c r="C50" s="212">
        <v>41.13</v>
      </c>
      <c r="D50" s="213">
        <v>41.85</v>
      </c>
      <c r="E50" s="213">
        <v>41.18</v>
      </c>
      <c r="F50" s="213"/>
      <c r="G50" s="213"/>
      <c r="H50" s="213"/>
      <c r="I50" s="211"/>
      <c r="J50" s="214"/>
      <c r="K50" s="216"/>
      <c r="L50" s="137"/>
    </row>
    <row r="51" spans="2:12">
      <c r="B51" s="137">
        <v>33</v>
      </c>
      <c r="C51" s="212">
        <v>41.35</v>
      </c>
      <c r="D51" s="213">
        <v>41.67</v>
      </c>
      <c r="E51" s="213">
        <v>41.14</v>
      </c>
      <c r="F51" s="213"/>
      <c r="G51" s="213"/>
      <c r="H51" s="213"/>
      <c r="I51" s="211"/>
      <c r="J51" s="214"/>
      <c r="K51" s="216"/>
      <c r="L51" s="137"/>
    </row>
    <row r="52" spans="2:12">
      <c r="B52" s="137">
        <v>34</v>
      </c>
      <c r="C52" s="212">
        <v>41.34</v>
      </c>
      <c r="D52" s="213">
        <v>41.54</v>
      </c>
      <c r="E52" s="213">
        <v>41.13</v>
      </c>
      <c r="F52" s="213"/>
      <c r="G52" s="213"/>
      <c r="H52" s="213"/>
      <c r="I52" s="211"/>
      <c r="J52" s="214"/>
      <c r="K52" s="216"/>
      <c r="L52" s="137"/>
    </row>
    <row r="53" spans="2:12">
      <c r="B53" s="137">
        <v>35</v>
      </c>
      <c r="C53" s="212">
        <v>41.24</v>
      </c>
      <c r="D53" s="213">
        <v>41.62</v>
      </c>
      <c r="E53" s="213">
        <v>41.11</v>
      </c>
      <c r="F53" s="213"/>
      <c r="G53" s="213"/>
      <c r="H53" s="213"/>
      <c r="I53" s="211"/>
      <c r="J53" s="214"/>
      <c r="K53" s="216"/>
      <c r="L53" s="137"/>
    </row>
    <row r="54" spans="2:12">
      <c r="B54" s="137">
        <v>36</v>
      </c>
      <c r="C54" s="212">
        <v>41.07</v>
      </c>
      <c r="D54" s="213">
        <v>41.54</v>
      </c>
      <c r="E54" s="213">
        <v>41.22</v>
      </c>
      <c r="F54" s="213"/>
      <c r="G54" s="213"/>
      <c r="H54" s="213"/>
      <c r="I54" s="211"/>
      <c r="J54" s="214"/>
      <c r="K54" s="216"/>
      <c r="L54" s="137"/>
    </row>
    <row r="55" spans="2:12">
      <c r="B55" s="137">
        <v>37</v>
      </c>
      <c r="C55" s="212">
        <v>41.3</v>
      </c>
      <c r="D55" s="213">
        <v>41.92</v>
      </c>
      <c r="E55" s="213">
        <v>41.13</v>
      </c>
      <c r="F55" s="213"/>
      <c r="G55" s="213"/>
      <c r="H55" s="213"/>
      <c r="I55" s="211"/>
      <c r="J55" s="214"/>
      <c r="K55" s="216"/>
      <c r="L55" s="137"/>
    </row>
    <row r="56" spans="2:12">
      <c r="B56" s="137">
        <v>38</v>
      </c>
      <c r="C56" s="212">
        <v>41.36</v>
      </c>
      <c r="D56" s="213">
        <v>44.66</v>
      </c>
      <c r="E56" s="213">
        <v>41.3</v>
      </c>
      <c r="F56" s="213"/>
      <c r="G56" s="213"/>
      <c r="H56" s="213"/>
      <c r="I56" s="211"/>
      <c r="J56" s="214"/>
      <c r="K56" s="216"/>
      <c r="L56" s="137"/>
    </row>
    <row r="57" spans="2:12">
      <c r="B57" s="137">
        <v>39</v>
      </c>
      <c r="C57" s="212">
        <v>41.27</v>
      </c>
      <c r="D57" s="213">
        <v>41.72</v>
      </c>
      <c r="E57" s="213">
        <v>41.26</v>
      </c>
      <c r="F57" s="213"/>
      <c r="G57" s="213"/>
      <c r="H57" s="213"/>
      <c r="I57" s="211"/>
      <c r="J57" s="214"/>
      <c r="K57" s="216"/>
      <c r="L57" s="137"/>
    </row>
    <row r="58" spans="2:12">
      <c r="B58" s="137">
        <v>40</v>
      </c>
      <c r="C58" s="212">
        <v>41.22</v>
      </c>
      <c r="D58" s="213">
        <v>41.9</v>
      </c>
      <c r="E58" s="213">
        <v>41.44</v>
      </c>
      <c r="F58" s="213"/>
      <c r="G58" s="213"/>
      <c r="H58" s="213"/>
      <c r="I58" s="211"/>
      <c r="J58" s="214"/>
      <c r="K58" s="216"/>
      <c r="L58" s="137"/>
    </row>
    <row r="59" spans="2:12">
      <c r="B59" s="137">
        <v>41</v>
      </c>
      <c r="C59" s="212">
        <v>41.44</v>
      </c>
      <c r="D59" s="213">
        <v>42.01</v>
      </c>
      <c r="E59" s="213">
        <v>41.05</v>
      </c>
      <c r="F59" s="213"/>
      <c r="G59" s="213"/>
      <c r="H59" s="213"/>
      <c r="I59" s="211"/>
      <c r="J59" s="214"/>
      <c r="K59" s="216"/>
      <c r="L59" s="137"/>
    </row>
    <row r="60" spans="2:12">
      <c r="B60" s="137">
        <v>42</v>
      </c>
      <c r="C60" s="212">
        <v>41.32</v>
      </c>
      <c r="D60" s="213">
        <v>41.83</v>
      </c>
      <c r="E60" s="213">
        <v>41.26</v>
      </c>
      <c r="F60" s="213"/>
      <c r="G60" s="213"/>
      <c r="H60" s="213"/>
      <c r="I60" s="211"/>
      <c r="J60" s="214"/>
      <c r="K60" s="216"/>
      <c r="L60" s="137"/>
    </row>
    <row r="61" spans="2:12">
      <c r="B61" s="137">
        <v>43</v>
      </c>
      <c r="C61" s="212">
        <v>41.2</v>
      </c>
      <c r="D61" s="213">
        <v>41.87</v>
      </c>
      <c r="E61" s="213">
        <v>41.33</v>
      </c>
      <c r="F61" s="213"/>
      <c r="G61" s="213"/>
      <c r="H61" s="213"/>
      <c r="I61" s="211"/>
      <c r="J61" s="214"/>
      <c r="K61" s="216"/>
      <c r="L61" s="137"/>
    </row>
    <row r="62" spans="2:12">
      <c r="B62" s="137">
        <v>44</v>
      </c>
      <c r="C62" s="212">
        <v>44.14</v>
      </c>
      <c r="D62" s="213">
        <v>41.73</v>
      </c>
      <c r="E62" s="213">
        <v>41.17</v>
      </c>
      <c r="F62" s="213"/>
      <c r="G62" s="213"/>
      <c r="H62" s="213"/>
      <c r="I62" s="211"/>
      <c r="J62" s="214"/>
      <c r="K62" s="216"/>
      <c r="L62" s="137"/>
    </row>
    <row r="63" spans="2:12">
      <c r="B63" s="137">
        <v>45</v>
      </c>
      <c r="C63" s="212">
        <v>42.04</v>
      </c>
      <c r="D63" s="213">
        <v>42.44</v>
      </c>
      <c r="E63" s="213">
        <v>41.14</v>
      </c>
      <c r="F63" s="213"/>
      <c r="G63" s="213"/>
      <c r="H63" s="213"/>
      <c r="I63" s="211"/>
      <c r="J63" s="214"/>
      <c r="K63" s="216"/>
      <c r="L63" s="137"/>
    </row>
    <row r="64" spans="2:12">
      <c r="B64" s="137">
        <v>46</v>
      </c>
      <c r="C64" s="212"/>
      <c r="D64" s="213">
        <v>41.96</v>
      </c>
      <c r="E64" s="213">
        <v>41.24</v>
      </c>
      <c r="F64" s="213"/>
      <c r="G64" s="213"/>
      <c r="H64" s="213"/>
      <c r="I64" s="211"/>
      <c r="J64" s="214"/>
      <c r="K64" s="216"/>
      <c r="L64" s="137"/>
    </row>
    <row r="65" spans="2:12">
      <c r="B65" s="137">
        <v>47</v>
      </c>
      <c r="C65" s="212"/>
      <c r="D65" s="213">
        <v>42.08</v>
      </c>
      <c r="E65" s="213">
        <v>41.23</v>
      </c>
      <c r="F65" s="213"/>
      <c r="G65" s="213"/>
      <c r="H65" s="213"/>
      <c r="I65" s="211"/>
      <c r="J65" s="214"/>
      <c r="K65" s="216"/>
      <c r="L65" s="137"/>
    </row>
    <row r="66" spans="2:12">
      <c r="B66" s="137">
        <v>48</v>
      </c>
      <c r="C66" s="212"/>
      <c r="D66" s="213">
        <v>41.79</v>
      </c>
      <c r="E66" s="213">
        <v>41.33</v>
      </c>
      <c r="F66" s="213"/>
      <c r="G66" s="213"/>
      <c r="H66" s="213"/>
      <c r="I66" s="211"/>
      <c r="J66" s="214"/>
      <c r="K66" s="216"/>
      <c r="L66" s="137"/>
    </row>
    <row r="67" spans="2:12">
      <c r="B67" s="137">
        <v>49</v>
      </c>
      <c r="C67" s="212"/>
      <c r="D67" s="213">
        <v>41.94</v>
      </c>
      <c r="E67" s="213">
        <v>41.21</v>
      </c>
      <c r="F67" s="213"/>
      <c r="G67" s="213"/>
      <c r="H67" s="213"/>
      <c r="I67" s="211"/>
      <c r="J67" s="214"/>
      <c r="K67" s="216"/>
      <c r="L67" s="137"/>
    </row>
    <row r="68" spans="2:12">
      <c r="B68" s="137">
        <v>50</v>
      </c>
      <c r="C68" s="212"/>
      <c r="D68" s="213">
        <v>41.99</v>
      </c>
      <c r="E68" s="213">
        <v>41.34</v>
      </c>
      <c r="F68" s="213"/>
      <c r="G68" s="213"/>
      <c r="H68" s="213"/>
      <c r="I68" s="211"/>
      <c r="J68" s="214"/>
      <c r="K68" s="216"/>
      <c r="L68" s="137"/>
    </row>
    <row r="69" spans="2:12">
      <c r="B69" s="137">
        <v>51</v>
      </c>
      <c r="C69" s="212"/>
      <c r="D69" s="213">
        <v>41.89</v>
      </c>
      <c r="E69" s="213">
        <v>41.23</v>
      </c>
      <c r="F69" s="213"/>
      <c r="G69" s="213"/>
      <c r="H69" s="213"/>
      <c r="I69" s="211"/>
      <c r="J69" s="214"/>
      <c r="K69" s="216"/>
      <c r="L69" s="137"/>
    </row>
    <row r="70" spans="2:12">
      <c r="B70" s="137">
        <v>52</v>
      </c>
      <c r="C70" s="212"/>
      <c r="D70" s="213">
        <v>42.42</v>
      </c>
      <c r="E70" s="213">
        <v>41.36</v>
      </c>
      <c r="F70" s="213"/>
      <c r="G70" s="213"/>
      <c r="H70" s="213"/>
      <c r="I70" s="211"/>
      <c r="J70" s="214"/>
      <c r="K70" s="216"/>
      <c r="L70" s="137"/>
    </row>
    <row r="71" spans="2:12">
      <c r="B71" s="137">
        <v>53</v>
      </c>
      <c r="C71" s="212"/>
      <c r="D71" s="213">
        <v>41.8</v>
      </c>
      <c r="E71" s="213">
        <v>41.27</v>
      </c>
      <c r="F71" s="213"/>
      <c r="G71" s="213"/>
      <c r="H71" s="213"/>
      <c r="I71" s="211"/>
      <c r="J71" s="214"/>
      <c r="K71" s="216"/>
      <c r="L71" s="137"/>
    </row>
    <row r="72" spans="2:12">
      <c r="B72" s="137">
        <v>54</v>
      </c>
      <c r="C72" s="212"/>
      <c r="D72" s="213">
        <v>42.03</v>
      </c>
      <c r="E72" s="213">
        <v>41.26</v>
      </c>
      <c r="F72" s="213"/>
      <c r="G72" s="213"/>
      <c r="H72" s="213"/>
      <c r="I72" s="211"/>
      <c r="J72" s="214"/>
      <c r="K72" s="216"/>
      <c r="L72" s="137"/>
    </row>
    <row r="73" spans="2:12">
      <c r="B73" s="137">
        <v>55</v>
      </c>
      <c r="C73" s="212"/>
      <c r="D73" s="213">
        <v>41.88</v>
      </c>
      <c r="E73" s="213">
        <v>41.44</v>
      </c>
      <c r="F73" s="213"/>
      <c r="G73" s="213"/>
      <c r="H73" s="213"/>
      <c r="I73" s="211"/>
      <c r="J73" s="214"/>
      <c r="K73" s="216"/>
      <c r="L73" s="137"/>
    </row>
    <row r="74" spans="2:12">
      <c r="B74" s="137">
        <v>56</v>
      </c>
      <c r="C74" s="212"/>
      <c r="D74" s="213">
        <v>42.18</v>
      </c>
      <c r="E74" s="213">
        <v>41.11</v>
      </c>
      <c r="F74" s="213"/>
      <c r="G74" s="213"/>
      <c r="H74" s="213"/>
      <c r="I74" s="211"/>
      <c r="J74" s="214"/>
      <c r="K74" s="216"/>
      <c r="L74" s="137"/>
    </row>
    <row r="75" spans="2:12">
      <c r="B75" s="137">
        <v>57</v>
      </c>
      <c r="C75" s="218"/>
      <c r="D75" s="213">
        <v>41.7</v>
      </c>
      <c r="E75" s="213">
        <v>41.13</v>
      </c>
      <c r="F75" s="213"/>
      <c r="G75" s="213"/>
      <c r="H75" s="213"/>
      <c r="I75" s="211"/>
      <c r="J75" s="214"/>
      <c r="K75" s="216"/>
      <c r="L75" s="137"/>
    </row>
    <row r="76" spans="2:12">
      <c r="B76" s="137">
        <v>58</v>
      </c>
      <c r="C76" s="219"/>
      <c r="D76" s="211">
        <v>42.11</v>
      </c>
      <c r="E76" s="211">
        <v>41.16</v>
      </c>
      <c r="F76" s="211"/>
      <c r="G76" s="211"/>
      <c r="H76" s="211"/>
      <c r="I76" s="211"/>
      <c r="J76" s="214"/>
      <c r="K76" s="216"/>
      <c r="L76" s="137"/>
    </row>
    <row r="77" spans="2:12">
      <c r="B77" s="137">
        <v>59</v>
      </c>
      <c r="C77" s="219"/>
      <c r="D77" s="211">
        <v>41.78</v>
      </c>
      <c r="E77" s="211">
        <v>41.58</v>
      </c>
      <c r="F77" s="211"/>
      <c r="G77" s="211"/>
      <c r="H77" s="211"/>
      <c r="I77" s="211"/>
      <c r="J77" s="214"/>
      <c r="K77" s="211"/>
    </row>
    <row r="78" spans="2:12">
      <c r="B78" s="137">
        <v>60</v>
      </c>
      <c r="C78" s="219"/>
      <c r="D78" s="211">
        <v>41.96</v>
      </c>
      <c r="E78" s="211"/>
      <c r="F78" s="211"/>
      <c r="G78" s="211"/>
      <c r="H78" s="211"/>
      <c r="I78" s="211"/>
      <c r="J78" s="214"/>
      <c r="K78" s="211"/>
    </row>
    <row r="79" spans="2:12">
      <c r="B79" s="137">
        <v>61</v>
      </c>
      <c r="C79" s="219"/>
      <c r="D79" s="211">
        <v>42.09</v>
      </c>
      <c r="E79" s="211"/>
      <c r="F79" s="211"/>
      <c r="G79" s="211"/>
      <c r="H79" s="211"/>
      <c r="I79" s="211"/>
      <c r="J79" s="214"/>
      <c r="K79" s="211"/>
    </row>
    <row r="80" spans="2:12">
      <c r="B80" s="137">
        <v>62</v>
      </c>
      <c r="C80" s="219"/>
      <c r="D80" s="211"/>
      <c r="E80" s="211"/>
      <c r="F80" s="211"/>
      <c r="G80" s="211"/>
      <c r="H80" s="211"/>
      <c r="I80" s="211"/>
      <c r="J80" s="214"/>
      <c r="K80" s="211"/>
    </row>
    <row r="81" spans="2:11" ht="15.75" thickBot="1">
      <c r="B81" s="137">
        <v>63</v>
      </c>
      <c r="C81" s="220"/>
      <c r="D81" s="221"/>
      <c r="E81" s="221"/>
      <c r="F81" s="221"/>
      <c r="G81" s="221"/>
      <c r="H81" s="221"/>
      <c r="I81" s="221"/>
      <c r="J81" s="222"/>
      <c r="K81" s="211"/>
    </row>
    <row r="82" spans="2:11">
      <c r="B82" s="137">
        <v>64</v>
      </c>
    </row>
  </sheetData>
  <mergeCells count="11">
    <mergeCell ref="O8:P9"/>
    <mergeCell ref="A2:L2"/>
    <mergeCell ref="A4:N4"/>
    <mergeCell ref="A6:A7"/>
    <mergeCell ref="B6:B7"/>
    <mergeCell ref="C6:C7"/>
    <mergeCell ref="D6:D7"/>
    <mergeCell ref="E6:E7"/>
    <mergeCell ref="F6:I6"/>
    <mergeCell ref="J6:J7"/>
    <mergeCell ref="K6:L6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82"/>
  <sheetViews>
    <sheetView zoomScale="90" zoomScaleNormal="90" workbookViewId="0">
      <selection activeCell="K16" sqref="K16"/>
    </sheetView>
  </sheetViews>
  <sheetFormatPr defaultColWidth="8.85546875" defaultRowHeight="15"/>
  <cols>
    <col min="1" max="1" width="8.7109375" style="137" customWidth="1"/>
    <col min="2" max="2" width="17.28515625" style="137" customWidth="1"/>
    <col min="3" max="3" width="9.42578125" style="137" customWidth="1"/>
    <col min="4" max="6" width="9.42578125" style="138" customWidth="1"/>
    <col min="7" max="7" width="11.28515625" style="138" customWidth="1"/>
    <col min="8" max="8" width="12.85546875" style="138" customWidth="1"/>
    <col min="9" max="9" width="13" style="138" customWidth="1"/>
    <col min="10" max="10" width="12.7109375" style="138" customWidth="1"/>
    <col min="11" max="11" width="12" style="138" customWidth="1"/>
    <col min="12" max="12" width="15.85546875" style="138" customWidth="1"/>
    <col min="13" max="13" width="11.42578125" style="137" customWidth="1"/>
    <col min="14" max="14" width="10.7109375" style="137" customWidth="1"/>
    <col min="15" max="16384" width="8.85546875" style="137"/>
  </cols>
  <sheetData>
    <row r="2" spans="1:16" ht="18.75">
      <c r="A2" s="306" t="s">
        <v>181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</row>
    <row r="3" spans="1:16" ht="7.5" customHeight="1" thickBot="1"/>
    <row r="4" spans="1:16" ht="18" thickBot="1">
      <c r="A4" s="307" t="s">
        <v>130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9"/>
    </row>
    <row r="5" spans="1:16" ht="7.5" customHeight="1" thickBot="1"/>
    <row r="6" spans="1:16" s="138" customFormat="1" ht="20.25" customHeight="1">
      <c r="A6" s="310" t="s">
        <v>22</v>
      </c>
      <c r="B6" s="312" t="s">
        <v>13</v>
      </c>
      <c r="C6" s="314" t="s">
        <v>18</v>
      </c>
      <c r="D6" s="316" t="s">
        <v>23</v>
      </c>
      <c r="E6" s="318" t="s">
        <v>24</v>
      </c>
      <c r="F6" s="320" t="s">
        <v>25</v>
      </c>
      <c r="G6" s="321"/>
      <c r="H6" s="321"/>
      <c r="I6" s="322"/>
      <c r="J6" s="323" t="s">
        <v>26</v>
      </c>
      <c r="K6" s="325" t="s">
        <v>27</v>
      </c>
      <c r="L6" s="326"/>
      <c r="M6" s="139"/>
      <c r="N6" s="140"/>
    </row>
    <row r="7" spans="1:16" s="138" customFormat="1" ht="27.75" customHeight="1" thickBot="1">
      <c r="A7" s="311"/>
      <c r="B7" s="313"/>
      <c r="C7" s="315"/>
      <c r="D7" s="317"/>
      <c r="E7" s="319"/>
      <c r="F7" s="141" t="s">
        <v>28</v>
      </c>
      <c r="G7" s="142" t="s">
        <v>29</v>
      </c>
      <c r="H7" s="142" t="s">
        <v>30</v>
      </c>
      <c r="I7" s="143" t="s">
        <v>31</v>
      </c>
      <c r="J7" s="324"/>
      <c r="K7" s="144" t="s">
        <v>32</v>
      </c>
      <c r="L7" s="145" t="s">
        <v>33</v>
      </c>
      <c r="M7" s="146" t="s">
        <v>34</v>
      </c>
      <c r="N7" s="147" t="s">
        <v>35</v>
      </c>
    </row>
    <row r="8" spans="1:16" s="151" customFormat="1" ht="30" customHeight="1">
      <c r="A8" s="223">
        <v>1</v>
      </c>
      <c r="B8" s="224" t="s">
        <v>43</v>
      </c>
      <c r="C8" s="148" t="s">
        <v>80</v>
      </c>
      <c r="D8" s="225">
        <f>COUNTA(C19:C83)+1</f>
        <v>44</v>
      </c>
      <c r="E8" s="226">
        <f>COUNTA(C19:C83)+1</f>
        <v>44</v>
      </c>
      <c r="F8" s="227">
        <f>MIN(C19:C82)</f>
        <v>41.49</v>
      </c>
      <c r="G8" s="241">
        <f>AVERAGE(C19:C85)</f>
        <v>42.974186046511633</v>
      </c>
      <c r="H8" s="150">
        <v>2</v>
      </c>
      <c r="I8" s="228">
        <f>G8-F8</f>
        <v>1.4841860465116312</v>
      </c>
      <c r="J8" s="229">
        <v>2.1458333333333333E-2</v>
      </c>
      <c r="K8" s="246">
        <f>J8</f>
        <v>2.1458333333333333E-2</v>
      </c>
      <c r="L8" s="231">
        <f>K8</f>
        <v>2.1458333333333333E-2</v>
      </c>
      <c r="M8" s="232" t="s">
        <v>141</v>
      </c>
      <c r="N8" s="233" t="s">
        <v>178</v>
      </c>
      <c r="O8" s="169" t="s">
        <v>179</v>
      </c>
      <c r="P8" s="170"/>
    </row>
    <row r="9" spans="1:16" s="151" customFormat="1" ht="30" customHeight="1">
      <c r="A9" s="155">
        <v>2</v>
      </c>
      <c r="B9" s="234" t="s">
        <v>62</v>
      </c>
      <c r="C9" s="156" t="s">
        <v>81</v>
      </c>
      <c r="D9" s="152">
        <f>COUNTA(D19:D83)+D8+1</f>
        <v>107</v>
      </c>
      <c r="E9" s="157">
        <f>COUNTA(D19:D83)+1</f>
        <v>63</v>
      </c>
      <c r="F9" s="243">
        <f>MIN(D19:D82)</f>
        <v>41.13</v>
      </c>
      <c r="G9" s="159">
        <f>AVERAGE(D19:D84)</f>
        <v>41.515000000000008</v>
      </c>
      <c r="H9" s="160">
        <v>1</v>
      </c>
      <c r="I9" s="154">
        <f>G9-F9</f>
        <v>0.38500000000000512</v>
      </c>
      <c r="J9" s="161">
        <v>5.2870370370370373E-2</v>
      </c>
      <c r="K9" s="245">
        <f>J9-J8</f>
        <v>3.1412037037037044E-2</v>
      </c>
      <c r="L9" s="163">
        <f>K9</f>
        <v>3.1412037037037044E-2</v>
      </c>
      <c r="M9" s="164" t="s">
        <v>151</v>
      </c>
      <c r="N9" s="168" t="s">
        <v>83</v>
      </c>
      <c r="O9" s="169" t="s">
        <v>47</v>
      </c>
      <c r="P9" s="170"/>
    </row>
    <row r="10" spans="1:16" s="151" customFormat="1" ht="30" customHeight="1" thickBot="1">
      <c r="A10" s="155">
        <v>3</v>
      </c>
      <c r="B10" s="234" t="s">
        <v>43</v>
      </c>
      <c r="C10" s="156" t="s">
        <v>87</v>
      </c>
      <c r="D10" s="152">
        <f>COUNTA(E19:E83)+D9+1</f>
        <v>140</v>
      </c>
      <c r="E10" s="157">
        <f>COUNTA(E19:E83)+1</f>
        <v>33</v>
      </c>
      <c r="F10" s="153">
        <f>MIN(E19:E84)</f>
        <v>41.66</v>
      </c>
      <c r="G10" s="166">
        <f>AVERAGE(E19:E85)</f>
        <v>42.083750000000002</v>
      </c>
      <c r="H10" s="160">
        <v>2</v>
      </c>
      <c r="I10" s="154">
        <f t="shared" ref="I10:I13" si="0">G10-F10</f>
        <v>0.4237500000000054</v>
      </c>
      <c r="J10" s="161">
        <v>7.0150462962962956E-2</v>
      </c>
      <c r="K10" s="162">
        <f>J10-J9</f>
        <v>1.7280092592592583E-2</v>
      </c>
      <c r="L10" s="163">
        <f>K10+L8</f>
        <v>3.8738425925925912E-2</v>
      </c>
      <c r="M10" s="164" t="s">
        <v>160</v>
      </c>
      <c r="N10" s="168" t="s">
        <v>83</v>
      </c>
      <c r="O10" s="236" t="s">
        <v>48</v>
      </c>
      <c r="P10" s="170"/>
    </row>
    <row r="11" spans="1:16" s="151" customFormat="1" ht="30" customHeight="1" thickBot="1">
      <c r="A11" s="155">
        <v>4</v>
      </c>
      <c r="B11" s="234" t="s">
        <v>62</v>
      </c>
      <c r="C11" s="156" t="s">
        <v>88</v>
      </c>
      <c r="D11" s="152">
        <f>COUNTA(F19:F83)+D10+1</f>
        <v>180</v>
      </c>
      <c r="E11" s="157">
        <f>COUNTA(F19:F83)+1</f>
        <v>40</v>
      </c>
      <c r="F11" s="165">
        <f>MIN(F19:F84)</f>
        <v>41.09</v>
      </c>
      <c r="G11" s="166">
        <f>AVERAGE(F19:F84)</f>
        <v>41.38435897435896</v>
      </c>
      <c r="H11" s="160">
        <v>3</v>
      </c>
      <c r="I11" s="154">
        <f t="shared" si="0"/>
        <v>0.29435897435895697</v>
      </c>
      <c r="J11" s="161">
        <v>9.0520833333333328E-2</v>
      </c>
      <c r="K11" s="162">
        <f>J11-J10</f>
        <v>2.0370370370370372E-2</v>
      </c>
      <c r="L11" s="163">
        <f>K11+L9</f>
        <v>5.1782407407407416E-2</v>
      </c>
      <c r="M11" s="164" t="s">
        <v>168</v>
      </c>
      <c r="N11" s="168" t="s">
        <v>83</v>
      </c>
      <c r="O11" s="169" t="s">
        <v>196</v>
      </c>
      <c r="P11" s="170"/>
    </row>
    <row r="12" spans="1:16" s="151" customFormat="1" ht="30" customHeight="1" thickBot="1">
      <c r="A12" s="155">
        <v>5</v>
      </c>
      <c r="B12" s="237" t="s">
        <v>43</v>
      </c>
      <c r="C12" s="171" t="s">
        <v>94</v>
      </c>
      <c r="D12" s="152">
        <f>COUNTA(G19:G83)+D11+1</f>
        <v>225</v>
      </c>
      <c r="E12" s="157">
        <f>COUNTA(G19:G83)+1</f>
        <v>45</v>
      </c>
      <c r="F12" s="238">
        <f>MIN(G19:G84)</f>
        <v>41.41</v>
      </c>
      <c r="G12" s="166">
        <f>AVERAGE(G19:G884)</f>
        <v>41.810909090909092</v>
      </c>
      <c r="H12" s="160">
        <v>5</v>
      </c>
      <c r="I12" s="154">
        <f t="shared" si="0"/>
        <v>0.40090909090909577</v>
      </c>
      <c r="J12" s="161">
        <v>0.11349537037037037</v>
      </c>
      <c r="K12" s="162">
        <f>J12-J11</f>
        <v>2.2974537037037043E-2</v>
      </c>
      <c r="L12" s="173">
        <f>K12+L10</f>
        <v>6.1712962962962956E-2</v>
      </c>
      <c r="M12" s="164" t="s">
        <v>195</v>
      </c>
      <c r="N12" s="168"/>
      <c r="O12" s="174"/>
    </row>
    <row r="13" spans="1:16" s="151" customFormat="1" ht="30" customHeight="1" thickBot="1">
      <c r="A13" s="175" t="s">
        <v>36</v>
      </c>
      <c r="B13" s="239" t="s">
        <v>62</v>
      </c>
      <c r="C13" s="176" t="s">
        <v>89</v>
      </c>
      <c r="D13" s="177">
        <f>COUNTA(J19:J83)+D12</f>
        <v>225</v>
      </c>
      <c r="E13" s="178">
        <f>COUNTA(H19:H83)</f>
        <v>21</v>
      </c>
      <c r="F13" s="240">
        <f>MIN(H19:H84)</f>
        <v>41.51</v>
      </c>
      <c r="G13" s="242">
        <f>AVERAGE(H19:H84)</f>
        <v>41.765238095238089</v>
      </c>
      <c r="H13" s="180">
        <v>3</v>
      </c>
      <c r="I13" s="181">
        <f t="shared" si="0"/>
        <v>0.25523809523809149</v>
      </c>
      <c r="J13" s="182" t="str">
        <f>'Общие результаты'!G6</f>
        <v>3:00:02</v>
      </c>
      <c r="K13" s="183">
        <f>J13-J12</f>
        <v>1.152777777777779E-2</v>
      </c>
      <c r="L13" s="184">
        <f>K13+L11</f>
        <v>6.3310185185185205E-2</v>
      </c>
      <c r="M13" s="185"/>
      <c r="N13" s="186" t="s">
        <v>83</v>
      </c>
      <c r="O13" s="174" t="s">
        <v>48</v>
      </c>
    </row>
    <row r="14" spans="1:16" s="151" customFormat="1" ht="30" customHeight="1">
      <c r="A14" s="187"/>
      <c r="B14" s="188"/>
      <c r="C14" s="189"/>
      <c r="D14" s="189"/>
      <c r="E14" s="189"/>
      <c r="F14" s="190">
        <f>AVERAGE(F8,F10,F12)</f>
        <v>41.52</v>
      </c>
      <c r="G14" s="191">
        <f>AVERAGE(G8,G10,G12)</f>
        <v>42.289615045806904</v>
      </c>
      <c r="H14" s="191" t="s">
        <v>194</v>
      </c>
      <c r="I14" s="192">
        <f>AVERAGE(I8,I10,I12)</f>
        <v>0.76961504580691076</v>
      </c>
      <c r="J14" s="189"/>
      <c r="K14" s="189"/>
      <c r="L14" s="189"/>
      <c r="M14" s="193"/>
      <c r="N14" s="193"/>
    </row>
    <row r="15" spans="1:16" ht="27.75" customHeight="1">
      <c r="A15" s="194"/>
      <c r="B15" s="194"/>
      <c r="C15" s="194"/>
      <c r="D15" s="195"/>
      <c r="E15" s="196"/>
      <c r="F15" s="197">
        <f>AVERAGE(F9,F11,F13)</f>
        <v>41.243333333333332</v>
      </c>
      <c r="G15" s="198">
        <f>AVERAGE(G9,G11,G13)</f>
        <v>41.554865689865686</v>
      </c>
      <c r="H15" s="198" t="s">
        <v>100</v>
      </c>
      <c r="I15" s="199">
        <f>AVERAGE(I9,I11,I13)</f>
        <v>0.31153235653235117</v>
      </c>
      <c r="J15" s="196"/>
      <c r="K15" s="196"/>
      <c r="L15" s="196"/>
      <c r="M15" s="193"/>
      <c r="N15" s="193"/>
    </row>
    <row r="16" spans="1:16" ht="30" customHeight="1" thickBot="1">
      <c r="A16" s="200"/>
      <c r="B16" s="200"/>
      <c r="C16" s="200"/>
      <c r="D16" s="196"/>
      <c r="E16" s="196"/>
      <c r="F16" s="201">
        <f>AVERAGE(F8:F13)</f>
        <v>41.381666666666668</v>
      </c>
      <c r="G16" s="202">
        <f>AVERAGE(C19:H81)</f>
        <v>41.905560165975082</v>
      </c>
      <c r="H16" s="203"/>
      <c r="I16" s="204">
        <f>AVERAGE(I8:I13)</f>
        <v>0.54057370116963099</v>
      </c>
      <c r="J16" s="196"/>
      <c r="K16" s="196"/>
      <c r="L16" s="196"/>
      <c r="M16" s="200"/>
      <c r="N16" s="200"/>
    </row>
    <row r="18" spans="2:14" ht="15.75" thickBot="1">
      <c r="C18" s="205" t="str">
        <f>B8</f>
        <v>Родин Артем</v>
      </c>
      <c r="D18" s="205" t="str">
        <f>B9</f>
        <v>Якусик Саша</v>
      </c>
      <c r="E18" s="205" t="str">
        <f>B10</f>
        <v>Родин Артем</v>
      </c>
      <c r="F18" s="205" t="str">
        <f>B11</f>
        <v>Якусик Саша</v>
      </c>
      <c r="G18" s="205" t="str">
        <f>B12</f>
        <v>Родин Артем</v>
      </c>
      <c r="H18" s="205" t="str">
        <f>B13</f>
        <v>Якусик Саша</v>
      </c>
      <c r="I18" s="206"/>
    </row>
    <row r="19" spans="2:14">
      <c r="B19" s="137">
        <v>1</v>
      </c>
      <c r="C19" s="207">
        <v>44.27</v>
      </c>
      <c r="D19" s="208">
        <v>41.8</v>
      </c>
      <c r="E19" s="208">
        <v>42.91</v>
      </c>
      <c r="F19" s="208">
        <v>41.67</v>
      </c>
      <c r="G19" s="208">
        <v>41.97</v>
      </c>
      <c r="H19" s="208">
        <v>42.25</v>
      </c>
      <c r="I19" s="209"/>
      <c r="J19" s="210"/>
      <c r="K19" s="211"/>
      <c r="M19" s="138"/>
      <c r="N19" s="138"/>
    </row>
    <row r="20" spans="2:14">
      <c r="B20" s="137">
        <v>2</v>
      </c>
      <c r="C20" s="212">
        <v>44.24</v>
      </c>
      <c r="D20" s="213">
        <v>41.62</v>
      </c>
      <c r="E20" s="213">
        <v>42.42</v>
      </c>
      <c r="F20" s="213">
        <v>41.52</v>
      </c>
      <c r="G20" s="213">
        <v>42.21</v>
      </c>
      <c r="H20" s="213">
        <v>41.9</v>
      </c>
      <c r="I20" s="211"/>
      <c r="J20" s="214"/>
      <c r="K20" s="211"/>
      <c r="M20" s="151"/>
      <c r="N20" s="151"/>
    </row>
    <row r="21" spans="2:14">
      <c r="B21" s="137">
        <v>3</v>
      </c>
      <c r="C21" s="212">
        <v>42.48</v>
      </c>
      <c r="D21" s="213">
        <v>41.83</v>
      </c>
      <c r="E21" s="213">
        <v>42.43</v>
      </c>
      <c r="F21" s="213">
        <v>41.43</v>
      </c>
      <c r="G21" s="213">
        <v>41.92</v>
      </c>
      <c r="H21" s="213">
        <v>42.17</v>
      </c>
      <c r="I21" s="211"/>
      <c r="J21" s="214"/>
      <c r="K21" s="211"/>
      <c r="M21" s="151"/>
      <c r="N21" s="151"/>
    </row>
    <row r="22" spans="2:14">
      <c r="B22" s="137">
        <v>4</v>
      </c>
      <c r="C22" s="212">
        <v>44.09</v>
      </c>
      <c r="D22" s="213">
        <v>41.66</v>
      </c>
      <c r="E22" s="213">
        <v>42.54</v>
      </c>
      <c r="F22" s="213">
        <v>41.45</v>
      </c>
      <c r="G22" s="213">
        <v>42</v>
      </c>
      <c r="H22" s="213">
        <v>41.85</v>
      </c>
      <c r="I22" s="211"/>
      <c r="J22" s="214"/>
      <c r="K22" s="211"/>
      <c r="M22" s="151"/>
      <c r="N22" s="151"/>
    </row>
    <row r="23" spans="2:14">
      <c r="B23" s="137">
        <v>5</v>
      </c>
      <c r="C23" s="212">
        <v>42.24</v>
      </c>
      <c r="D23" s="213">
        <v>41.6</v>
      </c>
      <c r="E23" s="213">
        <v>42</v>
      </c>
      <c r="F23" s="213">
        <v>41.18</v>
      </c>
      <c r="G23" s="213">
        <v>41.99</v>
      </c>
      <c r="H23" s="213">
        <v>41.7</v>
      </c>
      <c r="I23" s="211"/>
      <c r="J23" s="214"/>
      <c r="K23" s="211"/>
    </row>
    <row r="24" spans="2:14">
      <c r="B24" s="137">
        <v>6</v>
      </c>
      <c r="C24" s="212">
        <v>42</v>
      </c>
      <c r="D24" s="213">
        <v>41.64</v>
      </c>
      <c r="E24" s="213">
        <v>42.54</v>
      </c>
      <c r="F24" s="213">
        <v>41.48</v>
      </c>
      <c r="G24" s="213">
        <v>41.76</v>
      </c>
      <c r="H24" s="213">
        <v>41.76</v>
      </c>
      <c r="I24" s="211"/>
      <c r="J24" s="214"/>
      <c r="K24" s="211"/>
    </row>
    <row r="25" spans="2:14">
      <c r="B25" s="137">
        <v>7</v>
      </c>
      <c r="C25" s="212">
        <v>41.84</v>
      </c>
      <c r="D25" s="213">
        <v>41.53</v>
      </c>
      <c r="E25" s="213">
        <v>41.81</v>
      </c>
      <c r="F25" s="213">
        <v>41.42</v>
      </c>
      <c r="G25" s="213">
        <v>41.82</v>
      </c>
      <c r="H25" s="213">
        <v>41.86</v>
      </c>
      <c r="I25" s="211"/>
      <c r="J25" s="214"/>
      <c r="K25" s="211"/>
    </row>
    <row r="26" spans="2:14">
      <c r="B26" s="137">
        <v>8</v>
      </c>
      <c r="C26" s="212">
        <v>42.62</v>
      </c>
      <c r="D26" s="213">
        <v>41.29</v>
      </c>
      <c r="E26" s="213">
        <v>41.86</v>
      </c>
      <c r="F26" s="213">
        <v>41.52</v>
      </c>
      <c r="G26" s="213">
        <v>41.81</v>
      </c>
      <c r="H26" s="213">
        <v>41.77</v>
      </c>
      <c r="I26" s="211"/>
      <c r="J26" s="214"/>
      <c r="K26" s="211"/>
    </row>
    <row r="27" spans="2:14">
      <c r="B27" s="137">
        <v>9</v>
      </c>
      <c r="C27" s="215">
        <v>41.99</v>
      </c>
      <c r="D27" s="213">
        <v>41.42</v>
      </c>
      <c r="E27" s="213">
        <v>42.14</v>
      </c>
      <c r="F27" s="213">
        <v>41.76</v>
      </c>
      <c r="G27" s="213">
        <v>41.49</v>
      </c>
      <c r="H27" s="213">
        <v>41.66</v>
      </c>
      <c r="I27" s="211"/>
      <c r="J27" s="214"/>
      <c r="K27" s="211"/>
    </row>
    <row r="28" spans="2:14">
      <c r="B28" s="137">
        <v>10</v>
      </c>
      <c r="C28" s="212">
        <v>42.03</v>
      </c>
      <c r="D28" s="213">
        <v>41.4</v>
      </c>
      <c r="E28" s="213">
        <v>41.8</v>
      </c>
      <c r="F28" s="213">
        <v>41.43</v>
      </c>
      <c r="G28" s="213">
        <v>41.79</v>
      </c>
      <c r="H28" s="213">
        <v>41.8</v>
      </c>
      <c r="I28" s="211"/>
      <c r="J28" s="214"/>
      <c r="K28" s="211"/>
    </row>
    <row r="29" spans="2:14">
      <c r="B29" s="137">
        <v>11</v>
      </c>
      <c r="C29" s="212">
        <v>42.04</v>
      </c>
      <c r="D29" s="213">
        <v>41.57</v>
      </c>
      <c r="E29" s="213">
        <v>41.66</v>
      </c>
      <c r="F29" s="213">
        <v>41.29</v>
      </c>
      <c r="G29" s="213">
        <v>41.88</v>
      </c>
      <c r="H29" s="213">
        <v>41.94</v>
      </c>
      <c r="I29" s="211"/>
      <c r="J29" s="214"/>
      <c r="K29" s="211"/>
    </row>
    <row r="30" spans="2:14">
      <c r="B30" s="137">
        <v>12</v>
      </c>
      <c r="C30" s="212">
        <v>41.76</v>
      </c>
      <c r="D30" s="213">
        <v>41.55</v>
      </c>
      <c r="E30" s="213">
        <v>42.12</v>
      </c>
      <c r="F30" s="213">
        <v>41.28</v>
      </c>
      <c r="G30" s="213">
        <v>41.69</v>
      </c>
      <c r="H30" s="213">
        <v>41.69</v>
      </c>
      <c r="I30" s="211"/>
      <c r="J30" s="214"/>
      <c r="K30" s="211"/>
    </row>
    <row r="31" spans="2:14">
      <c r="B31" s="137">
        <v>13</v>
      </c>
      <c r="C31" s="212">
        <v>42.77</v>
      </c>
      <c r="D31" s="213">
        <v>41.52</v>
      </c>
      <c r="E31" s="213">
        <v>41.96</v>
      </c>
      <c r="F31" s="213">
        <v>41.13</v>
      </c>
      <c r="G31" s="213">
        <v>42.14</v>
      </c>
      <c r="H31" s="213">
        <v>41.69</v>
      </c>
      <c r="I31" s="211"/>
      <c r="J31" s="214"/>
      <c r="K31" s="216"/>
      <c r="L31" s="137"/>
    </row>
    <row r="32" spans="2:14">
      <c r="B32" s="137">
        <v>14</v>
      </c>
      <c r="C32" s="215">
        <v>41.86</v>
      </c>
      <c r="D32" s="213">
        <v>41.48</v>
      </c>
      <c r="E32" s="213">
        <v>42.07</v>
      </c>
      <c r="F32" s="213">
        <v>42.07</v>
      </c>
      <c r="G32" s="213">
        <v>42.1</v>
      </c>
      <c r="H32" s="213">
        <v>41.51</v>
      </c>
      <c r="I32" s="211"/>
      <c r="J32" s="214"/>
      <c r="K32" s="216"/>
      <c r="L32" s="137"/>
    </row>
    <row r="33" spans="2:12">
      <c r="B33" s="137">
        <v>15</v>
      </c>
      <c r="C33" s="212">
        <v>41.75</v>
      </c>
      <c r="D33" s="213">
        <v>41.37</v>
      </c>
      <c r="E33" s="213">
        <v>41.89</v>
      </c>
      <c r="F33" s="213">
        <v>41.29</v>
      </c>
      <c r="G33" s="213">
        <v>41.74</v>
      </c>
      <c r="H33" s="213">
        <v>41.67</v>
      </c>
      <c r="I33" s="211"/>
      <c r="J33" s="214"/>
      <c r="K33" s="216"/>
      <c r="L33" s="137"/>
    </row>
    <row r="34" spans="2:12">
      <c r="B34" s="137">
        <v>16</v>
      </c>
      <c r="C34" s="212">
        <v>41.69</v>
      </c>
      <c r="D34" s="217">
        <v>41.43</v>
      </c>
      <c r="E34" s="213">
        <v>41.89</v>
      </c>
      <c r="F34" s="213">
        <v>41.31</v>
      </c>
      <c r="G34" s="213">
        <v>41.6</v>
      </c>
      <c r="H34" s="213">
        <v>41.55</v>
      </c>
      <c r="I34" s="211"/>
      <c r="J34" s="214"/>
      <c r="K34" s="216"/>
      <c r="L34" s="137"/>
    </row>
    <row r="35" spans="2:12">
      <c r="B35" s="137">
        <v>17</v>
      </c>
      <c r="C35" s="212">
        <v>42.36</v>
      </c>
      <c r="D35" s="213">
        <v>41.68</v>
      </c>
      <c r="E35" s="213">
        <v>41.89</v>
      </c>
      <c r="F35" s="213">
        <v>41.22</v>
      </c>
      <c r="G35" s="213">
        <v>41.6</v>
      </c>
      <c r="H35" s="213">
        <v>41.64</v>
      </c>
      <c r="I35" s="211"/>
      <c r="J35" s="214"/>
      <c r="K35" s="216"/>
      <c r="L35" s="137"/>
    </row>
    <row r="36" spans="2:12">
      <c r="B36" s="137">
        <v>18</v>
      </c>
      <c r="C36" s="212">
        <v>41.57</v>
      </c>
      <c r="D36" s="213">
        <v>41.47</v>
      </c>
      <c r="E36" s="213">
        <v>41.74</v>
      </c>
      <c r="F36" s="213">
        <v>41.38</v>
      </c>
      <c r="G36" s="213">
        <v>41.62</v>
      </c>
      <c r="H36" s="213">
        <v>41.61</v>
      </c>
      <c r="I36" s="211"/>
      <c r="J36" s="214"/>
      <c r="K36" s="216"/>
      <c r="L36" s="137"/>
    </row>
    <row r="37" spans="2:12">
      <c r="B37" s="137">
        <v>19</v>
      </c>
      <c r="C37" s="212">
        <v>41.95</v>
      </c>
      <c r="D37" s="213">
        <v>41.42</v>
      </c>
      <c r="E37" s="213">
        <v>42</v>
      </c>
      <c r="F37" s="213">
        <v>41.54</v>
      </c>
      <c r="G37" s="213">
        <v>41.62</v>
      </c>
      <c r="H37" s="213">
        <v>41.68</v>
      </c>
      <c r="I37" s="211"/>
      <c r="J37" s="214"/>
      <c r="K37" s="216"/>
      <c r="L37" s="137"/>
    </row>
    <row r="38" spans="2:12">
      <c r="B38" s="137">
        <v>20</v>
      </c>
      <c r="C38" s="212">
        <v>41.69</v>
      </c>
      <c r="D38" s="213">
        <v>41.41</v>
      </c>
      <c r="E38" s="213">
        <v>41.85</v>
      </c>
      <c r="F38" s="213">
        <v>41.64</v>
      </c>
      <c r="G38" s="213">
        <v>42.04</v>
      </c>
      <c r="H38" s="213">
        <v>41.54</v>
      </c>
      <c r="I38" s="211"/>
      <c r="J38" s="214"/>
      <c r="K38" s="216"/>
      <c r="L38" s="137"/>
    </row>
    <row r="39" spans="2:12">
      <c r="B39" s="137">
        <v>21</v>
      </c>
      <c r="C39" s="212">
        <v>41.53</v>
      </c>
      <c r="D39" s="213">
        <v>41.32</v>
      </c>
      <c r="E39" s="213">
        <v>41.91</v>
      </c>
      <c r="F39" s="213">
        <v>41.37</v>
      </c>
      <c r="G39" s="213">
        <v>41.67</v>
      </c>
      <c r="H39" s="213">
        <v>41.83</v>
      </c>
      <c r="I39" s="211"/>
      <c r="J39" s="214"/>
      <c r="K39" s="216"/>
      <c r="L39" s="137"/>
    </row>
    <row r="40" spans="2:12">
      <c r="B40" s="137">
        <v>22</v>
      </c>
      <c r="C40" s="212">
        <v>41.98</v>
      </c>
      <c r="D40" s="213">
        <v>41.45</v>
      </c>
      <c r="E40" s="213">
        <v>41.84</v>
      </c>
      <c r="F40" s="213">
        <v>41.28</v>
      </c>
      <c r="G40" s="213">
        <v>41.48</v>
      </c>
      <c r="H40" s="213"/>
      <c r="I40" s="211"/>
      <c r="J40" s="214"/>
      <c r="K40" s="216"/>
      <c r="L40" s="137"/>
    </row>
    <row r="41" spans="2:12">
      <c r="B41" s="137">
        <v>23</v>
      </c>
      <c r="C41" s="212">
        <v>42.48</v>
      </c>
      <c r="D41" s="213">
        <v>41.51</v>
      </c>
      <c r="E41" s="213">
        <v>41.94</v>
      </c>
      <c r="F41" s="213">
        <v>41.3</v>
      </c>
      <c r="G41" s="213">
        <v>41.77</v>
      </c>
      <c r="H41" s="213"/>
      <c r="I41" s="211"/>
      <c r="J41" s="214"/>
      <c r="K41" s="216"/>
      <c r="L41" s="137"/>
    </row>
    <row r="42" spans="2:12">
      <c r="B42" s="137">
        <v>24</v>
      </c>
      <c r="C42" s="212">
        <v>41.85</v>
      </c>
      <c r="D42" s="213">
        <v>41.2</v>
      </c>
      <c r="E42" s="213">
        <v>41.71</v>
      </c>
      <c r="F42" s="213">
        <v>41.42</v>
      </c>
      <c r="G42" s="213">
        <v>41.76</v>
      </c>
      <c r="H42" s="213"/>
      <c r="I42" s="211"/>
      <c r="J42" s="214"/>
      <c r="K42" s="216"/>
      <c r="L42" s="137"/>
    </row>
    <row r="43" spans="2:12">
      <c r="B43" s="137">
        <v>25</v>
      </c>
      <c r="C43" s="212">
        <v>41.76</v>
      </c>
      <c r="D43" s="213">
        <v>41.78</v>
      </c>
      <c r="E43" s="213">
        <v>41.94</v>
      </c>
      <c r="F43" s="213">
        <v>41.29</v>
      </c>
      <c r="G43" s="213">
        <v>41.52</v>
      </c>
      <c r="H43" s="213"/>
      <c r="I43" s="211"/>
      <c r="J43" s="214"/>
      <c r="K43" s="216"/>
      <c r="L43" s="137"/>
    </row>
    <row r="44" spans="2:12">
      <c r="B44" s="137">
        <v>26</v>
      </c>
      <c r="C44" s="212">
        <v>41.61</v>
      </c>
      <c r="D44" s="213">
        <v>41.44</v>
      </c>
      <c r="E44" s="213">
        <v>43.33</v>
      </c>
      <c r="F44" s="213">
        <v>41.31</v>
      </c>
      <c r="G44" s="213">
        <v>42.44</v>
      </c>
      <c r="H44" s="213"/>
      <c r="I44" s="211"/>
      <c r="J44" s="214"/>
      <c r="K44" s="216"/>
      <c r="L44" s="137"/>
    </row>
    <row r="45" spans="2:12">
      <c r="B45" s="137">
        <v>27</v>
      </c>
      <c r="C45" s="212">
        <v>41.61</v>
      </c>
      <c r="D45" s="213">
        <v>41.42</v>
      </c>
      <c r="E45" s="213">
        <v>42.05</v>
      </c>
      <c r="F45" s="213">
        <v>41.32</v>
      </c>
      <c r="G45" s="213">
        <v>41.67</v>
      </c>
      <c r="H45" s="213"/>
      <c r="I45" s="211"/>
      <c r="J45" s="214"/>
      <c r="K45" s="216"/>
      <c r="L45" s="137"/>
    </row>
    <row r="46" spans="2:12">
      <c r="B46" s="137">
        <v>28</v>
      </c>
      <c r="C46" s="212">
        <v>41.49</v>
      </c>
      <c r="D46" s="213">
        <v>41.35</v>
      </c>
      <c r="E46" s="213">
        <v>42.1</v>
      </c>
      <c r="F46" s="213">
        <v>41.25</v>
      </c>
      <c r="G46" s="213">
        <v>41.41</v>
      </c>
      <c r="H46" s="213"/>
      <c r="I46" s="211"/>
      <c r="J46" s="214"/>
      <c r="K46" s="216"/>
      <c r="L46" s="137"/>
    </row>
    <row r="47" spans="2:12">
      <c r="B47" s="137">
        <v>29</v>
      </c>
      <c r="C47" s="212">
        <v>79.2</v>
      </c>
      <c r="D47" s="213">
        <v>41.44</v>
      </c>
      <c r="E47" s="213">
        <v>41.93</v>
      </c>
      <c r="F47" s="213">
        <v>41.09</v>
      </c>
      <c r="G47" s="213">
        <v>41.87</v>
      </c>
      <c r="H47" s="213"/>
      <c r="I47" s="211"/>
      <c r="J47" s="214"/>
      <c r="K47" s="216"/>
      <c r="L47" s="137"/>
    </row>
    <row r="48" spans="2:12">
      <c r="B48" s="137">
        <v>30</v>
      </c>
      <c r="C48" s="212">
        <v>41.99</v>
      </c>
      <c r="D48" s="213">
        <v>41.24</v>
      </c>
      <c r="E48" s="213">
        <v>41.91</v>
      </c>
      <c r="F48" s="213">
        <v>41.27</v>
      </c>
      <c r="G48" s="213">
        <v>41.59</v>
      </c>
      <c r="H48" s="213"/>
      <c r="I48" s="211"/>
      <c r="J48" s="214"/>
      <c r="K48" s="216"/>
      <c r="L48" s="137"/>
    </row>
    <row r="49" spans="2:12">
      <c r="B49" s="137">
        <v>31</v>
      </c>
      <c r="C49" s="212">
        <v>42.39</v>
      </c>
      <c r="D49" s="213">
        <v>41.47</v>
      </c>
      <c r="E49" s="213">
        <v>42.16</v>
      </c>
      <c r="F49" s="213">
        <v>41.36</v>
      </c>
      <c r="G49" s="213">
        <v>41.5</v>
      </c>
      <c r="H49" s="213"/>
      <c r="I49" s="211"/>
      <c r="J49" s="214"/>
      <c r="K49" s="216"/>
      <c r="L49" s="137"/>
    </row>
    <row r="50" spans="2:12">
      <c r="B50" s="137">
        <v>32</v>
      </c>
      <c r="C50" s="212">
        <v>42.01</v>
      </c>
      <c r="D50" s="213">
        <v>41.47</v>
      </c>
      <c r="E50" s="213">
        <v>42.34</v>
      </c>
      <c r="F50" s="213">
        <v>41.42</v>
      </c>
      <c r="G50" s="213">
        <v>41.77</v>
      </c>
      <c r="H50" s="213"/>
      <c r="I50" s="211"/>
      <c r="J50" s="214"/>
      <c r="K50" s="216"/>
      <c r="L50" s="137"/>
    </row>
    <row r="51" spans="2:12">
      <c r="B51" s="137">
        <v>33</v>
      </c>
      <c r="C51" s="212">
        <v>41.69</v>
      </c>
      <c r="D51" s="213">
        <v>41.57</v>
      </c>
      <c r="E51" s="213"/>
      <c r="F51" s="213">
        <v>41.14</v>
      </c>
      <c r="G51" s="213">
        <v>42.56</v>
      </c>
      <c r="H51" s="213"/>
      <c r="I51" s="211"/>
      <c r="J51" s="214"/>
      <c r="K51" s="216"/>
      <c r="L51" s="137"/>
    </row>
    <row r="52" spans="2:12">
      <c r="B52" s="137">
        <v>34</v>
      </c>
      <c r="C52" s="212">
        <v>41.61</v>
      </c>
      <c r="D52" s="213">
        <v>41.57</v>
      </c>
      <c r="E52" s="213"/>
      <c r="F52" s="213">
        <v>41.42</v>
      </c>
      <c r="G52" s="213">
        <v>41.55</v>
      </c>
      <c r="H52" s="213"/>
      <c r="I52" s="211"/>
      <c r="J52" s="214"/>
      <c r="K52" s="216"/>
      <c r="L52" s="137"/>
    </row>
    <row r="53" spans="2:12">
      <c r="B53" s="137">
        <v>35</v>
      </c>
      <c r="C53" s="212">
        <v>41.85</v>
      </c>
      <c r="D53" s="213">
        <v>41.35</v>
      </c>
      <c r="E53" s="213"/>
      <c r="F53" s="213">
        <v>41.2</v>
      </c>
      <c r="G53" s="213">
        <v>41.74</v>
      </c>
      <c r="H53" s="213"/>
      <c r="I53" s="211"/>
      <c r="J53" s="214"/>
      <c r="K53" s="216"/>
      <c r="L53" s="137"/>
    </row>
    <row r="54" spans="2:12">
      <c r="B54" s="137">
        <v>36</v>
      </c>
      <c r="C54" s="212">
        <v>41.73</v>
      </c>
      <c r="D54" s="213">
        <v>41.47</v>
      </c>
      <c r="E54" s="213"/>
      <c r="F54" s="213">
        <v>41.35</v>
      </c>
      <c r="G54" s="213">
        <v>41.75</v>
      </c>
      <c r="H54" s="213"/>
      <c r="I54" s="211"/>
      <c r="J54" s="214"/>
      <c r="K54" s="216"/>
      <c r="L54" s="137"/>
    </row>
    <row r="55" spans="2:12">
      <c r="B55" s="137">
        <v>37</v>
      </c>
      <c r="C55" s="212">
        <v>41.68</v>
      </c>
      <c r="D55" s="213">
        <v>41.39</v>
      </c>
      <c r="E55" s="213"/>
      <c r="F55" s="213">
        <v>41.36</v>
      </c>
      <c r="G55" s="213">
        <v>42.54</v>
      </c>
      <c r="H55" s="213"/>
      <c r="I55" s="211"/>
      <c r="J55" s="214"/>
      <c r="K55" s="216"/>
      <c r="L55" s="137"/>
    </row>
    <row r="56" spans="2:12">
      <c r="B56" s="137">
        <v>38</v>
      </c>
      <c r="C56" s="212">
        <v>41.7</v>
      </c>
      <c r="D56" s="213">
        <v>41.48</v>
      </c>
      <c r="E56" s="213"/>
      <c r="F56" s="213">
        <v>41.33</v>
      </c>
      <c r="G56" s="213">
        <v>41.48</v>
      </c>
      <c r="H56" s="213"/>
      <c r="I56" s="211"/>
      <c r="J56" s="214"/>
      <c r="K56" s="216"/>
      <c r="L56" s="137"/>
    </row>
    <row r="57" spans="2:12">
      <c r="B57" s="137">
        <v>39</v>
      </c>
      <c r="C57" s="212">
        <v>42.23</v>
      </c>
      <c r="D57" s="213">
        <v>41.49</v>
      </c>
      <c r="E57" s="213"/>
      <c r="F57" s="213">
        <v>41.5</v>
      </c>
      <c r="G57" s="213">
        <v>41.72</v>
      </c>
      <c r="H57" s="213"/>
      <c r="I57" s="211"/>
      <c r="J57" s="214"/>
      <c r="K57" s="216"/>
      <c r="L57" s="137"/>
    </row>
    <row r="58" spans="2:12">
      <c r="B58" s="137">
        <v>40</v>
      </c>
      <c r="C58" s="212">
        <v>43.1</v>
      </c>
      <c r="D58" s="213">
        <v>41.88</v>
      </c>
      <c r="E58" s="213"/>
      <c r="F58" s="213"/>
      <c r="G58" s="213">
        <v>41.5</v>
      </c>
      <c r="H58" s="213"/>
      <c r="I58" s="211"/>
      <c r="J58" s="214"/>
      <c r="K58" s="216"/>
      <c r="L58" s="137"/>
    </row>
    <row r="59" spans="2:12">
      <c r="B59" s="137">
        <v>41</v>
      </c>
      <c r="C59" s="212">
        <v>41.66</v>
      </c>
      <c r="D59" s="213">
        <v>41.6</v>
      </c>
      <c r="E59" s="213"/>
      <c r="F59" s="213"/>
      <c r="G59" s="213">
        <v>41.71</v>
      </c>
      <c r="H59" s="213"/>
      <c r="I59" s="211"/>
      <c r="J59" s="214"/>
      <c r="K59" s="216"/>
      <c r="L59" s="137"/>
    </row>
    <row r="60" spans="2:12">
      <c r="B60" s="137">
        <v>42</v>
      </c>
      <c r="C60" s="212">
        <v>41.66</v>
      </c>
      <c r="D60" s="213">
        <v>41.9</v>
      </c>
      <c r="E60" s="213"/>
      <c r="F60" s="213"/>
      <c r="G60" s="213">
        <v>41.7</v>
      </c>
      <c r="H60" s="213"/>
      <c r="I60" s="211"/>
      <c r="J60" s="214"/>
      <c r="K60" s="216"/>
      <c r="L60" s="137"/>
    </row>
    <row r="61" spans="2:12">
      <c r="B61" s="137">
        <v>43</v>
      </c>
      <c r="C61" s="212">
        <v>41.84</v>
      </c>
      <c r="D61" s="213">
        <v>41.97</v>
      </c>
      <c r="E61" s="213"/>
      <c r="F61" s="213"/>
      <c r="G61" s="213">
        <v>41.71</v>
      </c>
      <c r="H61" s="213"/>
      <c r="I61" s="211"/>
      <c r="J61" s="214"/>
      <c r="K61" s="216"/>
      <c r="L61" s="137"/>
    </row>
    <row r="62" spans="2:12">
      <c r="B62" s="137">
        <v>44</v>
      </c>
      <c r="C62" s="212"/>
      <c r="D62" s="213">
        <v>41.82</v>
      </c>
      <c r="E62" s="213"/>
      <c r="F62" s="213"/>
      <c r="G62" s="213">
        <v>42.48</v>
      </c>
      <c r="H62" s="213"/>
      <c r="I62" s="211"/>
      <c r="J62" s="214"/>
      <c r="K62" s="216"/>
      <c r="L62" s="137"/>
    </row>
    <row r="63" spans="2:12">
      <c r="B63" s="137">
        <v>45</v>
      </c>
      <c r="C63" s="212"/>
      <c r="D63" s="213">
        <v>41.67</v>
      </c>
      <c r="E63" s="213"/>
      <c r="F63" s="213"/>
      <c r="G63" s="213"/>
      <c r="H63" s="213"/>
      <c r="I63" s="211"/>
      <c r="J63" s="214"/>
      <c r="K63" s="216"/>
      <c r="L63" s="137"/>
    </row>
    <row r="64" spans="2:12">
      <c r="B64" s="137">
        <v>46</v>
      </c>
      <c r="C64" s="212"/>
      <c r="D64" s="213">
        <v>41.89</v>
      </c>
      <c r="E64" s="213"/>
      <c r="F64" s="213"/>
      <c r="G64" s="213"/>
      <c r="H64" s="213"/>
      <c r="I64" s="211"/>
      <c r="J64" s="214"/>
      <c r="K64" s="216"/>
      <c r="L64" s="137"/>
    </row>
    <row r="65" spans="2:12">
      <c r="B65" s="137">
        <v>47</v>
      </c>
      <c r="C65" s="212"/>
      <c r="D65" s="213">
        <v>41.3</v>
      </c>
      <c r="E65" s="213"/>
      <c r="F65" s="213"/>
      <c r="G65" s="213"/>
      <c r="H65" s="213"/>
      <c r="I65" s="211"/>
      <c r="J65" s="214"/>
      <c r="K65" s="216"/>
      <c r="L65" s="137"/>
    </row>
    <row r="66" spans="2:12">
      <c r="B66" s="137">
        <v>48</v>
      </c>
      <c r="C66" s="212"/>
      <c r="D66" s="213">
        <v>41.36</v>
      </c>
      <c r="E66" s="213"/>
      <c r="F66" s="213"/>
      <c r="G66" s="213"/>
      <c r="H66" s="213"/>
      <c r="I66" s="211"/>
      <c r="J66" s="214"/>
      <c r="K66" s="216"/>
      <c r="L66" s="137"/>
    </row>
    <row r="67" spans="2:12">
      <c r="B67" s="137">
        <v>49</v>
      </c>
      <c r="C67" s="212"/>
      <c r="D67" s="213">
        <v>41.43</v>
      </c>
      <c r="E67" s="213"/>
      <c r="F67" s="213"/>
      <c r="G67" s="213"/>
      <c r="H67" s="213"/>
      <c r="I67" s="211"/>
      <c r="J67" s="214"/>
      <c r="K67" s="216"/>
      <c r="L67" s="137"/>
    </row>
    <row r="68" spans="2:12">
      <c r="B68" s="137">
        <v>50</v>
      </c>
      <c r="C68" s="212"/>
      <c r="D68" s="213">
        <v>41.63</v>
      </c>
      <c r="E68" s="213"/>
      <c r="F68" s="213"/>
      <c r="G68" s="213"/>
      <c r="H68" s="213"/>
      <c r="I68" s="211"/>
      <c r="J68" s="214"/>
      <c r="K68" s="216"/>
      <c r="L68" s="137"/>
    </row>
    <row r="69" spans="2:12">
      <c r="B69" s="137">
        <v>51</v>
      </c>
      <c r="C69" s="212"/>
      <c r="D69" s="213">
        <v>41.36</v>
      </c>
      <c r="E69" s="213"/>
      <c r="F69" s="213"/>
      <c r="G69" s="213"/>
      <c r="H69" s="213"/>
      <c r="I69" s="211"/>
      <c r="J69" s="214"/>
      <c r="K69" s="216"/>
      <c r="L69" s="137"/>
    </row>
    <row r="70" spans="2:12">
      <c r="B70" s="137">
        <v>52</v>
      </c>
      <c r="C70" s="212"/>
      <c r="D70" s="213">
        <v>41.3</v>
      </c>
      <c r="E70" s="213"/>
      <c r="F70" s="213"/>
      <c r="G70" s="213"/>
      <c r="H70" s="213"/>
      <c r="I70" s="211"/>
      <c r="J70" s="214"/>
      <c r="K70" s="216"/>
      <c r="L70" s="137"/>
    </row>
    <row r="71" spans="2:12">
      <c r="B71" s="137">
        <v>53</v>
      </c>
      <c r="C71" s="212"/>
      <c r="D71" s="213">
        <v>41.43</v>
      </c>
      <c r="E71" s="213"/>
      <c r="F71" s="213"/>
      <c r="G71" s="213"/>
      <c r="H71" s="213"/>
      <c r="I71" s="211"/>
      <c r="J71" s="214"/>
      <c r="K71" s="216"/>
      <c r="L71" s="137"/>
    </row>
    <row r="72" spans="2:12">
      <c r="B72" s="137">
        <v>54</v>
      </c>
      <c r="C72" s="212"/>
      <c r="D72" s="213">
        <v>41.48</v>
      </c>
      <c r="E72" s="213"/>
      <c r="F72" s="213"/>
      <c r="G72" s="213"/>
      <c r="H72" s="213"/>
      <c r="I72" s="211"/>
      <c r="J72" s="214"/>
      <c r="K72" s="216"/>
      <c r="L72" s="137"/>
    </row>
    <row r="73" spans="2:12">
      <c r="B73" s="137">
        <v>55</v>
      </c>
      <c r="C73" s="212"/>
      <c r="D73" s="213">
        <v>41.52</v>
      </c>
      <c r="E73" s="213"/>
      <c r="F73" s="213"/>
      <c r="G73" s="213"/>
      <c r="H73" s="213"/>
      <c r="I73" s="211"/>
      <c r="J73" s="214"/>
      <c r="K73" s="216"/>
      <c r="L73" s="137"/>
    </row>
    <row r="74" spans="2:12">
      <c r="B74" s="137">
        <v>56</v>
      </c>
      <c r="C74" s="212"/>
      <c r="D74" s="213">
        <v>41.45</v>
      </c>
      <c r="E74" s="213"/>
      <c r="F74" s="213"/>
      <c r="G74" s="213"/>
      <c r="H74" s="213"/>
      <c r="I74" s="211"/>
      <c r="J74" s="214"/>
      <c r="K74" s="216"/>
      <c r="L74" s="137"/>
    </row>
    <row r="75" spans="2:12">
      <c r="B75" s="137">
        <v>57</v>
      </c>
      <c r="C75" s="218"/>
      <c r="D75" s="213">
        <v>41.13</v>
      </c>
      <c r="E75" s="213"/>
      <c r="F75" s="213"/>
      <c r="G75" s="213"/>
      <c r="H75" s="213"/>
      <c r="I75" s="211"/>
      <c r="J75" s="214"/>
      <c r="K75" s="216"/>
      <c r="L75" s="137"/>
    </row>
    <row r="76" spans="2:12">
      <c r="B76" s="137">
        <v>58</v>
      </c>
      <c r="C76" s="219"/>
      <c r="D76" s="211">
        <v>41.57</v>
      </c>
      <c r="E76" s="211"/>
      <c r="F76" s="211"/>
      <c r="G76" s="211"/>
      <c r="H76" s="211"/>
      <c r="I76" s="211"/>
      <c r="J76" s="214"/>
      <c r="K76" s="216"/>
      <c r="L76" s="137"/>
    </row>
    <row r="77" spans="2:12">
      <c r="B77" s="137">
        <v>59</v>
      </c>
      <c r="C77" s="219"/>
      <c r="D77" s="211">
        <v>41.41</v>
      </c>
      <c r="E77" s="211"/>
      <c r="F77" s="211"/>
      <c r="G77" s="211"/>
      <c r="H77" s="211"/>
      <c r="I77" s="211"/>
      <c r="J77" s="214"/>
      <c r="K77" s="211"/>
    </row>
    <row r="78" spans="2:12">
      <c r="B78" s="137">
        <v>60</v>
      </c>
      <c r="C78" s="219"/>
      <c r="D78" s="211">
        <v>41.5</v>
      </c>
      <c r="E78" s="211"/>
      <c r="F78" s="211"/>
      <c r="G78" s="211"/>
      <c r="H78" s="211"/>
      <c r="I78" s="211"/>
      <c r="J78" s="214"/>
      <c r="K78" s="211"/>
    </row>
    <row r="79" spans="2:12">
      <c r="B79" s="137">
        <v>61</v>
      </c>
      <c r="C79" s="219"/>
      <c r="D79" s="211">
        <v>41.59</v>
      </c>
      <c r="E79" s="211"/>
      <c r="F79" s="211"/>
      <c r="G79" s="211"/>
      <c r="H79" s="211"/>
      <c r="I79" s="211"/>
      <c r="J79" s="214"/>
      <c r="K79" s="211"/>
    </row>
    <row r="80" spans="2:12">
      <c r="B80" s="137">
        <v>62</v>
      </c>
      <c r="C80" s="219"/>
      <c r="D80" s="211">
        <v>41.64</v>
      </c>
      <c r="E80" s="211"/>
      <c r="F80" s="211"/>
      <c r="G80" s="211"/>
      <c r="H80" s="211"/>
      <c r="I80" s="211"/>
      <c r="J80" s="214"/>
      <c r="K80" s="211"/>
    </row>
    <row r="81" spans="2:11" ht="15.75" thickBot="1">
      <c r="B81" s="137">
        <v>63</v>
      </c>
      <c r="C81" s="220"/>
      <c r="D81" s="221"/>
      <c r="E81" s="221"/>
      <c r="F81" s="221"/>
      <c r="G81" s="221"/>
      <c r="H81" s="221"/>
      <c r="I81" s="221"/>
      <c r="J81" s="222"/>
      <c r="K81" s="211"/>
    </row>
    <row r="82" spans="2:11">
      <c r="B82" s="137">
        <v>64</v>
      </c>
    </row>
  </sheetData>
  <mergeCells count="10">
    <mergeCell ref="A2:L2"/>
    <mergeCell ref="A4:N4"/>
    <mergeCell ref="A6:A7"/>
    <mergeCell ref="B6:B7"/>
    <mergeCell ref="C6:C7"/>
    <mergeCell ref="D6:D7"/>
    <mergeCell ref="E6:E7"/>
    <mergeCell ref="F6:I6"/>
    <mergeCell ref="J6:J7"/>
    <mergeCell ref="K6:L6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  <pageSetUpPr fitToPage="1"/>
  </sheetPr>
  <dimension ref="A1:U36"/>
  <sheetViews>
    <sheetView zoomScale="50" zoomScaleNormal="50" zoomScalePageLayoutView="7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37" sqref="D37"/>
    </sheetView>
  </sheetViews>
  <sheetFormatPr defaultColWidth="8.85546875" defaultRowHeight="15"/>
  <cols>
    <col min="1" max="1" width="8.85546875" style="1"/>
    <col min="2" max="3" width="35.42578125" style="1" customWidth="1"/>
    <col min="4" max="4" width="9.85546875" style="1" customWidth="1"/>
    <col min="5" max="5" width="11.28515625" style="1" customWidth="1"/>
    <col min="6" max="6" width="10.7109375" style="2" customWidth="1"/>
    <col min="7" max="9" width="9.85546875" style="2" customWidth="1"/>
    <col min="10" max="10" width="11.28515625" style="1" customWidth="1"/>
    <col min="11" max="11" width="10.42578125" style="1" customWidth="1"/>
    <col min="12" max="12" width="10.7109375" style="1" bestFit="1" customWidth="1"/>
    <col min="13" max="13" width="8.85546875" style="1"/>
    <col min="14" max="14" width="14.28515625" style="1" customWidth="1"/>
    <col min="15" max="15" width="8.85546875" style="1"/>
    <col min="16" max="16" width="11.140625" style="1" customWidth="1"/>
    <col min="17" max="16384" width="8.85546875" style="1"/>
  </cols>
  <sheetData>
    <row r="1" spans="1:21" ht="48" customHeight="1">
      <c r="A1" s="275" t="s">
        <v>101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</row>
    <row r="2" spans="1:21" ht="5.25" customHeight="1"/>
    <row r="3" spans="1:21" ht="19.5" customHeight="1">
      <c r="A3" s="276" t="s">
        <v>12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</row>
    <row r="4" spans="1:21" ht="15.75" customHeight="1" thickBo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s="2" customFormat="1" ht="30" customHeight="1">
      <c r="A5" s="277" t="s">
        <v>2</v>
      </c>
      <c r="B5" s="279" t="s">
        <v>1</v>
      </c>
      <c r="C5" s="281" t="s">
        <v>13</v>
      </c>
      <c r="D5" s="283" t="s">
        <v>14</v>
      </c>
      <c r="E5" s="285" t="s">
        <v>15</v>
      </c>
      <c r="F5" s="285" t="s">
        <v>16</v>
      </c>
      <c r="G5" s="287" t="s">
        <v>17</v>
      </c>
      <c r="H5" s="283"/>
      <c r="I5" s="283"/>
      <c r="J5" s="288"/>
      <c r="K5" s="288"/>
      <c r="L5" s="289"/>
    </row>
    <row r="6" spans="1:21" s="2" customFormat="1" ht="30" customHeight="1" thickBot="1">
      <c r="A6" s="278"/>
      <c r="B6" s="280"/>
      <c r="C6" s="282"/>
      <c r="D6" s="284"/>
      <c r="E6" s="286"/>
      <c r="F6" s="286"/>
      <c r="G6" s="78" t="s">
        <v>18</v>
      </c>
      <c r="H6" s="79" t="s">
        <v>6</v>
      </c>
      <c r="I6" s="79" t="s">
        <v>19</v>
      </c>
      <c r="J6" s="77" t="s">
        <v>20</v>
      </c>
      <c r="K6" s="80" t="s">
        <v>21</v>
      </c>
      <c r="L6" s="63" t="s">
        <v>7</v>
      </c>
      <c r="N6" s="52">
        <v>82.5</v>
      </c>
      <c r="O6" s="52">
        <v>85</v>
      </c>
      <c r="P6" s="52">
        <v>87.5</v>
      </c>
      <c r="Q6" s="52">
        <v>90</v>
      </c>
      <c r="R6" s="52">
        <v>92.5</v>
      </c>
      <c r="S6" s="52">
        <v>95</v>
      </c>
      <c r="T6" s="52">
        <v>97.5</v>
      </c>
      <c r="U6" s="52">
        <v>100</v>
      </c>
    </row>
    <row r="7" spans="1:21" s="3" customFormat="1" ht="30" customHeight="1">
      <c r="A7" s="266">
        <v>1</v>
      </c>
      <c r="B7" s="292" t="s">
        <v>117</v>
      </c>
      <c r="C7" s="68" t="s">
        <v>39</v>
      </c>
      <c r="D7" s="20" t="s">
        <v>60</v>
      </c>
      <c r="E7" s="56"/>
      <c r="F7" s="21"/>
      <c r="G7" s="22">
        <v>3</v>
      </c>
      <c r="H7" s="23">
        <v>40.74</v>
      </c>
      <c r="I7" s="22"/>
      <c r="J7" s="112">
        <f>H7-I7</f>
        <v>40.74</v>
      </c>
      <c r="K7" s="269">
        <f>AVERAGE(J7:J8)</f>
        <v>41.09</v>
      </c>
      <c r="L7" s="272">
        <f>RANK(K7,K7:K36,1)</f>
        <v>2</v>
      </c>
      <c r="M7" s="53" t="s">
        <v>37</v>
      </c>
      <c r="N7" s="55">
        <v>0.05</v>
      </c>
      <c r="O7" s="55">
        <v>0.1</v>
      </c>
      <c r="P7" s="55">
        <v>0.15</v>
      </c>
      <c r="Q7" s="55">
        <v>0.2</v>
      </c>
      <c r="R7" s="55">
        <v>0.25</v>
      </c>
      <c r="S7" s="55">
        <v>0.3</v>
      </c>
      <c r="T7" s="55">
        <v>0.35</v>
      </c>
      <c r="U7" s="55">
        <f>N7*8</f>
        <v>0.4</v>
      </c>
    </row>
    <row r="8" spans="1:21" s="3" customFormat="1" ht="30" customHeight="1" thickBot="1">
      <c r="A8" s="290"/>
      <c r="B8" s="293"/>
      <c r="C8" s="74" t="s">
        <v>52</v>
      </c>
      <c r="D8" s="29" t="s">
        <v>59</v>
      </c>
      <c r="E8" s="65">
        <v>90.3</v>
      </c>
      <c r="F8" s="75">
        <v>18</v>
      </c>
      <c r="G8" s="48">
        <v>2</v>
      </c>
      <c r="H8" s="76">
        <v>41.64</v>
      </c>
      <c r="I8" s="48">
        <v>0.2</v>
      </c>
      <c r="J8" s="25">
        <f t="shared" ref="J8:J31" si="0">H8-I8</f>
        <v>41.44</v>
      </c>
      <c r="K8" s="270"/>
      <c r="L8" s="273"/>
      <c r="M8" s="54">
        <v>1</v>
      </c>
      <c r="N8" s="55">
        <v>4.5</v>
      </c>
      <c r="O8" s="55">
        <f>N8*2</f>
        <v>9</v>
      </c>
      <c r="P8" s="55">
        <f>N8*3</f>
        <v>13.5</v>
      </c>
      <c r="Q8" s="55">
        <f>N8*4</f>
        <v>18</v>
      </c>
      <c r="R8" s="55">
        <f>N8*5</f>
        <v>22.5</v>
      </c>
      <c r="S8" s="55">
        <f>N8*6</f>
        <v>27</v>
      </c>
      <c r="T8" s="55">
        <f>N8*7</f>
        <v>31.5</v>
      </c>
      <c r="U8" s="55">
        <f>N8*8</f>
        <v>36</v>
      </c>
    </row>
    <row r="9" spans="1:21" s="3" customFormat="1" ht="30" hidden="1" customHeight="1" thickBot="1">
      <c r="A9" s="291"/>
      <c r="B9" s="294"/>
      <c r="C9" s="82"/>
      <c r="D9" s="44"/>
      <c r="E9" s="110"/>
      <c r="F9" s="83"/>
      <c r="G9" s="59"/>
      <c r="H9" s="84"/>
      <c r="I9" s="59"/>
      <c r="J9" s="85">
        <f t="shared" si="0"/>
        <v>0</v>
      </c>
      <c r="K9" s="271"/>
      <c r="L9" s="274"/>
      <c r="M9" s="54">
        <v>2</v>
      </c>
      <c r="N9" s="55">
        <v>9</v>
      </c>
      <c r="O9" s="55">
        <f>N9*2</f>
        <v>18</v>
      </c>
      <c r="P9" s="55">
        <f>N9*3</f>
        <v>27</v>
      </c>
      <c r="Q9" s="55">
        <f>N9*4</f>
        <v>36</v>
      </c>
      <c r="R9" s="55">
        <f>N9*5</f>
        <v>45</v>
      </c>
      <c r="S9" s="55">
        <f>N9*6</f>
        <v>54</v>
      </c>
      <c r="T9" s="55">
        <f>N9*7</f>
        <v>63</v>
      </c>
      <c r="U9" s="55">
        <f>N9*8</f>
        <v>72</v>
      </c>
    </row>
    <row r="10" spans="1:21" s="3" customFormat="1" ht="30" customHeight="1">
      <c r="A10" s="295">
        <v>2</v>
      </c>
      <c r="B10" s="266" t="s">
        <v>122</v>
      </c>
      <c r="C10" s="88" t="s">
        <v>55</v>
      </c>
      <c r="D10" s="20" t="s">
        <v>57</v>
      </c>
      <c r="E10" s="81">
        <v>85.6</v>
      </c>
      <c r="F10" s="21">
        <v>9</v>
      </c>
      <c r="G10" s="22">
        <v>4</v>
      </c>
      <c r="H10" s="23">
        <v>41.39</v>
      </c>
      <c r="I10" s="22">
        <v>0.1</v>
      </c>
      <c r="J10" s="81">
        <f t="shared" si="0"/>
        <v>41.29</v>
      </c>
      <c r="K10" s="269">
        <f>AVERAGE(J10:J11)</f>
        <v>41.22</v>
      </c>
      <c r="L10" s="298">
        <f>RANK(K10,K7:K36,1)</f>
        <v>4</v>
      </c>
    </row>
    <row r="11" spans="1:21" s="3" customFormat="1" ht="30" customHeight="1" thickBot="1">
      <c r="A11" s="296"/>
      <c r="B11" s="290"/>
      <c r="C11" s="70" t="s">
        <v>49</v>
      </c>
      <c r="D11" s="29" t="s">
        <v>53</v>
      </c>
      <c r="E11" s="30">
        <v>70.3</v>
      </c>
      <c r="F11" s="26"/>
      <c r="G11" s="27">
        <v>5</v>
      </c>
      <c r="H11" s="28">
        <v>41.15</v>
      </c>
      <c r="I11" s="27"/>
      <c r="J11" s="25">
        <f t="shared" si="0"/>
        <v>41.15</v>
      </c>
      <c r="K11" s="270"/>
      <c r="L11" s="299"/>
    </row>
    <row r="12" spans="1:21" s="3" customFormat="1" ht="30" hidden="1" customHeight="1" thickBot="1">
      <c r="A12" s="297"/>
      <c r="B12" s="268"/>
      <c r="C12" s="73"/>
      <c r="D12" s="44"/>
      <c r="E12" s="90"/>
      <c r="F12" s="83"/>
      <c r="G12" s="59"/>
      <c r="H12" s="84"/>
      <c r="I12" s="59"/>
      <c r="J12" s="85">
        <f t="shared" si="0"/>
        <v>0</v>
      </c>
      <c r="K12" s="271"/>
      <c r="L12" s="300"/>
      <c r="P12" s="51"/>
      <c r="Q12" s="51"/>
    </row>
    <row r="13" spans="1:21" s="3" customFormat="1" ht="30" customHeight="1">
      <c r="A13" s="295">
        <v>3</v>
      </c>
      <c r="B13" s="266" t="s">
        <v>118</v>
      </c>
      <c r="C13" s="88" t="s">
        <v>120</v>
      </c>
      <c r="D13" s="20" t="s">
        <v>61</v>
      </c>
      <c r="E13" s="89">
        <v>77.900000000000006</v>
      </c>
      <c r="F13" s="21"/>
      <c r="G13" s="22">
        <v>5</v>
      </c>
      <c r="H13" s="23">
        <v>41.13</v>
      </c>
      <c r="I13" s="22"/>
      <c r="J13" s="81">
        <f t="shared" si="0"/>
        <v>41.13</v>
      </c>
      <c r="K13" s="269">
        <f t="shared" ref="K13" si="1">AVERAGE(J13:J14)</f>
        <v>41.144999999999996</v>
      </c>
      <c r="L13" s="272">
        <f>RANK(K13,K7:K36,1)</f>
        <v>3</v>
      </c>
      <c r="P13" s="51"/>
      <c r="Q13" s="51"/>
    </row>
    <row r="14" spans="1:21" s="3" customFormat="1" ht="30" customHeight="1" thickBot="1">
      <c r="A14" s="301"/>
      <c r="B14" s="267"/>
      <c r="C14" s="71" t="s">
        <v>119</v>
      </c>
      <c r="D14" s="24" t="s">
        <v>63</v>
      </c>
      <c r="E14" s="31">
        <v>71.099999999999994</v>
      </c>
      <c r="F14" s="26"/>
      <c r="G14" s="27">
        <v>6</v>
      </c>
      <c r="H14" s="28">
        <v>41.16</v>
      </c>
      <c r="I14" s="27"/>
      <c r="J14" s="25">
        <f t="shared" si="0"/>
        <v>41.16</v>
      </c>
      <c r="K14" s="270"/>
      <c r="L14" s="273"/>
      <c r="P14" s="51"/>
      <c r="Q14" s="51"/>
    </row>
    <row r="15" spans="1:21" s="3" customFormat="1" ht="30" hidden="1" customHeight="1" thickBot="1">
      <c r="A15" s="297"/>
      <c r="B15" s="268"/>
      <c r="C15" s="73"/>
      <c r="D15" s="44"/>
      <c r="E15" s="90"/>
      <c r="F15" s="83"/>
      <c r="G15" s="59"/>
      <c r="H15" s="84"/>
      <c r="I15" s="59"/>
      <c r="J15" s="85">
        <f t="shared" si="0"/>
        <v>0</v>
      </c>
      <c r="K15" s="271"/>
      <c r="L15" s="274"/>
      <c r="N15" s="51"/>
      <c r="O15" s="51"/>
      <c r="P15" s="51"/>
      <c r="Q15" s="51"/>
    </row>
    <row r="16" spans="1:21" s="3" customFormat="1" ht="30" customHeight="1">
      <c r="A16" s="266">
        <v>4</v>
      </c>
      <c r="B16" s="266" t="s">
        <v>108</v>
      </c>
      <c r="C16" s="88" t="s">
        <v>107</v>
      </c>
      <c r="D16" s="20" t="s">
        <v>50</v>
      </c>
      <c r="E16" s="89">
        <v>77.599999999999994</v>
      </c>
      <c r="F16" s="118"/>
      <c r="G16" s="22">
        <v>6</v>
      </c>
      <c r="H16" s="23">
        <v>40.86</v>
      </c>
      <c r="I16" s="22"/>
      <c r="J16" s="81">
        <f t="shared" si="0"/>
        <v>40.86</v>
      </c>
      <c r="K16" s="269">
        <f t="shared" ref="K16" si="2">AVERAGE(J16:J17)</f>
        <v>41.084999999999994</v>
      </c>
      <c r="L16" s="272">
        <f>RANK(K16,K7:K36,1)</f>
        <v>1</v>
      </c>
      <c r="N16" s="51"/>
      <c r="O16" s="51"/>
      <c r="P16" s="51"/>
      <c r="Q16" s="51"/>
    </row>
    <row r="17" spans="1:17" s="3" customFormat="1" ht="30" customHeight="1" thickBot="1">
      <c r="A17" s="290"/>
      <c r="B17" s="290"/>
      <c r="C17" s="70" t="s">
        <v>106</v>
      </c>
      <c r="D17" s="29" t="s">
        <v>51</v>
      </c>
      <c r="E17" s="32">
        <v>85.3</v>
      </c>
      <c r="F17" s="75">
        <v>9</v>
      </c>
      <c r="G17" s="27">
        <v>7</v>
      </c>
      <c r="H17" s="28">
        <v>41.41</v>
      </c>
      <c r="I17" s="27">
        <v>0.1</v>
      </c>
      <c r="J17" s="25">
        <f t="shared" si="0"/>
        <v>41.309999999999995</v>
      </c>
      <c r="K17" s="270"/>
      <c r="L17" s="273"/>
      <c r="N17" s="51"/>
      <c r="O17" s="51"/>
      <c r="P17" s="51"/>
      <c r="Q17" s="51"/>
    </row>
    <row r="18" spans="1:17" s="3" customFormat="1" ht="30" hidden="1" customHeight="1" thickBot="1">
      <c r="A18" s="268"/>
      <c r="B18" s="268"/>
      <c r="C18" s="73"/>
      <c r="D18" s="44"/>
      <c r="E18" s="90"/>
      <c r="F18" s="119"/>
      <c r="G18" s="59"/>
      <c r="H18" s="84"/>
      <c r="I18" s="59"/>
      <c r="J18" s="85">
        <f t="shared" si="0"/>
        <v>0</v>
      </c>
      <c r="K18" s="271"/>
      <c r="L18" s="274"/>
      <c r="N18" s="51"/>
      <c r="O18" s="51"/>
      <c r="P18" s="51"/>
      <c r="Q18" s="51"/>
    </row>
    <row r="19" spans="1:17" s="3" customFormat="1" ht="30" customHeight="1">
      <c r="A19" s="266">
        <v>5</v>
      </c>
      <c r="B19" s="266" t="s">
        <v>102</v>
      </c>
      <c r="C19" s="88" t="s">
        <v>103</v>
      </c>
      <c r="D19" s="20" t="s">
        <v>67</v>
      </c>
      <c r="E19" s="81">
        <v>76.7</v>
      </c>
      <c r="F19" s="21"/>
      <c r="G19" s="22">
        <v>9</v>
      </c>
      <c r="H19" s="23">
        <v>41.26</v>
      </c>
      <c r="I19" s="22"/>
      <c r="J19" s="81">
        <f t="shared" si="0"/>
        <v>41.26</v>
      </c>
      <c r="K19" s="269">
        <f>AVERAGE(J19:J20)</f>
        <v>41.29</v>
      </c>
      <c r="L19" s="272">
        <f>RANK(K19,K7:K36,1)</f>
        <v>5</v>
      </c>
      <c r="N19" s="51"/>
      <c r="O19" s="51"/>
      <c r="P19" s="51"/>
      <c r="Q19" s="51"/>
    </row>
    <row r="20" spans="1:17" s="3" customFormat="1" ht="30" customHeight="1" thickBot="1">
      <c r="A20" s="290"/>
      <c r="B20" s="267"/>
      <c r="C20" s="71" t="s">
        <v>68</v>
      </c>
      <c r="D20" s="24" t="s">
        <v>66</v>
      </c>
      <c r="E20" s="25">
        <v>80</v>
      </c>
      <c r="F20" s="26"/>
      <c r="G20" s="27">
        <v>8</v>
      </c>
      <c r="H20" s="28">
        <v>41.32</v>
      </c>
      <c r="I20" s="27"/>
      <c r="J20" s="25">
        <f t="shared" si="0"/>
        <v>41.32</v>
      </c>
      <c r="K20" s="270"/>
      <c r="L20" s="273"/>
      <c r="N20" s="51"/>
      <c r="O20" s="51"/>
      <c r="P20" s="51"/>
      <c r="Q20" s="51"/>
    </row>
    <row r="21" spans="1:17" s="3" customFormat="1" ht="30" hidden="1" customHeight="1" thickBot="1">
      <c r="A21" s="268"/>
      <c r="B21" s="268"/>
      <c r="C21" s="73"/>
      <c r="D21" s="44"/>
      <c r="E21" s="85"/>
      <c r="F21" s="83"/>
      <c r="G21" s="59"/>
      <c r="H21" s="84"/>
      <c r="I21" s="59"/>
      <c r="J21" s="85">
        <f t="shared" si="0"/>
        <v>0</v>
      </c>
      <c r="K21" s="271"/>
      <c r="L21" s="274"/>
      <c r="N21" s="60"/>
      <c r="O21" s="1"/>
      <c r="P21" s="51"/>
      <c r="Q21" s="51"/>
    </row>
    <row r="22" spans="1:17" ht="29.25" customHeight="1">
      <c r="A22" s="266">
        <v>6</v>
      </c>
      <c r="B22" s="295" t="s">
        <v>104</v>
      </c>
      <c r="C22" s="120" t="s">
        <v>42</v>
      </c>
      <c r="D22" s="92" t="s">
        <v>69</v>
      </c>
      <c r="E22" s="92" t="s">
        <v>131</v>
      </c>
      <c r="F22" s="93"/>
      <c r="G22" s="94">
        <v>10</v>
      </c>
      <c r="H22" s="95">
        <v>41.25</v>
      </c>
      <c r="I22" s="22"/>
      <c r="J22" s="81">
        <f t="shared" si="0"/>
        <v>41.25</v>
      </c>
      <c r="K22" s="269">
        <f t="shared" ref="K22" si="3">AVERAGE(J22:J23)</f>
        <v>41.480000000000004</v>
      </c>
      <c r="L22" s="272">
        <f>RANK(K22,K7:K36,1)</f>
        <v>7</v>
      </c>
      <c r="M22" s="3"/>
      <c r="P22" s="38"/>
    </row>
    <row r="23" spans="1:17" ht="29.25" customHeight="1" thickBot="1">
      <c r="A23" s="267"/>
      <c r="B23" s="296"/>
      <c r="C23" s="121" t="s">
        <v>105</v>
      </c>
      <c r="D23" s="37" t="s">
        <v>70</v>
      </c>
      <c r="E23" s="37" t="s">
        <v>116</v>
      </c>
      <c r="F23" s="34"/>
      <c r="G23" s="35">
        <v>9</v>
      </c>
      <c r="H23" s="36">
        <v>41.71</v>
      </c>
      <c r="I23" s="27"/>
      <c r="J23" s="25">
        <f t="shared" si="0"/>
        <v>41.71</v>
      </c>
      <c r="K23" s="270"/>
      <c r="L23" s="273"/>
      <c r="M23" s="3"/>
      <c r="P23" s="38"/>
    </row>
    <row r="24" spans="1:17" ht="29.25" hidden="1" customHeight="1" thickBot="1">
      <c r="A24" s="268"/>
      <c r="B24" s="297"/>
      <c r="C24" s="122"/>
      <c r="D24" s="45"/>
      <c r="E24" s="45"/>
      <c r="F24" s="96"/>
      <c r="G24" s="46"/>
      <c r="H24" s="47"/>
      <c r="I24" s="59"/>
      <c r="J24" s="85"/>
      <c r="K24" s="271"/>
      <c r="L24" s="274"/>
      <c r="M24" s="3"/>
      <c r="P24" s="38"/>
    </row>
    <row r="25" spans="1:17" ht="29.25" hidden="1" customHeight="1" thickBot="1">
      <c r="A25" s="113"/>
      <c r="B25" s="113"/>
      <c r="C25" s="73"/>
      <c r="D25" s="44"/>
      <c r="E25" s="45"/>
      <c r="F25" s="96"/>
      <c r="G25" s="46"/>
      <c r="H25" s="47"/>
      <c r="I25" s="59"/>
      <c r="J25" s="85">
        <f t="shared" si="0"/>
        <v>0</v>
      </c>
      <c r="K25" s="114"/>
      <c r="L25" s="115"/>
      <c r="M25" s="3"/>
    </row>
    <row r="26" spans="1:17" ht="29.25" customHeight="1">
      <c r="A26" s="266">
        <v>8</v>
      </c>
      <c r="B26" s="295" t="s">
        <v>54</v>
      </c>
      <c r="C26" s="88" t="s">
        <v>40</v>
      </c>
      <c r="D26" s="20" t="s">
        <v>110</v>
      </c>
      <c r="E26" s="92" t="s">
        <v>123</v>
      </c>
      <c r="F26" s="93"/>
      <c r="G26" s="94">
        <v>13</v>
      </c>
      <c r="H26" s="95">
        <v>41.2</v>
      </c>
      <c r="I26" s="22"/>
      <c r="J26" s="81">
        <f t="shared" si="0"/>
        <v>41.2</v>
      </c>
      <c r="K26" s="269">
        <f t="shared" ref="K26" si="4">AVERAGE(J26:J27)</f>
        <v>41.58</v>
      </c>
      <c r="L26" s="272">
        <f>RANK(K26,K7:K36,1)</f>
        <v>8</v>
      </c>
      <c r="M26" s="3"/>
    </row>
    <row r="27" spans="1:17" ht="29.25" customHeight="1" thickBot="1">
      <c r="A27" s="290"/>
      <c r="B27" s="301"/>
      <c r="C27" s="71" t="s">
        <v>109</v>
      </c>
      <c r="D27" s="24" t="s">
        <v>111</v>
      </c>
      <c r="E27" s="33" t="s">
        <v>113</v>
      </c>
      <c r="F27" s="49"/>
      <c r="G27" s="35">
        <v>10</v>
      </c>
      <c r="H27" s="36">
        <v>41.96</v>
      </c>
      <c r="I27" s="27"/>
      <c r="J27" s="25">
        <f t="shared" si="0"/>
        <v>41.96</v>
      </c>
      <c r="K27" s="270"/>
      <c r="L27" s="273"/>
      <c r="M27" s="3"/>
    </row>
    <row r="28" spans="1:17" ht="27" hidden="1" customHeight="1" thickBot="1">
      <c r="A28" s="268"/>
      <c r="B28" s="297"/>
      <c r="C28" s="72"/>
      <c r="D28" s="39"/>
      <c r="E28" s="40"/>
      <c r="F28" s="41"/>
      <c r="G28" s="42"/>
      <c r="H28" s="43"/>
      <c r="I28" s="86"/>
      <c r="J28" s="85">
        <f t="shared" si="0"/>
        <v>0</v>
      </c>
      <c r="K28" s="271"/>
      <c r="L28" s="305"/>
      <c r="M28" s="3"/>
    </row>
    <row r="29" spans="1:17" ht="35.25" customHeight="1">
      <c r="A29" s="295">
        <v>9</v>
      </c>
      <c r="B29" s="302" t="s">
        <v>71</v>
      </c>
      <c r="C29" s="68" t="s">
        <v>46</v>
      </c>
      <c r="D29" s="20" t="s">
        <v>65</v>
      </c>
      <c r="E29" s="56">
        <v>74</v>
      </c>
      <c r="F29" s="61"/>
      <c r="G29" s="57">
        <v>33</v>
      </c>
      <c r="H29" s="58">
        <v>41.56</v>
      </c>
      <c r="I29" s="22"/>
      <c r="J29" s="81">
        <f t="shared" si="0"/>
        <v>41.56</v>
      </c>
      <c r="K29" s="269">
        <f t="shared" ref="K29" si="5">AVERAGE(J29:J30)</f>
        <v>41.370000000000005</v>
      </c>
      <c r="L29" s="272">
        <f>RANK(K29,K7:K36,1)</f>
        <v>6</v>
      </c>
      <c r="M29" s="3"/>
    </row>
    <row r="30" spans="1:17" ht="35.25" customHeight="1" thickBot="1">
      <c r="A30" s="301"/>
      <c r="B30" s="303"/>
      <c r="C30" s="69" t="s">
        <v>112</v>
      </c>
      <c r="D30" s="24" t="s">
        <v>64</v>
      </c>
      <c r="E30" s="66">
        <v>74</v>
      </c>
      <c r="F30" s="62"/>
      <c r="G30" s="67">
        <v>69</v>
      </c>
      <c r="H30" s="52">
        <v>41.18</v>
      </c>
      <c r="I30" s="27"/>
      <c r="J30" s="25">
        <f t="shared" si="0"/>
        <v>41.18</v>
      </c>
      <c r="K30" s="270"/>
      <c r="L30" s="273"/>
      <c r="M30" s="3"/>
    </row>
    <row r="31" spans="1:17" ht="33.75" hidden="1" customHeight="1" thickBot="1">
      <c r="A31" s="297"/>
      <c r="B31" s="304"/>
      <c r="C31" s="82"/>
      <c r="D31" s="44"/>
      <c r="E31" s="102"/>
      <c r="F31" s="103"/>
      <c r="G31" s="104"/>
      <c r="H31" s="102"/>
      <c r="I31" s="59"/>
      <c r="J31" s="85">
        <f t="shared" si="0"/>
        <v>0</v>
      </c>
      <c r="K31" s="271"/>
      <c r="L31" s="274"/>
      <c r="M31" s="3"/>
    </row>
    <row r="32" spans="1:17" ht="29.25" hidden="1" customHeight="1" thickBot="1">
      <c r="A32" s="125"/>
      <c r="B32" s="116"/>
      <c r="C32" s="72"/>
      <c r="D32" s="39"/>
      <c r="E32" s="40"/>
      <c r="F32" s="91"/>
      <c r="G32" s="42"/>
      <c r="H32" s="43"/>
      <c r="I32" s="86"/>
      <c r="J32" s="87">
        <f t="shared" ref="J32:J35" si="6">H32-I32</f>
        <v>0</v>
      </c>
      <c r="K32" s="126"/>
      <c r="L32" s="117"/>
      <c r="M32" s="3"/>
    </row>
    <row r="33" spans="1:13" ht="29.25" customHeight="1">
      <c r="A33" s="266">
        <v>12</v>
      </c>
      <c r="B33" s="266" t="s">
        <v>114</v>
      </c>
      <c r="C33" s="88" t="s">
        <v>43</v>
      </c>
      <c r="D33" s="20" t="s">
        <v>132</v>
      </c>
      <c r="E33" s="92" t="s">
        <v>115</v>
      </c>
      <c r="F33" s="93">
        <v>9</v>
      </c>
      <c r="G33" s="94">
        <v>2</v>
      </c>
      <c r="H33" s="95">
        <v>42.06</v>
      </c>
      <c r="I33" s="22">
        <v>0.1</v>
      </c>
      <c r="J33" s="81">
        <f t="shared" si="6"/>
        <v>41.96</v>
      </c>
      <c r="K33" s="269">
        <f t="shared" ref="K33" si="7">AVERAGE(J33:J34)</f>
        <v>42.034999999999997</v>
      </c>
      <c r="L33" s="272">
        <f>RANK(K33,K7:K36,1)</f>
        <v>9</v>
      </c>
      <c r="M33" s="3"/>
    </row>
    <row r="34" spans="1:13" ht="29.25" customHeight="1">
      <c r="A34" s="267"/>
      <c r="B34" s="267"/>
      <c r="C34" s="71" t="s">
        <v>62</v>
      </c>
      <c r="D34" s="24" t="s">
        <v>133</v>
      </c>
      <c r="E34" s="33" t="s">
        <v>121</v>
      </c>
      <c r="F34" s="49"/>
      <c r="G34" s="35">
        <v>1</v>
      </c>
      <c r="H34" s="36">
        <v>42.11</v>
      </c>
      <c r="I34" s="27"/>
      <c r="J34" s="25">
        <f t="shared" si="6"/>
        <v>42.11</v>
      </c>
      <c r="K34" s="270"/>
      <c r="L34" s="273"/>
      <c r="M34" s="3"/>
    </row>
    <row r="35" spans="1:13" ht="27" hidden="1" customHeight="1" thickBot="1">
      <c r="A35" s="268"/>
      <c r="B35" s="268"/>
      <c r="C35" s="73"/>
      <c r="D35" s="44"/>
      <c r="E35" s="45"/>
      <c r="F35" s="111"/>
      <c r="G35" s="46"/>
      <c r="H35" s="47"/>
      <c r="I35" s="59"/>
      <c r="J35" s="85">
        <f t="shared" si="6"/>
        <v>0</v>
      </c>
      <c r="K35" s="271"/>
      <c r="L35" s="274"/>
      <c r="M35" s="3"/>
    </row>
    <row r="36" spans="1:13" ht="21.75" hidden="1" customHeight="1" thickBot="1">
      <c r="A36" s="127"/>
      <c r="B36" s="127"/>
      <c r="C36" s="128"/>
      <c r="D36" s="129"/>
      <c r="E36" s="130"/>
      <c r="F36" s="111"/>
      <c r="G36" s="131"/>
      <c r="H36" s="132"/>
      <c r="I36" s="133"/>
      <c r="J36" s="134">
        <f t="shared" ref="J36" si="8">H36-I36</f>
        <v>0</v>
      </c>
      <c r="K36" s="135"/>
      <c r="L36" s="136"/>
    </row>
  </sheetData>
  <mergeCells count="45">
    <mergeCell ref="A29:A31"/>
    <mergeCell ref="B29:B31"/>
    <mergeCell ref="K29:K31"/>
    <mergeCell ref="L29:L31"/>
    <mergeCell ref="A26:A28"/>
    <mergeCell ref="B26:B28"/>
    <mergeCell ref="K26:K28"/>
    <mergeCell ref="L26:L28"/>
    <mergeCell ref="A19:A21"/>
    <mergeCell ref="B19:B21"/>
    <mergeCell ref="K19:K21"/>
    <mergeCell ref="L19:L21"/>
    <mergeCell ref="A22:A24"/>
    <mergeCell ref="B22:B24"/>
    <mergeCell ref="K22:K24"/>
    <mergeCell ref="L22:L24"/>
    <mergeCell ref="A13:A15"/>
    <mergeCell ref="B13:B15"/>
    <mergeCell ref="K13:K15"/>
    <mergeCell ref="L13:L15"/>
    <mergeCell ref="A16:A18"/>
    <mergeCell ref="B16:B18"/>
    <mergeCell ref="K16:K18"/>
    <mergeCell ref="L16:L18"/>
    <mergeCell ref="L7:L9"/>
    <mergeCell ref="A10:A12"/>
    <mergeCell ref="B10:B12"/>
    <mergeCell ref="K10:K12"/>
    <mergeCell ref="L10:L12"/>
    <mergeCell ref="A33:A35"/>
    <mergeCell ref="B33:B35"/>
    <mergeCell ref="K33:K35"/>
    <mergeCell ref="L33:L35"/>
    <mergeCell ref="A1:L1"/>
    <mergeCell ref="A3:L3"/>
    <mergeCell ref="A5:A6"/>
    <mergeCell ref="B5:B6"/>
    <mergeCell ref="C5:C6"/>
    <mergeCell ref="D5:D6"/>
    <mergeCell ref="E5:E6"/>
    <mergeCell ref="F5:F6"/>
    <mergeCell ref="G5:L5"/>
    <mergeCell ref="A7:A9"/>
    <mergeCell ref="B7:B9"/>
    <mergeCell ref="K7:K9"/>
  </mergeCells>
  <phoneticPr fontId="28" type="noConversion"/>
  <pageMargins left="0.31496062992125984" right="0.31496062992125984" top="0.15748031496062992" bottom="0.11811023622047245" header="0.31496062992125984" footer="0.31496062992125984"/>
  <pageSetup paperSize="9" scale="54" orientation="landscape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2:P82"/>
  <sheetViews>
    <sheetView topLeftCell="A10" zoomScale="90" zoomScaleNormal="90" workbookViewId="0">
      <selection activeCell="A2" sqref="A2:L2"/>
    </sheetView>
  </sheetViews>
  <sheetFormatPr defaultColWidth="8.85546875" defaultRowHeight="15"/>
  <cols>
    <col min="1" max="1" width="8.7109375" style="137" customWidth="1"/>
    <col min="2" max="2" width="17.28515625" style="137" customWidth="1"/>
    <col min="3" max="3" width="9.42578125" style="137" customWidth="1"/>
    <col min="4" max="6" width="9.42578125" style="138" customWidth="1"/>
    <col min="7" max="7" width="11.28515625" style="138" customWidth="1"/>
    <col min="8" max="8" width="12.85546875" style="138" customWidth="1"/>
    <col min="9" max="9" width="13" style="138" customWidth="1"/>
    <col min="10" max="10" width="12.7109375" style="138" customWidth="1"/>
    <col min="11" max="11" width="12" style="138" customWidth="1"/>
    <col min="12" max="12" width="15.85546875" style="138" customWidth="1"/>
    <col min="13" max="13" width="11.42578125" style="137" customWidth="1"/>
    <col min="14" max="14" width="10.7109375" style="137" customWidth="1"/>
    <col min="15" max="16384" width="8.85546875" style="137"/>
  </cols>
  <sheetData>
    <row r="2" spans="1:16" ht="18.75">
      <c r="A2" s="306" t="s">
        <v>181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</row>
    <row r="3" spans="1:16" ht="7.5" customHeight="1" thickBot="1"/>
    <row r="4" spans="1:16" ht="18" thickBot="1">
      <c r="A4" s="307" t="s">
        <v>126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9"/>
    </row>
    <row r="5" spans="1:16" ht="7.5" customHeight="1" thickBot="1"/>
    <row r="6" spans="1:16" s="138" customFormat="1" ht="20.25" customHeight="1">
      <c r="A6" s="310" t="s">
        <v>22</v>
      </c>
      <c r="B6" s="312" t="s">
        <v>13</v>
      </c>
      <c r="C6" s="314" t="s">
        <v>18</v>
      </c>
      <c r="D6" s="316" t="s">
        <v>23</v>
      </c>
      <c r="E6" s="318" t="s">
        <v>24</v>
      </c>
      <c r="F6" s="320" t="s">
        <v>25</v>
      </c>
      <c r="G6" s="321"/>
      <c r="H6" s="321"/>
      <c r="I6" s="322"/>
      <c r="J6" s="323" t="s">
        <v>26</v>
      </c>
      <c r="K6" s="325" t="s">
        <v>27</v>
      </c>
      <c r="L6" s="326"/>
      <c r="M6" s="139"/>
      <c r="N6" s="140"/>
    </row>
    <row r="7" spans="1:16" s="138" customFormat="1" ht="27.75" customHeight="1" thickBot="1">
      <c r="A7" s="311"/>
      <c r="B7" s="313"/>
      <c r="C7" s="315"/>
      <c r="D7" s="317"/>
      <c r="E7" s="319"/>
      <c r="F7" s="141" t="s">
        <v>28</v>
      </c>
      <c r="G7" s="142" t="s">
        <v>29</v>
      </c>
      <c r="H7" s="142" t="s">
        <v>30</v>
      </c>
      <c r="I7" s="143" t="s">
        <v>31</v>
      </c>
      <c r="J7" s="324"/>
      <c r="K7" s="144" t="s">
        <v>32</v>
      </c>
      <c r="L7" s="145" t="s">
        <v>33</v>
      </c>
      <c r="M7" s="146" t="s">
        <v>34</v>
      </c>
      <c r="N7" s="147" t="s">
        <v>35</v>
      </c>
    </row>
    <row r="8" spans="1:16" s="151" customFormat="1" ht="30" customHeight="1" thickBot="1">
      <c r="A8" s="223">
        <v>1</v>
      </c>
      <c r="B8" s="224" t="s">
        <v>56</v>
      </c>
      <c r="C8" s="148" t="s">
        <v>83</v>
      </c>
      <c r="D8" s="225">
        <f>COUNTA(C19:C83)+1</f>
        <v>46</v>
      </c>
      <c r="E8" s="226">
        <f>COUNTA(C19:C83)+1</f>
        <v>46</v>
      </c>
      <c r="F8" s="165">
        <f>MIN(C19:C82)</f>
        <v>40.75</v>
      </c>
      <c r="G8" s="241">
        <f>AVERAGE(C19:C85)</f>
        <v>41.020666666666671</v>
      </c>
      <c r="H8" s="150">
        <v>7</v>
      </c>
      <c r="I8" s="228">
        <f>G8-F8</f>
        <v>0.27066666666667061</v>
      </c>
      <c r="J8" s="229">
        <v>2.1388888888888888E-2</v>
      </c>
      <c r="K8" s="246">
        <f>J8</f>
        <v>2.1388888888888888E-2</v>
      </c>
      <c r="L8" s="231">
        <f>K8</f>
        <v>2.1388888888888888E-2</v>
      </c>
      <c r="M8" s="232" t="s">
        <v>77</v>
      </c>
      <c r="N8" s="233" t="s">
        <v>178</v>
      </c>
      <c r="O8" s="169" t="s">
        <v>179</v>
      </c>
      <c r="P8" s="170"/>
    </row>
    <row r="9" spans="1:16" s="151" customFormat="1" ht="30" customHeight="1">
      <c r="A9" s="155">
        <v>2</v>
      </c>
      <c r="B9" s="234" t="s">
        <v>177</v>
      </c>
      <c r="C9" s="156" t="s">
        <v>44</v>
      </c>
      <c r="D9" s="152">
        <f>COUNTA(D19:D83)+D8+1</f>
        <v>109</v>
      </c>
      <c r="E9" s="157">
        <f>COUNTA(D19:D83)+1</f>
        <v>63</v>
      </c>
      <c r="F9" s="244">
        <f>MIN(D19:D82)</f>
        <v>41.15</v>
      </c>
      <c r="G9" s="159">
        <f>AVERAGE(D19:D84)</f>
        <v>41.508387096774186</v>
      </c>
      <c r="H9" s="160">
        <v>1</v>
      </c>
      <c r="I9" s="154">
        <f>G9-F9</f>
        <v>0.35838709677418734</v>
      </c>
      <c r="J9" s="161">
        <v>5.275462962962963E-2</v>
      </c>
      <c r="K9" s="245">
        <f>J9-J8</f>
        <v>3.1365740740740743E-2</v>
      </c>
      <c r="L9" s="163">
        <f>K9</f>
        <v>3.1365740740740743E-2</v>
      </c>
      <c r="M9" s="164" t="s">
        <v>153</v>
      </c>
      <c r="N9" s="168" t="s">
        <v>83</v>
      </c>
      <c r="O9" s="169" t="s">
        <v>47</v>
      </c>
      <c r="P9" s="170"/>
    </row>
    <row r="10" spans="1:16" s="151" customFormat="1" ht="30" customHeight="1" thickBot="1">
      <c r="A10" s="155">
        <v>3</v>
      </c>
      <c r="B10" s="234" t="s">
        <v>56</v>
      </c>
      <c r="C10" s="156" t="s">
        <v>89</v>
      </c>
      <c r="D10" s="152">
        <f>COUNTA(E19:E83)+D9+1</f>
        <v>129</v>
      </c>
      <c r="E10" s="157">
        <f>COUNTA(E19:E83)+1</f>
        <v>20</v>
      </c>
      <c r="F10" s="153">
        <f>MIN(E19:E84)</f>
        <v>40.76</v>
      </c>
      <c r="G10" s="166">
        <f>AVERAGE(E19:E85)</f>
        <v>41.145263157894739</v>
      </c>
      <c r="H10" s="160">
        <v>0</v>
      </c>
      <c r="I10" s="154">
        <f t="shared" ref="I10:I13" si="0">G10-F10</f>
        <v>0.38526315789474097</v>
      </c>
      <c r="J10" s="161">
        <v>6.3460648148148155E-2</v>
      </c>
      <c r="K10" s="162">
        <f>J10-J9</f>
        <v>1.0706018518518524E-2</v>
      </c>
      <c r="L10" s="163">
        <f>K10+L8</f>
        <v>3.2094907407407412E-2</v>
      </c>
      <c r="M10" s="164" t="s">
        <v>158</v>
      </c>
      <c r="N10" s="168"/>
      <c r="O10" s="236"/>
      <c r="P10" s="170"/>
    </row>
    <row r="11" spans="1:16" s="151" customFormat="1" ht="30" customHeight="1" thickBot="1">
      <c r="A11" s="155">
        <v>4</v>
      </c>
      <c r="B11" s="234" t="s">
        <v>177</v>
      </c>
      <c r="C11" s="156" t="s">
        <v>79</v>
      </c>
      <c r="D11" s="152">
        <f>COUNTA(F19:F83)+D10+1</f>
        <v>178</v>
      </c>
      <c r="E11" s="157">
        <f>COUNTA(F19:F83)+1</f>
        <v>49</v>
      </c>
      <c r="F11" s="238">
        <f>MIN(F19:F84)</f>
        <v>41.12</v>
      </c>
      <c r="G11" s="166">
        <f>AVERAGE(F19:F84)</f>
        <v>41.37479166666666</v>
      </c>
      <c r="H11" s="160">
        <v>9</v>
      </c>
      <c r="I11" s="154">
        <f t="shared" si="0"/>
        <v>0.25479166666666231</v>
      </c>
      <c r="J11" s="161">
        <v>8.8067129629629634E-2</v>
      </c>
      <c r="K11" s="162">
        <f>J11-J10</f>
        <v>2.4606481481481479E-2</v>
      </c>
      <c r="L11" s="173">
        <f>K11+L9</f>
        <v>5.5972222222222222E-2</v>
      </c>
      <c r="M11" s="164" t="s">
        <v>167</v>
      </c>
      <c r="N11" s="168" t="s">
        <v>83</v>
      </c>
      <c r="O11" s="169" t="s">
        <v>180</v>
      </c>
      <c r="P11" s="170"/>
    </row>
    <row r="12" spans="1:16" s="151" customFormat="1" ht="30" customHeight="1">
      <c r="A12" s="155">
        <v>5</v>
      </c>
      <c r="B12" s="237" t="s">
        <v>56</v>
      </c>
      <c r="C12" s="171" t="s">
        <v>93</v>
      </c>
      <c r="D12" s="152">
        <f>COUNTA(G19:G83)+D11+1</f>
        <v>218</v>
      </c>
      <c r="E12" s="157">
        <f>COUNTA(G19:G83)+1</f>
        <v>40</v>
      </c>
      <c r="F12" s="167">
        <f>MIN(G19:G84)</f>
        <v>40.76</v>
      </c>
      <c r="G12" s="166">
        <f>AVERAGE(G19:G84)</f>
        <v>40.999743589743581</v>
      </c>
      <c r="H12" s="160">
        <v>4</v>
      </c>
      <c r="I12" s="154">
        <f t="shared" si="0"/>
        <v>0.23974358974358267</v>
      </c>
      <c r="J12" s="161">
        <v>0.10826388888888888</v>
      </c>
      <c r="K12" s="162">
        <f>J12-J11</f>
        <v>2.0196759259259248E-2</v>
      </c>
      <c r="L12" s="163">
        <f>K12+L10</f>
        <v>5.229166666666666E-2</v>
      </c>
      <c r="M12" s="164" t="s">
        <v>175</v>
      </c>
      <c r="N12" s="168"/>
      <c r="O12" s="174"/>
    </row>
    <row r="13" spans="1:16" s="151" customFormat="1" ht="30" customHeight="1" thickBot="1">
      <c r="A13" s="175" t="s">
        <v>36</v>
      </c>
      <c r="B13" s="239" t="s">
        <v>56</v>
      </c>
      <c r="C13" s="176" t="s">
        <v>83</v>
      </c>
      <c r="D13" s="177">
        <f>COUNTA(J19:J83)+D12</f>
        <v>218</v>
      </c>
      <c r="E13" s="178">
        <f>COUNTA(H19:H83)</f>
        <v>32</v>
      </c>
      <c r="F13" s="179">
        <f>MIN(H19:H84)</f>
        <v>40.78</v>
      </c>
      <c r="G13" s="242">
        <f>AVERAGE(H19:H84)</f>
        <v>40.9996875</v>
      </c>
      <c r="H13" s="180">
        <v>6</v>
      </c>
      <c r="I13" s="181">
        <f t="shared" si="0"/>
        <v>0.21968749999999915</v>
      </c>
      <c r="J13" s="182" t="str">
        <f>'Общие результаты'!G6</f>
        <v>3:00:02</v>
      </c>
      <c r="K13" s="183">
        <f>J13-J12</f>
        <v>1.6759259259259279E-2</v>
      </c>
      <c r="L13" s="184">
        <f>K13+L12</f>
        <v>6.9050925925925932E-2</v>
      </c>
      <c r="M13" s="185"/>
      <c r="N13" s="186"/>
      <c r="O13" s="174"/>
    </row>
    <row r="14" spans="1:16" s="151" customFormat="1" ht="30" customHeight="1">
      <c r="A14" s="187"/>
      <c r="B14" s="188"/>
      <c r="C14" s="189"/>
      <c r="D14" s="189"/>
      <c r="E14" s="189"/>
      <c r="F14" s="190">
        <f>AVERAGE(F8,F10,F12,F13)</f>
        <v>40.762499999999996</v>
      </c>
      <c r="G14" s="191">
        <f>AVERAGE(G8,G10,G12,G13)</f>
        <v>41.041340228576246</v>
      </c>
      <c r="H14" s="191" t="s">
        <v>95</v>
      </c>
      <c r="I14" s="192">
        <f>AVERAGE(I8,I10,I12,I13)</f>
        <v>0.27884022857624835</v>
      </c>
      <c r="J14" s="189"/>
      <c r="K14" s="189"/>
      <c r="L14" s="189"/>
      <c r="M14" s="193"/>
      <c r="N14" s="193"/>
    </row>
    <row r="15" spans="1:16" ht="27.75" customHeight="1">
      <c r="A15" s="194"/>
      <c r="B15" s="194"/>
      <c r="C15" s="194"/>
      <c r="D15" s="195"/>
      <c r="E15" s="196"/>
      <c r="F15" s="197">
        <f>AVERAGE(F9,F11)</f>
        <v>41.134999999999998</v>
      </c>
      <c r="G15" s="198">
        <f>AVERAGE(G9,G11)</f>
        <v>41.441589381720419</v>
      </c>
      <c r="H15" s="198" t="s">
        <v>100</v>
      </c>
      <c r="I15" s="199">
        <f>AVERAGE(I9,I11)</f>
        <v>0.30658938172042483</v>
      </c>
      <c r="J15" s="196"/>
      <c r="K15" s="196"/>
      <c r="L15" s="196"/>
      <c r="M15" s="193"/>
      <c r="N15" s="193"/>
    </row>
    <row r="16" spans="1:16" ht="30" customHeight="1" thickBot="1">
      <c r="A16" s="200"/>
      <c r="B16" s="200"/>
      <c r="C16" s="200"/>
      <c r="D16" s="196"/>
      <c r="E16" s="196"/>
      <c r="F16" s="201">
        <f>AVERAGE(F8:F13)</f>
        <v>40.886666666666663</v>
      </c>
      <c r="G16" s="202">
        <f>AVERAGE(C19:H81)</f>
        <v>41.217061224489797</v>
      </c>
      <c r="H16" s="203"/>
      <c r="I16" s="204">
        <f>AVERAGE(I8:I13)</f>
        <v>0.28808994629097384</v>
      </c>
      <c r="J16" s="196"/>
      <c r="K16" s="196"/>
      <c r="L16" s="196"/>
      <c r="M16" s="200"/>
      <c r="N16" s="200"/>
    </row>
    <row r="18" spans="2:14" ht="15.75" thickBot="1">
      <c r="C18" s="205" t="str">
        <f>B8</f>
        <v>Пикулин Паша</v>
      </c>
      <c r="D18" s="205" t="str">
        <f>B9</f>
        <v>Голубченко Саша</v>
      </c>
      <c r="E18" s="205" t="str">
        <f>B10</f>
        <v>Пикулин Паша</v>
      </c>
      <c r="F18" s="205" t="str">
        <f>B11</f>
        <v>Голубченко Саша</v>
      </c>
      <c r="G18" s="205" t="str">
        <f>B12</f>
        <v>Пикулин Паша</v>
      </c>
      <c r="H18" s="205" t="str">
        <f>B13</f>
        <v>Пикулин Паша</v>
      </c>
      <c r="I18" s="206"/>
    </row>
    <row r="19" spans="2:14">
      <c r="B19" s="137">
        <v>1</v>
      </c>
      <c r="C19" s="207">
        <v>43.22</v>
      </c>
      <c r="D19" s="208">
        <v>41.51</v>
      </c>
      <c r="E19" s="208">
        <v>41.26</v>
      </c>
      <c r="F19" s="208">
        <v>41.47</v>
      </c>
      <c r="G19" s="208">
        <v>41.34</v>
      </c>
      <c r="H19" s="208">
        <v>41.38</v>
      </c>
      <c r="I19" s="209"/>
      <c r="J19" s="210"/>
      <c r="K19" s="211"/>
      <c r="M19" s="138"/>
      <c r="N19" s="138"/>
    </row>
    <row r="20" spans="2:14">
      <c r="B20" s="137">
        <v>2</v>
      </c>
      <c r="C20" s="212">
        <v>41.5</v>
      </c>
      <c r="D20" s="213">
        <v>41.58</v>
      </c>
      <c r="E20" s="213">
        <v>41.12</v>
      </c>
      <c r="F20" s="213">
        <v>41.36</v>
      </c>
      <c r="G20" s="213">
        <v>41.24</v>
      </c>
      <c r="H20" s="213">
        <v>41.21</v>
      </c>
      <c r="I20" s="211"/>
      <c r="J20" s="214"/>
      <c r="K20" s="211"/>
      <c r="M20" s="151"/>
      <c r="N20" s="151"/>
    </row>
    <row r="21" spans="2:14">
      <c r="B21" s="137">
        <v>3</v>
      </c>
      <c r="C21" s="212">
        <v>41.15</v>
      </c>
      <c r="D21" s="213">
        <v>41.7</v>
      </c>
      <c r="E21" s="213">
        <v>41.06</v>
      </c>
      <c r="F21" s="213">
        <v>41.98</v>
      </c>
      <c r="G21" s="213">
        <v>40.96</v>
      </c>
      <c r="H21" s="213">
        <v>41.08</v>
      </c>
      <c r="I21" s="211"/>
      <c r="J21" s="214"/>
      <c r="K21" s="211"/>
      <c r="M21" s="151"/>
      <c r="N21" s="151"/>
    </row>
    <row r="22" spans="2:14">
      <c r="B22" s="137">
        <v>4</v>
      </c>
      <c r="C22" s="212">
        <v>41.18</v>
      </c>
      <c r="D22" s="213">
        <v>41.66</v>
      </c>
      <c r="E22" s="213">
        <v>42.58</v>
      </c>
      <c r="F22" s="213">
        <v>41.35</v>
      </c>
      <c r="G22" s="213">
        <v>41.05</v>
      </c>
      <c r="H22" s="213">
        <v>41.08</v>
      </c>
      <c r="I22" s="211"/>
      <c r="J22" s="214"/>
      <c r="K22" s="211"/>
      <c r="M22" s="151"/>
      <c r="N22" s="151"/>
    </row>
    <row r="23" spans="2:14">
      <c r="B23" s="137">
        <v>5</v>
      </c>
      <c r="C23" s="212">
        <v>41.04</v>
      </c>
      <c r="D23" s="213">
        <v>41.38</v>
      </c>
      <c r="E23" s="213">
        <v>41.18</v>
      </c>
      <c r="F23" s="213">
        <v>41.48</v>
      </c>
      <c r="G23" s="213">
        <v>41.13</v>
      </c>
      <c r="H23" s="213">
        <v>41.05</v>
      </c>
      <c r="I23" s="211"/>
      <c r="J23" s="214"/>
      <c r="K23" s="211"/>
    </row>
    <row r="24" spans="2:14">
      <c r="B24" s="137">
        <v>6</v>
      </c>
      <c r="C24" s="212">
        <v>41.03</v>
      </c>
      <c r="D24" s="213">
        <v>41.43</v>
      </c>
      <c r="E24" s="213">
        <v>41.06</v>
      </c>
      <c r="F24" s="213">
        <v>41.42</v>
      </c>
      <c r="G24" s="213">
        <v>40.950000000000003</v>
      </c>
      <c r="H24" s="213">
        <v>40.94</v>
      </c>
      <c r="I24" s="211"/>
      <c r="J24" s="214"/>
      <c r="K24" s="211"/>
    </row>
    <row r="25" spans="2:14">
      <c r="B25" s="137">
        <v>7</v>
      </c>
      <c r="C25" s="212">
        <v>41.01</v>
      </c>
      <c r="D25" s="213">
        <v>41.25</v>
      </c>
      <c r="E25" s="213">
        <v>41.01</v>
      </c>
      <c r="F25" s="213">
        <v>41.27</v>
      </c>
      <c r="G25" s="213">
        <v>40.96</v>
      </c>
      <c r="H25" s="213">
        <v>40.89</v>
      </c>
      <c r="I25" s="211"/>
      <c r="J25" s="214"/>
      <c r="K25" s="211"/>
    </row>
    <row r="26" spans="2:14">
      <c r="B26" s="137">
        <v>8</v>
      </c>
      <c r="C26" s="212">
        <v>40.93</v>
      </c>
      <c r="D26" s="213">
        <v>41.42</v>
      </c>
      <c r="E26" s="213">
        <v>40.76</v>
      </c>
      <c r="F26" s="213">
        <v>41.35</v>
      </c>
      <c r="G26" s="213">
        <v>40.93</v>
      </c>
      <c r="H26" s="213">
        <v>40.9</v>
      </c>
      <c r="I26" s="211"/>
      <c r="J26" s="214"/>
      <c r="K26" s="211"/>
    </row>
    <row r="27" spans="2:14">
      <c r="B27" s="137">
        <v>9</v>
      </c>
      <c r="C27" s="215">
        <v>40.93</v>
      </c>
      <c r="D27" s="213">
        <v>41.34</v>
      </c>
      <c r="E27" s="213">
        <v>40.880000000000003</v>
      </c>
      <c r="F27" s="213">
        <v>41.34</v>
      </c>
      <c r="G27" s="213">
        <v>40.97</v>
      </c>
      <c r="H27" s="213">
        <v>41.1</v>
      </c>
      <c r="I27" s="211"/>
      <c r="J27" s="214"/>
      <c r="K27" s="211"/>
    </row>
    <row r="28" spans="2:14">
      <c r="B28" s="137">
        <v>10</v>
      </c>
      <c r="C28" s="212">
        <v>40.89</v>
      </c>
      <c r="D28" s="213">
        <v>41.33</v>
      </c>
      <c r="E28" s="213">
        <v>41.25</v>
      </c>
      <c r="F28" s="213">
        <v>41.25</v>
      </c>
      <c r="G28" s="213">
        <v>40.93</v>
      </c>
      <c r="H28" s="213">
        <v>41.11</v>
      </c>
      <c r="I28" s="211"/>
      <c r="J28" s="214"/>
      <c r="K28" s="211"/>
    </row>
    <row r="29" spans="2:14">
      <c r="B29" s="137">
        <v>11</v>
      </c>
      <c r="C29" s="212">
        <v>41.06</v>
      </c>
      <c r="D29" s="213">
        <v>41.38</v>
      </c>
      <c r="E29" s="213">
        <v>41.1</v>
      </c>
      <c r="F29" s="213">
        <v>41.35</v>
      </c>
      <c r="G29" s="213">
        <v>40.83</v>
      </c>
      <c r="H29" s="213">
        <v>40.909999999999997</v>
      </c>
      <c r="I29" s="211"/>
      <c r="J29" s="214"/>
      <c r="K29" s="211"/>
    </row>
    <row r="30" spans="2:14">
      <c r="B30" s="137">
        <v>12</v>
      </c>
      <c r="C30" s="212">
        <v>40.92</v>
      </c>
      <c r="D30" s="213">
        <v>41.65</v>
      </c>
      <c r="E30" s="213">
        <v>40.9</v>
      </c>
      <c r="F30" s="213">
        <v>41.18</v>
      </c>
      <c r="G30" s="213">
        <v>40.96</v>
      </c>
      <c r="H30" s="213">
        <v>40.950000000000003</v>
      </c>
      <c r="I30" s="211"/>
      <c r="J30" s="214"/>
      <c r="K30" s="211"/>
    </row>
    <row r="31" spans="2:14">
      <c r="B31" s="137">
        <v>13</v>
      </c>
      <c r="C31" s="212">
        <v>40.98</v>
      </c>
      <c r="D31" s="213">
        <v>41.4</v>
      </c>
      <c r="E31" s="213">
        <v>41.09</v>
      </c>
      <c r="F31" s="213">
        <v>41.47</v>
      </c>
      <c r="G31" s="213">
        <v>40.76</v>
      </c>
      <c r="H31" s="213">
        <v>41.04</v>
      </c>
      <c r="I31" s="211"/>
      <c r="J31" s="214"/>
      <c r="K31" s="216"/>
      <c r="L31" s="137"/>
    </row>
    <row r="32" spans="2:14">
      <c r="B32" s="137">
        <v>14</v>
      </c>
      <c r="C32" s="215">
        <v>40.9</v>
      </c>
      <c r="D32" s="213">
        <v>41.73</v>
      </c>
      <c r="E32" s="213">
        <v>40.99</v>
      </c>
      <c r="F32" s="213">
        <v>41.52</v>
      </c>
      <c r="G32" s="213">
        <v>41.01</v>
      </c>
      <c r="H32" s="213">
        <v>40.78</v>
      </c>
      <c r="I32" s="211"/>
      <c r="J32" s="214"/>
      <c r="K32" s="216"/>
      <c r="L32" s="137"/>
    </row>
    <row r="33" spans="2:12">
      <c r="B33" s="137">
        <v>15</v>
      </c>
      <c r="C33" s="212">
        <v>40.97</v>
      </c>
      <c r="D33" s="213">
        <v>41.5</v>
      </c>
      <c r="E33" s="213">
        <v>41.08</v>
      </c>
      <c r="F33" s="213">
        <v>41.28</v>
      </c>
      <c r="G33" s="213">
        <v>40.94</v>
      </c>
      <c r="H33" s="213">
        <v>40.94</v>
      </c>
      <c r="I33" s="211"/>
      <c r="J33" s="214"/>
      <c r="K33" s="216"/>
      <c r="L33" s="137"/>
    </row>
    <row r="34" spans="2:12">
      <c r="B34" s="137">
        <v>16</v>
      </c>
      <c r="C34" s="212">
        <v>40.99</v>
      </c>
      <c r="D34" s="217">
        <v>41.51</v>
      </c>
      <c r="E34" s="213">
        <v>41.04</v>
      </c>
      <c r="F34" s="213">
        <v>41.2</v>
      </c>
      <c r="G34" s="213">
        <v>40.950000000000003</v>
      </c>
      <c r="H34" s="213">
        <v>40.97</v>
      </c>
      <c r="I34" s="211"/>
      <c r="J34" s="214"/>
      <c r="K34" s="216"/>
      <c r="L34" s="137"/>
    </row>
    <row r="35" spans="2:12">
      <c r="B35" s="137">
        <v>17</v>
      </c>
      <c r="C35" s="212">
        <v>40.82</v>
      </c>
      <c r="D35" s="213">
        <v>41.52</v>
      </c>
      <c r="E35" s="213">
        <v>41.04</v>
      </c>
      <c r="F35" s="213">
        <v>41.34</v>
      </c>
      <c r="G35" s="213">
        <v>40.99</v>
      </c>
      <c r="H35" s="213">
        <v>41</v>
      </c>
      <c r="I35" s="211"/>
      <c r="J35" s="214"/>
      <c r="K35" s="216"/>
      <c r="L35" s="137"/>
    </row>
    <row r="36" spans="2:12">
      <c r="B36" s="137">
        <v>18</v>
      </c>
      <c r="C36" s="212">
        <v>41.24</v>
      </c>
      <c r="D36" s="213">
        <v>41.54</v>
      </c>
      <c r="E36" s="213">
        <v>41.07</v>
      </c>
      <c r="F36" s="213">
        <v>41.14</v>
      </c>
      <c r="G36" s="213">
        <v>41.17</v>
      </c>
      <c r="H36" s="213">
        <v>41.11</v>
      </c>
      <c r="I36" s="211"/>
      <c r="J36" s="214"/>
      <c r="K36" s="216"/>
      <c r="L36" s="137"/>
    </row>
    <row r="37" spans="2:12">
      <c r="B37" s="137">
        <v>19</v>
      </c>
      <c r="C37" s="212">
        <v>41.05</v>
      </c>
      <c r="D37" s="213">
        <v>41.5</v>
      </c>
      <c r="E37" s="213">
        <v>41.29</v>
      </c>
      <c r="F37" s="213">
        <v>42.1</v>
      </c>
      <c r="G37" s="213">
        <v>40.82</v>
      </c>
      <c r="H37" s="213">
        <v>40.98</v>
      </c>
      <c r="I37" s="211"/>
      <c r="J37" s="214"/>
      <c r="K37" s="216"/>
      <c r="L37" s="137"/>
    </row>
    <row r="38" spans="2:12">
      <c r="B38" s="137">
        <v>20</v>
      </c>
      <c r="C38" s="212">
        <v>40.89</v>
      </c>
      <c r="D38" s="213">
        <v>41.49</v>
      </c>
      <c r="E38" s="213"/>
      <c r="F38" s="213">
        <v>41.43</v>
      </c>
      <c r="G38" s="213">
        <v>40.869999999999997</v>
      </c>
      <c r="H38" s="213">
        <v>41.11</v>
      </c>
      <c r="I38" s="211"/>
      <c r="J38" s="214"/>
      <c r="K38" s="216"/>
      <c r="L38" s="137"/>
    </row>
    <row r="39" spans="2:12">
      <c r="B39" s="137">
        <v>21</v>
      </c>
      <c r="C39" s="212">
        <v>41.02</v>
      </c>
      <c r="D39" s="213">
        <v>41.53</v>
      </c>
      <c r="E39" s="213"/>
      <c r="F39" s="213">
        <v>41.19</v>
      </c>
      <c r="G39" s="213">
        <v>41</v>
      </c>
      <c r="H39" s="213">
        <v>40.99</v>
      </c>
      <c r="I39" s="211"/>
      <c r="J39" s="214"/>
      <c r="K39" s="216"/>
      <c r="L39" s="137"/>
    </row>
    <row r="40" spans="2:12">
      <c r="B40" s="137">
        <v>22</v>
      </c>
      <c r="C40" s="212">
        <v>41.14</v>
      </c>
      <c r="D40" s="213">
        <v>41.44</v>
      </c>
      <c r="E40" s="213"/>
      <c r="F40" s="213">
        <v>41.3</v>
      </c>
      <c r="G40" s="213">
        <v>40.840000000000003</v>
      </c>
      <c r="H40" s="213">
        <v>40.880000000000003</v>
      </c>
      <c r="I40" s="211"/>
      <c r="J40" s="214"/>
      <c r="K40" s="216"/>
      <c r="L40" s="137"/>
    </row>
    <row r="41" spans="2:12">
      <c r="B41" s="137">
        <v>23</v>
      </c>
      <c r="C41" s="212">
        <v>41.15</v>
      </c>
      <c r="D41" s="213">
        <v>41.56</v>
      </c>
      <c r="E41" s="213"/>
      <c r="F41" s="213">
        <v>41.33</v>
      </c>
      <c r="G41" s="213">
        <v>40.880000000000003</v>
      </c>
      <c r="H41" s="213">
        <v>40.83</v>
      </c>
      <c r="I41" s="211"/>
      <c r="J41" s="214"/>
      <c r="K41" s="216"/>
      <c r="L41" s="137"/>
    </row>
    <row r="42" spans="2:12">
      <c r="B42" s="137">
        <v>24</v>
      </c>
      <c r="C42" s="212">
        <v>41.16</v>
      </c>
      <c r="D42" s="213">
        <v>41.42</v>
      </c>
      <c r="E42" s="213"/>
      <c r="F42" s="213">
        <v>41.35</v>
      </c>
      <c r="G42" s="213">
        <v>41.16</v>
      </c>
      <c r="H42" s="213">
        <v>40.840000000000003</v>
      </c>
      <c r="I42" s="211"/>
      <c r="J42" s="214"/>
      <c r="K42" s="216"/>
      <c r="L42" s="137"/>
    </row>
    <row r="43" spans="2:12">
      <c r="B43" s="137">
        <v>25</v>
      </c>
      <c r="C43" s="212">
        <v>40.86</v>
      </c>
      <c r="D43" s="213">
        <v>42.39</v>
      </c>
      <c r="E43" s="213"/>
      <c r="F43" s="213">
        <v>41.27</v>
      </c>
      <c r="G43" s="213">
        <v>41.03</v>
      </c>
      <c r="H43" s="213">
        <v>41.33</v>
      </c>
      <c r="I43" s="211"/>
      <c r="J43" s="214"/>
      <c r="K43" s="216"/>
      <c r="L43" s="137"/>
    </row>
    <row r="44" spans="2:12">
      <c r="B44" s="137">
        <v>26</v>
      </c>
      <c r="C44" s="212">
        <v>40.82</v>
      </c>
      <c r="D44" s="213">
        <v>41.3</v>
      </c>
      <c r="E44" s="213"/>
      <c r="F44" s="213">
        <v>41.16</v>
      </c>
      <c r="G44" s="213">
        <v>41.06</v>
      </c>
      <c r="H44" s="213">
        <v>40.83</v>
      </c>
      <c r="I44" s="211"/>
      <c r="J44" s="214"/>
      <c r="K44" s="216"/>
      <c r="L44" s="137"/>
    </row>
    <row r="45" spans="2:12">
      <c r="B45" s="137">
        <v>27</v>
      </c>
      <c r="C45" s="212">
        <v>40.799999999999997</v>
      </c>
      <c r="D45" s="213">
        <v>41.32</v>
      </c>
      <c r="E45" s="213"/>
      <c r="F45" s="213">
        <v>41.35</v>
      </c>
      <c r="G45" s="213">
        <v>40.950000000000003</v>
      </c>
      <c r="H45" s="213">
        <v>41.14</v>
      </c>
      <c r="I45" s="211"/>
      <c r="J45" s="214"/>
      <c r="K45" s="216"/>
      <c r="L45" s="137"/>
    </row>
    <row r="46" spans="2:12">
      <c r="B46" s="137">
        <v>28</v>
      </c>
      <c r="C46" s="212">
        <v>40.880000000000003</v>
      </c>
      <c r="D46" s="213">
        <v>41.56</v>
      </c>
      <c r="E46" s="213"/>
      <c r="F46" s="213">
        <v>41.34</v>
      </c>
      <c r="G46" s="213">
        <v>40.94</v>
      </c>
      <c r="H46" s="213">
        <v>40.9</v>
      </c>
      <c r="I46" s="211"/>
      <c r="J46" s="214"/>
      <c r="K46" s="216"/>
      <c r="L46" s="137"/>
    </row>
    <row r="47" spans="2:12">
      <c r="B47" s="137">
        <v>29</v>
      </c>
      <c r="C47" s="212">
        <v>40.92</v>
      </c>
      <c r="D47" s="213">
        <v>41.48</v>
      </c>
      <c r="E47" s="213"/>
      <c r="F47" s="213">
        <v>41.61</v>
      </c>
      <c r="G47" s="213">
        <v>40.869999999999997</v>
      </c>
      <c r="H47" s="213">
        <v>40.83</v>
      </c>
      <c r="I47" s="211"/>
      <c r="J47" s="214"/>
      <c r="K47" s="216"/>
      <c r="L47" s="137"/>
    </row>
    <row r="48" spans="2:12">
      <c r="B48" s="137">
        <v>30</v>
      </c>
      <c r="C48" s="212">
        <v>41.1</v>
      </c>
      <c r="D48" s="213">
        <v>41.52</v>
      </c>
      <c r="E48" s="213"/>
      <c r="F48" s="213">
        <v>41.73</v>
      </c>
      <c r="G48" s="213">
        <v>40.99</v>
      </c>
      <c r="H48" s="213">
        <v>41.05</v>
      </c>
      <c r="I48" s="211"/>
      <c r="J48" s="214"/>
      <c r="K48" s="216"/>
      <c r="L48" s="137"/>
    </row>
    <row r="49" spans="2:12">
      <c r="B49" s="137">
        <v>31</v>
      </c>
      <c r="C49" s="212">
        <v>40.909999999999997</v>
      </c>
      <c r="D49" s="213">
        <v>41.87</v>
      </c>
      <c r="E49" s="213"/>
      <c r="F49" s="213">
        <v>41.52</v>
      </c>
      <c r="G49" s="213">
        <v>40.96</v>
      </c>
      <c r="H49" s="213">
        <v>40.840000000000003</v>
      </c>
      <c r="I49" s="211"/>
      <c r="J49" s="214"/>
      <c r="K49" s="216"/>
      <c r="L49" s="137"/>
    </row>
    <row r="50" spans="2:12">
      <c r="B50" s="137">
        <v>32</v>
      </c>
      <c r="C50" s="212">
        <v>40.85</v>
      </c>
      <c r="D50" s="213">
        <v>41.21</v>
      </c>
      <c r="E50" s="213"/>
      <c r="F50" s="213">
        <v>41.31</v>
      </c>
      <c r="G50" s="213">
        <v>41.43</v>
      </c>
      <c r="H50" s="213">
        <v>41</v>
      </c>
      <c r="I50" s="211"/>
      <c r="J50" s="214"/>
      <c r="K50" s="216"/>
      <c r="L50" s="137"/>
    </row>
    <row r="51" spans="2:12">
      <c r="B51" s="137">
        <v>33</v>
      </c>
      <c r="C51" s="212">
        <v>40.94</v>
      </c>
      <c r="D51" s="213">
        <v>41.5</v>
      </c>
      <c r="E51" s="213"/>
      <c r="F51" s="213">
        <v>41.22</v>
      </c>
      <c r="G51" s="213">
        <v>40.83</v>
      </c>
      <c r="H51" s="213"/>
      <c r="I51" s="211"/>
      <c r="J51" s="214"/>
      <c r="K51" s="216"/>
      <c r="L51" s="137"/>
    </row>
    <row r="52" spans="2:12">
      <c r="B52" s="137">
        <v>34</v>
      </c>
      <c r="C52" s="212">
        <v>40.840000000000003</v>
      </c>
      <c r="D52" s="213">
        <v>41.45</v>
      </c>
      <c r="E52" s="213"/>
      <c r="F52" s="213">
        <v>41.48</v>
      </c>
      <c r="G52" s="213">
        <v>41.12</v>
      </c>
      <c r="H52" s="213"/>
      <c r="I52" s="211"/>
      <c r="J52" s="214"/>
      <c r="K52" s="216"/>
      <c r="L52" s="137"/>
    </row>
    <row r="53" spans="2:12">
      <c r="B53" s="137">
        <v>35</v>
      </c>
      <c r="C53" s="212">
        <v>40.880000000000003</v>
      </c>
      <c r="D53" s="213">
        <v>41.33</v>
      </c>
      <c r="E53" s="213"/>
      <c r="F53" s="213">
        <v>41.26</v>
      </c>
      <c r="G53" s="213">
        <v>41.04</v>
      </c>
      <c r="H53" s="213"/>
      <c r="I53" s="211"/>
      <c r="J53" s="214"/>
      <c r="K53" s="216"/>
      <c r="L53" s="137"/>
    </row>
    <row r="54" spans="2:12">
      <c r="B54" s="137">
        <v>36</v>
      </c>
      <c r="C54" s="212">
        <v>40.75</v>
      </c>
      <c r="D54" s="213">
        <v>41.41</v>
      </c>
      <c r="E54" s="213"/>
      <c r="F54" s="213">
        <v>41.21</v>
      </c>
      <c r="G54" s="213">
        <v>41.11</v>
      </c>
      <c r="H54" s="213"/>
      <c r="I54" s="211"/>
      <c r="J54" s="214"/>
      <c r="K54" s="216"/>
      <c r="L54" s="137"/>
    </row>
    <row r="55" spans="2:12">
      <c r="B55" s="137">
        <v>37</v>
      </c>
      <c r="C55" s="212">
        <v>40.83</v>
      </c>
      <c r="D55" s="213">
        <v>41.8</v>
      </c>
      <c r="E55" s="213"/>
      <c r="F55" s="213">
        <v>41.4</v>
      </c>
      <c r="G55" s="213">
        <v>41.08</v>
      </c>
      <c r="H55" s="213"/>
      <c r="I55" s="211"/>
      <c r="J55" s="214"/>
      <c r="K55" s="216"/>
      <c r="L55" s="137"/>
    </row>
    <row r="56" spans="2:12">
      <c r="B56" s="137">
        <v>38</v>
      </c>
      <c r="C56" s="212">
        <v>40.92</v>
      </c>
      <c r="D56" s="213">
        <v>41.45</v>
      </c>
      <c r="E56" s="213"/>
      <c r="F56" s="213">
        <v>41.38</v>
      </c>
      <c r="G56" s="213">
        <v>40.89</v>
      </c>
      <c r="H56" s="213"/>
      <c r="I56" s="211"/>
      <c r="J56" s="214"/>
      <c r="K56" s="216"/>
      <c r="L56" s="137"/>
    </row>
    <row r="57" spans="2:12">
      <c r="B57" s="137">
        <v>39</v>
      </c>
      <c r="C57" s="212">
        <v>40.94</v>
      </c>
      <c r="D57" s="213">
        <v>41.42</v>
      </c>
      <c r="E57" s="213"/>
      <c r="F57" s="213">
        <v>41.41</v>
      </c>
      <c r="G57" s="213">
        <v>41.05</v>
      </c>
      <c r="H57" s="213"/>
      <c r="I57" s="211"/>
      <c r="J57" s="214"/>
      <c r="K57" s="216"/>
      <c r="L57" s="137"/>
    </row>
    <row r="58" spans="2:12">
      <c r="B58" s="137">
        <v>40</v>
      </c>
      <c r="C58" s="212">
        <v>40.909999999999997</v>
      </c>
      <c r="D58" s="213">
        <v>41.52</v>
      </c>
      <c r="E58" s="213"/>
      <c r="F58" s="213">
        <v>41.48</v>
      </c>
      <c r="G58" s="213"/>
      <c r="H58" s="213"/>
      <c r="I58" s="211"/>
      <c r="J58" s="214"/>
      <c r="K58" s="216"/>
      <c r="L58" s="137"/>
    </row>
    <row r="59" spans="2:12">
      <c r="B59" s="137">
        <v>41</v>
      </c>
      <c r="C59" s="212">
        <v>41</v>
      </c>
      <c r="D59" s="213">
        <v>41.41</v>
      </c>
      <c r="E59" s="213"/>
      <c r="F59" s="213">
        <v>41.53</v>
      </c>
      <c r="G59" s="213"/>
      <c r="H59" s="213"/>
      <c r="I59" s="211"/>
      <c r="J59" s="214"/>
      <c r="K59" s="216"/>
      <c r="L59" s="137"/>
    </row>
    <row r="60" spans="2:12">
      <c r="B60" s="137">
        <v>42</v>
      </c>
      <c r="C60" s="212">
        <v>40.97</v>
      </c>
      <c r="D60" s="213">
        <v>41.98</v>
      </c>
      <c r="E60" s="213"/>
      <c r="F60" s="213">
        <v>41.22</v>
      </c>
      <c r="G60" s="213"/>
      <c r="H60" s="213"/>
      <c r="I60" s="211"/>
      <c r="J60" s="214"/>
      <c r="K60" s="216"/>
      <c r="L60" s="137"/>
    </row>
    <row r="61" spans="2:12">
      <c r="B61" s="137">
        <v>43</v>
      </c>
      <c r="C61" s="212">
        <v>40.909999999999997</v>
      </c>
      <c r="D61" s="213">
        <v>41.29</v>
      </c>
      <c r="E61" s="213"/>
      <c r="F61" s="213">
        <v>41.44</v>
      </c>
      <c r="G61" s="213"/>
      <c r="H61" s="213"/>
      <c r="I61" s="211"/>
      <c r="J61" s="214"/>
      <c r="K61" s="216"/>
      <c r="L61" s="137"/>
    </row>
    <row r="62" spans="2:12">
      <c r="B62" s="137">
        <v>44</v>
      </c>
      <c r="C62" s="212">
        <v>40.78</v>
      </c>
      <c r="D62" s="213">
        <v>41.32</v>
      </c>
      <c r="E62" s="213"/>
      <c r="F62" s="213">
        <v>41.33</v>
      </c>
      <c r="G62" s="213"/>
      <c r="H62" s="213"/>
      <c r="I62" s="211"/>
      <c r="J62" s="214"/>
      <c r="K62" s="216"/>
      <c r="L62" s="137"/>
    </row>
    <row r="63" spans="2:12">
      <c r="B63" s="137">
        <v>45</v>
      </c>
      <c r="C63" s="212">
        <v>40.950000000000003</v>
      </c>
      <c r="D63" s="213">
        <v>41.28</v>
      </c>
      <c r="E63" s="213"/>
      <c r="F63" s="213">
        <v>41.12</v>
      </c>
      <c r="G63" s="213"/>
      <c r="H63" s="213"/>
      <c r="I63" s="211"/>
      <c r="J63" s="214"/>
      <c r="K63" s="216"/>
      <c r="L63" s="137"/>
    </row>
    <row r="64" spans="2:12">
      <c r="B64" s="137">
        <v>46</v>
      </c>
      <c r="C64" s="212"/>
      <c r="D64" s="213">
        <v>41.15</v>
      </c>
      <c r="E64" s="213"/>
      <c r="F64" s="213">
        <v>41.36</v>
      </c>
      <c r="G64" s="213"/>
      <c r="H64" s="213"/>
      <c r="I64" s="211"/>
      <c r="J64" s="214"/>
      <c r="K64" s="216"/>
      <c r="L64" s="137"/>
    </row>
    <row r="65" spans="2:12">
      <c r="B65" s="137">
        <v>47</v>
      </c>
      <c r="C65" s="212"/>
      <c r="D65" s="213">
        <v>41.26</v>
      </c>
      <c r="E65" s="213"/>
      <c r="F65" s="213">
        <v>41.12</v>
      </c>
      <c r="G65" s="213"/>
      <c r="H65" s="213"/>
      <c r="I65" s="211"/>
      <c r="J65" s="214"/>
      <c r="K65" s="216"/>
      <c r="L65" s="137"/>
    </row>
    <row r="66" spans="2:12">
      <c r="B66" s="137">
        <v>48</v>
      </c>
      <c r="C66" s="212"/>
      <c r="D66" s="213">
        <v>41.38</v>
      </c>
      <c r="E66" s="213"/>
      <c r="F66" s="213">
        <v>41.29</v>
      </c>
      <c r="G66" s="213"/>
      <c r="H66" s="213"/>
      <c r="I66" s="211"/>
      <c r="J66" s="214"/>
      <c r="K66" s="216"/>
      <c r="L66" s="137"/>
    </row>
    <row r="67" spans="2:12">
      <c r="B67" s="137">
        <v>49</v>
      </c>
      <c r="C67" s="212"/>
      <c r="D67" s="213">
        <v>41.34</v>
      </c>
      <c r="E67" s="213"/>
      <c r="F67" s="213"/>
      <c r="G67" s="213"/>
      <c r="H67" s="213"/>
      <c r="I67" s="211"/>
      <c r="J67" s="214"/>
      <c r="K67" s="216"/>
      <c r="L67" s="137"/>
    </row>
    <row r="68" spans="2:12">
      <c r="B68" s="137">
        <v>50</v>
      </c>
      <c r="C68" s="212"/>
      <c r="D68" s="213">
        <v>41.38</v>
      </c>
      <c r="E68" s="213"/>
      <c r="F68" s="213"/>
      <c r="G68" s="213"/>
      <c r="H68" s="213"/>
      <c r="I68" s="211"/>
      <c r="J68" s="214"/>
      <c r="K68" s="216"/>
      <c r="L68" s="137"/>
    </row>
    <row r="69" spans="2:12">
      <c r="B69" s="137">
        <v>51</v>
      </c>
      <c r="C69" s="212"/>
      <c r="D69" s="213">
        <v>41.3</v>
      </c>
      <c r="E69" s="213"/>
      <c r="F69" s="213"/>
      <c r="G69" s="213"/>
      <c r="H69" s="213"/>
      <c r="I69" s="211"/>
      <c r="J69" s="214"/>
      <c r="K69" s="216"/>
      <c r="L69" s="137"/>
    </row>
    <row r="70" spans="2:12">
      <c r="B70" s="137">
        <v>52</v>
      </c>
      <c r="C70" s="212"/>
      <c r="D70" s="213">
        <v>42.23</v>
      </c>
      <c r="E70" s="213"/>
      <c r="F70" s="213"/>
      <c r="G70" s="213"/>
      <c r="H70" s="213"/>
      <c r="I70" s="211"/>
      <c r="J70" s="214"/>
      <c r="K70" s="216"/>
      <c r="L70" s="137"/>
    </row>
    <row r="71" spans="2:12">
      <c r="B71" s="137">
        <v>53</v>
      </c>
      <c r="C71" s="212"/>
      <c r="D71" s="213">
        <v>42.1</v>
      </c>
      <c r="E71" s="213"/>
      <c r="F71" s="213"/>
      <c r="G71" s="213"/>
      <c r="H71" s="213"/>
      <c r="I71" s="211"/>
      <c r="J71" s="214"/>
      <c r="K71" s="216"/>
      <c r="L71" s="137"/>
    </row>
    <row r="72" spans="2:12">
      <c r="B72" s="137">
        <v>54</v>
      </c>
      <c r="C72" s="212"/>
      <c r="D72" s="213">
        <v>42.24</v>
      </c>
      <c r="E72" s="213"/>
      <c r="F72" s="213"/>
      <c r="G72" s="213"/>
      <c r="H72" s="213"/>
      <c r="I72" s="211"/>
      <c r="J72" s="214"/>
      <c r="K72" s="216"/>
      <c r="L72" s="137"/>
    </row>
    <row r="73" spans="2:12">
      <c r="B73" s="137">
        <v>55</v>
      </c>
      <c r="C73" s="212"/>
      <c r="D73" s="213">
        <v>41.52</v>
      </c>
      <c r="E73" s="213"/>
      <c r="F73" s="213"/>
      <c r="G73" s="213"/>
      <c r="H73" s="213"/>
      <c r="I73" s="211"/>
      <c r="J73" s="214"/>
      <c r="K73" s="216"/>
      <c r="L73" s="137"/>
    </row>
    <row r="74" spans="2:12">
      <c r="B74" s="137">
        <v>56</v>
      </c>
      <c r="C74" s="212"/>
      <c r="D74" s="213">
        <v>41.39</v>
      </c>
      <c r="E74" s="213"/>
      <c r="F74" s="213"/>
      <c r="G74" s="213"/>
      <c r="H74" s="213"/>
      <c r="I74" s="211"/>
      <c r="J74" s="214"/>
      <c r="K74" s="216"/>
      <c r="L74" s="137"/>
    </row>
    <row r="75" spans="2:12">
      <c r="B75" s="137">
        <v>57</v>
      </c>
      <c r="C75" s="218"/>
      <c r="D75" s="213">
        <v>41.47</v>
      </c>
      <c r="E75" s="213"/>
      <c r="F75" s="213"/>
      <c r="G75" s="213"/>
      <c r="H75" s="213"/>
      <c r="I75" s="211"/>
      <c r="J75" s="214"/>
      <c r="K75" s="216"/>
      <c r="L75" s="137"/>
    </row>
    <row r="76" spans="2:12">
      <c r="B76" s="137">
        <v>58</v>
      </c>
      <c r="C76" s="219"/>
      <c r="D76" s="211">
        <v>41.42</v>
      </c>
      <c r="E76" s="211"/>
      <c r="F76" s="211"/>
      <c r="G76" s="211"/>
      <c r="H76" s="211"/>
      <c r="I76" s="211"/>
      <c r="J76" s="214"/>
      <c r="K76" s="216"/>
      <c r="L76" s="137"/>
    </row>
    <row r="77" spans="2:12">
      <c r="B77" s="137">
        <v>59</v>
      </c>
      <c r="C77" s="219"/>
      <c r="D77" s="211">
        <v>41.45</v>
      </c>
      <c r="E77" s="211"/>
      <c r="F77" s="211"/>
      <c r="G77" s="211"/>
      <c r="H77" s="211"/>
      <c r="I77" s="211"/>
      <c r="J77" s="214"/>
      <c r="K77" s="211"/>
    </row>
    <row r="78" spans="2:12">
      <c r="B78" s="137">
        <v>60</v>
      </c>
      <c r="C78" s="219"/>
      <c r="D78" s="211">
        <v>41.46</v>
      </c>
      <c r="E78" s="211"/>
      <c r="F78" s="211"/>
      <c r="G78" s="211"/>
      <c r="H78" s="211"/>
      <c r="I78" s="211"/>
      <c r="J78" s="214"/>
      <c r="K78" s="211"/>
    </row>
    <row r="79" spans="2:12">
      <c r="B79" s="137">
        <v>61</v>
      </c>
      <c r="C79" s="219"/>
      <c r="D79" s="211">
        <v>41.28</v>
      </c>
      <c r="E79" s="211"/>
      <c r="F79" s="211"/>
      <c r="G79" s="211"/>
      <c r="H79" s="211"/>
      <c r="I79" s="211"/>
      <c r="J79" s="214"/>
      <c r="K79" s="211"/>
    </row>
    <row r="80" spans="2:12">
      <c r="B80" s="137">
        <v>62</v>
      </c>
      <c r="C80" s="219"/>
      <c r="D80" s="211">
        <v>41.57</v>
      </c>
      <c r="E80" s="211"/>
      <c r="F80" s="211"/>
      <c r="G80" s="211"/>
      <c r="H80" s="211"/>
      <c r="I80" s="211"/>
      <c r="J80" s="214"/>
      <c r="K80" s="211"/>
    </row>
    <row r="81" spans="2:11" ht="15.75" thickBot="1">
      <c r="B81" s="137">
        <v>63</v>
      </c>
      <c r="C81" s="220"/>
      <c r="D81" s="221"/>
      <c r="E81" s="221"/>
      <c r="F81" s="221"/>
      <c r="G81" s="221"/>
      <c r="H81" s="221"/>
      <c r="I81" s="221"/>
      <c r="J81" s="222"/>
      <c r="K81" s="211"/>
    </row>
    <row r="82" spans="2:11">
      <c r="B82" s="137">
        <v>64</v>
      </c>
    </row>
  </sheetData>
  <mergeCells count="10">
    <mergeCell ref="A2:L2"/>
    <mergeCell ref="A4:N4"/>
    <mergeCell ref="A6:A7"/>
    <mergeCell ref="B6:B7"/>
    <mergeCell ref="C6:C7"/>
    <mergeCell ref="D6:D7"/>
    <mergeCell ref="E6:E7"/>
    <mergeCell ref="F6:I6"/>
    <mergeCell ref="J6:J7"/>
    <mergeCell ref="K6:L6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P82"/>
  <sheetViews>
    <sheetView zoomScale="90" zoomScaleNormal="90" workbookViewId="0">
      <selection activeCell="F8" sqref="F8:I13"/>
    </sheetView>
  </sheetViews>
  <sheetFormatPr defaultColWidth="8.85546875" defaultRowHeight="15"/>
  <cols>
    <col min="1" max="1" width="8.7109375" style="137" customWidth="1"/>
    <col min="2" max="2" width="17.28515625" style="137" customWidth="1"/>
    <col min="3" max="3" width="9.42578125" style="137" customWidth="1"/>
    <col min="4" max="6" width="9.42578125" style="138" customWidth="1"/>
    <col min="7" max="7" width="11.28515625" style="138" customWidth="1"/>
    <col min="8" max="8" width="12.85546875" style="138" customWidth="1"/>
    <col min="9" max="9" width="13" style="138" customWidth="1"/>
    <col min="10" max="10" width="12.7109375" style="138" customWidth="1"/>
    <col min="11" max="11" width="12" style="138" customWidth="1"/>
    <col min="12" max="12" width="15.85546875" style="138" customWidth="1"/>
    <col min="13" max="13" width="11.42578125" style="137" customWidth="1"/>
    <col min="14" max="14" width="10.7109375" style="137" customWidth="1"/>
    <col min="15" max="16384" width="8.85546875" style="137"/>
  </cols>
  <sheetData>
    <row r="2" spans="1:16" ht="18.75">
      <c r="A2" s="306" t="s">
        <v>181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</row>
    <row r="3" spans="1:16" ht="7.5" customHeight="1" thickBot="1"/>
    <row r="4" spans="1:16" ht="18" thickBot="1">
      <c r="A4" s="307" t="s">
        <v>182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9"/>
    </row>
    <row r="5" spans="1:16" ht="7.5" customHeight="1" thickBot="1"/>
    <row r="6" spans="1:16" s="138" customFormat="1" ht="20.25" customHeight="1">
      <c r="A6" s="310" t="s">
        <v>22</v>
      </c>
      <c r="B6" s="312" t="s">
        <v>13</v>
      </c>
      <c r="C6" s="314" t="s">
        <v>18</v>
      </c>
      <c r="D6" s="316" t="s">
        <v>23</v>
      </c>
      <c r="E6" s="318" t="s">
        <v>24</v>
      </c>
      <c r="F6" s="320" t="s">
        <v>25</v>
      </c>
      <c r="G6" s="321"/>
      <c r="H6" s="321"/>
      <c r="I6" s="322"/>
      <c r="J6" s="323" t="s">
        <v>26</v>
      </c>
      <c r="K6" s="325" t="s">
        <v>27</v>
      </c>
      <c r="L6" s="326"/>
      <c r="M6" s="139"/>
      <c r="N6" s="140"/>
    </row>
    <row r="7" spans="1:16" s="138" customFormat="1" ht="27.75" customHeight="1" thickBot="1">
      <c r="A7" s="311"/>
      <c r="B7" s="313"/>
      <c r="C7" s="315"/>
      <c r="D7" s="317"/>
      <c r="E7" s="319"/>
      <c r="F7" s="141" t="s">
        <v>28</v>
      </c>
      <c r="G7" s="142" t="s">
        <v>29</v>
      </c>
      <c r="H7" s="142" t="s">
        <v>30</v>
      </c>
      <c r="I7" s="143" t="s">
        <v>31</v>
      </c>
      <c r="J7" s="324"/>
      <c r="K7" s="144" t="s">
        <v>32</v>
      </c>
      <c r="L7" s="145" t="s">
        <v>33</v>
      </c>
      <c r="M7" s="146" t="s">
        <v>34</v>
      </c>
      <c r="N7" s="147" t="s">
        <v>35</v>
      </c>
    </row>
    <row r="8" spans="1:16" s="151" customFormat="1" ht="30" customHeight="1">
      <c r="A8" s="223">
        <v>1</v>
      </c>
      <c r="B8" s="224" t="s">
        <v>38</v>
      </c>
      <c r="C8" s="148" t="s">
        <v>81</v>
      </c>
      <c r="D8" s="225">
        <f>COUNTA(C19:C83)+1</f>
        <v>29</v>
      </c>
      <c r="E8" s="226">
        <f>COUNTA(C19:C83)+1</f>
        <v>29</v>
      </c>
      <c r="F8" s="227">
        <f>MIN(C19:C82)</f>
        <v>40.81</v>
      </c>
      <c r="G8" s="241">
        <f>AVERAGE(C19:C85)</f>
        <v>41.348214285714292</v>
      </c>
      <c r="H8" s="150">
        <v>0</v>
      </c>
      <c r="I8" s="228">
        <f>G8-F8</f>
        <v>0.53821428571428953</v>
      </c>
      <c r="J8" s="229">
        <v>1.3449074074074073E-2</v>
      </c>
      <c r="K8" s="230">
        <f>J8</f>
        <v>1.3449074074074073E-2</v>
      </c>
      <c r="L8" s="231">
        <f>K8</f>
        <v>1.3449074074074073E-2</v>
      </c>
      <c r="M8" s="232" t="s">
        <v>139</v>
      </c>
      <c r="N8" s="233"/>
      <c r="O8" s="169"/>
      <c r="P8" s="170"/>
    </row>
    <row r="9" spans="1:16" s="151" customFormat="1" ht="30" customHeight="1" thickBot="1">
      <c r="A9" s="155">
        <v>2</v>
      </c>
      <c r="B9" s="234" t="s">
        <v>46</v>
      </c>
      <c r="C9" s="156" t="s">
        <v>78</v>
      </c>
      <c r="D9" s="152">
        <f>COUNTA(D19:D83)+D8+1</f>
        <v>62</v>
      </c>
      <c r="E9" s="157">
        <f>COUNTA(D19:D83)+1</f>
        <v>33</v>
      </c>
      <c r="F9" s="235">
        <f>MIN(D19:D82)</f>
        <v>41.32</v>
      </c>
      <c r="G9" s="159">
        <f>AVERAGE(D19:D84)</f>
        <v>41.589999999999996</v>
      </c>
      <c r="H9" s="160">
        <v>7</v>
      </c>
      <c r="I9" s="154">
        <f>G9-F9</f>
        <v>0.26999999999999602</v>
      </c>
      <c r="J9" s="161">
        <v>3.0497685185185183E-2</v>
      </c>
      <c r="K9" s="162">
        <f>J9-J8</f>
        <v>1.7048611111111112E-2</v>
      </c>
      <c r="L9" s="163">
        <f>K9</f>
        <v>1.7048611111111112E-2</v>
      </c>
      <c r="M9" s="164" t="s">
        <v>144</v>
      </c>
      <c r="N9" s="168"/>
      <c r="O9" s="169"/>
      <c r="P9" s="170"/>
    </row>
    <row r="10" spans="1:16" s="151" customFormat="1" ht="30" customHeight="1" thickBot="1">
      <c r="A10" s="155">
        <v>3</v>
      </c>
      <c r="B10" s="234" t="s">
        <v>38</v>
      </c>
      <c r="C10" s="156" t="s">
        <v>83</v>
      </c>
      <c r="D10" s="152">
        <f>COUNTA(E19:E83)+D9+1</f>
        <v>112</v>
      </c>
      <c r="E10" s="157">
        <f>COUNTA(E19:E83)+1</f>
        <v>50</v>
      </c>
      <c r="F10" s="165">
        <f>MIN(E19:E84)</f>
        <v>40.71</v>
      </c>
      <c r="G10" s="166">
        <f>AVERAGE(E19:E85)</f>
        <v>41.076734693877547</v>
      </c>
      <c r="H10" s="160">
        <v>2</v>
      </c>
      <c r="I10" s="154">
        <f t="shared" ref="I10:I13" si="0">G10-F10</f>
        <v>0.36673469387754665</v>
      </c>
      <c r="J10" s="161">
        <v>5.541666666666667E-2</v>
      </c>
      <c r="K10" s="162">
        <f>J10-J9</f>
        <v>2.4918981481481486E-2</v>
      </c>
      <c r="L10" s="163">
        <f>K10+L8</f>
        <v>3.8368055555555558E-2</v>
      </c>
      <c r="M10" s="164" t="s">
        <v>156</v>
      </c>
      <c r="N10" s="168"/>
      <c r="O10" s="236"/>
      <c r="P10" s="170"/>
    </row>
    <row r="11" spans="1:16" s="151" customFormat="1" ht="30" customHeight="1">
      <c r="A11" s="155">
        <v>4</v>
      </c>
      <c r="B11" s="234" t="s">
        <v>38</v>
      </c>
      <c r="C11" s="156" t="s">
        <v>81</v>
      </c>
      <c r="D11" s="152">
        <f>COUNTA(F19:F83)+D10+1</f>
        <v>167</v>
      </c>
      <c r="E11" s="157">
        <f>COUNTA(F19:F83)+1</f>
        <v>55</v>
      </c>
      <c r="F11" s="167">
        <f>MIN(F19:F84)</f>
        <v>40.92</v>
      </c>
      <c r="G11" s="166">
        <f>AVERAGE(F19:F84)</f>
        <v>41.180370370370376</v>
      </c>
      <c r="H11" s="160">
        <v>8</v>
      </c>
      <c r="I11" s="154">
        <f t="shared" si="0"/>
        <v>0.26037037037037436</v>
      </c>
      <c r="J11" s="161">
        <v>8.2777777777777783E-2</v>
      </c>
      <c r="K11" s="162">
        <f>J11-J10</f>
        <v>2.7361111111111114E-2</v>
      </c>
      <c r="L11" s="173">
        <f>K11+L10</f>
        <v>6.5729166666666672E-2</v>
      </c>
      <c r="M11" s="164" t="s">
        <v>162</v>
      </c>
      <c r="N11" s="168"/>
      <c r="O11" s="169"/>
      <c r="P11" s="170"/>
    </row>
    <row r="12" spans="1:16" s="151" customFormat="1" ht="30" customHeight="1" thickBot="1">
      <c r="A12" s="155">
        <v>5</v>
      </c>
      <c r="B12" s="237" t="s">
        <v>46</v>
      </c>
      <c r="C12" s="171" t="s">
        <v>89</v>
      </c>
      <c r="D12" s="152">
        <f>COUNTA(G19:G83)+D11+1</f>
        <v>195</v>
      </c>
      <c r="E12" s="157">
        <f>COUNTA(G19:G83)+1</f>
        <v>28</v>
      </c>
      <c r="F12" s="153">
        <f>MIN(G19:G84)</f>
        <v>41.4</v>
      </c>
      <c r="G12" s="166">
        <f>AVERAGE(G19:G884)</f>
        <v>41.78</v>
      </c>
      <c r="H12" s="160">
        <v>6</v>
      </c>
      <c r="I12" s="154">
        <f t="shared" si="0"/>
        <v>0.38000000000000256</v>
      </c>
      <c r="J12" s="161">
        <v>9.752314814814815E-2</v>
      </c>
      <c r="K12" s="162">
        <f>J12-J11</f>
        <v>1.4745370370370367E-2</v>
      </c>
      <c r="L12" s="163">
        <f>K12+L9</f>
        <v>3.1793981481481479E-2</v>
      </c>
      <c r="M12" s="164" t="s">
        <v>172</v>
      </c>
      <c r="N12" s="168"/>
      <c r="O12" s="174"/>
    </row>
    <row r="13" spans="1:16" s="151" customFormat="1" ht="30" customHeight="1" thickBot="1">
      <c r="A13" s="175" t="s">
        <v>36</v>
      </c>
      <c r="B13" s="239" t="s">
        <v>46</v>
      </c>
      <c r="C13" s="176" t="s">
        <v>88</v>
      </c>
      <c r="D13" s="177">
        <f>COUNTA(J19:J83)+D12</f>
        <v>195</v>
      </c>
      <c r="E13" s="178">
        <f>COUNTA(H19:H83)</f>
        <v>55</v>
      </c>
      <c r="F13" s="238">
        <f>MIN(H19:H84)</f>
        <v>41.08</v>
      </c>
      <c r="G13" s="242">
        <f>AVERAGE(H19:H84)</f>
        <v>41.345090909090899</v>
      </c>
      <c r="H13" s="180">
        <v>8</v>
      </c>
      <c r="I13" s="181">
        <f t="shared" si="0"/>
        <v>0.26509090909090105</v>
      </c>
      <c r="J13" s="182" t="str">
        <f>'Общие результаты'!G6</f>
        <v>3:00:02</v>
      </c>
      <c r="K13" s="183">
        <f>J13-J12</f>
        <v>2.7500000000000011E-2</v>
      </c>
      <c r="L13" s="184">
        <f>K13+L12</f>
        <v>5.9293981481481489E-2</v>
      </c>
      <c r="M13" s="185"/>
      <c r="N13" s="186"/>
      <c r="O13" s="174"/>
    </row>
    <row r="14" spans="1:16" s="151" customFormat="1" ht="30" customHeight="1">
      <c r="A14" s="187"/>
      <c r="B14" s="188"/>
      <c r="C14" s="189"/>
      <c r="D14" s="189"/>
      <c r="E14" s="189"/>
      <c r="F14" s="190">
        <f>AVERAGE(F8,F10,F11)</f>
        <v>40.81333333333334</v>
      </c>
      <c r="G14" s="191">
        <f>AVERAGE(G8,G10,G11)</f>
        <v>41.201773116654074</v>
      </c>
      <c r="H14" s="191" t="s">
        <v>38</v>
      </c>
      <c r="I14" s="192">
        <f>AVERAGE(I8,I10,I11)</f>
        <v>0.38843978332073686</v>
      </c>
      <c r="J14" s="189"/>
      <c r="K14" s="189"/>
      <c r="L14" s="189"/>
      <c r="M14" s="193"/>
      <c r="N14" s="193"/>
    </row>
    <row r="15" spans="1:16" ht="27.75" customHeight="1">
      <c r="A15" s="194"/>
      <c r="B15" s="194"/>
      <c r="C15" s="194"/>
      <c r="D15" s="195"/>
      <c r="E15" s="196"/>
      <c r="F15" s="197">
        <f>AVERAGE(F9,F13,F12)</f>
        <v>41.266666666666673</v>
      </c>
      <c r="G15" s="198">
        <f>AVERAGE(G9,G13,G12)</f>
        <v>41.571696969696966</v>
      </c>
      <c r="H15" s="198" t="s">
        <v>99</v>
      </c>
      <c r="I15" s="199">
        <f>AVERAGE(I9,I13,I12)</f>
        <v>0.30503030303029988</v>
      </c>
      <c r="J15" s="196"/>
      <c r="K15" s="196"/>
      <c r="L15" s="196"/>
      <c r="M15" s="193"/>
      <c r="N15" s="193"/>
    </row>
    <row r="16" spans="1:16" ht="30" customHeight="1" thickBot="1">
      <c r="A16" s="200"/>
      <c r="B16" s="200"/>
      <c r="C16" s="200"/>
      <c r="D16" s="196"/>
      <c r="E16" s="196"/>
      <c r="F16" s="201">
        <f>AVERAGE(F8:F13)</f>
        <v>41.04</v>
      </c>
      <c r="G16" s="202">
        <f>AVERAGE(C19:H81)</f>
        <v>41.335387755102019</v>
      </c>
      <c r="H16" s="203"/>
      <c r="I16" s="204">
        <f>AVERAGE(I8:I13)</f>
        <v>0.34673504317551834</v>
      </c>
      <c r="J16" s="196"/>
      <c r="K16" s="196"/>
      <c r="L16" s="196"/>
      <c r="M16" s="200"/>
      <c r="N16" s="200"/>
    </row>
    <row r="18" spans="2:14" ht="15.75" thickBot="1">
      <c r="C18" s="205" t="str">
        <f>B8</f>
        <v>Наум</v>
      </c>
      <c r="D18" s="205" t="str">
        <f>B9</f>
        <v>Якусик Дима</v>
      </c>
      <c r="E18" s="205" t="str">
        <f>B10</f>
        <v>Наум</v>
      </c>
      <c r="F18" s="205" t="str">
        <f>B11</f>
        <v>Наум</v>
      </c>
      <c r="G18" s="205" t="str">
        <f>B12</f>
        <v>Якусик Дима</v>
      </c>
      <c r="H18" s="205" t="str">
        <f>B13</f>
        <v>Якусик Дима</v>
      </c>
      <c r="I18" s="206"/>
    </row>
    <row r="19" spans="2:14">
      <c r="B19" s="137">
        <v>1</v>
      </c>
      <c r="C19" s="207">
        <v>44.65</v>
      </c>
      <c r="D19" s="208">
        <v>42.01</v>
      </c>
      <c r="E19" s="208">
        <v>40.89</v>
      </c>
      <c r="F19" s="208">
        <v>41.47</v>
      </c>
      <c r="G19" s="208">
        <v>42.19</v>
      </c>
      <c r="H19" s="208">
        <v>41.53</v>
      </c>
      <c r="I19" s="209"/>
      <c r="J19" s="210"/>
      <c r="K19" s="211"/>
      <c r="M19" s="138"/>
      <c r="N19" s="138"/>
    </row>
    <row r="20" spans="2:14">
      <c r="B20" s="137">
        <v>2</v>
      </c>
      <c r="C20" s="212">
        <v>42.23</v>
      </c>
      <c r="D20" s="213">
        <v>41.98</v>
      </c>
      <c r="E20" s="213">
        <v>41.42</v>
      </c>
      <c r="F20" s="213">
        <v>41.13</v>
      </c>
      <c r="G20" s="213">
        <v>42.01</v>
      </c>
      <c r="H20" s="213">
        <v>41.66</v>
      </c>
      <c r="I20" s="211"/>
      <c r="J20" s="214"/>
      <c r="K20" s="211"/>
      <c r="M20" s="151"/>
      <c r="N20" s="151"/>
    </row>
    <row r="21" spans="2:14">
      <c r="B21" s="137">
        <v>3</v>
      </c>
      <c r="C21" s="212">
        <v>43.18</v>
      </c>
      <c r="D21" s="213">
        <v>41.84</v>
      </c>
      <c r="E21" s="213">
        <v>41.25</v>
      </c>
      <c r="F21" s="213">
        <v>41.33</v>
      </c>
      <c r="G21" s="213">
        <v>41.96</v>
      </c>
      <c r="H21" s="213">
        <v>41.17</v>
      </c>
      <c r="I21" s="211"/>
      <c r="J21" s="214"/>
      <c r="K21" s="211"/>
      <c r="M21" s="151"/>
      <c r="N21" s="151"/>
    </row>
    <row r="22" spans="2:14">
      <c r="B22" s="137">
        <v>4</v>
      </c>
      <c r="C22" s="212">
        <v>41.43</v>
      </c>
      <c r="D22" s="213">
        <v>41.58</v>
      </c>
      <c r="E22" s="213">
        <v>40.93</v>
      </c>
      <c r="F22" s="213">
        <v>41.26</v>
      </c>
      <c r="G22" s="213">
        <v>42.04</v>
      </c>
      <c r="H22" s="213">
        <v>41.37</v>
      </c>
      <c r="I22" s="211"/>
      <c r="J22" s="214"/>
      <c r="K22" s="211"/>
      <c r="M22" s="151"/>
      <c r="N22" s="151"/>
    </row>
    <row r="23" spans="2:14">
      <c r="B23" s="137">
        <v>5</v>
      </c>
      <c r="C23" s="212">
        <v>41.47</v>
      </c>
      <c r="D23" s="213">
        <v>41.58</v>
      </c>
      <c r="E23" s="213">
        <v>40.909999999999997</v>
      </c>
      <c r="F23" s="213">
        <v>41.15</v>
      </c>
      <c r="G23" s="213">
        <v>41.8</v>
      </c>
      <c r="H23" s="213">
        <v>41.37</v>
      </c>
      <c r="I23" s="211"/>
      <c r="J23" s="214"/>
      <c r="K23" s="211"/>
    </row>
    <row r="24" spans="2:14">
      <c r="B24" s="137">
        <v>6</v>
      </c>
      <c r="C24" s="212">
        <v>41.14</v>
      </c>
      <c r="D24" s="213">
        <v>41.52</v>
      </c>
      <c r="E24" s="213">
        <v>43.12</v>
      </c>
      <c r="F24" s="213">
        <v>41</v>
      </c>
      <c r="G24" s="213">
        <v>41.72</v>
      </c>
      <c r="H24" s="213">
        <v>41.27</v>
      </c>
      <c r="I24" s="211"/>
      <c r="J24" s="214"/>
      <c r="K24" s="211"/>
    </row>
    <row r="25" spans="2:14">
      <c r="B25" s="137">
        <v>7</v>
      </c>
      <c r="C25" s="212">
        <v>41.1</v>
      </c>
      <c r="D25" s="213">
        <v>41.51</v>
      </c>
      <c r="E25" s="213">
        <v>42.1</v>
      </c>
      <c r="F25" s="213">
        <v>41.13</v>
      </c>
      <c r="G25" s="213">
        <v>41.96</v>
      </c>
      <c r="H25" s="213">
        <v>41.14</v>
      </c>
      <c r="I25" s="211"/>
      <c r="J25" s="214"/>
      <c r="K25" s="211"/>
    </row>
    <row r="26" spans="2:14">
      <c r="B26" s="137">
        <v>8</v>
      </c>
      <c r="C26" s="212">
        <v>41.02</v>
      </c>
      <c r="D26" s="213">
        <v>41.66</v>
      </c>
      <c r="E26" s="213">
        <v>41.73</v>
      </c>
      <c r="F26" s="213">
        <v>41.26</v>
      </c>
      <c r="G26" s="213">
        <v>41.67</v>
      </c>
      <c r="H26" s="213">
        <v>41.08</v>
      </c>
      <c r="I26" s="211"/>
      <c r="J26" s="214"/>
      <c r="K26" s="211"/>
    </row>
    <row r="27" spans="2:14">
      <c r="B27" s="137">
        <v>9</v>
      </c>
      <c r="C27" s="215">
        <v>41.15</v>
      </c>
      <c r="D27" s="213">
        <v>41.7</v>
      </c>
      <c r="E27" s="213">
        <v>41.01</v>
      </c>
      <c r="F27" s="213">
        <v>41.35</v>
      </c>
      <c r="G27" s="213">
        <v>41.85</v>
      </c>
      <c r="H27" s="213">
        <v>41.26</v>
      </c>
      <c r="I27" s="211"/>
      <c r="J27" s="214"/>
      <c r="K27" s="211"/>
    </row>
    <row r="28" spans="2:14">
      <c r="B28" s="137">
        <v>10</v>
      </c>
      <c r="C28" s="212">
        <v>40.99</v>
      </c>
      <c r="D28" s="213">
        <v>41.63</v>
      </c>
      <c r="E28" s="213">
        <v>40.93</v>
      </c>
      <c r="F28" s="213">
        <v>41.2</v>
      </c>
      <c r="G28" s="213">
        <v>42.45</v>
      </c>
      <c r="H28" s="213">
        <v>41.19</v>
      </c>
      <c r="I28" s="211"/>
      <c r="J28" s="214"/>
      <c r="K28" s="211"/>
    </row>
    <row r="29" spans="2:14">
      <c r="B29" s="137">
        <v>11</v>
      </c>
      <c r="C29" s="212">
        <v>41.64</v>
      </c>
      <c r="D29" s="213">
        <v>41.52</v>
      </c>
      <c r="E29" s="213">
        <v>40.71</v>
      </c>
      <c r="F29" s="213">
        <v>41.1</v>
      </c>
      <c r="G29" s="213">
        <v>41.99</v>
      </c>
      <c r="H29" s="213">
        <v>41.31</v>
      </c>
      <c r="I29" s="211"/>
      <c r="J29" s="214"/>
      <c r="K29" s="211"/>
    </row>
    <row r="30" spans="2:14">
      <c r="B30" s="137">
        <v>12</v>
      </c>
      <c r="C30" s="212">
        <v>40.97</v>
      </c>
      <c r="D30" s="213">
        <v>41.49</v>
      </c>
      <c r="E30" s="213">
        <v>40.96</v>
      </c>
      <c r="F30" s="213">
        <v>41.29</v>
      </c>
      <c r="G30" s="213">
        <v>42.14</v>
      </c>
      <c r="H30" s="213">
        <v>41.91</v>
      </c>
      <c r="I30" s="211"/>
      <c r="J30" s="214"/>
      <c r="K30" s="211"/>
    </row>
    <row r="31" spans="2:14">
      <c r="B31" s="137">
        <v>13</v>
      </c>
      <c r="C31" s="212">
        <v>40.96</v>
      </c>
      <c r="D31" s="213">
        <v>41.56</v>
      </c>
      <c r="E31" s="213">
        <v>40.97</v>
      </c>
      <c r="F31" s="213">
        <v>41.2</v>
      </c>
      <c r="G31" s="213">
        <v>41.61</v>
      </c>
      <c r="H31" s="213">
        <v>41.22</v>
      </c>
      <c r="I31" s="211"/>
      <c r="J31" s="214"/>
      <c r="K31" s="216"/>
      <c r="L31" s="137"/>
    </row>
    <row r="32" spans="2:14">
      <c r="B32" s="137">
        <v>14</v>
      </c>
      <c r="C32" s="215">
        <v>41.01</v>
      </c>
      <c r="D32" s="213">
        <v>41.78</v>
      </c>
      <c r="E32" s="213">
        <v>41.37</v>
      </c>
      <c r="F32" s="213">
        <v>41.21</v>
      </c>
      <c r="G32" s="213">
        <v>42.97</v>
      </c>
      <c r="H32" s="213">
        <v>41.68</v>
      </c>
      <c r="I32" s="211"/>
      <c r="J32" s="214"/>
      <c r="K32" s="216"/>
      <c r="L32" s="137"/>
    </row>
    <row r="33" spans="2:12">
      <c r="B33" s="137">
        <v>15</v>
      </c>
      <c r="C33" s="212">
        <v>40.94</v>
      </c>
      <c r="D33" s="213">
        <v>41.71</v>
      </c>
      <c r="E33" s="213">
        <v>40.98</v>
      </c>
      <c r="F33" s="213">
        <v>41.28</v>
      </c>
      <c r="G33" s="213">
        <v>41.46</v>
      </c>
      <c r="H33" s="213">
        <v>41.36</v>
      </c>
      <c r="I33" s="211"/>
      <c r="J33" s="214"/>
      <c r="K33" s="216"/>
      <c r="L33" s="137"/>
    </row>
    <row r="34" spans="2:12">
      <c r="B34" s="137">
        <v>16</v>
      </c>
      <c r="C34" s="212">
        <v>41</v>
      </c>
      <c r="D34" s="217">
        <v>41.7</v>
      </c>
      <c r="E34" s="213">
        <v>41.09</v>
      </c>
      <c r="F34" s="213">
        <v>41</v>
      </c>
      <c r="G34" s="213">
        <v>41.7</v>
      </c>
      <c r="H34" s="213">
        <v>41.16</v>
      </c>
      <c r="I34" s="211"/>
      <c r="J34" s="214"/>
      <c r="K34" s="216"/>
      <c r="L34" s="137"/>
    </row>
    <row r="35" spans="2:12">
      <c r="B35" s="137">
        <v>17</v>
      </c>
      <c r="C35" s="212">
        <v>40.81</v>
      </c>
      <c r="D35" s="213">
        <v>41.68</v>
      </c>
      <c r="E35" s="213">
        <v>41.02</v>
      </c>
      <c r="F35" s="213">
        <v>41.03</v>
      </c>
      <c r="G35" s="213">
        <v>41.45</v>
      </c>
      <c r="H35" s="213">
        <v>41.14</v>
      </c>
      <c r="I35" s="211"/>
      <c r="J35" s="214"/>
      <c r="K35" s="216"/>
      <c r="L35" s="137"/>
    </row>
    <row r="36" spans="2:12">
      <c r="B36" s="137">
        <v>18</v>
      </c>
      <c r="C36" s="212">
        <v>41.07</v>
      </c>
      <c r="D36" s="213">
        <v>41.42</v>
      </c>
      <c r="E36" s="213">
        <v>41.1</v>
      </c>
      <c r="F36" s="213">
        <v>41.18</v>
      </c>
      <c r="G36" s="213">
        <v>41.52</v>
      </c>
      <c r="H36" s="213">
        <v>41.31</v>
      </c>
      <c r="I36" s="211"/>
      <c r="J36" s="214"/>
      <c r="K36" s="216"/>
      <c r="L36" s="137"/>
    </row>
    <row r="37" spans="2:12">
      <c r="B37" s="137">
        <v>19</v>
      </c>
      <c r="C37" s="212">
        <v>41.06</v>
      </c>
      <c r="D37" s="213">
        <v>41.54</v>
      </c>
      <c r="E37" s="213">
        <v>40.82</v>
      </c>
      <c r="F37" s="213">
        <v>40.950000000000003</v>
      </c>
      <c r="G37" s="213">
        <v>41.44</v>
      </c>
      <c r="H37" s="213">
        <v>41.76</v>
      </c>
      <c r="I37" s="211"/>
      <c r="J37" s="214"/>
      <c r="K37" s="216"/>
      <c r="L37" s="137"/>
    </row>
    <row r="38" spans="2:12">
      <c r="B38" s="137">
        <v>20</v>
      </c>
      <c r="C38" s="212">
        <v>41.1</v>
      </c>
      <c r="D38" s="213">
        <v>41.48</v>
      </c>
      <c r="E38" s="213">
        <v>41.02</v>
      </c>
      <c r="F38" s="213">
        <v>41.01</v>
      </c>
      <c r="G38" s="213">
        <v>41.42</v>
      </c>
      <c r="H38" s="213">
        <v>41.42</v>
      </c>
      <c r="I38" s="211"/>
      <c r="J38" s="214"/>
      <c r="K38" s="216"/>
      <c r="L38" s="137"/>
    </row>
    <row r="39" spans="2:12">
      <c r="B39" s="137">
        <v>21</v>
      </c>
      <c r="C39" s="212">
        <v>40.96</v>
      </c>
      <c r="D39" s="213">
        <v>41.39</v>
      </c>
      <c r="E39" s="213">
        <v>40.99</v>
      </c>
      <c r="F39" s="213">
        <v>41.05</v>
      </c>
      <c r="G39" s="213">
        <v>41.5</v>
      </c>
      <c r="H39" s="213">
        <v>41.3</v>
      </c>
      <c r="I39" s="211"/>
      <c r="J39" s="214"/>
      <c r="K39" s="216"/>
      <c r="L39" s="137"/>
    </row>
    <row r="40" spans="2:12">
      <c r="B40" s="137">
        <v>22</v>
      </c>
      <c r="C40" s="212">
        <v>40.98</v>
      </c>
      <c r="D40" s="213">
        <v>41.42</v>
      </c>
      <c r="E40" s="213">
        <v>40.880000000000003</v>
      </c>
      <c r="F40" s="213">
        <v>40.98</v>
      </c>
      <c r="G40" s="213">
        <v>41.4</v>
      </c>
      <c r="H40" s="213">
        <v>41.33</v>
      </c>
      <c r="I40" s="211"/>
      <c r="J40" s="214"/>
      <c r="K40" s="216"/>
      <c r="L40" s="137"/>
    </row>
    <row r="41" spans="2:12">
      <c r="B41" s="137">
        <v>23</v>
      </c>
      <c r="C41" s="212">
        <v>41.12</v>
      </c>
      <c r="D41" s="213">
        <v>41.32</v>
      </c>
      <c r="E41" s="213">
        <v>41.03</v>
      </c>
      <c r="F41" s="213">
        <v>40.97</v>
      </c>
      <c r="G41" s="213">
        <v>41.47</v>
      </c>
      <c r="H41" s="213">
        <v>41.16</v>
      </c>
      <c r="I41" s="211"/>
      <c r="J41" s="214"/>
      <c r="K41" s="216"/>
      <c r="L41" s="137"/>
    </row>
    <row r="42" spans="2:12">
      <c r="B42" s="137">
        <v>24</v>
      </c>
      <c r="C42" s="212">
        <v>41.19</v>
      </c>
      <c r="D42" s="213">
        <v>41.5</v>
      </c>
      <c r="E42" s="213">
        <v>41.12</v>
      </c>
      <c r="F42" s="213">
        <v>41.13</v>
      </c>
      <c r="G42" s="213">
        <v>41.51</v>
      </c>
      <c r="H42" s="213">
        <v>41.22</v>
      </c>
      <c r="I42" s="211"/>
      <c r="J42" s="214"/>
      <c r="K42" s="216"/>
      <c r="L42" s="137"/>
    </row>
    <row r="43" spans="2:12">
      <c r="B43" s="137">
        <v>25</v>
      </c>
      <c r="C43" s="212">
        <v>41.28</v>
      </c>
      <c r="D43" s="213">
        <v>41.4</v>
      </c>
      <c r="E43" s="213">
        <v>41</v>
      </c>
      <c r="F43" s="213">
        <v>41.12</v>
      </c>
      <c r="G43" s="213">
        <v>41.52</v>
      </c>
      <c r="H43" s="213">
        <v>41.63</v>
      </c>
      <c r="I43" s="211"/>
      <c r="J43" s="214"/>
      <c r="K43" s="216"/>
      <c r="L43" s="137"/>
    </row>
    <row r="44" spans="2:12">
      <c r="B44" s="137">
        <v>26</v>
      </c>
      <c r="C44" s="212">
        <v>41.12</v>
      </c>
      <c r="D44" s="213">
        <v>41.7</v>
      </c>
      <c r="E44" s="213">
        <v>40.96</v>
      </c>
      <c r="F44" s="213">
        <v>40.96</v>
      </c>
      <c r="G44" s="213">
        <v>41.7</v>
      </c>
      <c r="H44" s="213">
        <v>41.31</v>
      </c>
      <c r="I44" s="211"/>
      <c r="J44" s="214"/>
      <c r="K44" s="216"/>
      <c r="L44" s="137"/>
    </row>
    <row r="45" spans="2:12">
      <c r="B45" s="137">
        <v>27</v>
      </c>
      <c r="C45" s="212">
        <v>41.01</v>
      </c>
      <c r="D45" s="213">
        <v>42.19</v>
      </c>
      <c r="E45" s="213">
        <v>40.81</v>
      </c>
      <c r="F45" s="213">
        <v>41.48</v>
      </c>
      <c r="G45" s="213">
        <v>41.61</v>
      </c>
      <c r="H45" s="213">
        <v>41.22</v>
      </c>
      <c r="I45" s="211"/>
      <c r="J45" s="214"/>
      <c r="K45" s="216"/>
      <c r="L45" s="137"/>
    </row>
    <row r="46" spans="2:12">
      <c r="B46" s="137">
        <v>28</v>
      </c>
      <c r="C46" s="212">
        <v>41.17</v>
      </c>
      <c r="D46" s="213">
        <v>41.33</v>
      </c>
      <c r="E46" s="213">
        <v>41.02</v>
      </c>
      <c r="F46" s="213">
        <v>41.21</v>
      </c>
      <c r="G46" s="213"/>
      <c r="H46" s="213">
        <v>41.68</v>
      </c>
      <c r="I46" s="211"/>
      <c r="J46" s="214"/>
      <c r="K46" s="216"/>
      <c r="L46" s="137"/>
    </row>
    <row r="47" spans="2:12">
      <c r="B47" s="137">
        <v>29</v>
      </c>
      <c r="C47" s="212"/>
      <c r="D47" s="213">
        <v>41.37</v>
      </c>
      <c r="E47" s="213">
        <v>40.799999999999997</v>
      </c>
      <c r="F47" s="213">
        <v>41.16</v>
      </c>
      <c r="G47" s="213"/>
      <c r="H47" s="213">
        <v>41.55</v>
      </c>
      <c r="I47" s="211"/>
      <c r="J47" s="214"/>
      <c r="K47" s="216"/>
      <c r="L47" s="137"/>
    </row>
    <row r="48" spans="2:12">
      <c r="B48" s="137">
        <v>30</v>
      </c>
      <c r="C48" s="212"/>
      <c r="D48" s="213">
        <v>41.42</v>
      </c>
      <c r="E48" s="213">
        <v>40.83</v>
      </c>
      <c r="F48" s="213">
        <v>41.29</v>
      </c>
      <c r="G48" s="213"/>
      <c r="H48" s="213">
        <v>41.26</v>
      </c>
      <c r="I48" s="211"/>
      <c r="J48" s="214"/>
      <c r="K48" s="216"/>
      <c r="L48" s="137"/>
    </row>
    <row r="49" spans="2:12">
      <c r="B49" s="137">
        <v>31</v>
      </c>
      <c r="C49" s="212"/>
      <c r="D49" s="213">
        <v>41.36</v>
      </c>
      <c r="E49" s="213">
        <v>40.86</v>
      </c>
      <c r="F49" s="213">
        <v>41.47</v>
      </c>
      <c r="G49" s="213"/>
      <c r="H49" s="213">
        <v>41.48</v>
      </c>
      <c r="I49" s="211"/>
      <c r="J49" s="214"/>
      <c r="K49" s="216"/>
      <c r="L49" s="137"/>
    </row>
    <row r="50" spans="2:12">
      <c r="B50" s="137">
        <v>32</v>
      </c>
      <c r="C50" s="212"/>
      <c r="D50" s="213">
        <v>41.59</v>
      </c>
      <c r="E50" s="213">
        <v>40.97</v>
      </c>
      <c r="F50" s="213">
        <v>41.03</v>
      </c>
      <c r="G50" s="213"/>
      <c r="H50" s="213">
        <v>41.68</v>
      </c>
      <c r="I50" s="211"/>
      <c r="J50" s="214"/>
      <c r="K50" s="216"/>
      <c r="L50" s="137"/>
    </row>
    <row r="51" spans="2:12">
      <c r="B51" s="137">
        <v>33</v>
      </c>
      <c r="C51" s="212"/>
      <c r="D51" s="213"/>
      <c r="E51" s="213">
        <v>40.86</v>
      </c>
      <c r="F51" s="213">
        <v>41.11</v>
      </c>
      <c r="G51" s="213"/>
      <c r="H51" s="213">
        <v>41.23</v>
      </c>
      <c r="I51" s="211"/>
      <c r="J51" s="214"/>
      <c r="K51" s="216"/>
      <c r="L51" s="137"/>
    </row>
    <row r="52" spans="2:12">
      <c r="B52" s="137">
        <v>34</v>
      </c>
      <c r="C52" s="212"/>
      <c r="D52" s="213"/>
      <c r="E52" s="213">
        <v>41.08</v>
      </c>
      <c r="F52" s="213">
        <v>41.06</v>
      </c>
      <c r="G52" s="213"/>
      <c r="H52" s="213">
        <v>41.24</v>
      </c>
      <c r="I52" s="211"/>
      <c r="J52" s="214"/>
      <c r="K52" s="216"/>
      <c r="L52" s="137"/>
    </row>
    <row r="53" spans="2:12">
      <c r="B53" s="137">
        <v>35</v>
      </c>
      <c r="C53" s="212"/>
      <c r="D53" s="213"/>
      <c r="E53" s="213">
        <v>41.03</v>
      </c>
      <c r="F53" s="213">
        <v>40.99</v>
      </c>
      <c r="G53" s="213"/>
      <c r="H53" s="213">
        <v>41.3</v>
      </c>
      <c r="I53" s="211"/>
      <c r="J53" s="214"/>
      <c r="K53" s="216"/>
      <c r="L53" s="137"/>
    </row>
    <row r="54" spans="2:12">
      <c r="B54" s="137">
        <v>36</v>
      </c>
      <c r="C54" s="212"/>
      <c r="D54" s="213"/>
      <c r="E54" s="213">
        <v>40.9</v>
      </c>
      <c r="F54" s="213">
        <v>41.4</v>
      </c>
      <c r="G54" s="213"/>
      <c r="H54" s="213">
        <v>41.32</v>
      </c>
      <c r="I54" s="211"/>
      <c r="J54" s="214"/>
      <c r="K54" s="216"/>
      <c r="L54" s="137"/>
    </row>
    <row r="55" spans="2:12">
      <c r="B55" s="137">
        <v>37</v>
      </c>
      <c r="C55" s="212"/>
      <c r="D55" s="213"/>
      <c r="E55" s="213">
        <v>40.909999999999997</v>
      </c>
      <c r="F55" s="213">
        <v>41.17</v>
      </c>
      <c r="G55" s="213"/>
      <c r="H55" s="213">
        <v>41.32</v>
      </c>
      <c r="I55" s="211"/>
      <c r="J55" s="214"/>
      <c r="K55" s="216"/>
      <c r="L55" s="137"/>
    </row>
    <row r="56" spans="2:12">
      <c r="B56" s="137">
        <v>38</v>
      </c>
      <c r="C56" s="212"/>
      <c r="D56" s="213"/>
      <c r="E56" s="213">
        <v>41.01</v>
      </c>
      <c r="F56" s="213">
        <v>40.96</v>
      </c>
      <c r="G56" s="213"/>
      <c r="H56" s="213">
        <v>41.25</v>
      </c>
      <c r="I56" s="211"/>
      <c r="J56" s="214"/>
      <c r="K56" s="216"/>
      <c r="L56" s="137"/>
    </row>
    <row r="57" spans="2:12">
      <c r="B57" s="137">
        <v>39</v>
      </c>
      <c r="C57" s="212"/>
      <c r="D57" s="213"/>
      <c r="E57" s="213">
        <v>41.01</v>
      </c>
      <c r="F57" s="213">
        <v>40.92</v>
      </c>
      <c r="G57" s="213"/>
      <c r="H57" s="213">
        <v>41.4</v>
      </c>
      <c r="I57" s="211"/>
      <c r="J57" s="214"/>
      <c r="K57" s="216"/>
      <c r="L57" s="137"/>
    </row>
    <row r="58" spans="2:12">
      <c r="B58" s="137">
        <v>40</v>
      </c>
      <c r="C58" s="212"/>
      <c r="D58" s="213"/>
      <c r="E58" s="213">
        <v>41.29</v>
      </c>
      <c r="F58" s="213">
        <v>41.09</v>
      </c>
      <c r="G58" s="213"/>
      <c r="H58" s="213">
        <v>41.33</v>
      </c>
      <c r="I58" s="211"/>
      <c r="J58" s="214"/>
      <c r="K58" s="216"/>
      <c r="L58" s="137"/>
    </row>
    <row r="59" spans="2:12">
      <c r="B59" s="137">
        <v>41</v>
      </c>
      <c r="C59" s="212"/>
      <c r="D59" s="213"/>
      <c r="E59" s="213">
        <v>41</v>
      </c>
      <c r="F59" s="213">
        <v>41.1</v>
      </c>
      <c r="G59" s="213"/>
      <c r="H59" s="213">
        <v>41.23</v>
      </c>
      <c r="I59" s="211"/>
      <c r="J59" s="214"/>
      <c r="K59" s="216"/>
      <c r="L59" s="137"/>
    </row>
    <row r="60" spans="2:12">
      <c r="B60" s="137">
        <v>42</v>
      </c>
      <c r="C60" s="212"/>
      <c r="D60" s="213"/>
      <c r="E60" s="213">
        <v>41.07</v>
      </c>
      <c r="F60" s="213">
        <v>41.18</v>
      </c>
      <c r="G60" s="213"/>
      <c r="H60" s="213">
        <v>41.52</v>
      </c>
      <c r="I60" s="211"/>
      <c r="J60" s="214"/>
      <c r="K60" s="216"/>
      <c r="L60" s="137"/>
    </row>
    <row r="61" spans="2:12">
      <c r="B61" s="137">
        <v>43</v>
      </c>
      <c r="C61" s="212"/>
      <c r="D61" s="213"/>
      <c r="E61" s="213">
        <v>41.16</v>
      </c>
      <c r="F61" s="213">
        <v>41.56</v>
      </c>
      <c r="G61" s="213"/>
      <c r="H61" s="213">
        <v>41.16</v>
      </c>
      <c r="I61" s="211"/>
      <c r="J61" s="214"/>
      <c r="K61" s="216"/>
      <c r="L61" s="137"/>
    </row>
    <row r="62" spans="2:12">
      <c r="B62" s="137">
        <v>44</v>
      </c>
      <c r="C62" s="212"/>
      <c r="D62" s="213"/>
      <c r="E62" s="213">
        <v>40.89</v>
      </c>
      <c r="F62" s="213">
        <v>41.11</v>
      </c>
      <c r="G62" s="213"/>
      <c r="H62" s="213">
        <v>41.27</v>
      </c>
      <c r="I62" s="211"/>
      <c r="J62" s="214"/>
      <c r="K62" s="216"/>
      <c r="L62" s="137"/>
    </row>
    <row r="63" spans="2:12">
      <c r="B63" s="137">
        <v>45</v>
      </c>
      <c r="C63" s="212"/>
      <c r="D63" s="213"/>
      <c r="E63" s="213">
        <v>40.840000000000003</v>
      </c>
      <c r="F63" s="213">
        <v>41.32</v>
      </c>
      <c r="G63" s="213"/>
      <c r="H63" s="213">
        <v>41.14</v>
      </c>
      <c r="I63" s="211"/>
      <c r="J63" s="214"/>
      <c r="K63" s="216"/>
      <c r="L63" s="137"/>
    </row>
    <row r="64" spans="2:12">
      <c r="B64" s="137">
        <v>46</v>
      </c>
      <c r="C64" s="212"/>
      <c r="D64" s="213"/>
      <c r="E64" s="213">
        <v>41.28</v>
      </c>
      <c r="F64" s="213">
        <v>40.98</v>
      </c>
      <c r="G64" s="213"/>
      <c r="H64" s="213">
        <v>41.24</v>
      </c>
      <c r="I64" s="211"/>
      <c r="J64" s="214"/>
      <c r="K64" s="216"/>
      <c r="L64" s="137"/>
    </row>
    <row r="65" spans="2:12">
      <c r="B65" s="137">
        <v>47</v>
      </c>
      <c r="C65" s="212"/>
      <c r="D65" s="213"/>
      <c r="E65" s="213">
        <v>40.880000000000003</v>
      </c>
      <c r="F65" s="213">
        <v>41.05</v>
      </c>
      <c r="G65" s="213"/>
      <c r="H65" s="213">
        <v>41.26</v>
      </c>
      <c r="I65" s="211"/>
      <c r="J65" s="214"/>
      <c r="K65" s="216"/>
      <c r="L65" s="137"/>
    </row>
    <row r="66" spans="2:12">
      <c r="B66" s="137">
        <v>48</v>
      </c>
      <c r="C66" s="212"/>
      <c r="D66" s="213"/>
      <c r="E66" s="213">
        <v>40.93</v>
      </c>
      <c r="F66" s="213">
        <v>41.68</v>
      </c>
      <c r="G66" s="213"/>
      <c r="H66" s="213">
        <v>41.5</v>
      </c>
      <c r="I66" s="211"/>
      <c r="J66" s="214"/>
      <c r="K66" s="216"/>
      <c r="L66" s="137"/>
    </row>
    <row r="67" spans="2:12">
      <c r="B67" s="137">
        <v>49</v>
      </c>
      <c r="C67" s="212"/>
      <c r="D67" s="213"/>
      <c r="E67" s="213">
        <v>41.02</v>
      </c>
      <c r="F67" s="213">
        <v>41.06</v>
      </c>
      <c r="G67" s="213"/>
      <c r="H67" s="213">
        <v>41.33</v>
      </c>
      <c r="I67" s="211"/>
      <c r="J67" s="214"/>
      <c r="K67" s="216"/>
      <c r="L67" s="137"/>
    </row>
    <row r="68" spans="2:12">
      <c r="B68" s="137">
        <v>50</v>
      </c>
      <c r="C68" s="212"/>
      <c r="D68" s="213"/>
      <c r="E68" s="213"/>
      <c r="F68" s="213">
        <v>41.11</v>
      </c>
      <c r="G68" s="213"/>
      <c r="H68" s="213">
        <v>41.34</v>
      </c>
      <c r="I68" s="211"/>
      <c r="J68" s="214"/>
      <c r="K68" s="216"/>
      <c r="L68" s="137"/>
    </row>
    <row r="69" spans="2:12">
      <c r="B69" s="137">
        <v>51</v>
      </c>
      <c r="C69" s="212"/>
      <c r="D69" s="213"/>
      <c r="E69" s="213"/>
      <c r="F69" s="213">
        <v>41.36</v>
      </c>
      <c r="G69" s="213"/>
      <c r="H69" s="213">
        <v>41.21</v>
      </c>
      <c r="I69" s="211"/>
      <c r="J69" s="214"/>
      <c r="K69" s="216"/>
      <c r="L69" s="137"/>
    </row>
    <row r="70" spans="2:12">
      <c r="B70" s="137">
        <v>52</v>
      </c>
      <c r="C70" s="212"/>
      <c r="D70" s="213"/>
      <c r="E70" s="213"/>
      <c r="F70" s="213">
        <v>41.4</v>
      </c>
      <c r="G70" s="213"/>
      <c r="H70" s="213">
        <v>41.26</v>
      </c>
      <c r="I70" s="211"/>
      <c r="J70" s="214"/>
      <c r="K70" s="216"/>
      <c r="L70" s="137"/>
    </row>
    <row r="71" spans="2:12">
      <c r="B71" s="137">
        <v>53</v>
      </c>
      <c r="C71" s="212"/>
      <c r="D71" s="213"/>
      <c r="E71" s="213"/>
      <c r="F71" s="213">
        <v>41.35</v>
      </c>
      <c r="G71" s="213"/>
      <c r="H71" s="213">
        <v>41.39</v>
      </c>
      <c r="I71" s="211"/>
      <c r="J71" s="214"/>
      <c r="K71" s="216"/>
      <c r="L71" s="137"/>
    </row>
    <row r="72" spans="2:12">
      <c r="B72" s="137">
        <v>54</v>
      </c>
      <c r="C72" s="212"/>
      <c r="D72" s="213"/>
      <c r="E72" s="213"/>
      <c r="F72" s="213">
        <v>41.4</v>
      </c>
      <c r="G72" s="213"/>
      <c r="H72" s="213">
        <v>41.49</v>
      </c>
      <c r="I72" s="211"/>
      <c r="J72" s="214"/>
      <c r="K72" s="216"/>
      <c r="L72" s="137"/>
    </row>
    <row r="73" spans="2:12">
      <c r="B73" s="137">
        <v>55</v>
      </c>
      <c r="C73" s="212"/>
      <c r="D73" s="213"/>
      <c r="E73" s="213"/>
      <c r="F73" s="213"/>
      <c r="G73" s="213"/>
      <c r="H73" s="213">
        <v>41.12</v>
      </c>
      <c r="I73" s="211"/>
      <c r="J73" s="214"/>
      <c r="K73" s="216"/>
      <c r="L73" s="137"/>
    </row>
    <row r="74" spans="2:12">
      <c r="B74" s="137">
        <v>56</v>
      </c>
      <c r="C74" s="212"/>
      <c r="D74" s="213"/>
      <c r="E74" s="213"/>
      <c r="F74" s="213"/>
      <c r="G74" s="213"/>
      <c r="H74" s="213"/>
      <c r="I74" s="211"/>
      <c r="J74" s="214"/>
      <c r="K74" s="216"/>
      <c r="L74" s="137"/>
    </row>
    <row r="75" spans="2:12">
      <c r="B75" s="137">
        <v>57</v>
      </c>
      <c r="C75" s="218"/>
      <c r="D75" s="213"/>
      <c r="E75" s="213"/>
      <c r="F75" s="213"/>
      <c r="G75" s="213"/>
      <c r="H75" s="213"/>
      <c r="I75" s="211"/>
      <c r="J75" s="214"/>
      <c r="K75" s="216"/>
      <c r="L75" s="137"/>
    </row>
    <row r="76" spans="2:12">
      <c r="B76" s="137">
        <v>58</v>
      </c>
      <c r="C76" s="219"/>
      <c r="D76" s="211"/>
      <c r="E76" s="211"/>
      <c r="F76" s="211"/>
      <c r="G76" s="211"/>
      <c r="H76" s="211"/>
      <c r="I76" s="211"/>
      <c r="J76" s="214"/>
      <c r="K76" s="216"/>
      <c r="L76" s="137"/>
    </row>
    <row r="77" spans="2:12">
      <c r="B77" s="137">
        <v>59</v>
      </c>
      <c r="C77" s="219"/>
      <c r="D77" s="211"/>
      <c r="E77" s="211"/>
      <c r="F77" s="211"/>
      <c r="G77" s="211"/>
      <c r="H77" s="211"/>
      <c r="I77" s="211"/>
      <c r="J77" s="214"/>
      <c r="K77" s="211"/>
    </row>
    <row r="78" spans="2:12">
      <c r="B78" s="137">
        <v>60</v>
      </c>
      <c r="C78" s="219"/>
      <c r="D78" s="211"/>
      <c r="E78" s="211"/>
      <c r="F78" s="211"/>
      <c r="G78" s="211"/>
      <c r="H78" s="211"/>
      <c r="I78" s="211"/>
      <c r="J78" s="214"/>
      <c r="K78" s="211"/>
    </row>
    <row r="79" spans="2:12">
      <c r="B79" s="137">
        <v>61</v>
      </c>
      <c r="C79" s="219"/>
      <c r="D79" s="211"/>
      <c r="E79" s="211"/>
      <c r="F79" s="211"/>
      <c r="G79" s="211"/>
      <c r="H79" s="211"/>
      <c r="I79" s="211"/>
      <c r="J79" s="214"/>
      <c r="K79" s="211"/>
    </row>
    <row r="80" spans="2:12">
      <c r="B80" s="137">
        <v>62</v>
      </c>
      <c r="C80" s="219"/>
      <c r="D80" s="211"/>
      <c r="E80" s="211"/>
      <c r="F80" s="211"/>
      <c r="G80" s="211"/>
      <c r="H80" s="211"/>
      <c r="I80" s="211"/>
      <c r="J80" s="214"/>
      <c r="K80" s="211"/>
    </row>
    <row r="81" spans="2:11" ht="15.75" thickBot="1">
      <c r="B81" s="137">
        <v>63</v>
      </c>
      <c r="C81" s="220"/>
      <c r="D81" s="221"/>
      <c r="E81" s="221"/>
      <c r="F81" s="221"/>
      <c r="G81" s="221"/>
      <c r="H81" s="221"/>
      <c r="I81" s="221"/>
      <c r="J81" s="222"/>
      <c r="K81" s="211"/>
    </row>
    <row r="82" spans="2:11">
      <c r="B82" s="137">
        <v>64</v>
      </c>
    </row>
  </sheetData>
  <mergeCells count="10">
    <mergeCell ref="A2:L2"/>
    <mergeCell ref="A4:N4"/>
    <mergeCell ref="A6:A7"/>
    <mergeCell ref="B6:B7"/>
    <mergeCell ref="C6:C7"/>
    <mergeCell ref="D6:D7"/>
    <mergeCell ref="E6:E7"/>
    <mergeCell ref="F6:I6"/>
    <mergeCell ref="J6:J7"/>
    <mergeCell ref="K6:L6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2:P82"/>
  <sheetViews>
    <sheetView topLeftCell="A2" zoomScale="90" zoomScaleNormal="90" workbookViewId="0">
      <selection activeCell="L8" sqref="L8:L13"/>
    </sheetView>
  </sheetViews>
  <sheetFormatPr defaultColWidth="8.85546875" defaultRowHeight="15"/>
  <cols>
    <col min="1" max="1" width="8.7109375" style="137" customWidth="1"/>
    <col min="2" max="2" width="17.28515625" style="137" customWidth="1"/>
    <col min="3" max="3" width="9.42578125" style="137" customWidth="1"/>
    <col min="4" max="6" width="9.42578125" style="138" customWidth="1"/>
    <col min="7" max="7" width="11.28515625" style="138" customWidth="1"/>
    <col min="8" max="8" width="12.85546875" style="138" customWidth="1"/>
    <col min="9" max="9" width="13" style="138" customWidth="1"/>
    <col min="10" max="10" width="12.7109375" style="138" customWidth="1"/>
    <col min="11" max="11" width="12" style="138" customWidth="1"/>
    <col min="12" max="12" width="15.85546875" style="138" customWidth="1"/>
    <col min="13" max="13" width="11.42578125" style="137" customWidth="1"/>
    <col min="14" max="14" width="10.7109375" style="137" customWidth="1"/>
    <col min="15" max="16384" width="8.85546875" style="137"/>
  </cols>
  <sheetData>
    <row r="2" spans="1:16" ht="18.75">
      <c r="A2" s="306" t="s">
        <v>181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</row>
    <row r="3" spans="1:16" ht="7.5" customHeight="1" thickBot="1"/>
    <row r="4" spans="1:16" ht="18" thickBot="1">
      <c r="A4" s="307" t="s">
        <v>127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9"/>
    </row>
    <row r="5" spans="1:16" ht="7.5" customHeight="1" thickBot="1"/>
    <row r="6" spans="1:16" s="138" customFormat="1" ht="20.25" customHeight="1">
      <c r="A6" s="310" t="s">
        <v>22</v>
      </c>
      <c r="B6" s="312" t="s">
        <v>13</v>
      </c>
      <c r="C6" s="314" t="s">
        <v>18</v>
      </c>
      <c r="D6" s="316" t="s">
        <v>23</v>
      </c>
      <c r="E6" s="318" t="s">
        <v>24</v>
      </c>
      <c r="F6" s="320" t="s">
        <v>25</v>
      </c>
      <c r="G6" s="321"/>
      <c r="H6" s="321"/>
      <c r="I6" s="322"/>
      <c r="J6" s="323" t="s">
        <v>26</v>
      </c>
      <c r="K6" s="325" t="s">
        <v>27</v>
      </c>
      <c r="L6" s="326"/>
      <c r="M6" s="139"/>
      <c r="N6" s="140"/>
    </row>
    <row r="7" spans="1:16" s="138" customFormat="1" ht="27.75" customHeight="1" thickBot="1">
      <c r="A7" s="311"/>
      <c r="B7" s="313"/>
      <c r="C7" s="315"/>
      <c r="D7" s="317"/>
      <c r="E7" s="319"/>
      <c r="F7" s="141" t="s">
        <v>28</v>
      </c>
      <c r="G7" s="142" t="s">
        <v>29</v>
      </c>
      <c r="H7" s="142" t="s">
        <v>30</v>
      </c>
      <c r="I7" s="143" t="s">
        <v>31</v>
      </c>
      <c r="J7" s="324"/>
      <c r="K7" s="144" t="s">
        <v>32</v>
      </c>
      <c r="L7" s="145" t="s">
        <v>33</v>
      </c>
      <c r="M7" s="146" t="s">
        <v>34</v>
      </c>
      <c r="N7" s="147" t="s">
        <v>35</v>
      </c>
    </row>
    <row r="8" spans="1:16" s="151" customFormat="1" ht="30" customHeight="1" thickBot="1">
      <c r="A8" s="223">
        <v>1</v>
      </c>
      <c r="B8" s="224" t="s">
        <v>39</v>
      </c>
      <c r="C8" s="148" t="s">
        <v>44</v>
      </c>
      <c r="D8" s="225">
        <f>COUNTA(C19:C83)+1</f>
        <v>28</v>
      </c>
      <c r="E8" s="226">
        <f>COUNTA(C19:C83)+1</f>
        <v>28</v>
      </c>
      <c r="F8" s="238">
        <f>MIN(C19:C82)</f>
        <v>41.1</v>
      </c>
      <c r="G8" s="241">
        <f>AVERAGE(C19:C85)</f>
        <v>41.403703703703705</v>
      </c>
      <c r="H8" s="150">
        <v>5</v>
      </c>
      <c r="I8" s="228">
        <f>G8-F8</f>
        <v>0.30370370370370381</v>
      </c>
      <c r="J8" s="229">
        <v>1.2962962962962963E-2</v>
      </c>
      <c r="K8" s="230">
        <f>J8</f>
        <v>1.2962962962962963E-2</v>
      </c>
      <c r="L8" s="231">
        <f>K8</f>
        <v>1.2962962962962963E-2</v>
      </c>
      <c r="M8" s="232" t="s">
        <v>138</v>
      </c>
      <c r="N8" s="327" t="s">
        <v>134</v>
      </c>
      <c r="O8" s="329" t="s">
        <v>85</v>
      </c>
      <c r="P8" s="330"/>
    </row>
    <row r="9" spans="1:16" s="151" customFormat="1" ht="30" customHeight="1" thickBot="1">
      <c r="A9" s="155">
        <v>2</v>
      </c>
      <c r="B9" s="234" t="s">
        <v>52</v>
      </c>
      <c r="C9" s="156" t="s">
        <v>94</v>
      </c>
      <c r="D9" s="152">
        <f>COUNTA(D19:D83)+D8+1</f>
        <v>78</v>
      </c>
      <c r="E9" s="157">
        <f>COUNTA(D19:D83)+1</f>
        <v>50</v>
      </c>
      <c r="F9" s="249">
        <f>MIN(D19:D82)</f>
        <v>40.9</v>
      </c>
      <c r="G9" s="159">
        <f>AVERAGE(D19:D84)</f>
        <v>41.260000000000012</v>
      </c>
      <c r="H9" s="160">
        <v>8</v>
      </c>
      <c r="I9" s="154">
        <f>G9-F9</f>
        <v>0.36000000000001364</v>
      </c>
      <c r="J9" s="161">
        <v>3.788194444444444E-2</v>
      </c>
      <c r="K9" s="162">
        <f>J9-J8</f>
        <v>2.4918981481481479E-2</v>
      </c>
      <c r="L9" s="163">
        <f>K9</f>
        <v>2.4918981481481479E-2</v>
      </c>
      <c r="M9" s="164" t="s">
        <v>149</v>
      </c>
      <c r="N9" s="328"/>
      <c r="O9" s="329"/>
      <c r="P9" s="330"/>
    </row>
    <row r="10" spans="1:16" s="151" customFormat="1" ht="30" customHeight="1">
      <c r="A10" s="155">
        <v>3</v>
      </c>
      <c r="B10" s="234" t="s">
        <v>39</v>
      </c>
      <c r="C10" s="156" t="s">
        <v>78</v>
      </c>
      <c r="D10" s="152">
        <f>COUNTA(E19:E83)+D9+1</f>
        <v>126</v>
      </c>
      <c r="E10" s="157">
        <f>COUNTA(E19:E83)+1</f>
        <v>48</v>
      </c>
      <c r="F10" s="167">
        <f>MIN(E19:E84)</f>
        <v>41.19</v>
      </c>
      <c r="G10" s="166">
        <f>AVERAGE(E19:E85)</f>
        <v>41.472765957446811</v>
      </c>
      <c r="H10" s="160">
        <v>5</v>
      </c>
      <c r="I10" s="154">
        <f t="shared" ref="I10:I13" si="0">G10-F10</f>
        <v>0.28276595744681288</v>
      </c>
      <c r="J10" s="161">
        <v>6.1944444444444441E-2</v>
      </c>
      <c r="K10" s="162">
        <f>J10-J9</f>
        <v>2.4062500000000001E-2</v>
      </c>
      <c r="L10" s="163">
        <f>K10+L8</f>
        <v>3.7025462962962961E-2</v>
      </c>
      <c r="M10" s="164" t="s">
        <v>157</v>
      </c>
      <c r="N10" s="168"/>
      <c r="O10" s="236"/>
      <c r="P10" s="170"/>
    </row>
    <row r="11" spans="1:16" s="151" customFormat="1" ht="30" customHeight="1">
      <c r="A11" s="155">
        <v>4</v>
      </c>
      <c r="B11" s="234" t="s">
        <v>52</v>
      </c>
      <c r="C11" s="156" t="s">
        <v>80</v>
      </c>
      <c r="D11" s="152">
        <f>COUNTA(F19:F83)+D10+1</f>
        <v>171</v>
      </c>
      <c r="E11" s="157">
        <f>COUNTA(F19:F83)+1</f>
        <v>45</v>
      </c>
      <c r="F11" s="172">
        <f>MIN(F19:F84)</f>
        <v>41.22</v>
      </c>
      <c r="G11" s="166">
        <f>AVERAGE(F19:F84)</f>
        <v>41.661818181818191</v>
      </c>
      <c r="H11" s="160">
        <v>1</v>
      </c>
      <c r="I11" s="154">
        <f t="shared" si="0"/>
        <v>0.4418181818181921</v>
      </c>
      <c r="J11" s="161">
        <v>8.4780092592592601E-2</v>
      </c>
      <c r="K11" s="162">
        <f>J11-J10</f>
        <v>2.283564814814816E-2</v>
      </c>
      <c r="L11" s="163">
        <f>K11+L9</f>
        <v>4.775462962962964E-2</v>
      </c>
      <c r="M11" s="164" t="s">
        <v>166</v>
      </c>
      <c r="N11" s="168"/>
      <c r="O11" s="169"/>
      <c r="P11" s="170"/>
    </row>
    <row r="12" spans="1:16" s="151" customFormat="1" ht="30" customHeight="1">
      <c r="A12" s="155">
        <v>5</v>
      </c>
      <c r="B12" s="237" t="s">
        <v>39</v>
      </c>
      <c r="C12" s="171" t="s">
        <v>81</v>
      </c>
      <c r="D12" s="152">
        <f>COUNTA(G19:G83)+D11+1</f>
        <v>231</v>
      </c>
      <c r="E12" s="157">
        <f>COUNTA(G19:G83)+1</f>
        <v>60</v>
      </c>
      <c r="F12" s="172">
        <f>MIN(G19:G84)</f>
        <v>41.12</v>
      </c>
      <c r="G12" s="166">
        <f>AVERAGE(G19:G884)</f>
        <v>41.34474576271186</v>
      </c>
      <c r="H12" s="160">
        <v>11</v>
      </c>
      <c r="I12" s="154">
        <f t="shared" si="0"/>
        <v>0.22474576271186208</v>
      </c>
      <c r="J12" s="161">
        <v>0.11462962962962964</v>
      </c>
      <c r="K12" s="162">
        <f>J12-J11</f>
        <v>2.9849537037037036E-2</v>
      </c>
      <c r="L12" s="173">
        <f>K12+L10</f>
        <v>6.687499999999999E-2</v>
      </c>
      <c r="M12" s="164" t="s">
        <v>166</v>
      </c>
      <c r="N12" s="168"/>
      <c r="O12" s="174"/>
    </row>
    <row r="13" spans="1:16" s="151" customFormat="1" ht="30" customHeight="1" thickBot="1">
      <c r="A13" s="175" t="s">
        <v>36</v>
      </c>
      <c r="B13" s="239" t="s">
        <v>52</v>
      </c>
      <c r="C13" s="176" t="s">
        <v>93</v>
      </c>
      <c r="D13" s="177">
        <f>COUNTA(J19:J83)+D12</f>
        <v>231</v>
      </c>
      <c r="E13" s="178">
        <f>COUNTA(H19:H83)</f>
        <v>19</v>
      </c>
      <c r="F13" s="179">
        <f>MIN(H19:H84)</f>
        <v>41.13</v>
      </c>
      <c r="G13" s="242">
        <f>AVERAGE(H19:H84)</f>
        <v>41.38894736842105</v>
      </c>
      <c r="H13" s="180">
        <v>5</v>
      </c>
      <c r="I13" s="181">
        <f t="shared" si="0"/>
        <v>0.25894736842104749</v>
      </c>
      <c r="J13" s="182" t="str">
        <f>'Общие результаты'!G6</f>
        <v>3:00:02</v>
      </c>
      <c r="K13" s="247">
        <f>J13-J12</f>
        <v>1.0393518518518524E-2</v>
      </c>
      <c r="L13" s="184">
        <f>K13+L11</f>
        <v>5.8148148148148164E-2</v>
      </c>
      <c r="M13" s="185"/>
      <c r="N13" s="186" t="s">
        <v>83</v>
      </c>
      <c r="O13" s="174" t="s">
        <v>86</v>
      </c>
    </row>
    <row r="14" spans="1:16" s="151" customFormat="1" ht="30" customHeight="1">
      <c r="A14" s="187"/>
      <c r="B14" s="188"/>
      <c r="C14" s="189"/>
      <c r="D14" s="189"/>
      <c r="E14" s="189"/>
      <c r="F14" s="190">
        <f>AVERAGE(F8,F10,F12)</f>
        <v>41.136666666666663</v>
      </c>
      <c r="G14" s="191">
        <f>AVERAGE(G8,G10,G12)</f>
        <v>41.407071807954118</v>
      </c>
      <c r="H14" s="191" t="s">
        <v>90</v>
      </c>
      <c r="I14" s="192">
        <f>AVERAGE(I8,I10,I12)</f>
        <v>0.27040514128745957</v>
      </c>
      <c r="J14" s="189"/>
      <c r="K14" s="189"/>
      <c r="L14" s="189"/>
      <c r="M14" s="193"/>
      <c r="N14" s="193"/>
    </row>
    <row r="15" spans="1:16" ht="27.75" customHeight="1">
      <c r="A15" s="194"/>
      <c r="B15" s="194"/>
      <c r="C15" s="194"/>
      <c r="D15" s="195"/>
      <c r="E15" s="196"/>
      <c r="F15" s="197">
        <f>AVERAGE(F9,F11,F13)</f>
        <v>41.083333333333336</v>
      </c>
      <c r="G15" s="198">
        <f>AVERAGE(G9,G11,G13)</f>
        <v>41.436921850079749</v>
      </c>
      <c r="H15" s="198" t="s">
        <v>91</v>
      </c>
      <c r="I15" s="199">
        <f>AVERAGE(I9,I11,I13)</f>
        <v>0.35358851674641772</v>
      </c>
      <c r="J15" s="196"/>
      <c r="K15" s="196"/>
      <c r="L15" s="196"/>
      <c r="M15" s="193"/>
      <c r="N15" s="193"/>
    </row>
    <row r="16" spans="1:16" ht="30" customHeight="1" thickBot="1">
      <c r="A16" s="200"/>
      <c r="B16" s="200"/>
      <c r="C16" s="200"/>
      <c r="D16" s="196"/>
      <c r="E16" s="196"/>
      <c r="F16" s="201">
        <f>AVERAGE(F8:F13)</f>
        <v>41.11</v>
      </c>
      <c r="G16" s="202">
        <f>AVERAGE(C19:H81)</f>
        <v>41.419224489795894</v>
      </c>
      <c r="H16" s="203"/>
      <c r="I16" s="204">
        <f>AVERAGE(I8:I13)</f>
        <v>0.31199682901693865</v>
      </c>
      <c r="J16" s="196"/>
      <c r="K16" s="196"/>
      <c r="L16" s="196"/>
      <c r="M16" s="200"/>
      <c r="N16" s="200"/>
    </row>
    <row r="18" spans="2:14" ht="15.75" thickBot="1">
      <c r="C18" s="205" t="str">
        <f>B8</f>
        <v>Стоцкий Андрей</v>
      </c>
      <c r="D18" s="205" t="str">
        <f>B9</f>
        <v>Тыщенко Миша</v>
      </c>
      <c r="E18" s="205" t="str">
        <f>B10</f>
        <v>Стоцкий Андрей</v>
      </c>
      <c r="F18" s="205" t="str">
        <f>B11</f>
        <v>Тыщенко Миша</v>
      </c>
      <c r="G18" s="205" t="str">
        <f>B12</f>
        <v>Стоцкий Андрей</v>
      </c>
      <c r="H18" s="205" t="str">
        <f>B13</f>
        <v>Тыщенко Миша</v>
      </c>
      <c r="I18" s="206"/>
    </row>
    <row r="19" spans="2:14">
      <c r="B19" s="137">
        <v>1</v>
      </c>
      <c r="C19" s="207">
        <v>43.45</v>
      </c>
      <c r="D19" s="208">
        <v>41.9</v>
      </c>
      <c r="E19" s="208">
        <v>41.19</v>
      </c>
      <c r="F19" s="208">
        <v>41.83</v>
      </c>
      <c r="G19" s="208">
        <v>41.96</v>
      </c>
      <c r="H19" s="208">
        <v>41.6</v>
      </c>
      <c r="I19" s="209"/>
      <c r="J19" s="210"/>
      <c r="K19" s="211"/>
      <c r="M19" s="138"/>
      <c r="N19" s="138"/>
    </row>
    <row r="20" spans="2:14">
      <c r="B20" s="137">
        <v>2</v>
      </c>
      <c r="C20" s="212">
        <v>41.48</v>
      </c>
      <c r="D20" s="213">
        <v>41.25</v>
      </c>
      <c r="E20" s="213">
        <v>41.76</v>
      </c>
      <c r="F20" s="213">
        <v>41.74</v>
      </c>
      <c r="G20" s="213">
        <v>41.76</v>
      </c>
      <c r="H20" s="213">
        <v>42.5</v>
      </c>
      <c r="I20" s="211"/>
      <c r="J20" s="214"/>
      <c r="K20" s="211"/>
      <c r="M20" s="151"/>
      <c r="N20" s="151"/>
    </row>
    <row r="21" spans="2:14">
      <c r="B21" s="137">
        <v>3</v>
      </c>
      <c r="C21" s="212">
        <v>41.46</v>
      </c>
      <c r="D21" s="213">
        <v>41.31</v>
      </c>
      <c r="E21" s="213">
        <v>41.27</v>
      </c>
      <c r="F21" s="213">
        <v>41.64</v>
      </c>
      <c r="G21" s="213">
        <v>41.64</v>
      </c>
      <c r="H21" s="213">
        <v>41.36</v>
      </c>
      <c r="I21" s="211"/>
      <c r="J21" s="214"/>
      <c r="K21" s="211"/>
      <c r="M21" s="151"/>
      <c r="N21" s="151"/>
    </row>
    <row r="22" spans="2:14">
      <c r="B22" s="137">
        <v>4</v>
      </c>
      <c r="C22" s="212">
        <v>41.18</v>
      </c>
      <c r="D22" s="213">
        <v>41.12</v>
      </c>
      <c r="E22" s="213">
        <v>41.55</v>
      </c>
      <c r="F22" s="213">
        <v>41.49</v>
      </c>
      <c r="G22" s="213">
        <v>41.43</v>
      </c>
      <c r="H22" s="213">
        <v>41.77</v>
      </c>
      <c r="I22" s="211"/>
      <c r="J22" s="214"/>
      <c r="K22" s="211"/>
      <c r="M22" s="151"/>
      <c r="N22" s="151"/>
    </row>
    <row r="23" spans="2:14">
      <c r="B23" s="137">
        <v>5</v>
      </c>
      <c r="C23" s="212">
        <v>41.32</v>
      </c>
      <c r="D23" s="213">
        <v>40.98</v>
      </c>
      <c r="E23" s="213">
        <v>42.08</v>
      </c>
      <c r="F23" s="213">
        <v>41.71</v>
      </c>
      <c r="G23" s="213">
        <v>41.38</v>
      </c>
      <c r="H23" s="213">
        <v>41.47</v>
      </c>
      <c r="I23" s="211"/>
      <c r="J23" s="214"/>
      <c r="K23" s="211"/>
    </row>
    <row r="24" spans="2:14">
      <c r="B24" s="137">
        <v>6</v>
      </c>
      <c r="C24" s="212">
        <v>41.34</v>
      </c>
      <c r="D24" s="213">
        <v>40.950000000000003</v>
      </c>
      <c r="E24" s="213">
        <v>41.29</v>
      </c>
      <c r="F24" s="213">
        <v>41.47</v>
      </c>
      <c r="G24" s="213">
        <v>41.53</v>
      </c>
      <c r="H24" s="213">
        <v>41.29</v>
      </c>
      <c r="I24" s="211"/>
      <c r="J24" s="214"/>
      <c r="K24" s="211"/>
    </row>
    <row r="25" spans="2:14">
      <c r="B25" s="137">
        <v>7</v>
      </c>
      <c r="C25" s="212">
        <v>41.24</v>
      </c>
      <c r="D25" s="213">
        <v>41.12</v>
      </c>
      <c r="E25" s="213">
        <v>41.58</v>
      </c>
      <c r="F25" s="213">
        <v>41.51</v>
      </c>
      <c r="G25" s="213">
        <v>41.54</v>
      </c>
      <c r="H25" s="213">
        <v>41.43</v>
      </c>
      <c r="I25" s="211"/>
      <c r="J25" s="214"/>
      <c r="K25" s="211"/>
    </row>
    <row r="26" spans="2:14">
      <c r="B26" s="137">
        <v>8</v>
      </c>
      <c r="C26" s="212">
        <v>41.42</v>
      </c>
      <c r="D26" s="213">
        <v>41.11</v>
      </c>
      <c r="E26" s="213">
        <v>41.59</v>
      </c>
      <c r="F26" s="213">
        <v>41.59</v>
      </c>
      <c r="G26" s="213">
        <v>41.43</v>
      </c>
      <c r="H26" s="213">
        <v>41.31</v>
      </c>
      <c r="I26" s="211"/>
      <c r="J26" s="214"/>
      <c r="K26" s="211"/>
    </row>
    <row r="27" spans="2:14">
      <c r="B27" s="137">
        <v>9</v>
      </c>
      <c r="C27" s="215">
        <v>41.1</v>
      </c>
      <c r="D27" s="213">
        <v>41.18</v>
      </c>
      <c r="E27" s="213">
        <v>41.28</v>
      </c>
      <c r="F27" s="213">
        <v>41.22</v>
      </c>
      <c r="G27" s="213">
        <v>41.44</v>
      </c>
      <c r="H27" s="213">
        <v>41.13</v>
      </c>
      <c r="I27" s="211"/>
      <c r="J27" s="214"/>
      <c r="K27" s="211"/>
    </row>
    <row r="28" spans="2:14">
      <c r="B28" s="137">
        <v>10</v>
      </c>
      <c r="C28" s="212">
        <v>41.24</v>
      </c>
      <c r="D28" s="213">
        <v>41.12</v>
      </c>
      <c r="E28" s="213">
        <v>41.43</v>
      </c>
      <c r="F28" s="213">
        <v>41.4</v>
      </c>
      <c r="G28" s="213">
        <v>42.02</v>
      </c>
      <c r="H28" s="213">
        <v>41.23</v>
      </c>
      <c r="I28" s="211"/>
      <c r="J28" s="214"/>
      <c r="K28" s="211"/>
    </row>
    <row r="29" spans="2:14">
      <c r="B29" s="137">
        <v>11</v>
      </c>
      <c r="C29" s="212">
        <v>41.26</v>
      </c>
      <c r="D29" s="213">
        <v>41</v>
      </c>
      <c r="E29" s="213">
        <v>41.6</v>
      </c>
      <c r="F29" s="213">
        <v>41.66</v>
      </c>
      <c r="G29" s="213">
        <v>41.3</v>
      </c>
      <c r="H29" s="213">
        <v>41.25</v>
      </c>
      <c r="I29" s="211"/>
      <c r="J29" s="214"/>
      <c r="K29" s="211"/>
    </row>
    <row r="30" spans="2:14">
      <c r="B30" s="137">
        <v>12</v>
      </c>
      <c r="C30" s="212">
        <v>41.31</v>
      </c>
      <c r="D30" s="213">
        <v>41.16</v>
      </c>
      <c r="E30" s="213">
        <v>41.5</v>
      </c>
      <c r="F30" s="213">
        <v>41.47</v>
      </c>
      <c r="G30" s="213">
        <v>41.31</v>
      </c>
      <c r="H30" s="213">
        <v>41.27</v>
      </c>
      <c r="I30" s="211"/>
      <c r="J30" s="214"/>
      <c r="K30" s="211"/>
    </row>
    <row r="31" spans="2:14">
      <c r="B31" s="137">
        <v>13</v>
      </c>
      <c r="C31" s="212">
        <v>41.12</v>
      </c>
      <c r="D31" s="213">
        <v>40.909999999999997</v>
      </c>
      <c r="E31" s="213">
        <v>41.4</v>
      </c>
      <c r="F31" s="213">
        <v>41.51</v>
      </c>
      <c r="G31" s="213">
        <v>41.28</v>
      </c>
      <c r="H31" s="213">
        <v>41.22</v>
      </c>
      <c r="I31" s="211"/>
      <c r="J31" s="214"/>
      <c r="K31" s="216"/>
      <c r="L31" s="137"/>
    </row>
    <row r="32" spans="2:14">
      <c r="B32" s="137">
        <v>14</v>
      </c>
      <c r="C32" s="215">
        <v>41.41</v>
      </c>
      <c r="D32" s="213">
        <v>41.33</v>
      </c>
      <c r="E32" s="213">
        <v>41.36</v>
      </c>
      <c r="F32" s="213">
        <v>41.51</v>
      </c>
      <c r="G32" s="213">
        <v>41.27</v>
      </c>
      <c r="H32" s="213">
        <v>41.38</v>
      </c>
      <c r="I32" s="211"/>
      <c r="J32" s="214"/>
      <c r="K32" s="216"/>
      <c r="L32" s="137"/>
    </row>
    <row r="33" spans="2:12">
      <c r="B33" s="137">
        <v>15</v>
      </c>
      <c r="C33" s="212">
        <v>41.45</v>
      </c>
      <c r="D33" s="213">
        <v>41.15</v>
      </c>
      <c r="E33" s="213">
        <v>41.46</v>
      </c>
      <c r="F33" s="213">
        <v>41.51</v>
      </c>
      <c r="G33" s="213">
        <v>41.34</v>
      </c>
      <c r="H33" s="213">
        <v>41.23</v>
      </c>
      <c r="I33" s="211"/>
      <c r="J33" s="214"/>
      <c r="K33" s="216"/>
      <c r="L33" s="137"/>
    </row>
    <row r="34" spans="2:12">
      <c r="B34" s="137">
        <v>16</v>
      </c>
      <c r="C34" s="212">
        <v>41.39</v>
      </c>
      <c r="D34" s="217">
        <v>41.28</v>
      </c>
      <c r="E34" s="213">
        <v>41.22</v>
      </c>
      <c r="F34" s="213">
        <v>41.48</v>
      </c>
      <c r="G34" s="213">
        <v>41.22</v>
      </c>
      <c r="H34" s="213">
        <v>41.27</v>
      </c>
      <c r="I34" s="211"/>
      <c r="J34" s="214"/>
      <c r="K34" s="216"/>
      <c r="L34" s="137"/>
    </row>
    <row r="35" spans="2:12">
      <c r="B35" s="137">
        <v>17</v>
      </c>
      <c r="C35" s="212">
        <v>41.12</v>
      </c>
      <c r="D35" s="213">
        <v>41.19</v>
      </c>
      <c r="E35" s="213">
        <v>41.54</v>
      </c>
      <c r="F35" s="213">
        <v>41.44</v>
      </c>
      <c r="G35" s="213">
        <v>41.26</v>
      </c>
      <c r="H35" s="213">
        <v>41.22</v>
      </c>
      <c r="I35" s="211"/>
      <c r="J35" s="214"/>
      <c r="K35" s="216"/>
      <c r="L35" s="137"/>
    </row>
    <row r="36" spans="2:12">
      <c r="B36" s="137">
        <v>18</v>
      </c>
      <c r="C36" s="212">
        <v>41.3</v>
      </c>
      <c r="D36" s="213">
        <v>41.55</v>
      </c>
      <c r="E36" s="213">
        <v>41.5</v>
      </c>
      <c r="F36" s="213">
        <v>41.71</v>
      </c>
      <c r="G36" s="213">
        <v>41.41</v>
      </c>
      <c r="H36" s="213">
        <v>41.26</v>
      </c>
      <c r="I36" s="211"/>
      <c r="J36" s="214"/>
      <c r="K36" s="216"/>
      <c r="L36" s="137"/>
    </row>
    <row r="37" spans="2:12">
      <c r="B37" s="137">
        <v>19</v>
      </c>
      <c r="C37" s="212">
        <v>41.43</v>
      </c>
      <c r="D37" s="213">
        <v>41.12</v>
      </c>
      <c r="E37" s="213">
        <v>41.63</v>
      </c>
      <c r="F37" s="213">
        <v>41.46</v>
      </c>
      <c r="G37" s="213">
        <v>41.27</v>
      </c>
      <c r="H37" s="213">
        <v>41.2</v>
      </c>
      <c r="I37" s="211"/>
      <c r="J37" s="214"/>
      <c r="K37" s="216"/>
      <c r="L37" s="137"/>
    </row>
    <row r="38" spans="2:12">
      <c r="B38" s="137">
        <v>20</v>
      </c>
      <c r="C38" s="212">
        <v>41.47</v>
      </c>
      <c r="D38" s="213">
        <v>40.96</v>
      </c>
      <c r="E38" s="213">
        <v>41.46</v>
      </c>
      <c r="F38" s="213">
        <v>41.48</v>
      </c>
      <c r="G38" s="213">
        <v>41.18</v>
      </c>
      <c r="H38" s="213"/>
      <c r="I38" s="211"/>
      <c r="J38" s="214"/>
      <c r="K38" s="216"/>
      <c r="L38" s="137"/>
    </row>
    <row r="39" spans="2:12">
      <c r="B39" s="137">
        <v>21</v>
      </c>
      <c r="C39" s="212">
        <v>41.32</v>
      </c>
      <c r="D39" s="213">
        <v>41.02</v>
      </c>
      <c r="E39" s="213">
        <v>41.33</v>
      </c>
      <c r="F39" s="213">
        <v>41.67</v>
      </c>
      <c r="G39" s="213">
        <v>41.32</v>
      </c>
      <c r="H39" s="213"/>
      <c r="I39" s="211"/>
      <c r="J39" s="214"/>
      <c r="K39" s="216"/>
      <c r="L39" s="137"/>
    </row>
    <row r="40" spans="2:12">
      <c r="B40" s="137">
        <v>22</v>
      </c>
      <c r="C40" s="212">
        <v>41.14</v>
      </c>
      <c r="D40" s="213">
        <v>41.01</v>
      </c>
      <c r="E40" s="213">
        <v>41.48</v>
      </c>
      <c r="F40" s="213">
        <v>42.04</v>
      </c>
      <c r="G40" s="213">
        <v>41.19</v>
      </c>
      <c r="H40" s="213"/>
      <c r="I40" s="211"/>
      <c r="J40" s="214"/>
      <c r="K40" s="216"/>
      <c r="L40" s="137"/>
    </row>
    <row r="41" spans="2:12">
      <c r="B41" s="137">
        <v>23</v>
      </c>
      <c r="C41" s="212">
        <v>41.26</v>
      </c>
      <c r="D41" s="213">
        <v>41.19</v>
      </c>
      <c r="E41" s="213">
        <v>41.32</v>
      </c>
      <c r="F41" s="213">
        <v>41.7</v>
      </c>
      <c r="G41" s="213">
        <v>41.3</v>
      </c>
      <c r="H41" s="213"/>
      <c r="I41" s="211"/>
      <c r="J41" s="214"/>
      <c r="K41" s="216"/>
      <c r="L41" s="137"/>
    </row>
    <row r="42" spans="2:12">
      <c r="B42" s="137">
        <v>24</v>
      </c>
      <c r="C42" s="212">
        <v>41.36</v>
      </c>
      <c r="D42" s="213">
        <v>40.93</v>
      </c>
      <c r="E42" s="213">
        <v>41.52</v>
      </c>
      <c r="F42" s="213">
        <v>41.48</v>
      </c>
      <c r="G42" s="213">
        <v>41.38</v>
      </c>
      <c r="H42" s="213"/>
      <c r="I42" s="211"/>
      <c r="J42" s="214"/>
      <c r="K42" s="216"/>
      <c r="L42" s="137"/>
    </row>
    <row r="43" spans="2:12">
      <c r="B43" s="137">
        <v>25</v>
      </c>
      <c r="C43" s="212">
        <v>41.2</v>
      </c>
      <c r="D43" s="213">
        <v>41.07</v>
      </c>
      <c r="E43" s="213">
        <v>41.54</v>
      </c>
      <c r="F43" s="213">
        <v>41.65</v>
      </c>
      <c r="G43" s="213">
        <v>41.3</v>
      </c>
      <c r="H43" s="213"/>
      <c r="I43" s="211"/>
      <c r="J43" s="214"/>
      <c r="K43" s="216"/>
      <c r="L43" s="137"/>
    </row>
    <row r="44" spans="2:12">
      <c r="B44" s="137">
        <v>26</v>
      </c>
      <c r="C44" s="212">
        <v>41.5</v>
      </c>
      <c r="D44" s="213">
        <v>41.2</v>
      </c>
      <c r="E44" s="213">
        <v>41.38</v>
      </c>
      <c r="F44" s="213">
        <v>41.59</v>
      </c>
      <c r="G44" s="213">
        <v>41.28</v>
      </c>
      <c r="H44" s="213"/>
      <c r="I44" s="211"/>
      <c r="J44" s="214"/>
      <c r="K44" s="216"/>
      <c r="L44" s="137"/>
    </row>
    <row r="45" spans="2:12">
      <c r="B45" s="137">
        <v>27</v>
      </c>
      <c r="C45" s="212">
        <v>41.63</v>
      </c>
      <c r="D45" s="213">
        <v>40.9</v>
      </c>
      <c r="E45" s="213">
        <v>41.34</v>
      </c>
      <c r="F45" s="213">
        <v>41.33</v>
      </c>
      <c r="G45" s="213">
        <v>41.12</v>
      </c>
      <c r="H45" s="213"/>
      <c r="I45" s="211"/>
      <c r="J45" s="214"/>
      <c r="K45" s="216"/>
      <c r="L45" s="137"/>
    </row>
    <row r="46" spans="2:12">
      <c r="B46" s="137">
        <v>28</v>
      </c>
      <c r="C46" s="212"/>
      <c r="D46" s="213">
        <v>41.14</v>
      </c>
      <c r="E46" s="213">
        <v>41.6</v>
      </c>
      <c r="F46" s="213">
        <v>41.79</v>
      </c>
      <c r="G46" s="213">
        <v>41.41</v>
      </c>
      <c r="H46" s="213"/>
      <c r="I46" s="211"/>
      <c r="J46" s="214"/>
      <c r="K46" s="216"/>
      <c r="L46" s="137"/>
    </row>
    <row r="47" spans="2:12">
      <c r="B47" s="137">
        <v>29</v>
      </c>
      <c r="C47" s="212"/>
      <c r="D47" s="213">
        <v>41.15</v>
      </c>
      <c r="E47" s="213">
        <v>41.46</v>
      </c>
      <c r="F47" s="213">
        <v>42.19</v>
      </c>
      <c r="G47" s="213">
        <v>41.14</v>
      </c>
      <c r="H47" s="213"/>
      <c r="I47" s="211"/>
      <c r="J47" s="214"/>
      <c r="K47" s="216"/>
      <c r="L47" s="137"/>
    </row>
    <row r="48" spans="2:12">
      <c r="B48" s="137">
        <v>30</v>
      </c>
      <c r="C48" s="212"/>
      <c r="D48" s="213">
        <v>41.4</v>
      </c>
      <c r="E48" s="213">
        <v>41.63</v>
      </c>
      <c r="F48" s="213">
        <v>41.63</v>
      </c>
      <c r="G48" s="213">
        <v>41.12</v>
      </c>
      <c r="H48" s="213"/>
      <c r="I48" s="211"/>
      <c r="J48" s="214"/>
      <c r="K48" s="216"/>
      <c r="L48" s="137"/>
    </row>
    <row r="49" spans="2:12">
      <c r="B49" s="137">
        <v>31</v>
      </c>
      <c r="C49" s="212"/>
      <c r="D49" s="213">
        <v>41.08</v>
      </c>
      <c r="E49" s="213">
        <v>41.23</v>
      </c>
      <c r="F49" s="213">
        <v>41.58</v>
      </c>
      <c r="G49" s="213">
        <v>41.21</v>
      </c>
      <c r="H49" s="213"/>
      <c r="I49" s="211"/>
      <c r="J49" s="214"/>
      <c r="K49" s="216"/>
      <c r="L49" s="137"/>
    </row>
    <row r="50" spans="2:12">
      <c r="B50" s="137">
        <v>32</v>
      </c>
      <c r="C50" s="212"/>
      <c r="D50" s="213">
        <v>41.03</v>
      </c>
      <c r="E50" s="213">
        <v>41.55</v>
      </c>
      <c r="F50" s="213">
        <v>41.68</v>
      </c>
      <c r="G50" s="213">
        <v>41.36</v>
      </c>
      <c r="H50" s="213"/>
      <c r="I50" s="211"/>
      <c r="J50" s="214"/>
      <c r="K50" s="216"/>
      <c r="L50" s="137"/>
    </row>
    <row r="51" spans="2:12">
      <c r="B51" s="137">
        <v>33</v>
      </c>
      <c r="C51" s="212"/>
      <c r="D51" s="213">
        <v>41.02</v>
      </c>
      <c r="E51" s="213">
        <v>41.47</v>
      </c>
      <c r="F51" s="213">
        <v>42.61</v>
      </c>
      <c r="G51" s="213">
        <v>41.36</v>
      </c>
      <c r="H51" s="213"/>
      <c r="I51" s="211"/>
      <c r="J51" s="214"/>
      <c r="K51" s="216"/>
      <c r="L51" s="137"/>
    </row>
    <row r="52" spans="2:12">
      <c r="B52" s="137">
        <v>34</v>
      </c>
      <c r="C52" s="212"/>
      <c r="D52" s="213">
        <v>41.07</v>
      </c>
      <c r="E52" s="213">
        <v>41.73</v>
      </c>
      <c r="F52" s="213">
        <v>41.4</v>
      </c>
      <c r="G52" s="213">
        <v>41.3</v>
      </c>
      <c r="H52" s="213"/>
      <c r="I52" s="211"/>
      <c r="J52" s="214"/>
      <c r="K52" s="216"/>
      <c r="L52" s="137"/>
    </row>
    <row r="53" spans="2:12">
      <c r="B53" s="137">
        <v>35</v>
      </c>
      <c r="C53" s="212"/>
      <c r="D53" s="213">
        <v>41.13</v>
      </c>
      <c r="E53" s="213">
        <v>41.44</v>
      </c>
      <c r="F53" s="213">
        <v>41.42</v>
      </c>
      <c r="G53" s="213">
        <v>41.13</v>
      </c>
      <c r="H53" s="213"/>
      <c r="I53" s="211"/>
      <c r="J53" s="214"/>
      <c r="K53" s="216"/>
      <c r="L53" s="137"/>
    </row>
    <row r="54" spans="2:12">
      <c r="B54" s="137">
        <v>36</v>
      </c>
      <c r="C54" s="212"/>
      <c r="D54" s="213">
        <v>40.94</v>
      </c>
      <c r="E54" s="213">
        <v>41.64</v>
      </c>
      <c r="F54" s="213">
        <v>41.43</v>
      </c>
      <c r="G54" s="213">
        <v>41.29</v>
      </c>
      <c r="H54" s="213"/>
      <c r="I54" s="211"/>
      <c r="J54" s="214"/>
      <c r="K54" s="216"/>
      <c r="L54" s="137"/>
    </row>
    <row r="55" spans="2:12">
      <c r="B55" s="137">
        <v>37</v>
      </c>
      <c r="C55" s="212"/>
      <c r="D55" s="213">
        <v>41.88</v>
      </c>
      <c r="E55" s="213">
        <v>41.33</v>
      </c>
      <c r="F55" s="213">
        <v>42.57</v>
      </c>
      <c r="G55" s="213">
        <v>41.27</v>
      </c>
      <c r="H55" s="213"/>
      <c r="I55" s="211"/>
      <c r="J55" s="214"/>
      <c r="K55" s="216"/>
      <c r="L55" s="137"/>
    </row>
    <row r="56" spans="2:12">
      <c r="B56" s="137">
        <v>38</v>
      </c>
      <c r="C56" s="212"/>
      <c r="D56" s="213">
        <v>40.92</v>
      </c>
      <c r="E56" s="213">
        <v>41.59</v>
      </c>
      <c r="F56" s="213">
        <v>41.73</v>
      </c>
      <c r="G56" s="213">
        <v>41.29</v>
      </c>
      <c r="H56" s="213"/>
      <c r="I56" s="211"/>
      <c r="J56" s="214"/>
      <c r="K56" s="216"/>
      <c r="L56" s="137"/>
    </row>
    <row r="57" spans="2:12">
      <c r="B57" s="137">
        <v>39</v>
      </c>
      <c r="C57" s="212"/>
      <c r="D57" s="213">
        <v>42.51</v>
      </c>
      <c r="E57" s="213">
        <v>41.43</v>
      </c>
      <c r="F57" s="213">
        <v>41.3</v>
      </c>
      <c r="G57" s="213">
        <v>41.32</v>
      </c>
      <c r="H57" s="213"/>
      <c r="I57" s="211"/>
      <c r="J57" s="214"/>
      <c r="K57" s="216"/>
      <c r="L57" s="137"/>
    </row>
    <row r="58" spans="2:12">
      <c r="B58" s="137">
        <v>40</v>
      </c>
      <c r="C58" s="212"/>
      <c r="D58" s="213">
        <v>41.16</v>
      </c>
      <c r="E58" s="213">
        <v>41.52</v>
      </c>
      <c r="F58" s="213">
        <v>41.43</v>
      </c>
      <c r="G58" s="213">
        <v>41.3</v>
      </c>
      <c r="H58" s="213"/>
      <c r="I58" s="211"/>
      <c r="J58" s="214"/>
      <c r="K58" s="216"/>
      <c r="L58" s="137"/>
    </row>
    <row r="59" spans="2:12">
      <c r="B59" s="137">
        <v>41</v>
      </c>
      <c r="C59" s="212"/>
      <c r="D59" s="213">
        <v>41.1</v>
      </c>
      <c r="E59" s="213">
        <v>41.34</v>
      </c>
      <c r="F59" s="213">
        <v>42.4</v>
      </c>
      <c r="G59" s="213">
        <v>41.23</v>
      </c>
      <c r="H59" s="213"/>
      <c r="I59" s="211"/>
      <c r="J59" s="214"/>
      <c r="K59" s="216"/>
      <c r="L59" s="137"/>
    </row>
    <row r="60" spans="2:12">
      <c r="B60" s="137">
        <v>42</v>
      </c>
      <c r="C60" s="212"/>
      <c r="D60" s="213">
        <v>41.07</v>
      </c>
      <c r="E60" s="213">
        <v>41.37</v>
      </c>
      <c r="F60" s="213">
        <v>42.22</v>
      </c>
      <c r="G60" s="213">
        <v>41.19</v>
      </c>
      <c r="H60" s="213"/>
      <c r="I60" s="211"/>
      <c r="J60" s="214"/>
      <c r="K60" s="216"/>
      <c r="L60" s="137"/>
    </row>
    <row r="61" spans="2:12">
      <c r="B61" s="137">
        <v>43</v>
      </c>
      <c r="C61" s="212"/>
      <c r="D61" s="213">
        <v>42.56</v>
      </c>
      <c r="E61" s="213">
        <v>41.33</v>
      </c>
      <c r="F61" s="213">
        <v>41.57</v>
      </c>
      <c r="G61" s="213">
        <v>41.23</v>
      </c>
      <c r="H61" s="213"/>
      <c r="I61" s="211"/>
      <c r="J61" s="214"/>
      <c r="K61" s="216"/>
      <c r="L61" s="137"/>
    </row>
    <row r="62" spans="2:12">
      <c r="B62" s="137">
        <v>44</v>
      </c>
      <c r="C62" s="212"/>
      <c r="D62" s="213">
        <v>42.09</v>
      </c>
      <c r="E62" s="213">
        <v>41.42</v>
      </c>
      <c r="F62" s="213">
        <v>41.88</v>
      </c>
      <c r="G62" s="213">
        <v>41.16</v>
      </c>
      <c r="H62" s="213"/>
      <c r="I62" s="211"/>
      <c r="J62" s="214"/>
      <c r="K62" s="216"/>
      <c r="L62" s="137"/>
    </row>
    <row r="63" spans="2:12">
      <c r="B63" s="137">
        <v>45</v>
      </c>
      <c r="C63" s="212"/>
      <c r="D63" s="213">
        <v>41.86</v>
      </c>
      <c r="E63" s="213">
        <v>41.3</v>
      </c>
      <c r="F63" s="213"/>
      <c r="G63" s="213">
        <v>41.29</v>
      </c>
      <c r="H63" s="213"/>
      <c r="I63" s="211"/>
      <c r="J63" s="214"/>
      <c r="K63" s="216"/>
      <c r="L63" s="137"/>
    </row>
    <row r="64" spans="2:12">
      <c r="B64" s="137">
        <v>46</v>
      </c>
      <c r="C64" s="212"/>
      <c r="D64" s="213">
        <v>41.64</v>
      </c>
      <c r="E64" s="213">
        <v>41.46</v>
      </c>
      <c r="F64" s="213"/>
      <c r="G64" s="213">
        <v>41.25</v>
      </c>
      <c r="H64" s="213"/>
      <c r="I64" s="211"/>
      <c r="J64" s="214"/>
      <c r="K64" s="216"/>
      <c r="L64" s="137"/>
    </row>
    <row r="65" spans="2:12">
      <c r="B65" s="137">
        <v>47</v>
      </c>
      <c r="C65" s="212"/>
      <c r="D65" s="213">
        <v>41.13</v>
      </c>
      <c r="E65" s="213">
        <v>41.78</v>
      </c>
      <c r="F65" s="213"/>
      <c r="G65" s="213">
        <v>41.33</v>
      </c>
      <c r="H65" s="213"/>
      <c r="I65" s="211"/>
      <c r="J65" s="214"/>
      <c r="K65" s="216"/>
      <c r="L65" s="137"/>
    </row>
    <row r="66" spans="2:12">
      <c r="B66" s="137">
        <v>48</v>
      </c>
      <c r="C66" s="212"/>
      <c r="D66" s="213">
        <v>41.4</v>
      </c>
      <c r="E66" s="213"/>
      <c r="F66" s="213"/>
      <c r="G66" s="213">
        <v>41.46</v>
      </c>
      <c r="H66" s="213"/>
      <c r="I66" s="211"/>
      <c r="J66" s="214"/>
      <c r="K66" s="216"/>
      <c r="L66" s="137"/>
    </row>
    <row r="67" spans="2:12">
      <c r="B67" s="137">
        <v>49</v>
      </c>
      <c r="C67" s="212"/>
      <c r="D67" s="213">
        <v>41.45</v>
      </c>
      <c r="E67" s="213"/>
      <c r="F67" s="213"/>
      <c r="G67" s="213">
        <v>41.29</v>
      </c>
      <c r="H67" s="213"/>
      <c r="I67" s="211"/>
      <c r="J67" s="214"/>
      <c r="K67" s="216"/>
      <c r="L67" s="137"/>
    </row>
    <row r="68" spans="2:12">
      <c r="B68" s="137">
        <v>50</v>
      </c>
      <c r="C68" s="212"/>
      <c r="D68" s="213"/>
      <c r="E68" s="213"/>
      <c r="F68" s="213"/>
      <c r="G68" s="213">
        <v>41.24</v>
      </c>
      <c r="H68" s="213"/>
      <c r="I68" s="211"/>
      <c r="J68" s="214"/>
      <c r="K68" s="216"/>
      <c r="L68" s="137"/>
    </row>
    <row r="69" spans="2:12">
      <c r="B69" s="137">
        <v>51</v>
      </c>
      <c r="C69" s="212"/>
      <c r="D69" s="213"/>
      <c r="E69" s="213"/>
      <c r="F69" s="213"/>
      <c r="G69" s="213">
        <v>41.31</v>
      </c>
      <c r="H69" s="213"/>
      <c r="I69" s="211"/>
      <c r="J69" s="214"/>
      <c r="K69" s="216"/>
      <c r="L69" s="137"/>
    </row>
    <row r="70" spans="2:12">
      <c r="B70" s="137">
        <v>52</v>
      </c>
      <c r="C70" s="212"/>
      <c r="D70" s="213"/>
      <c r="E70" s="213"/>
      <c r="F70" s="213"/>
      <c r="G70" s="213">
        <v>41.25</v>
      </c>
      <c r="H70" s="213"/>
      <c r="I70" s="211"/>
      <c r="J70" s="214"/>
      <c r="K70" s="216"/>
      <c r="L70" s="137"/>
    </row>
    <row r="71" spans="2:12">
      <c r="B71" s="137">
        <v>53</v>
      </c>
      <c r="C71" s="212"/>
      <c r="D71" s="213"/>
      <c r="E71" s="213"/>
      <c r="F71" s="213"/>
      <c r="G71" s="213">
        <v>41.45</v>
      </c>
      <c r="H71" s="213"/>
      <c r="I71" s="211"/>
      <c r="J71" s="214"/>
      <c r="K71" s="216"/>
      <c r="L71" s="137"/>
    </row>
    <row r="72" spans="2:12">
      <c r="B72" s="137">
        <v>54</v>
      </c>
      <c r="C72" s="212"/>
      <c r="D72" s="213"/>
      <c r="E72" s="213"/>
      <c r="F72" s="213"/>
      <c r="G72" s="213">
        <v>41.22</v>
      </c>
      <c r="H72" s="213"/>
      <c r="I72" s="211"/>
      <c r="J72" s="214"/>
      <c r="K72" s="216"/>
      <c r="L72" s="137"/>
    </row>
    <row r="73" spans="2:12">
      <c r="B73" s="137">
        <v>55</v>
      </c>
      <c r="C73" s="212"/>
      <c r="D73" s="213"/>
      <c r="E73" s="213"/>
      <c r="F73" s="213"/>
      <c r="G73" s="213">
        <v>41.25</v>
      </c>
      <c r="H73" s="213"/>
      <c r="I73" s="211"/>
      <c r="J73" s="214"/>
      <c r="K73" s="216"/>
      <c r="L73" s="137"/>
    </row>
    <row r="74" spans="2:12">
      <c r="B74" s="137">
        <v>56</v>
      </c>
      <c r="C74" s="212"/>
      <c r="D74" s="213"/>
      <c r="E74" s="213"/>
      <c r="F74" s="213"/>
      <c r="G74" s="213">
        <v>41.15</v>
      </c>
      <c r="H74" s="213"/>
      <c r="I74" s="211"/>
      <c r="J74" s="214"/>
      <c r="K74" s="216"/>
      <c r="L74" s="137"/>
    </row>
    <row r="75" spans="2:12">
      <c r="B75" s="137">
        <v>57</v>
      </c>
      <c r="C75" s="218"/>
      <c r="D75" s="213"/>
      <c r="E75" s="213"/>
      <c r="F75" s="213"/>
      <c r="G75" s="213">
        <v>41.3</v>
      </c>
      <c r="H75" s="213"/>
      <c r="I75" s="211"/>
      <c r="J75" s="214"/>
      <c r="K75" s="216"/>
      <c r="L75" s="137"/>
    </row>
    <row r="76" spans="2:12">
      <c r="B76" s="137">
        <v>58</v>
      </c>
      <c r="C76" s="219"/>
      <c r="D76" s="211"/>
      <c r="E76" s="211"/>
      <c r="F76" s="211"/>
      <c r="G76" s="211">
        <v>41.76</v>
      </c>
      <c r="H76" s="211"/>
      <c r="I76" s="211"/>
      <c r="J76" s="214"/>
      <c r="K76" s="216"/>
      <c r="L76" s="137"/>
    </row>
    <row r="77" spans="2:12">
      <c r="B77" s="137">
        <v>59</v>
      </c>
      <c r="C77" s="219"/>
      <c r="D77" s="211"/>
      <c r="E77" s="211"/>
      <c r="F77" s="211"/>
      <c r="G77" s="211">
        <v>41.62</v>
      </c>
      <c r="H77" s="211"/>
      <c r="I77" s="211"/>
      <c r="J77" s="214"/>
      <c r="K77" s="211"/>
    </row>
    <row r="78" spans="2:12">
      <c r="B78" s="137">
        <v>60</v>
      </c>
      <c r="C78" s="219"/>
      <c r="D78" s="211"/>
      <c r="E78" s="211"/>
      <c r="F78" s="211"/>
      <c r="G78" s="211"/>
      <c r="H78" s="211"/>
      <c r="I78" s="211"/>
      <c r="J78" s="214"/>
      <c r="K78" s="211"/>
    </row>
    <row r="79" spans="2:12">
      <c r="B79" s="137">
        <v>61</v>
      </c>
      <c r="C79" s="219"/>
      <c r="D79" s="211"/>
      <c r="E79" s="211"/>
      <c r="F79" s="211"/>
      <c r="G79" s="211"/>
      <c r="H79" s="211"/>
      <c r="I79" s="211"/>
      <c r="J79" s="214"/>
      <c r="K79" s="211"/>
    </row>
    <row r="80" spans="2:12">
      <c r="B80" s="137">
        <v>62</v>
      </c>
      <c r="C80" s="219"/>
      <c r="D80" s="211"/>
      <c r="E80" s="211"/>
      <c r="F80" s="211"/>
      <c r="G80" s="211"/>
      <c r="H80" s="211"/>
      <c r="I80" s="211"/>
      <c r="J80" s="214"/>
      <c r="K80" s="211"/>
    </row>
    <row r="81" spans="2:11" ht="15.75" thickBot="1">
      <c r="B81" s="137">
        <v>63</v>
      </c>
      <c r="C81" s="220"/>
      <c r="D81" s="221"/>
      <c r="E81" s="221"/>
      <c r="F81" s="221"/>
      <c r="G81" s="221"/>
      <c r="H81" s="221"/>
      <c r="I81" s="221"/>
      <c r="J81" s="222"/>
      <c r="K81" s="211"/>
    </row>
    <row r="82" spans="2:11">
      <c r="B82" s="137">
        <v>64</v>
      </c>
    </row>
  </sheetData>
  <mergeCells count="12">
    <mergeCell ref="N8:N9"/>
    <mergeCell ref="O8:P9"/>
    <mergeCell ref="A2:L2"/>
    <mergeCell ref="A4:N4"/>
    <mergeCell ref="A6:A7"/>
    <mergeCell ref="B6:B7"/>
    <mergeCell ref="C6:C7"/>
    <mergeCell ref="D6:D7"/>
    <mergeCell ref="E6:E7"/>
    <mergeCell ref="F6:I6"/>
    <mergeCell ref="J6:J7"/>
    <mergeCell ref="K6:L6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P82"/>
  <sheetViews>
    <sheetView topLeftCell="A4" zoomScale="90" zoomScaleNormal="90" workbookViewId="0">
      <selection activeCell="F14" sqref="F14:F15"/>
    </sheetView>
  </sheetViews>
  <sheetFormatPr defaultColWidth="8.85546875" defaultRowHeight="15"/>
  <cols>
    <col min="1" max="1" width="8.7109375" style="137" customWidth="1"/>
    <col min="2" max="2" width="19.85546875" style="137" customWidth="1"/>
    <col min="3" max="3" width="9.42578125" style="137" customWidth="1"/>
    <col min="4" max="6" width="9.42578125" style="138" customWidth="1"/>
    <col min="7" max="7" width="11.28515625" style="138" customWidth="1"/>
    <col min="8" max="8" width="12.85546875" style="138" customWidth="1"/>
    <col min="9" max="9" width="13" style="138" customWidth="1"/>
    <col min="10" max="10" width="12.7109375" style="138" customWidth="1"/>
    <col min="11" max="11" width="12" style="138" customWidth="1"/>
    <col min="12" max="12" width="15.85546875" style="138" customWidth="1"/>
    <col min="13" max="13" width="11.42578125" style="137" customWidth="1"/>
    <col min="14" max="14" width="10.7109375" style="137" customWidth="1"/>
    <col min="15" max="16384" width="8.85546875" style="137"/>
  </cols>
  <sheetData>
    <row r="2" spans="1:16" ht="18.75">
      <c r="A2" s="306" t="s">
        <v>181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</row>
    <row r="3" spans="1:16" ht="7.5" customHeight="1" thickBot="1"/>
    <row r="4" spans="1:16" ht="18" thickBot="1">
      <c r="A4" s="307" t="s">
        <v>104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9"/>
    </row>
    <row r="5" spans="1:16" ht="7.5" customHeight="1" thickBot="1"/>
    <row r="6" spans="1:16" s="138" customFormat="1" ht="20.25" customHeight="1">
      <c r="A6" s="310" t="s">
        <v>22</v>
      </c>
      <c r="B6" s="312" t="s">
        <v>13</v>
      </c>
      <c r="C6" s="314" t="s">
        <v>18</v>
      </c>
      <c r="D6" s="316" t="s">
        <v>23</v>
      </c>
      <c r="E6" s="318" t="s">
        <v>24</v>
      </c>
      <c r="F6" s="320" t="s">
        <v>25</v>
      </c>
      <c r="G6" s="321"/>
      <c r="H6" s="321"/>
      <c r="I6" s="322"/>
      <c r="J6" s="323" t="s">
        <v>26</v>
      </c>
      <c r="K6" s="325" t="s">
        <v>27</v>
      </c>
      <c r="L6" s="326"/>
      <c r="M6" s="139"/>
      <c r="N6" s="140"/>
    </row>
    <row r="7" spans="1:16" s="138" customFormat="1" ht="27.75" customHeight="1" thickBot="1">
      <c r="A7" s="311"/>
      <c r="B7" s="313"/>
      <c r="C7" s="315"/>
      <c r="D7" s="317"/>
      <c r="E7" s="319"/>
      <c r="F7" s="141" t="s">
        <v>28</v>
      </c>
      <c r="G7" s="142" t="s">
        <v>29</v>
      </c>
      <c r="H7" s="142" t="s">
        <v>30</v>
      </c>
      <c r="I7" s="143" t="s">
        <v>31</v>
      </c>
      <c r="J7" s="324"/>
      <c r="K7" s="144" t="s">
        <v>32</v>
      </c>
      <c r="L7" s="145" t="s">
        <v>33</v>
      </c>
      <c r="M7" s="146" t="s">
        <v>34</v>
      </c>
      <c r="N7" s="147" t="s">
        <v>35</v>
      </c>
    </row>
    <row r="8" spans="1:16" s="151" customFormat="1" ht="30" customHeight="1" thickBot="1">
      <c r="A8" s="223">
        <v>1</v>
      </c>
      <c r="B8" s="224" t="s">
        <v>58</v>
      </c>
      <c r="C8" s="148" t="s">
        <v>92</v>
      </c>
      <c r="D8" s="225">
        <f>COUNTA(C19:C83)+1</f>
        <v>23</v>
      </c>
      <c r="E8" s="226">
        <f>COUNTA(C19:C83)+1</f>
        <v>23</v>
      </c>
      <c r="F8" s="149">
        <f>MIN(C19:C82)</f>
        <v>41.29</v>
      </c>
      <c r="G8" s="241">
        <f>AVERAGE(C19:C85)</f>
        <v>42.033636363636361</v>
      </c>
      <c r="H8" s="150">
        <v>2</v>
      </c>
      <c r="I8" s="228">
        <f>G8-F8</f>
        <v>0.74363636363636232</v>
      </c>
      <c r="J8" s="229">
        <v>1.0763888888888891E-2</v>
      </c>
      <c r="K8" s="230">
        <f>J8</f>
        <v>1.0763888888888891E-2</v>
      </c>
      <c r="L8" s="231">
        <f>K8</f>
        <v>1.0763888888888891E-2</v>
      </c>
      <c r="M8" s="232" t="s">
        <v>136</v>
      </c>
      <c r="N8" s="233"/>
      <c r="O8" s="169"/>
      <c r="P8" s="170"/>
    </row>
    <row r="9" spans="1:16" s="151" customFormat="1" ht="30" customHeight="1" thickBot="1">
      <c r="A9" s="155">
        <v>2</v>
      </c>
      <c r="B9" s="234" t="s">
        <v>42</v>
      </c>
      <c r="C9" s="156" t="s">
        <v>88</v>
      </c>
      <c r="D9" s="152">
        <f>COUNTA(D19:D83)+D8+1</f>
        <v>62</v>
      </c>
      <c r="E9" s="157">
        <f>COUNTA(D19:D83)+1</f>
        <v>39</v>
      </c>
      <c r="F9" s="249">
        <f>MIN(D19:D82)</f>
        <v>40.9</v>
      </c>
      <c r="G9" s="159">
        <f>AVERAGE(D19:D84)</f>
        <v>41.126578947368422</v>
      </c>
      <c r="H9" s="160">
        <v>5</v>
      </c>
      <c r="I9" s="154">
        <f>G9-F9</f>
        <v>0.22657894736842366</v>
      </c>
      <c r="J9" s="161">
        <v>3.0462962962962966E-2</v>
      </c>
      <c r="K9" s="162">
        <f>J9-J8</f>
        <v>1.9699074074074077E-2</v>
      </c>
      <c r="L9" s="163">
        <f>K9</f>
        <v>1.9699074074074077E-2</v>
      </c>
      <c r="M9" s="164" t="s">
        <v>145</v>
      </c>
      <c r="N9" s="168"/>
      <c r="O9" s="169"/>
      <c r="P9" s="170"/>
    </row>
    <row r="10" spans="1:16" s="151" customFormat="1" ht="30" customHeight="1" thickBot="1">
      <c r="A10" s="155">
        <v>3</v>
      </c>
      <c r="B10" s="234" t="s">
        <v>58</v>
      </c>
      <c r="C10" s="156" t="s">
        <v>79</v>
      </c>
      <c r="D10" s="152">
        <f>COUNTA(E19:E83)+D9+1</f>
        <v>111</v>
      </c>
      <c r="E10" s="157">
        <f>COUNTA(E19:E83)+1</f>
        <v>49</v>
      </c>
      <c r="F10" s="238">
        <f>MIN(E19:E84)</f>
        <v>41.09</v>
      </c>
      <c r="G10" s="166">
        <f>AVERAGE(E19:E85)</f>
        <v>41.418333333333329</v>
      </c>
      <c r="H10" s="160">
        <v>3</v>
      </c>
      <c r="I10" s="154">
        <f t="shared" ref="I10:I13" si="0">G10-F10</f>
        <v>0.32833333333332604</v>
      </c>
      <c r="J10" s="161">
        <v>5.5092592592592589E-2</v>
      </c>
      <c r="K10" s="162">
        <f>J10-J9</f>
        <v>2.4629629629629623E-2</v>
      </c>
      <c r="L10" s="163">
        <f>K10+L8</f>
        <v>3.5393518518518512E-2</v>
      </c>
      <c r="M10" s="164" t="s">
        <v>155</v>
      </c>
      <c r="N10" s="168"/>
      <c r="O10" s="236"/>
      <c r="P10" s="170"/>
    </row>
    <row r="11" spans="1:16" s="151" customFormat="1" ht="30" customHeight="1">
      <c r="A11" s="155">
        <v>4</v>
      </c>
      <c r="B11" s="234" t="s">
        <v>42</v>
      </c>
      <c r="C11" s="156" t="s">
        <v>93</v>
      </c>
      <c r="D11" s="152">
        <f>COUNTA(F19:F83)+D10+1</f>
        <v>167</v>
      </c>
      <c r="E11" s="157">
        <f>COUNTA(F19:F83)+1</f>
        <v>56</v>
      </c>
      <c r="F11" s="167">
        <f>MIN(F19:F84)</f>
        <v>41.06</v>
      </c>
      <c r="G11" s="166">
        <f>AVERAGE(F19:F84)</f>
        <v>41.25927272727273</v>
      </c>
      <c r="H11" s="160">
        <v>11</v>
      </c>
      <c r="I11" s="154">
        <f t="shared" si="0"/>
        <v>0.19927272727272793</v>
      </c>
      <c r="J11" s="161">
        <v>8.2974537037037041E-2</v>
      </c>
      <c r="K11" s="162">
        <f>J11-J10</f>
        <v>2.7881944444444452E-2</v>
      </c>
      <c r="L11" s="163">
        <f>K11+L9</f>
        <v>4.7581018518518529E-2</v>
      </c>
      <c r="M11" s="164" t="s">
        <v>163</v>
      </c>
      <c r="N11" s="168"/>
      <c r="O11" s="169"/>
      <c r="P11" s="170"/>
    </row>
    <row r="12" spans="1:16" s="151" customFormat="1" ht="30" customHeight="1">
      <c r="A12" s="155">
        <v>5</v>
      </c>
      <c r="B12" s="237" t="s">
        <v>58</v>
      </c>
      <c r="C12" s="171" t="s">
        <v>44</v>
      </c>
      <c r="D12" s="152">
        <f>COUNTA(G19:G83)+D11+1</f>
        <v>228</v>
      </c>
      <c r="E12" s="157">
        <f>COUNTA(G19:G83)+1</f>
        <v>61</v>
      </c>
      <c r="F12" s="172">
        <f>MIN(G19:G84)</f>
        <v>41.32</v>
      </c>
      <c r="G12" s="166">
        <f>AVERAGE(G19:G884)</f>
        <v>41.638833333333316</v>
      </c>
      <c r="H12" s="160">
        <v>7</v>
      </c>
      <c r="I12" s="154">
        <f t="shared" si="0"/>
        <v>0.3188333333333162</v>
      </c>
      <c r="J12" s="161">
        <v>0.11381944444444443</v>
      </c>
      <c r="K12" s="162">
        <f>J12-J11</f>
        <v>3.084490740740739E-2</v>
      </c>
      <c r="L12" s="173">
        <f>K12+L10</f>
        <v>6.6238425925925909E-2</v>
      </c>
      <c r="M12" s="164" t="s">
        <v>176</v>
      </c>
      <c r="N12" s="168"/>
      <c r="O12" s="174"/>
    </row>
    <row r="13" spans="1:16" s="151" customFormat="1" ht="30" customHeight="1" thickBot="1">
      <c r="A13" s="175" t="s">
        <v>36</v>
      </c>
      <c r="B13" s="239" t="s">
        <v>42</v>
      </c>
      <c r="C13" s="176" t="s">
        <v>78</v>
      </c>
      <c r="D13" s="177">
        <f>COUNTA(J19:J83)+D12</f>
        <v>228</v>
      </c>
      <c r="E13" s="178">
        <f>COUNTA(H19:H83)</f>
        <v>21</v>
      </c>
      <c r="F13" s="179">
        <f>MIN(H19:H84)</f>
        <v>41.18</v>
      </c>
      <c r="G13" s="242">
        <f>AVERAGE(H19:H84)</f>
        <v>41.478571428571421</v>
      </c>
      <c r="H13" s="180">
        <v>1</v>
      </c>
      <c r="I13" s="181">
        <f t="shared" si="0"/>
        <v>0.29857142857142094</v>
      </c>
      <c r="J13" s="182" t="str">
        <f>'Общие результаты'!G6</f>
        <v>3:00:02</v>
      </c>
      <c r="K13" s="183">
        <f>J13-J12</f>
        <v>1.120370370370373E-2</v>
      </c>
      <c r="L13" s="184">
        <f>K13+L11</f>
        <v>5.8784722222222259E-2</v>
      </c>
      <c r="M13" s="185"/>
      <c r="N13" s="186"/>
      <c r="O13" s="174"/>
    </row>
    <row r="14" spans="1:16" s="151" customFormat="1" ht="30" customHeight="1">
      <c r="A14" s="187"/>
      <c r="B14" s="188"/>
      <c r="C14" s="189"/>
      <c r="D14" s="189"/>
      <c r="E14" s="189"/>
      <c r="F14" s="190">
        <f>AVERAGE(F8,F10,F12)</f>
        <v>41.233333333333327</v>
      </c>
      <c r="G14" s="191">
        <f>AVERAGE(G8,G10,G12)</f>
        <v>41.696934343434329</v>
      </c>
      <c r="H14" s="191" t="s">
        <v>97</v>
      </c>
      <c r="I14" s="192">
        <f>AVERAGE(I8,I10,I12)</f>
        <v>0.46360101010100152</v>
      </c>
      <c r="J14" s="189"/>
      <c r="K14" s="189"/>
      <c r="L14" s="189"/>
      <c r="M14" s="193"/>
      <c r="N14" s="193"/>
    </row>
    <row r="15" spans="1:16" ht="27.75" customHeight="1">
      <c r="A15" s="194"/>
      <c r="B15" s="194"/>
      <c r="C15" s="194"/>
      <c r="D15" s="195"/>
      <c r="E15" s="196"/>
      <c r="F15" s="197">
        <f>AVERAGE(F9,F11,F13)</f>
        <v>41.046666666666674</v>
      </c>
      <c r="G15" s="198">
        <f>AVERAGE(G9,G11,G13)</f>
        <v>41.288141034404191</v>
      </c>
      <c r="H15" s="198" t="s">
        <v>96</v>
      </c>
      <c r="I15" s="199">
        <f>AVERAGE(I9,I11,I13)</f>
        <v>0.24147436773752418</v>
      </c>
      <c r="J15" s="196"/>
      <c r="K15" s="196"/>
      <c r="L15" s="196"/>
      <c r="M15" s="193"/>
      <c r="N15" s="193"/>
    </row>
    <row r="16" spans="1:16" ht="30" customHeight="1" thickBot="1">
      <c r="A16" s="200"/>
      <c r="B16" s="200"/>
      <c r="C16" s="200"/>
      <c r="D16" s="196"/>
      <c r="E16" s="196"/>
      <c r="F16" s="201">
        <f>AVERAGE(F8:F13)</f>
        <v>41.14</v>
      </c>
      <c r="G16" s="202">
        <f>AVERAGE(C19:H81)</f>
        <v>41.451926229508203</v>
      </c>
      <c r="H16" s="203"/>
      <c r="I16" s="204">
        <f>AVERAGE(I8:I13)</f>
        <v>0.35253768891926285</v>
      </c>
      <c r="J16" s="196"/>
      <c r="K16" s="196"/>
      <c r="L16" s="196"/>
      <c r="M16" s="200"/>
      <c r="N16" s="200"/>
    </row>
    <row r="18" spans="2:14" ht="15.75" thickBot="1">
      <c r="C18" s="205" t="str">
        <f>B8</f>
        <v>Лихошерст Алексей</v>
      </c>
      <c r="D18" s="205" t="str">
        <f>B9</f>
        <v>Манило Денис</v>
      </c>
      <c r="E18" s="205" t="str">
        <f>B10</f>
        <v>Лихошерст Алексей</v>
      </c>
      <c r="F18" s="205" t="str">
        <f>B11</f>
        <v>Манило Денис</v>
      </c>
      <c r="G18" s="205" t="str">
        <f>B12</f>
        <v>Лихошерст Алексей</v>
      </c>
      <c r="H18" s="205" t="str">
        <f>B13</f>
        <v>Манило Денис</v>
      </c>
      <c r="I18" s="206"/>
    </row>
    <row r="19" spans="2:14">
      <c r="B19" s="137">
        <v>1</v>
      </c>
      <c r="C19" s="207">
        <v>45.61</v>
      </c>
      <c r="D19" s="208">
        <v>41.45</v>
      </c>
      <c r="E19" s="208">
        <v>42.3</v>
      </c>
      <c r="F19" s="208">
        <v>41.49</v>
      </c>
      <c r="G19" s="208">
        <v>41.75</v>
      </c>
      <c r="H19" s="208">
        <v>41.64</v>
      </c>
      <c r="I19" s="209"/>
      <c r="J19" s="210"/>
      <c r="K19" s="211"/>
      <c r="M19" s="138"/>
      <c r="N19" s="138"/>
    </row>
    <row r="20" spans="2:14">
      <c r="B20" s="137">
        <v>2</v>
      </c>
      <c r="C20" s="212">
        <v>42.22</v>
      </c>
      <c r="D20" s="213">
        <v>41.31</v>
      </c>
      <c r="E20" s="213">
        <v>41.52</v>
      </c>
      <c r="F20" s="213">
        <v>41.43</v>
      </c>
      <c r="G20" s="213">
        <v>41.68</v>
      </c>
      <c r="H20" s="213">
        <v>41.42</v>
      </c>
      <c r="I20" s="211"/>
      <c r="J20" s="214"/>
      <c r="K20" s="211"/>
      <c r="M20" s="151"/>
      <c r="N20" s="151"/>
    </row>
    <row r="21" spans="2:14">
      <c r="B21" s="137">
        <v>3</v>
      </c>
      <c r="C21" s="212">
        <v>43.83</v>
      </c>
      <c r="D21" s="213">
        <v>41.26</v>
      </c>
      <c r="E21" s="213">
        <v>41.28</v>
      </c>
      <c r="F21" s="213">
        <v>41.3</v>
      </c>
      <c r="G21" s="213">
        <v>41.58</v>
      </c>
      <c r="H21" s="213">
        <v>41.48</v>
      </c>
      <c r="I21" s="211"/>
      <c r="J21" s="214"/>
      <c r="K21" s="211"/>
      <c r="M21" s="151"/>
      <c r="N21" s="151"/>
    </row>
    <row r="22" spans="2:14">
      <c r="B22" s="137">
        <v>4</v>
      </c>
      <c r="C22" s="212">
        <v>43.97</v>
      </c>
      <c r="D22" s="213">
        <v>41.82</v>
      </c>
      <c r="E22" s="213">
        <v>41.49</v>
      </c>
      <c r="F22" s="213">
        <v>41.28</v>
      </c>
      <c r="G22" s="213">
        <v>41.53</v>
      </c>
      <c r="H22" s="213">
        <v>41.75</v>
      </c>
      <c r="I22" s="211"/>
      <c r="J22" s="214"/>
      <c r="K22" s="211"/>
      <c r="M22" s="151"/>
      <c r="N22" s="151"/>
    </row>
    <row r="23" spans="2:14">
      <c r="B23" s="137">
        <v>5</v>
      </c>
      <c r="C23" s="212">
        <v>42.01</v>
      </c>
      <c r="D23" s="213">
        <v>41.15</v>
      </c>
      <c r="E23" s="213">
        <v>41.43</v>
      </c>
      <c r="F23" s="213">
        <v>41.26</v>
      </c>
      <c r="G23" s="213">
        <v>42.14</v>
      </c>
      <c r="H23" s="213">
        <v>41.72</v>
      </c>
      <c r="I23" s="211"/>
      <c r="J23" s="214"/>
      <c r="K23" s="211"/>
    </row>
    <row r="24" spans="2:14">
      <c r="B24" s="137">
        <v>6</v>
      </c>
      <c r="C24" s="212">
        <v>42.33</v>
      </c>
      <c r="D24" s="213">
        <v>41.11</v>
      </c>
      <c r="E24" s="213">
        <v>43.15</v>
      </c>
      <c r="F24" s="213">
        <v>41.38</v>
      </c>
      <c r="G24" s="213">
        <v>41.64</v>
      </c>
      <c r="H24" s="213">
        <v>41.63</v>
      </c>
      <c r="I24" s="211"/>
      <c r="J24" s="214"/>
      <c r="K24" s="211"/>
    </row>
    <row r="25" spans="2:14">
      <c r="B25" s="137">
        <v>7</v>
      </c>
      <c r="C25" s="212">
        <v>41.67</v>
      </c>
      <c r="D25" s="213">
        <v>41.06</v>
      </c>
      <c r="E25" s="213">
        <v>42.14</v>
      </c>
      <c r="F25" s="213">
        <v>41.31</v>
      </c>
      <c r="G25" s="213">
        <v>41.52</v>
      </c>
      <c r="H25" s="213">
        <v>41.65</v>
      </c>
      <c r="I25" s="211"/>
      <c r="J25" s="214"/>
      <c r="K25" s="211"/>
    </row>
    <row r="26" spans="2:14">
      <c r="B26" s="137">
        <v>8</v>
      </c>
      <c r="C26" s="212">
        <v>41.98</v>
      </c>
      <c r="D26" s="213">
        <v>41.09</v>
      </c>
      <c r="E26" s="213">
        <v>42.15</v>
      </c>
      <c r="F26" s="213">
        <v>41.29</v>
      </c>
      <c r="G26" s="213">
        <v>41.47</v>
      </c>
      <c r="H26" s="213">
        <v>41.3</v>
      </c>
      <c r="I26" s="211"/>
      <c r="J26" s="214"/>
      <c r="K26" s="211"/>
    </row>
    <row r="27" spans="2:14">
      <c r="B27" s="137">
        <v>9</v>
      </c>
      <c r="C27" s="215">
        <v>41.75</v>
      </c>
      <c r="D27" s="213">
        <v>41.1</v>
      </c>
      <c r="E27" s="213">
        <v>41.38</v>
      </c>
      <c r="F27" s="213">
        <v>41.16</v>
      </c>
      <c r="G27" s="213">
        <v>41.32</v>
      </c>
      <c r="H27" s="213">
        <v>41.38</v>
      </c>
      <c r="I27" s="211"/>
      <c r="J27" s="214"/>
      <c r="K27" s="211"/>
    </row>
    <row r="28" spans="2:14">
      <c r="B28" s="137">
        <v>10</v>
      </c>
      <c r="C28" s="212">
        <v>41.56</v>
      </c>
      <c r="D28" s="213">
        <v>41.02</v>
      </c>
      <c r="E28" s="213">
        <v>41.3</v>
      </c>
      <c r="F28" s="213">
        <v>41.25</v>
      </c>
      <c r="G28" s="213">
        <v>41.65</v>
      </c>
      <c r="H28" s="213">
        <v>41.68</v>
      </c>
      <c r="I28" s="211"/>
      <c r="J28" s="214"/>
      <c r="K28" s="211"/>
    </row>
    <row r="29" spans="2:14">
      <c r="B29" s="137">
        <v>11</v>
      </c>
      <c r="C29" s="212">
        <v>41.32</v>
      </c>
      <c r="D29" s="213">
        <v>41.08</v>
      </c>
      <c r="E29" s="213">
        <v>41.27</v>
      </c>
      <c r="F29" s="213">
        <v>41.21</v>
      </c>
      <c r="G29" s="213">
        <v>41.59</v>
      </c>
      <c r="H29" s="213">
        <v>41.18</v>
      </c>
      <c r="I29" s="211"/>
      <c r="J29" s="214"/>
      <c r="K29" s="211"/>
    </row>
    <row r="30" spans="2:14">
      <c r="B30" s="137">
        <v>12</v>
      </c>
      <c r="C30" s="212">
        <v>41.29</v>
      </c>
      <c r="D30" s="213">
        <v>41.04</v>
      </c>
      <c r="E30" s="213">
        <v>41.19</v>
      </c>
      <c r="F30" s="213">
        <v>41.06</v>
      </c>
      <c r="G30" s="213">
        <v>41.66</v>
      </c>
      <c r="H30" s="213">
        <v>41.47</v>
      </c>
      <c r="I30" s="211"/>
      <c r="J30" s="214"/>
      <c r="K30" s="211"/>
    </row>
    <row r="31" spans="2:14">
      <c r="B31" s="137">
        <v>13</v>
      </c>
      <c r="C31" s="212">
        <v>41.41</v>
      </c>
      <c r="D31" s="213">
        <v>40.97</v>
      </c>
      <c r="E31" s="213">
        <v>41.31</v>
      </c>
      <c r="F31" s="213">
        <v>41.16</v>
      </c>
      <c r="G31" s="213">
        <v>41.7</v>
      </c>
      <c r="H31" s="213">
        <v>41.43</v>
      </c>
      <c r="I31" s="211"/>
      <c r="J31" s="214"/>
      <c r="K31" s="216"/>
      <c r="L31" s="137"/>
    </row>
    <row r="32" spans="2:14">
      <c r="B32" s="137">
        <v>14</v>
      </c>
      <c r="C32" s="215">
        <v>41.7</v>
      </c>
      <c r="D32" s="213">
        <v>41.07</v>
      </c>
      <c r="E32" s="213">
        <v>41.36</v>
      </c>
      <c r="F32" s="213">
        <v>41.24</v>
      </c>
      <c r="G32" s="213">
        <v>41.52</v>
      </c>
      <c r="H32" s="213">
        <v>41.32</v>
      </c>
      <c r="I32" s="211"/>
      <c r="J32" s="214"/>
      <c r="K32" s="216"/>
      <c r="L32" s="137"/>
    </row>
    <row r="33" spans="2:12">
      <c r="B33" s="137">
        <v>15</v>
      </c>
      <c r="C33" s="212">
        <v>41.87</v>
      </c>
      <c r="D33" s="213">
        <v>40.96</v>
      </c>
      <c r="E33" s="213">
        <v>41.5</v>
      </c>
      <c r="F33" s="213">
        <v>41.16</v>
      </c>
      <c r="G33" s="213">
        <v>41.55</v>
      </c>
      <c r="H33" s="213">
        <v>41.39</v>
      </c>
      <c r="I33" s="211"/>
      <c r="J33" s="214"/>
      <c r="K33" s="216"/>
      <c r="L33" s="137"/>
    </row>
    <row r="34" spans="2:12">
      <c r="B34" s="137">
        <v>16</v>
      </c>
      <c r="C34" s="212">
        <v>41.6</v>
      </c>
      <c r="D34" s="217">
        <v>41.04</v>
      </c>
      <c r="E34" s="213">
        <v>41.36</v>
      </c>
      <c r="F34" s="213">
        <v>41.12</v>
      </c>
      <c r="G34" s="213">
        <v>41.39</v>
      </c>
      <c r="H34" s="213">
        <v>41.35</v>
      </c>
      <c r="I34" s="211"/>
      <c r="J34" s="214"/>
      <c r="K34" s="216"/>
      <c r="L34" s="137"/>
    </row>
    <row r="35" spans="2:12">
      <c r="B35" s="137">
        <v>17</v>
      </c>
      <c r="C35" s="212">
        <v>41.41</v>
      </c>
      <c r="D35" s="213">
        <v>41.22</v>
      </c>
      <c r="E35" s="213">
        <v>41.55</v>
      </c>
      <c r="F35" s="213">
        <v>41.07</v>
      </c>
      <c r="G35" s="213">
        <v>41.65</v>
      </c>
      <c r="H35" s="213">
        <v>41.5</v>
      </c>
      <c r="I35" s="211"/>
      <c r="J35" s="214"/>
      <c r="K35" s="216"/>
      <c r="L35" s="137"/>
    </row>
    <row r="36" spans="2:12">
      <c r="B36" s="137">
        <v>18</v>
      </c>
      <c r="C36" s="212">
        <v>41.42</v>
      </c>
      <c r="D36" s="213">
        <v>41.04</v>
      </c>
      <c r="E36" s="213">
        <v>41.48</v>
      </c>
      <c r="F36" s="213">
        <v>41.53</v>
      </c>
      <c r="G36" s="213">
        <v>41.63</v>
      </c>
      <c r="H36" s="213">
        <v>41.27</v>
      </c>
      <c r="I36" s="211"/>
      <c r="J36" s="214"/>
      <c r="K36" s="216"/>
      <c r="L36" s="137"/>
    </row>
    <row r="37" spans="2:12">
      <c r="B37" s="137">
        <v>19</v>
      </c>
      <c r="C37" s="212">
        <v>41.54</v>
      </c>
      <c r="D37" s="213">
        <v>41.12</v>
      </c>
      <c r="E37" s="213">
        <v>41.23</v>
      </c>
      <c r="F37" s="213">
        <v>41.21</v>
      </c>
      <c r="G37" s="213">
        <v>41.44</v>
      </c>
      <c r="H37" s="213">
        <v>41.41</v>
      </c>
      <c r="I37" s="211"/>
      <c r="J37" s="214"/>
      <c r="K37" s="216"/>
      <c r="L37" s="137"/>
    </row>
    <row r="38" spans="2:12">
      <c r="B38" s="137">
        <v>20</v>
      </c>
      <c r="C38" s="212">
        <v>41.5</v>
      </c>
      <c r="D38" s="213">
        <v>41.01</v>
      </c>
      <c r="E38" s="213">
        <v>41.17</v>
      </c>
      <c r="F38" s="213">
        <v>41.23</v>
      </c>
      <c r="G38" s="213">
        <v>41.39</v>
      </c>
      <c r="H38" s="213">
        <v>41.43</v>
      </c>
      <c r="I38" s="211"/>
      <c r="J38" s="214"/>
      <c r="K38" s="216"/>
      <c r="L38" s="137"/>
    </row>
    <row r="39" spans="2:12">
      <c r="B39" s="137">
        <v>21</v>
      </c>
      <c r="C39" s="212">
        <v>41.42</v>
      </c>
      <c r="D39" s="213">
        <v>41.17</v>
      </c>
      <c r="E39" s="213">
        <v>41.22</v>
      </c>
      <c r="F39" s="213">
        <v>41.45</v>
      </c>
      <c r="G39" s="213">
        <v>41.47</v>
      </c>
      <c r="H39" s="213">
        <v>41.65</v>
      </c>
      <c r="I39" s="211"/>
      <c r="J39" s="214"/>
      <c r="K39" s="216"/>
      <c r="L39" s="137"/>
    </row>
    <row r="40" spans="2:12">
      <c r="B40" s="137">
        <v>22</v>
      </c>
      <c r="C40" s="212">
        <v>41.33</v>
      </c>
      <c r="D40" s="213">
        <v>41.13</v>
      </c>
      <c r="E40" s="213">
        <v>41.22</v>
      </c>
      <c r="F40" s="213">
        <v>41.7</v>
      </c>
      <c r="G40" s="213">
        <v>41.41</v>
      </c>
      <c r="H40" s="213"/>
      <c r="I40" s="211"/>
      <c r="J40" s="214"/>
      <c r="K40" s="216"/>
      <c r="L40" s="137"/>
    </row>
    <row r="41" spans="2:12">
      <c r="B41" s="137">
        <v>23</v>
      </c>
      <c r="C41" s="212"/>
      <c r="D41" s="213">
        <v>41.18</v>
      </c>
      <c r="E41" s="213">
        <v>41.35</v>
      </c>
      <c r="F41" s="213">
        <v>41.15</v>
      </c>
      <c r="G41" s="213">
        <v>41.4</v>
      </c>
      <c r="H41" s="213"/>
      <c r="I41" s="211"/>
      <c r="J41" s="214"/>
      <c r="K41" s="216"/>
      <c r="L41" s="137"/>
    </row>
    <row r="42" spans="2:12">
      <c r="B42" s="137">
        <v>24</v>
      </c>
      <c r="C42" s="212"/>
      <c r="D42" s="213">
        <v>41.08</v>
      </c>
      <c r="E42" s="213">
        <v>41.21</v>
      </c>
      <c r="F42" s="213">
        <v>41.26</v>
      </c>
      <c r="G42" s="213">
        <v>41.55</v>
      </c>
      <c r="H42" s="213"/>
      <c r="I42" s="211"/>
      <c r="J42" s="214"/>
      <c r="K42" s="216"/>
      <c r="L42" s="137"/>
    </row>
    <row r="43" spans="2:12">
      <c r="B43" s="137">
        <v>25</v>
      </c>
      <c r="C43" s="212"/>
      <c r="D43" s="213">
        <v>41.04</v>
      </c>
      <c r="E43" s="213">
        <v>41.26</v>
      </c>
      <c r="F43" s="213">
        <v>41.32</v>
      </c>
      <c r="G43" s="213">
        <v>41.42</v>
      </c>
      <c r="H43" s="213"/>
      <c r="I43" s="211"/>
      <c r="J43" s="214"/>
      <c r="K43" s="216"/>
      <c r="L43" s="137"/>
    </row>
    <row r="44" spans="2:12">
      <c r="B44" s="137">
        <v>26</v>
      </c>
      <c r="C44" s="212"/>
      <c r="D44" s="213">
        <v>41.01</v>
      </c>
      <c r="E44" s="213">
        <v>41.22</v>
      </c>
      <c r="F44" s="213">
        <v>41.21</v>
      </c>
      <c r="G44" s="213">
        <v>41.5</v>
      </c>
      <c r="H44" s="213"/>
      <c r="I44" s="211"/>
      <c r="J44" s="214"/>
      <c r="K44" s="216"/>
      <c r="L44" s="137"/>
    </row>
    <row r="45" spans="2:12">
      <c r="B45" s="137">
        <v>27</v>
      </c>
      <c r="C45" s="212"/>
      <c r="D45" s="213">
        <v>41</v>
      </c>
      <c r="E45" s="213">
        <v>41.31</v>
      </c>
      <c r="F45" s="213">
        <v>41.27</v>
      </c>
      <c r="G45" s="213">
        <v>41.77</v>
      </c>
      <c r="H45" s="213"/>
      <c r="I45" s="211"/>
      <c r="J45" s="214"/>
      <c r="K45" s="216"/>
      <c r="L45" s="137"/>
    </row>
    <row r="46" spans="2:12">
      <c r="B46" s="137">
        <v>28</v>
      </c>
      <c r="C46" s="212"/>
      <c r="D46" s="213">
        <v>41.05</v>
      </c>
      <c r="E46" s="213">
        <v>41.2</v>
      </c>
      <c r="F46" s="213">
        <v>41.19</v>
      </c>
      <c r="G46" s="213">
        <v>41.6</v>
      </c>
      <c r="H46" s="213"/>
      <c r="I46" s="211"/>
      <c r="J46" s="214"/>
      <c r="K46" s="216"/>
      <c r="L46" s="137"/>
    </row>
    <row r="47" spans="2:12">
      <c r="B47" s="137">
        <v>29</v>
      </c>
      <c r="C47" s="212"/>
      <c r="D47" s="213">
        <v>40.9</v>
      </c>
      <c r="E47" s="213">
        <v>41.37</v>
      </c>
      <c r="F47" s="213">
        <v>41.25</v>
      </c>
      <c r="G47" s="213">
        <v>41.47</v>
      </c>
      <c r="H47" s="213"/>
      <c r="I47" s="211"/>
      <c r="J47" s="214"/>
      <c r="K47" s="216"/>
      <c r="L47" s="137"/>
    </row>
    <row r="48" spans="2:12">
      <c r="B48" s="137">
        <v>30</v>
      </c>
      <c r="C48" s="212"/>
      <c r="D48" s="213">
        <v>40.99</v>
      </c>
      <c r="E48" s="213">
        <v>41.16</v>
      </c>
      <c r="F48" s="213">
        <v>41.15</v>
      </c>
      <c r="G48" s="213">
        <v>41.59</v>
      </c>
      <c r="H48" s="213"/>
      <c r="I48" s="211"/>
      <c r="J48" s="214"/>
      <c r="K48" s="216"/>
      <c r="L48" s="137"/>
    </row>
    <row r="49" spans="2:12">
      <c r="B49" s="137">
        <v>31</v>
      </c>
      <c r="C49" s="212"/>
      <c r="D49" s="213">
        <v>40.909999999999997</v>
      </c>
      <c r="E49" s="213">
        <v>41.55</v>
      </c>
      <c r="F49" s="213">
        <v>41.14</v>
      </c>
      <c r="G49" s="213">
        <v>41.56</v>
      </c>
      <c r="H49" s="213"/>
      <c r="I49" s="211"/>
      <c r="J49" s="214"/>
      <c r="K49" s="216"/>
      <c r="L49" s="137"/>
    </row>
    <row r="50" spans="2:12">
      <c r="B50" s="137">
        <v>32</v>
      </c>
      <c r="C50" s="212"/>
      <c r="D50" s="213">
        <v>41.13</v>
      </c>
      <c r="E50" s="213">
        <v>41.26</v>
      </c>
      <c r="F50" s="213">
        <v>41.14</v>
      </c>
      <c r="G50" s="213">
        <v>41.8</v>
      </c>
      <c r="H50" s="213"/>
      <c r="I50" s="211"/>
      <c r="J50" s="214"/>
      <c r="K50" s="216"/>
      <c r="L50" s="137"/>
    </row>
    <row r="51" spans="2:12">
      <c r="B51" s="137">
        <v>33</v>
      </c>
      <c r="C51" s="212"/>
      <c r="D51" s="213">
        <v>41.48</v>
      </c>
      <c r="E51" s="213">
        <v>41.33</v>
      </c>
      <c r="F51" s="213">
        <v>41.22</v>
      </c>
      <c r="G51" s="213">
        <v>41.44</v>
      </c>
      <c r="H51" s="213"/>
      <c r="I51" s="211"/>
      <c r="J51" s="214"/>
      <c r="K51" s="216"/>
      <c r="L51" s="137"/>
    </row>
    <row r="52" spans="2:12">
      <c r="B52" s="137">
        <v>34</v>
      </c>
      <c r="C52" s="212"/>
      <c r="D52" s="213">
        <v>41.2</v>
      </c>
      <c r="E52" s="213">
        <v>41.39</v>
      </c>
      <c r="F52" s="213">
        <v>41.25</v>
      </c>
      <c r="G52" s="213">
        <v>41.69</v>
      </c>
      <c r="H52" s="213"/>
      <c r="I52" s="211"/>
      <c r="J52" s="214"/>
      <c r="K52" s="216"/>
      <c r="L52" s="137"/>
    </row>
    <row r="53" spans="2:12">
      <c r="B53" s="137">
        <v>35</v>
      </c>
      <c r="C53" s="212"/>
      <c r="D53" s="213">
        <v>41.12</v>
      </c>
      <c r="E53" s="213">
        <v>41.31</v>
      </c>
      <c r="F53" s="213">
        <v>41.39</v>
      </c>
      <c r="G53" s="213">
        <v>42.82</v>
      </c>
      <c r="H53" s="213"/>
      <c r="I53" s="211"/>
      <c r="J53" s="214"/>
      <c r="K53" s="216"/>
      <c r="L53" s="137"/>
    </row>
    <row r="54" spans="2:12">
      <c r="B54" s="137">
        <v>36</v>
      </c>
      <c r="C54" s="212"/>
      <c r="D54" s="213">
        <v>41.08</v>
      </c>
      <c r="E54" s="213">
        <v>41.37</v>
      </c>
      <c r="F54" s="213">
        <v>41.23</v>
      </c>
      <c r="G54" s="213">
        <v>41.51</v>
      </c>
      <c r="H54" s="213"/>
      <c r="I54" s="211"/>
      <c r="J54" s="214"/>
      <c r="K54" s="216"/>
      <c r="L54" s="137"/>
    </row>
    <row r="55" spans="2:12">
      <c r="B55" s="137">
        <v>37</v>
      </c>
      <c r="C55" s="212"/>
      <c r="D55" s="213">
        <v>41.05</v>
      </c>
      <c r="E55" s="213">
        <v>41.29</v>
      </c>
      <c r="F55" s="213">
        <v>41.23</v>
      </c>
      <c r="G55" s="213">
        <v>41.8</v>
      </c>
      <c r="H55" s="213"/>
      <c r="I55" s="211"/>
      <c r="J55" s="214"/>
      <c r="K55" s="216"/>
      <c r="L55" s="137"/>
    </row>
    <row r="56" spans="2:12">
      <c r="B56" s="137">
        <v>38</v>
      </c>
      <c r="C56" s="212"/>
      <c r="D56" s="213">
        <v>41.37</v>
      </c>
      <c r="E56" s="213">
        <v>41.36</v>
      </c>
      <c r="F56" s="213">
        <v>41.2</v>
      </c>
      <c r="G56" s="213">
        <v>41.6</v>
      </c>
      <c r="H56" s="213"/>
      <c r="I56" s="211"/>
      <c r="J56" s="214"/>
      <c r="K56" s="216"/>
      <c r="L56" s="137"/>
    </row>
    <row r="57" spans="2:12">
      <c r="B57" s="137">
        <v>39</v>
      </c>
      <c r="C57" s="212"/>
      <c r="D57" s="213"/>
      <c r="E57" s="213">
        <v>41.09</v>
      </c>
      <c r="F57" s="213">
        <v>41.08</v>
      </c>
      <c r="G57" s="213">
        <v>41.45</v>
      </c>
      <c r="H57" s="213"/>
      <c r="I57" s="211"/>
      <c r="J57" s="214"/>
      <c r="K57" s="216"/>
      <c r="L57" s="137"/>
    </row>
    <row r="58" spans="2:12">
      <c r="B58" s="137">
        <v>40</v>
      </c>
      <c r="C58" s="212"/>
      <c r="D58" s="213"/>
      <c r="E58" s="213">
        <v>41.25</v>
      </c>
      <c r="F58" s="213">
        <v>41.13</v>
      </c>
      <c r="G58" s="213">
        <v>41.45</v>
      </c>
      <c r="H58" s="213"/>
      <c r="I58" s="211"/>
      <c r="J58" s="214"/>
      <c r="K58" s="216"/>
      <c r="L58" s="137"/>
    </row>
    <row r="59" spans="2:12">
      <c r="B59" s="137">
        <v>41</v>
      </c>
      <c r="C59" s="212"/>
      <c r="D59" s="213"/>
      <c r="E59" s="213">
        <v>41.28</v>
      </c>
      <c r="F59" s="213">
        <v>41.2</v>
      </c>
      <c r="G59" s="213">
        <v>41.5</v>
      </c>
      <c r="H59" s="213"/>
      <c r="I59" s="211"/>
      <c r="J59" s="214"/>
      <c r="K59" s="216"/>
      <c r="L59" s="137"/>
    </row>
    <row r="60" spans="2:12">
      <c r="B60" s="137">
        <v>42</v>
      </c>
      <c r="C60" s="212"/>
      <c r="D60" s="213"/>
      <c r="E60" s="213">
        <v>41.29</v>
      </c>
      <c r="F60" s="213">
        <v>41.42</v>
      </c>
      <c r="G60" s="213">
        <v>41.5</v>
      </c>
      <c r="H60" s="213"/>
      <c r="I60" s="211"/>
      <c r="J60" s="214"/>
      <c r="K60" s="216"/>
      <c r="L60" s="137"/>
    </row>
    <row r="61" spans="2:12">
      <c r="B61" s="137">
        <v>43</v>
      </c>
      <c r="C61" s="212"/>
      <c r="D61" s="213"/>
      <c r="E61" s="213">
        <v>41.48</v>
      </c>
      <c r="F61" s="213">
        <v>41.25</v>
      </c>
      <c r="G61" s="213">
        <v>41.45</v>
      </c>
      <c r="H61" s="213"/>
      <c r="I61" s="211"/>
      <c r="J61" s="214"/>
      <c r="K61" s="216"/>
      <c r="L61" s="137"/>
    </row>
    <row r="62" spans="2:12">
      <c r="B62" s="137">
        <v>44</v>
      </c>
      <c r="C62" s="212"/>
      <c r="D62" s="213"/>
      <c r="E62" s="213">
        <v>41.26</v>
      </c>
      <c r="F62" s="213">
        <v>41.25</v>
      </c>
      <c r="G62" s="213">
        <v>42.52</v>
      </c>
      <c r="H62" s="213"/>
      <c r="I62" s="211"/>
      <c r="J62" s="214"/>
      <c r="K62" s="216"/>
      <c r="L62" s="137"/>
    </row>
    <row r="63" spans="2:12">
      <c r="B63" s="137">
        <v>45</v>
      </c>
      <c r="C63" s="212"/>
      <c r="D63" s="213"/>
      <c r="E63" s="213">
        <v>41.24</v>
      </c>
      <c r="F63" s="213">
        <v>41.23</v>
      </c>
      <c r="G63" s="213">
        <v>41.59</v>
      </c>
      <c r="H63" s="213"/>
      <c r="I63" s="211"/>
      <c r="J63" s="214"/>
      <c r="K63" s="216"/>
      <c r="L63" s="137"/>
    </row>
    <row r="64" spans="2:12">
      <c r="B64" s="137">
        <v>46</v>
      </c>
      <c r="C64" s="212"/>
      <c r="D64" s="213"/>
      <c r="E64" s="213">
        <v>41.47</v>
      </c>
      <c r="F64" s="213">
        <v>41.28</v>
      </c>
      <c r="G64" s="213">
        <v>41.34</v>
      </c>
      <c r="H64" s="213"/>
      <c r="I64" s="211"/>
      <c r="J64" s="214"/>
      <c r="K64" s="216"/>
      <c r="L64" s="137"/>
    </row>
    <row r="65" spans="2:12">
      <c r="B65" s="137">
        <v>47</v>
      </c>
      <c r="C65" s="212"/>
      <c r="D65" s="213"/>
      <c r="E65" s="213">
        <v>41.31</v>
      </c>
      <c r="F65" s="213">
        <v>41.26</v>
      </c>
      <c r="G65" s="213">
        <v>41.6</v>
      </c>
      <c r="H65" s="213"/>
      <c r="I65" s="211"/>
      <c r="J65" s="214"/>
      <c r="K65" s="216"/>
      <c r="L65" s="137"/>
    </row>
    <row r="66" spans="2:12">
      <c r="B66" s="137">
        <v>48</v>
      </c>
      <c r="C66" s="212"/>
      <c r="D66" s="213"/>
      <c r="E66" s="213">
        <v>41.47</v>
      </c>
      <c r="F66" s="213">
        <v>41.36</v>
      </c>
      <c r="G66" s="213">
        <v>41.57</v>
      </c>
      <c r="H66" s="213"/>
      <c r="I66" s="211"/>
      <c r="J66" s="214"/>
      <c r="K66" s="216"/>
      <c r="L66" s="137"/>
    </row>
    <row r="67" spans="2:12">
      <c r="B67" s="137">
        <v>49</v>
      </c>
      <c r="C67" s="212"/>
      <c r="D67" s="213"/>
      <c r="E67" s="213"/>
      <c r="F67" s="213">
        <v>41.29</v>
      </c>
      <c r="G67" s="213">
        <v>41.35</v>
      </c>
      <c r="H67" s="213"/>
      <c r="I67" s="211"/>
      <c r="J67" s="214"/>
      <c r="K67" s="216"/>
      <c r="L67" s="137"/>
    </row>
    <row r="68" spans="2:12">
      <c r="B68" s="137">
        <v>50</v>
      </c>
      <c r="C68" s="212"/>
      <c r="D68" s="213"/>
      <c r="E68" s="213"/>
      <c r="F68" s="213">
        <v>41.23</v>
      </c>
      <c r="G68" s="213">
        <v>41.62</v>
      </c>
      <c r="H68" s="213"/>
      <c r="I68" s="211"/>
      <c r="J68" s="214"/>
      <c r="K68" s="216"/>
      <c r="L68" s="137"/>
    </row>
    <row r="69" spans="2:12">
      <c r="B69" s="137">
        <v>51</v>
      </c>
      <c r="C69" s="212"/>
      <c r="D69" s="213"/>
      <c r="E69" s="213"/>
      <c r="F69" s="213">
        <v>41.2</v>
      </c>
      <c r="G69" s="213">
        <v>41.48</v>
      </c>
      <c r="H69" s="213"/>
      <c r="I69" s="211"/>
      <c r="J69" s="214"/>
      <c r="K69" s="216"/>
      <c r="L69" s="137"/>
    </row>
    <row r="70" spans="2:12">
      <c r="B70" s="137">
        <v>52</v>
      </c>
      <c r="C70" s="212"/>
      <c r="D70" s="213"/>
      <c r="E70" s="213"/>
      <c r="F70" s="213">
        <v>41.27</v>
      </c>
      <c r="G70" s="213">
        <v>41.72</v>
      </c>
      <c r="H70" s="213"/>
      <c r="I70" s="211"/>
      <c r="J70" s="214"/>
      <c r="K70" s="216"/>
      <c r="L70" s="137"/>
    </row>
    <row r="71" spans="2:12">
      <c r="B71" s="137">
        <v>53</v>
      </c>
      <c r="C71" s="212"/>
      <c r="D71" s="213"/>
      <c r="E71" s="213"/>
      <c r="F71" s="213">
        <v>41.26</v>
      </c>
      <c r="G71" s="213">
        <v>41.81</v>
      </c>
      <c r="H71" s="213"/>
      <c r="I71" s="211"/>
      <c r="J71" s="214"/>
      <c r="K71" s="216"/>
      <c r="L71" s="137"/>
    </row>
    <row r="72" spans="2:12">
      <c r="B72" s="137">
        <v>54</v>
      </c>
      <c r="C72" s="212"/>
      <c r="D72" s="213"/>
      <c r="E72" s="213"/>
      <c r="F72" s="213">
        <v>41.18</v>
      </c>
      <c r="G72" s="213">
        <v>41.55</v>
      </c>
      <c r="H72" s="213"/>
      <c r="I72" s="211"/>
      <c r="J72" s="214"/>
      <c r="K72" s="216"/>
      <c r="L72" s="137"/>
    </row>
    <row r="73" spans="2:12">
      <c r="B73" s="137">
        <v>55</v>
      </c>
      <c r="C73" s="212"/>
      <c r="D73" s="213"/>
      <c r="E73" s="213"/>
      <c r="F73" s="213">
        <v>41.48</v>
      </c>
      <c r="G73" s="213">
        <v>41.64</v>
      </c>
      <c r="H73" s="213"/>
      <c r="I73" s="211"/>
      <c r="J73" s="214"/>
      <c r="K73" s="216"/>
      <c r="L73" s="137"/>
    </row>
    <row r="74" spans="2:12">
      <c r="B74" s="137">
        <v>56</v>
      </c>
      <c r="C74" s="212"/>
      <c r="D74" s="213"/>
      <c r="E74" s="213"/>
      <c r="F74" s="213"/>
      <c r="G74" s="213">
        <v>41.61</v>
      </c>
      <c r="H74" s="213"/>
      <c r="I74" s="211"/>
      <c r="J74" s="214"/>
      <c r="K74" s="216"/>
      <c r="L74" s="137"/>
    </row>
    <row r="75" spans="2:12">
      <c r="B75" s="137">
        <v>57</v>
      </c>
      <c r="C75" s="218"/>
      <c r="D75" s="213"/>
      <c r="E75" s="213"/>
      <c r="F75" s="213"/>
      <c r="G75" s="213">
        <v>41.56</v>
      </c>
      <c r="H75" s="213"/>
      <c r="I75" s="211"/>
      <c r="J75" s="214"/>
      <c r="K75" s="216"/>
      <c r="L75" s="137"/>
    </row>
    <row r="76" spans="2:12">
      <c r="B76" s="137">
        <v>58</v>
      </c>
      <c r="C76" s="219"/>
      <c r="D76" s="211"/>
      <c r="E76" s="211"/>
      <c r="F76" s="211"/>
      <c r="G76" s="211">
        <v>41.88</v>
      </c>
      <c r="H76" s="211"/>
      <c r="I76" s="211"/>
      <c r="J76" s="214"/>
      <c r="K76" s="216"/>
      <c r="L76" s="137"/>
    </row>
    <row r="77" spans="2:12">
      <c r="B77" s="137">
        <v>59</v>
      </c>
      <c r="C77" s="219"/>
      <c r="D77" s="211"/>
      <c r="E77" s="211"/>
      <c r="F77" s="211"/>
      <c r="G77" s="211">
        <v>41.67</v>
      </c>
      <c r="H77" s="211"/>
      <c r="I77" s="211"/>
      <c r="J77" s="214"/>
      <c r="K77" s="211"/>
    </row>
    <row r="78" spans="2:12">
      <c r="B78" s="137">
        <v>60</v>
      </c>
      <c r="C78" s="219"/>
      <c r="D78" s="211"/>
      <c r="E78" s="211"/>
      <c r="F78" s="211"/>
      <c r="G78" s="211">
        <v>43.27</v>
      </c>
      <c r="H78" s="211"/>
      <c r="I78" s="211"/>
      <c r="J78" s="214"/>
      <c r="K78" s="211"/>
    </row>
    <row r="79" spans="2:12">
      <c r="B79" s="137">
        <v>61</v>
      </c>
      <c r="C79" s="219"/>
      <c r="D79" s="211"/>
      <c r="E79" s="211"/>
      <c r="F79" s="211"/>
      <c r="G79" s="211"/>
      <c r="H79" s="211"/>
      <c r="I79" s="211"/>
      <c r="J79" s="214"/>
      <c r="K79" s="211"/>
    </row>
    <row r="80" spans="2:12">
      <c r="B80" s="137">
        <v>62</v>
      </c>
      <c r="C80" s="219"/>
      <c r="D80" s="211"/>
      <c r="E80" s="211"/>
      <c r="F80" s="211"/>
      <c r="G80" s="211"/>
      <c r="H80" s="211"/>
      <c r="I80" s="211"/>
      <c r="J80" s="214"/>
      <c r="K80" s="211"/>
    </row>
    <row r="81" spans="2:11" ht="15.75" thickBot="1">
      <c r="B81" s="137">
        <v>63</v>
      </c>
      <c r="C81" s="220"/>
      <c r="D81" s="221"/>
      <c r="E81" s="221"/>
      <c r="F81" s="221"/>
      <c r="G81" s="221"/>
      <c r="H81" s="221"/>
      <c r="I81" s="221"/>
      <c r="J81" s="222"/>
      <c r="K81" s="211"/>
    </row>
    <row r="82" spans="2:11">
      <c r="B82" s="137">
        <v>64</v>
      </c>
    </row>
  </sheetData>
  <mergeCells count="10">
    <mergeCell ref="A2:L2"/>
    <mergeCell ref="A4:N4"/>
    <mergeCell ref="A6:A7"/>
    <mergeCell ref="B6:B7"/>
    <mergeCell ref="C6:C7"/>
    <mergeCell ref="D6:D7"/>
    <mergeCell ref="E6:E7"/>
    <mergeCell ref="F6:I6"/>
    <mergeCell ref="J6:J7"/>
    <mergeCell ref="K6:L6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2:P82"/>
  <sheetViews>
    <sheetView zoomScale="90" zoomScaleNormal="90" workbookViewId="0">
      <selection activeCell="H16" sqref="H16"/>
    </sheetView>
  </sheetViews>
  <sheetFormatPr defaultColWidth="8.85546875" defaultRowHeight="15"/>
  <cols>
    <col min="1" max="1" width="8.7109375" style="137" customWidth="1"/>
    <col min="2" max="2" width="18.28515625" style="137" customWidth="1"/>
    <col min="3" max="3" width="9.42578125" style="137" customWidth="1"/>
    <col min="4" max="6" width="9.42578125" style="138" customWidth="1"/>
    <col min="7" max="7" width="11.28515625" style="138" customWidth="1"/>
    <col min="8" max="8" width="12.85546875" style="138" customWidth="1"/>
    <col min="9" max="9" width="13" style="138" customWidth="1"/>
    <col min="10" max="10" width="12.7109375" style="138" customWidth="1"/>
    <col min="11" max="11" width="12" style="138" customWidth="1"/>
    <col min="12" max="12" width="15.85546875" style="138" customWidth="1"/>
    <col min="13" max="13" width="11.42578125" style="137" customWidth="1"/>
    <col min="14" max="14" width="10.7109375" style="137" customWidth="1"/>
    <col min="15" max="16384" width="8.85546875" style="137"/>
  </cols>
  <sheetData>
    <row r="2" spans="1:16" ht="18.75">
      <c r="A2" s="306" t="s">
        <v>181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</row>
    <row r="3" spans="1:16" ht="7.5" customHeight="1" thickBot="1"/>
    <row r="4" spans="1:16" ht="18" thickBot="1">
      <c r="A4" s="307" t="s">
        <v>129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9"/>
    </row>
    <row r="5" spans="1:16" ht="7.5" customHeight="1" thickBot="1"/>
    <row r="6" spans="1:16" s="138" customFormat="1" ht="20.25" customHeight="1">
      <c r="A6" s="310" t="s">
        <v>22</v>
      </c>
      <c r="B6" s="312" t="s">
        <v>13</v>
      </c>
      <c r="C6" s="314" t="s">
        <v>18</v>
      </c>
      <c r="D6" s="316" t="s">
        <v>23</v>
      </c>
      <c r="E6" s="318" t="s">
        <v>24</v>
      </c>
      <c r="F6" s="320" t="s">
        <v>25</v>
      </c>
      <c r="G6" s="321"/>
      <c r="H6" s="321"/>
      <c r="I6" s="322"/>
      <c r="J6" s="323" t="s">
        <v>26</v>
      </c>
      <c r="K6" s="325" t="s">
        <v>27</v>
      </c>
      <c r="L6" s="326"/>
      <c r="M6" s="139"/>
      <c r="N6" s="140"/>
    </row>
    <row r="7" spans="1:16" s="138" customFormat="1" ht="27.75" customHeight="1" thickBot="1">
      <c r="A7" s="311"/>
      <c r="B7" s="313"/>
      <c r="C7" s="315"/>
      <c r="D7" s="317"/>
      <c r="E7" s="319"/>
      <c r="F7" s="141" t="s">
        <v>28</v>
      </c>
      <c r="G7" s="142" t="s">
        <v>29</v>
      </c>
      <c r="H7" s="142" t="s">
        <v>30</v>
      </c>
      <c r="I7" s="143" t="s">
        <v>31</v>
      </c>
      <c r="J7" s="324"/>
      <c r="K7" s="144" t="s">
        <v>32</v>
      </c>
      <c r="L7" s="145" t="s">
        <v>33</v>
      </c>
      <c r="M7" s="146" t="s">
        <v>34</v>
      </c>
      <c r="N7" s="147" t="s">
        <v>35</v>
      </c>
    </row>
    <row r="8" spans="1:16" s="151" customFormat="1" ht="30" customHeight="1" thickBot="1">
      <c r="A8" s="223">
        <v>1</v>
      </c>
      <c r="B8" s="224" t="s">
        <v>68</v>
      </c>
      <c r="C8" s="148" t="s">
        <v>82</v>
      </c>
      <c r="D8" s="225">
        <f>COUNTA(C19:C83)+1</f>
        <v>32</v>
      </c>
      <c r="E8" s="226">
        <f>COUNTA(C19:C83)+1</f>
        <v>32</v>
      </c>
      <c r="F8" s="165">
        <f>MIN(C19:C82)</f>
        <v>40.97</v>
      </c>
      <c r="G8" s="241">
        <f>AVERAGE(C19:C85)</f>
        <v>41.668064516129029</v>
      </c>
      <c r="H8" s="150">
        <v>6</v>
      </c>
      <c r="I8" s="228">
        <f>G8-F8</f>
        <v>0.69806451612902976</v>
      </c>
      <c r="J8" s="229">
        <v>1.5000000000000001E-2</v>
      </c>
      <c r="K8" s="230">
        <f>J8</f>
        <v>1.5000000000000001E-2</v>
      </c>
      <c r="L8" s="231">
        <f>K8</f>
        <v>1.5000000000000001E-2</v>
      </c>
      <c r="M8" s="232" t="s">
        <v>140</v>
      </c>
      <c r="N8" s="233"/>
      <c r="O8" s="169"/>
      <c r="P8" s="170"/>
    </row>
    <row r="9" spans="1:16" s="151" customFormat="1" ht="30" customHeight="1" thickBot="1">
      <c r="A9" s="155">
        <v>2</v>
      </c>
      <c r="B9" s="234" t="s">
        <v>41</v>
      </c>
      <c r="C9" s="156" t="s">
        <v>92</v>
      </c>
      <c r="D9" s="152">
        <f>COUNTA(D19:D83)+D8+1</f>
        <v>66</v>
      </c>
      <c r="E9" s="157">
        <f>COUNTA(D19:D83)+1</f>
        <v>34</v>
      </c>
      <c r="F9" s="158">
        <f>MIN(D19:D82)</f>
        <v>41.04</v>
      </c>
      <c r="G9" s="159">
        <f>AVERAGE(D19:D84)</f>
        <v>41.374545454545455</v>
      </c>
      <c r="H9" s="160">
        <v>4</v>
      </c>
      <c r="I9" s="154">
        <f>G9-F9</f>
        <v>0.33454545454545581</v>
      </c>
      <c r="J9" s="161">
        <v>3.243055555555556E-2</v>
      </c>
      <c r="K9" s="162">
        <f>J9-J8</f>
        <v>1.743055555555556E-2</v>
      </c>
      <c r="L9" s="163">
        <f>K9</f>
        <v>1.743055555555556E-2</v>
      </c>
      <c r="M9" s="164" t="s">
        <v>148</v>
      </c>
      <c r="N9" s="168" t="s">
        <v>83</v>
      </c>
      <c r="O9" s="169" t="s">
        <v>183</v>
      </c>
      <c r="P9" s="170"/>
    </row>
    <row r="10" spans="1:16" s="151" customFormat="1" ht="30" customHeight="1">
      <c r="A10" s="155">
        <v>3</v>
      </c>
      <c r="B10" s="234" t="s">
        <v>68</v>
      </c>
      <c r="C10" s="156" t="s">
        <v>93</v>
      </c>
      <c r="D10" s="152">
        <f>COUNTA(E19:E83)+D9+1</f>
        <v>106</v>
      </c>
      <c r="E10" s="157">
        <f>COUNTA(E19:E83)+1</f>
        <v>40</v>
      </c>
      <c r="F10" s="167">
        <f>MIN(E19:E84)</f>
        <v>41.11</v>
      </c>
      <c r="G10" s="166">
        <f>AVERAGE(E19:E85)</f>
        <v>41.338205128205132</v>
      </c>
      <c r="H10" s="160">
        <v>11</v>
      </c>
      <c r="I10" s="154">
        <f t="shared" ref="I10:I13" si="0">G10-F10</f>
        <v>0.22820512820513272</v>
      </c>
      <c r="J10" s="161">
        <v>5.2777777777777778E-2</v>
      </c>
      <c r="K10" s="162">
        <f>J10-J9</f>
        <v>2.0347222222222218E-2</v>
      </c>
      <c r="L10" s="163">
        <f>K10+L8</f>
        <v>3.5347222222222217E-2</v>
      </c>
      <c r="M10" s="164" t="s">
        <v>150</v>
      </c>
      <c r="N10" s="168"/>
      <c r="O10" s="236"/>
      <c r="P10" s="170"/>
    </row>
    <row r="11" spans="1:16" s="151" customFormat="1" ht="30" customHeight="1">
      <c r="A11" s="155">
        <v>4</v>
      </c>
      <c r="B11" s="234" t="s">
        <v>41</v>
      </c>
      <c r="C11" s="156" t="s">
        <v>92</v>
      </c>
      <c r="D11" s="152">
        <f>COUNTA(F19:F83)+D10+1</f>
        <v>155</v>
      </c>
      <c r="E11" s="157">
        <f>COUNTA(F19:F83)+1</f>
        <v>49</v>
      </c>
      <c r="F11" s="172">
        <f>MIN(F19:F84)</f>
        <v>41.2</v>
      </c>
      <c r="G11" s="166">
        <f>AVERAGE(F19:F84)</f>
        <v>41.404999999999994</v>
      </c>
      <c r="H11" s="160">
        <v>11</v>
      </c>
      <c r="I11" s="154">
        <f t="shared" si="0"/>
        <v>0.20499999999999119</v>
      </c>
      <c r="J11" s="161">
        <v>7.738425925925925E-2</v>
      </c>
      <c r="K11" s="162">
        <f>J11-J10</f>
        <v>2.4606481481481472E-2</v>
      </c>
      <c r="L11" s="163">
        <f>K11+L9</f>
        <v>4.2037037037037032E-2</v>
      </c>
      <c r="M11" s="164" t="s">
        <v>161</v>
      </c>
      <c r="N11" s="168"/>
      <c r="O11" s="169"/>
      <c r="P11" s="170"/>
    </row>
    <row r="12" spans="1:16" s="151" customFormat="1" ht="30" customHeight="1">
      <c r="A12" s="155">
        <v>5</v>
      </c>
      <c r="B12" s="237" t="s">
        <v>68</v>
      </c>
      <c r="C12" s="171" t="s">
        <v>78</v>
      </c>
      <c r="D12" s="152">
        <f>COUNTA(G19:G83)+D11+1</f>
        <v>217</v>
      </c>
      <c r="E12" s="157">
        <f>COUNTA(G19:G83)+1</f>
        <v>62</v>
      </c>
      <c r="F12" s="172">
        <f>MIN(G19:G84)</f>
        <v>41.18</v>
      </c>
      <c r="G12" s="166">
        <f>AVERAGE(G19:G884)</f>
        <v>41.436393442622936</v>
      </c>
      <c r="H12" s="160">
        <v>8</v>
      </c>
      <c r="I12" s="154">
        <f t="shared" si="0"/>
        <v>0.25639344262293662</v>
      </c>
      <c r="J12" s="161">
        <v>0.10819444444444444</v>
      </c>
      <c r="K12" s="162">
        <f>J12-J11</f>
        <v>3.081018518518519E-2</v>
      </c>
      <c r="L12" s="173">
        <f>K12+L10</f>
        <v>6.6157407407407415E-2</v>
      </c>
      <c r="M12" s="164" t="s">
        <v>174</v>
      </c>
      <c r="N12" s="168" t="s">
        <v>83</v>
      </c>
      <c r="O12" s="174" t="s">
        <v>184</v>
      </c>
    </row>
    <row r="13" spans="1:16" s="151" customFormat="1" ht="30" customHeight="1" thickBot="1">
      <c r="A13" s="175" t="s">
        <v>36</v>
      </c>
      <c r="B13" s="239" t="s">
        <v>41</v>
      </c>
      <c r="C13" s="176" t="s">
        <v>87</v>
      </c>
      <c r="D13" s="177">
        <f>COUNTA(J19:J83)+D12</f>
        <v>217</v>
      </c>
      <c r="E13" s="178">
        <f>COUNTA(H19:H83)</f>
        <v>32</v>
      </c>
      <c r="F13" s="179">
        <f>MIN(H19:H84)</f>
        <v>41.38</v>
      </c>
      <c r="G13" s="242">
        <f>AVERAGE(H19:H84)</f>
        <v>41.6484375</v>
      </c>
      <c r="H13" s="180">
        <v>4</v>
      </c>
      <c r="I13" s="181">
        <f t="shared" si="0"/>
        <v>0.26843749999999744</v>
      </c>
      <c r="J13" s="182" t="str">
        <f>'Общие результаты'!G6</f>
        <v>3:00:02</v>
      </c>
      <c r="K13" s="183">
        <f>J13-J12</f>
        <v>1.6828703703703721E-2</v>
      </c>
      <c r="L13" s="184">
        <f>K13+L11</f>
        <v>5.8865740740740753E-2</v>
      </c>
      <c r="M13" s="185"/>
      <c r="N13" s="186"/>
      <c r="O13" s="174"/>
    </row>
    <row r="14" spans="1:16" s="151" customFormat="1" ht="30" customHeight="1">
      <c r="A14" s="187"/>
      <c r="B14" s="188"/>
      <c r="C14" s="189"/>
      <c r="D14" s="189"/>
      <c r="E14" s="189"/>
      <c r="F14" s="190">
        <f>AVERAGE(F8,F10,F12)</f>
        <v>41.086666666666666</v>
      </c>
      <c r="G14" s="191">
        <f>AVERAGE(G8,G10,G12)</f>
        <v>41.48088769565237</v>
      </c>
      <c r="H14" s="191" t="s">
        <v>84</v>
      </c>
      <c r="I14" s="192">
        <f>AVERAGE(I8,I10,I12)</f>
        <v>0.39422102898569972</v>
      </c>
      <c r="J14" s="189"/>
      <c r="K14" s="189"/>
      <c r="L14" s="189"/>
      <c r="M14" s="193"/>
      <c r="N14" s="193"/>
    </row>
    <row r="15" spans="1:16" ht="27.75" customHeight="1">
      <c r="A15" s="194"/>
      <c r="B15" s="194"/>
      <c r="C15" s="194"/>
      <c r="D15" s="195"/>
      <c r="E15" s="196"/>
      <c r="F15" s="197">
        <f>AVERAGE(F9,F11,F13)</f>
        <v>41.206666666666671</v>
      </c>
      <c r="G15" s="198">
        <f>AVERAGE(G9,G11,G13)</f>
        <v>41.475994318181819</v>
      </c>
      <c r="H15" s="198" t="s">
        <v>98</v>
      </c>
      <c r="I15" s="199">
        <f>AVERAGE(I9,I11,I13)</f>
        <v>0.26932765151514815</v>
      </c>
      <c r="J15" s="196"/>
      <c r="K15" s="196"/>
      <c r="L15" s="196"/>
      <c r="M15" s="193"/>
      <c r="N15" s="193"/>
    </row>
    <row r="16" spans="1:16" ht="30" customHeight="1" thickBot="1">
      <c r="A16" s="200"/>
      <c r="B16" s="200"/>
      <c r="C16" s="200"/>
      <c r="D16" s="196"/>
      <c r="E16" s="196"/>
      <c r="F16" s="201">
        <f>AVERAGE(F8:F13)</f>
        <v>41.146666666666668</v>
      </c>
      <c r="G16" s="202">
        <f>AVERAGE(C19:H81)</f>
        <v>41.463401639344276</v>
      </c>
      <c r="H16" s="203"/>
      <c r="I16" s="204">
        <f>AVERAGE(I8:I13)</f>
        <v>0.3317743402504239</v>
      </c>
      <c r="J16" s="196"/>
      <c r="K16" s="196"/>
      <c r="L16" s="196"/>
      <c r="M16" s="200"/>
      <c r="N16" s="200"/>
    </row>
    <row r="18" spans="2:14" ht="15.75" thickBot="1">
      <c r="C18" s="205" t="str">
        <f>B8</f>
        <v>Лантушенко Игорь</v>
      </c>
      <c r="D18" s="205" t="str">
        <f>B9</f>
        <v>Ткаченко Кирилл</v>
      </c>
      <c r="E18" s="205" t="str">
        <f>B10</f>
        <v>Лантушенко Игорь</v>
      </c>
      <c r="F18" s="205" t="str">
        <f>B11</f>
        <v>Ткаченко Кирилл</v>
      </c>
      <c r="G18" s="205" t="str">
        <f>B12</f>
        <v>Лантушенко Игорь</v>
      </c>
      <c r="H18" s="205" t="str">
        <f>B13</f>
        <v>Ткаченко Кирилл</v>
      </c>
      <c r="I18" s="206"/>
    </row>
    <row r="19" spans="2:14">
      <c r="B19" s="137">
        <v>1</v>
      </c>
      <c r="C19" s="207">
        <v>44.05</v>
      </c>
      <c r="D19" s="208">
        <v>41.72</v>
      </c>
      <c r="E19" s="208">
        <v>41.8</v>
      </c>
      <c r="F19" s="208">
        <v>41.49</v>
      </c>
      <c r="G19" s="208">
        <v>41.55</v>
      </c>
      <c r="H19" s="208">
        <v>42.05</v>
      </c>
      <c r="I19" s="209"/>
      <c r="J19" s="210"/>
      <c r="K19" s="211"/>
      <c r="M19" s="138"/>
      <c r="N19" s="138"/>
    </row>
    <row r="20" spans="2:14">
      <c r="B20" s="137">
        <v>2</v>
      </c>
      <c r="C20" s="212">
        <v>42.96</v>
      </c>
      <c r="D20" s="213">
        <v>41.72</v>
      </c>
      <c r="E20" s="213">
        <v>41.45</v>
      </c>
      <c r="F20" s="213">
        <v>41.69</v>
      </c>
      <c r="G20" s="213">
        <v>42.46</v>
      </c>
      <c r="H20" s="213">
        <v>41.85</v>
      </c>
      <c r="I20" s="211"/>
      <c r="J20" s="214"/>
      <c r="K20" s="211"/>
      <c r="M20" s="151"/>
      <c r="N20" s="151"/>
    </row>
    <row r="21" spans="2:14">
      <c r="B21" s="137">
        <v>3</v>
      </c>
      <c r="C21" s="212">
        <v>44.44</v>
      </c>
      <c r="D21" s="213">
        <v>41.17</v>
      </c>
      <c r="E21" s="213">
        <v>41.47</v>
      </c>
      <c r="F21" s="213">
        <v>41.44</v>
      </c>
      <c r="G21" s="213">
        <v>41.47</v>
      </c>
      <c r="H21" s="213">
        <v>41.71</v>
      </c>
      <c r="I21" s="211"/>
      <c r="J21" s="214"/>
      <c r="K21" s="211"/>
      <c r="M21" s="151"/>
      <c r="N21" s="151"/>
    </row>
    <row r="22" spans="2:14">
      <c r="B22" s="137">
        <v>4</v>
      </c>
      <c r="C22" s="212">
        <v>43.14</v>
      </c>
      <c r="D22" s="213">
        <v>41.97</v>
      </c>
      <c r="E22" s="213">
        <v>41.45</v>
      </c>
      <c r="F22" s="213">
        <v>41.62</v>
      </c>
      <c r="G22" s="213">
        <v>41.34</v>
      </c>
      <c r="H22" s="213">
        <v>41.64</v>
      </c>
      <c r="I22" s="211"/>
      <c r="J22" s="214"/>
      <c r="K22" s="211"/>
      <c r="M22" s="151"/>
      <c r="N22" s="151"/>
    </row>
    <row r="23" spans="2:14">
      <c r="B23" s="137">
        <v>5</v>
      </c>
      <c r="C23" s="212">
        <v>41.4</v>
      </c>
      <c r="D23" s="213">
        <v>41.56</v>
      </c>
      <c r="E23" s="213">
        <v>41.42</v>
      </c>
      <c r="F23" s="213">
        <v>41.6</v>
      </c>
      <c r="G23" s="213">
        <v>41.47</v>
      </c>
      <c r="H23" s="213">
        <v>41.86</v>
      </c>
      <c r="I23" s="211"/>
      <c r="J23" s="214"/>
      <c r="K23" s="211"/>
    </row>
    <row r="24" spans="2:14">
      <c r="B24" s="137">
        <v>6</v>
      </c>
      <c r="C24" s="212">
        <v>41.42</v>
      </c>
      <c r="D24" s="213">
        <v>41.34</v>
      </c>
      <c r="E24" s="213">
        <v>41.31</v>
      </c>
      <c r="F24" s="213">
        <v>41.44</v>
      </c>
      <c r="G24" s="213">
        <v>41.3</v>
      </c>
      <c r="H24" s="213">
        <v>41.65</v>
      </c>
      <c r="I24" s="211"/>
      <c r="J24" s="214"/>
      <c r="K24" s="211"/>
    </row>
    <row r="25" spans="2:14">
      <c r="B25" s="137">
        <v>7</v>
      </c>
      <c r="C25" s="212">
        <v>43.47</v>
      </c>
      <c r="D25" s="213">
        <v>41.46</v>
      </c>
      <c r="E25" s="213">
        <v>41.25</v>
      </c>
      <c r="F25" s="213">
        <v>41.49</v>
      </c>
      <c r="G25" s="213">
        <v>41.35</v>
      </c>
      <c r="H25" s="213">
        <v>41.66</v>
      </c>
      <c r="I25" s="211"/>
      <c r="J25" s="214"/>
      <c r="K25" s="211"/>
    </row>
    <row r="26" spans="2:14">
      <c r="B26" s="137">
        <v>8</v>
      </c>
      <c r="C26" s="212">
        <v>42.93</v>
      </c>
      <c r="D26" s="213">
        <v>42</v>
      </c>
      <c r="E26" s="213">
        <v>41.22</v>
      </c>
      <c r="F26" s="213">
        <v>41.3</v>
      </c>
      <c r="G26" s="213">
        <v>41.45</v>
      </c>
      <c r="H26" s="213">
        <v>41.67</v>
      </c>
      <c r="I26" s="211"/>
      <c r="J26" s="214"/>
      <c r="K26" s="211"/>
    </row>
    <row r="27" spans="2:14">
      <c r="B27" s="137">
        <v>9</v>
      </c>
      <c r="C27" s="215">
        <v>41.35</v>
      </c>
      <c r="D27" s="213">
        <v>41.29</v>
      </c>
      <c r="E27" s="213">
        <v>41.3</v>
      </c>
      <c r="F27" s="213">
        <v>41.47</v>
      </c>
      <c r="G27" s="213">
        <v>41.36</v>
      </c>
      <c r="H27" s="213">
        <v>41.74</v>
      </c>
      <c r="I27" s="211"/>
      <c r="J27" s="214"/>
      <c r="K27" s="211"/>
    </row>
    <row r="28" spans="2:14">
      <c r="B28" s="137">
        <v>10</v>
      </c>
      <c r="C28" s="212">
        <v>41.11</v>
      </c>
      <c r="D28" s="213">
        <v>41.21</v>
      </c>
      <c r="E28" s="213">
        <v>41.16</v>
      </c>
      <c r="F28" s="213">
        <v>41.48</v>
      </c>
      <c r="G28" s="213">
        <v>41.38</v>
      </c>
      <c r="H28" s="213">
        <v>41.67</v>
      </c>
      <c r="I28" s="211"/>
      <c r="J28" s="214"/>
      <c r="K28" s="211"/>
    </row>
    <row r="29" spans="2:14">
      <c r="B29" s="137">
        <v>11</v>
      </c>
      <c r="C29" s="212">
        <v>41.19</v>
      </c>
      <c r="D29" s="213">
        <v>41.17</v>
      </c>
      <c r="E29" s="213">
        <v>41.33</v>
      </c>
      <c r="F29" s="213">
        <v>42.1</v>
      </c>
      <c r="G29" s="213">
        <v>41.4</v>
      </c>
      <c r="H29" s="213">
        <v>41.64</v>
      </c>
      <c r="I29" s="211"/>
      <c r="J29" s="214"/>
      <c r="K29" s="211"/>
    </row>
    <row r="30" spans="2:14">
      <c r="B30" s="137">
        <v>12</v>
      </c>
      <c r="C30" s="212">
        <v>41.07</v>
      </c>
      <c r="D30" s="213">
        <v>41.27</v>
      </c>
      <c r="E30" s="213">
        <v>41.11</v>
      </c>
      <c r="F30" s="213">
        <v>41.37</v>
      </c>
      <c r="G30" s="213">
        <v>41.19</v>
      </c>
      <c r="H30" s="213">
        <v>41.61</v>
      </c>
      <c r="I30" s="211"/>
      <c r="J30" s="214"/>
      <c r="K30" s="211"/>
    </row>
    <row r="31" spans="2:14">
      <c r="B31" s="137">
        <v>13</v>
      </c>
      <c r="C31" s="212">
        <v>40.97</v>
      </c>
      <c r="D31" s="213">
        <v>41.25</v>
      </c>
      <c r="E31" s="213">
        <v>41.48</v>
      </c>
      <c r="F31" s="213">
        <v>41.42</v>
      </c>
      <c r="G31" s="213">
        <v>41.43</v>
      </c>
      <c r="H31" s="213">
        <v>41.62</v>
      </c>
      <c r="I31" s="211"/>
      <c r="J31" s="214"/>
      <c r="K31" s="216"/>
      <c r="L31" s="137"/>
    </row>
    <row r="32" spans="2:14">
      <c r="B32" s="137">
        <v>14</v>
      </c>
      <c r="C32" s="215">
        <v>41</v>
      </c>
      <c r="D32" s="213">
        <v>41.29</v>
      </c>
      <c r="E32" s="213">
        <v>41.42</v>
      </c>
      <c r="F32" s="213">
        <v>41.2</v>
      </c>
      <c r="G32" s="213">
        <v>41.4</v>
      </c>
      <c r="H32" s="213">
        <v>41.44</v>
      </c>
      <c r="I32" s="211"/>
      <c r="J32" s="214"/>
      <c r="K32" s="216"/>
      <c r="L32" s="137"/>
    </row>
    <row r="33" spans="2:12">
      <c r="B33" s="137">
        <v>15</v>
      </c>
      <c r="C33" s="212">
        <v>41.13</v>
      </c>
      <c r="D33" s="213">
        <v>41.36</v>
      </c>
      <c r="E33" s="213">
        <v>41.29</v>
      </c>
      <c r="F33" s="213">
        <v>41.36</v>
      </c>
      <c r="G33" s="213">
        <v>41.38</v>
      </c>
      <c r="H33" s="213">
        <v>41.7</v>
      </c>
      <c r="I33" s="211"/>
      <c r="J33" s="214"/>
      <c r="K33" s="216"/>
      <c r="L33" s="137"/>
    </row>
    <row r="34" spans="2:12">
      <c r="B34" s="137">
        <v>16</v>
      </c>
      <c r="C34" s="212">
        <v>41.23</v>
      </c>
      <c r="D34" s="217">
        <v>41.04</v>
      </c>
      <c r="E34" s="213">
        <v>41.79</v>
      </c>
      <c r="F34" s="213">
        <v>41.46</v>
      </c>
      <c r="G34" s="213">
        <v>41.18</v>
      </c>
      <c r="H34" s="213">
        <v>41.68</v>
      </c>
      <c r="I34" s="211"/>
      <c r="J34" s="214"/>
      <c r="K34" s="216"/>
      <c r="L34" s="137"/>
    </row>
    <row r="35" spans="2:12">
      <c r="B35" s="137">
        <v>17</v>
      </c>
      <c r="C35" s="212">
        <v>41.03</v>
      </c>
      <c r="D35" s="213">
        <v>41.2</v>
      </c>
      <c r="E35" s="213">
        <v>41.29</v>
      </c>
      <c r="F35" s="213">
        <v>41.35</v>
      </c>
      <c r="G35" s="213">
        <v>41.26</v>
      </c>
      <c r="H35" s="213">
        <v>41.76</v>
      </c>
      <c r="I35" s="211"/>
      <c r="J35" s="214"/>
      <c r="K35" s="216"/>
      <c r="L35" s="137"/>
    </row>
    <row r="36" spans="2:12">
      <c r="B36" s="137">
        <v>18</v>
      </c>
      <c r="C36" s="212">
        <v>41.14</v>
      </c>
      <c r="D36" s="213">
        <v>41.15</v>
      </c>
      <c r="E36" s="213">
        <v>41.51</v>
      </c>
      <c r="F36" s="213">
        <v>41.27</v>
      </c>
      <c r="G36" s="213">
        <v>41.42</v>
      </c>
      <c r="H36" s="213">
        <v>41.65</v>
      </c>
      <c r="I36" s="211"/>
      <c r="J36" s="214"/>
      <c r="K36" s="216"/>
      <c r="L36" s="137"/>
    </row>
    <row r="37" spans="2:12">
      <c r="B37" s="137">
        <v>19</v>
      </c>
      <c r="C37" s="212">
        <v>41.12</v>
      </c>
      <c r="D37" s="213">
        <v>41.06</v>
      </c>
      <c r="E37" s="213">
        <v>41.3</v>
      </c>
      <c r="F37" s="213">
        <v>41.4</v>
      </c>
      <c r="G37" s="213">
        <v>41.49</v>
      </c>
      <c r="H37" s="213">
        <v>41.52</v>
      </c>
      <c r="I37" s="211"/>
      <c r="J37" s="214"/>
      <c r="K37" s="216"/>
      <c r="L37" s="137"/>
    </row>
    <row r="38" spans="2:12">
      <c r="B38" s="137">
        <v>20</v>
      </c>
      <c r="C38" s="212">
        <v>40.99</v>
      </c>
      <c r="D38" s="213">
        <v>41.2</v>
      </c>
      <c r="E38" s="213">
        <v>41.24</v>
      </c>
      <c r="F38" s="213">
        <v>41.34</v>
      </c>
      <c r="G38" s="213">
        <v>41.39</v>
      </c>
      <c r="H38" s="213">
        <v>41.55</v>
      </c>
      <c r="I38" s="211"/>
      <c r="J38" s="214"/>
      <c r="K38" s="216"/>
      <c r="L38" s="137"/>
    </row>
    <row r="39" spans="2:12">
      <c r="B39" s="137">
        <v>21</v>
      </c>
      <c r="C39" s="212">
        <v>41.14</v>
      </c>
      <c r="D39" s="213">
        <v>41.11</v>
      </c>
      <c r="E39" s="213">
        <v>41.35</v>
      </c>
      <c r="F39" s="213">
        <v>41.52</v>
      </c>
      <c r="G39" s="213">
        <v>41.27</v>
      </c>
      <c r="H39" s="213">
        <v>41.55</v>
      </c>
      <c r="I39" s="211"/>
      <c r="J39" s="214"/>
      <c r="K39" s="216"/>
      <c r="L39" s="137"/>
    </row>
    <row r="40" spans="2:12">
      <c r="B40" s="137">
        <v>22</v>
      </c>
      <c r="C40" s="212">
        <v>41.01</v>
      </c>
      <c r="D40" s="213">
        <v>41.3</v>
      </c>
      <c r="E40" s="213">
        <v>41.27</v>
      </c>
      <c r="F40" s="213">
        <v>41.36</v>
      </c>
      <c r="G40" s="213">
        <v>41.58</v>
      </c>
      <c r="H40" s="213">
        <v>41.62</v>
      </c>
      <c r="I40" s="211"/>
      <c r="J40" s="214"/>
      <c r="K40" s="216"/>
      <c r="L40" s="137"/>
    </row>
    <row r="41" spans="2:12">
      <c r="B41" s="137">
        <v>23</v>
      </c>
      <c r="C41" s="212">
        <v>41.18</v>
      </c>
      <c r="D41" s="213">
        <v>41.5</v>
      </c>
      <c r="E41" s="213">
        <v>41.28</v>
      </c>
      <c r="F41" s="213">
        <v>41.56</v>
      </c>
      <c r="G41" s="213">
        <v>41.41</v>
      </c>
      <c r="H41" s="213">
        <v>41.59</v>
      </c>
      <c r="I41" s="211"/>
      <c r="J41" s="214"/>
      <c r="K41" s="216"/>
      <c r="L41" s="137"/>
    </row>
    <row r="42" spans="2:12">
      <c r="B42" s="137">
        <v>24</v>
      </c>
      <c r="C42" s="212">
        <v>41.16</v>
      </c>
      <c r="D42" s="213">
        <v>41.48</v>
      </c>
      <c r="E42" s="213">
        <v>41.25</v>
      </c>
      <c r="F42" s="213">
        <v>41.56</v>
      </c>
      <c r="G42" s="213">
        <v>41.41</v>
      </c>
      <c r="H42" s="213">
        <v>41.71</v>
      </c>
      <c r="I42" s="211"/>
      <c r="J42" s="214"/>
      <c r="K42" s="216"/>
      <c r="L42" s="137"/>
    </row>
    <row r="43" spans="2:12">
      <c r="B43" s="137">
        <v>25</v>
      </c>
      <c r="C43" s="212">
        <v>41.11</v>
      </c>
      <c r="D43" s="213">
        <v>41.13</v>
      </c>
      <c r="E43" s="213">
        <v>41.15</v>
      </c>
      <c r="F43" s="213">
        <v>41.46</v>
      </c>
      <c r="G43" s="213">
        <v>41.74</v>
      </c>
      <c r="H43" s="213">
        <v>41.38</v>
      </c>
      <c r="I43" s="211"/>
      <c r="J43" s="214"/>
      <c r="K43" s="216"/>
      <c r="L43" s="137"/>
    </row>
    <row r="44" spans="2:12">
      <c r="B44" s="137">
        <v>26</v>
      </c>
      <c r="C44" s="212">
        <v>41</v>
      </c>
      <c r="D44" s="213">
        <v>41.32</v>
      </c>
      <c r="E44" s="213">
        <v>41.12</v>
      </c>
      <c r="F44" s="213">
        <v>41.36</v>
      </c>
      <c r="G44" s="213">
        <v>41.65</v>
      </c>
      <c r="H44" s="213">
        <v>41.68</v>
      </c>
      <c r="I44" s="211"/>
      <c r="J44" s="214"/>
      <c r="K44" s="216"/>
      <c r="L44" s="137"/>
    </row>
    <row r="45" spans="2:12">
      <c r="B45" s="137">
        <v>27</v>
      </c>
      <c r="C45" s="212">
        <v>41.13</v>
      </c>
      <c r="D45" s="213">
        <v>41.57</v>
      </c>
      <c r="E45" s="213">
        <v>41.19</v>
      </c>
      <c r="F45" s="213">
        <v>41.38</v>
      </c>
      <c r="G45" s="213">
        <v>41.35</v>
      </c>
      <c r="H45" s="213">
        <v>41.6</v>
      </c>
      <c r="I45" s="211"/>
      <c r="J45" s="214"/>
      <c r="K45" s="216"/>
      <c r="L45" s="137"/>
    </row>
    <row r="46" spans="2:12">
      <c r="B46" s="137">
        <v>28</v>
      </c>
      <c r="C46" s="212">
        <v>41.2</v>
      </c>
      <c r="D46" s="213">
        <v>41.12</v>
      </c>
      <c r="E46" s="213">
        <v>41.15</v>
      </c>
      <c r="F46" s="213">
        <v>41.22</v>
      </c>
      <c r="G46" s="213">
        <v>41.37</v>
      </c>
      <c r="H46" s="213">
        <v>41.46</v>
      </c>
      <c r="I46" s="211"/>
      <c r="J46" s="214"/>
      <c r="K46" s="216"/>
      <c r="L46" s="137"/>
    </row>
    <row r="47" spans="2:12">
      <c r="B47" s="137">
        <v>29</v>
      </c>
      <c r="C47" s="212">
        <v>41.1</v>
      </c>
      <c r="D47" s="213">
        <v>41.16</v>
      </c>
      <c r="E47" s="213">
        <v>41.16</v>
      </c>
      <c r="F47" s="213">
        <v>41.27</v>
      </c>
      <c r="G47" s="213">
        <v>41.35</v>
      </c>
      <c r="H47" s="213">
        <v>41.78</v>
      </c>
      <c r="I47" s="211"/>
      <c r="J47" s="214"/>
      <c r="K47" s="216"/>
      <c r="L47" s="137"/>
    </row>
    <row r="48" spans="2:12">
      <c r="B48" s="137">
        <v>30</v>
      </c>
      <c r="C48" s="212">
        <v>41.12</v>
      </c>
      <c r="D48" s="213">
        <v>41.43</v>
      </c>
      <c r="E48" s="213">
        <v>41.19</v>
      </c>
      <c r="F48" s="213">
        <v>41.36</v>
      </c>
      <c r="G48" s="213">
        <v>41.36</v>
      </c>
      <c r="H48" s="213">
        <v>41.59</v>
      </c>
      <c r="I48" s="211"/>
      <c r="J48" s="214"/>
      <c r="K48" s="216"/>
      <c r="L48" s="137"/>
    </row>
    <row r="49" spans="2:12">
      <c r="B49" s="137">
        <v>31</v>
      </c>
      <c r="C49" s="212">
        <v>43.42</v>
      </c>
      <c r="D49" s="213">
        <v>41.53</v>
      </c>
      <c r="E49" s="213">
        <v>41.26</v>
      </c>
      <c r="F49" s="213">
        <v>41.25</v>
      </c>
      <c r="G49" s="213">
        <v>42.81</v>
      </c>
      <c r="H49" s="213">
        <v>41.48</v>
      </c>
      <c r="I49" s="211"/>
      <c r="J49" s="214"/>
      <c r="K49" s="216"/>
      <c r="L49" s="137"/>
    </row>
    <row r="50" spans="2:12">
      <c r="B50" s="137">
        <v>32</v>
      </c>
      <c r="C50" s="212"/>
      <c r="D50" s="213">
        <v>41.46</v>
      </c>
      <c r="E50" s="213">
        <v>41.16</v>
      </c>
      <c r="F50" s="213">
        <v>41.27</v>
      </c>
      <c r="G50" s="213">
        <v>41.19</v>
      </c>
      <c r="H50" s="213">
        <v>41.64</v>
      </c>
      <c r="I50" s="211"/>
      <c r="J50" s="214"/>
      <c r="K50" s="216"/>
      <c r="L50" s="137"/>
    </row>
    <row r="51" spans="2:12">
      <c r="B51" s="137">
        <v>33</v>
      </c>
      <c r="C51" s="212"/>
      <c r="D51" s="213">
        <v>41.82</v>
      </c>
      <c r="E51" s="213">
        <v>41.12</v>
      </c>
      <c r="F51" s="213">
        <v>41.24</v>
      </c>
      <c r="G51" s="213">
        <v>41.3</v>
      </c>
      <c r="H51" s="213"/>
      <c r="I51" s="211"/>
      <c r="J51" s="214"/>
      <c r="K51" s="216"/>
      <c r="L51" s="137"/>
    </row>
    <row r="52" spans="2:12">
      <c r="B52" s="137">
        <v>34</v>
      </c>
      <c r="C52" s="212"/>
      <c r="D52" s="213"/>
      <c r="E52" s="213">
        <v>41.27</v>
      </c>
      <c r="F52" s="213">
        <v>41.32</v>
      </c>
      <c r="G52" s="213">
        <v>41.42</v>
      </c>
      <c r="H52" s="213"/>
      <c r="I52" s="211"/>
      <c r="J52" s="214"/>
      <c r="K52" s="216"/>
      <c r="L52" s="137"/>
    </row>
    <row r="53" spans="2:12">
      <c r="B53" s="137">
        <v>35</v>
      </c>
      <c r="C53" s="212"/>
      <c r="D53" s="213"/>
      <c r="E53" s="213">
        <v>42.25</v>
      </c>
      <c r="F53" s="213">
        <v>41.31</v>
      </c>
      <c r="G53" s="213">
        <v>41.25</v>
      </c>
      <c r="H53" s="213"/>
      <c r="I53" s="211"/>
      <c r="J53" s="214"/>
      <c r="K53" s="216"/>
      <c r="L53" s="137"/>
    </row>
    <row r="54" spans="2:12">
      <c r="B54" s="137">
        <v>36</v>
      </c>
      <c r="C54" s="212"/>
      <c r="D54" s="213"/>
      <c r="E54" s="213">
        <v>41.76</v>
      </c>
      <c r="F54" s="213">
        <v>41.24</v>
      </c>
      <c r="G54" s="213">
        <v>41.44</v>
      </c>
      <c r="H54" s="213"/>
      <c r="I54" s="211"/>
      <c r="J54" s="214"/>
      <c r="K54" s="216"/>
      <c r="L54" s="137"/>
    </row>
    <row r="55" spans="2:12">
      <c r="B55" s="137">
        <v>37</v>
      </c>
      <c r="C55" s="212"/>
      <c r="D55" s="213"/>
      <c r="E55" s="213">
        <v>41.19</v>
      </c>
      <c r="F55" s="213">
        <v>41.2</v>
      </c>
      <c r="G55" s="213">
        <v>41.2</v>
      </c>
      <c r="H55" s="213"/>
      <c r="I55" s="211"/>
      <c r="J55" s="214"/>
      <c r="K55" s="216"/>
      <c r="L55" s="137"/>
    </row>
    <row r="56" spans="2:12">
      <c r="B56" s="137">
        <v>38</v>
      </c>
      <c r="C56" s="212"/>
      <c r="D56" s="213"/>
      <c r="E56" s="213">
        <v>41.14</v>
      </c>
      <c r="F56" s="213">
        <v>41.39</v>
      </c>
      <c r="G56" s="213">
        <v>41.49</v>
      </c>
      <c r="H56" s="213"/>
      <c r="I56" s="211"/>
      <c r="J56" s="214"/>
      <c r="K56" s="216"/>
      <c r="L56" s="137"/>
    </row>
    <row r="57" spans="2:12">
      <c r="B57" s="137">
        <v>39</v>
      </c>
      <c r="C57" s="212"/>
      <c r="D57" s="213"/>
      <c r="E57" s="213">
        <v>41.34</v>
      </c>
      <c r="F57" s="213">
        <v>41.22</v>
      </c>
      <c r="G57" s="213">
        <v>41.79</v>
      </c>
      <c r="H57" s="213"/>
      <c r="I57" s="211"/>
      <c r="J57" s="214"/>
      <c r="K57" s="216"/>
      <c r="L57" s="137"/>
    </row>
    <row r="58" spans="2:12">
      <c r="B58" s="137">
        <v>40</v>
      </c>
      <c r="C58" s="212"/>
      <c r="D58" s="213"/>
      <c r="E58" s="213"/>
      <c r="F58" s="213">
        <v>41.35</v>
      </c>
      <c r="G58" s="213">
        <v>41.47</v>
      </c>
      <c r="H58" s="213"/>
      <c r="I58" s="211"/>
      <c r="J58" s="214"/>
      <c r="K58" s="216"/>
      <c r="L58" s="137"/>
    </row>
    <row r="59" spans="2:12">
      <c r="B59" s="137">
        <v>41</v>
      </c>
      <c r="C59" s="212"/>
      <c r="D59" s="213"/>
      <c r="E59" s="213"/>
      <c r="F59" s="213">
        <v>41.33</v>
      </c>
      <c r="G59" s="213">
        <v>41.36</v>
      </c>
      <c r="H59" s="213"/>
      <c r="I59" s="211"/>
      <c r="J59" s="214"/>
      <c r="K59" s="216"/>
      <c r="L59" s="137"/>
    </row>
    <row r="60" spans="2:12">
      <c r="B60" s="137">
        <v>42</v>
      </c>
      <c r="C60" s="212"/>
      <c r="D60" s="213"/>
      <c r="E60" s="213"/>
      <c r="F60" s="213">
        <v>41.44</v>
      </c>
      <c r="G60" s="213">
        <v>41.42</v>
      </c>
      <c r="H60" s="213"/>
      <c r="I60" s="211"/>
      <c r="J60" s="214"/>
      <c r="K60" s="216"/>
      <c r="L60" s="137"/>
    </row>
    <row r="61" spans="2:12">
      <c r="B61" s="137">
        <v>43</v>
      </c>
      <c r="C61" s="212"/>
      <c r="D61" s="213"/>
      <c r="E61" s="213"/>
      <c r="F61" s="213">
        <v>41.32</v>
      </c>
      <c r="G61" s="213">
        <v>41.3</v>
      </c>
      <c r="H61" s="213"/>
      <c r="I61" s="211"/>
      <c r="J61" s="214"/>
      <c r="K61" s="216"/>
      <c r="L61" s="137"/>
    </row>
    <row r="62" spans="2:12">
      <c r="B62" s="137">
        <v>44</v>
      </c>
      <c r="C62" s="212"/>
      <c r="D62" s="213"/>
      <c r="E62" s="213"/>
      <c r="F62" s="213">
        <v>41.56</v>
      </c>
      <c r="G62" s="213">
        <v>41.4</v>
      </c>
      <c r="H62" s="213"/>
      <c r="I62" s="211"/>
      <c r="J62" s="214"/>
      <c r="K62" s="216"/>
      <c r="L62" s="137"/>
    </row>
    <row r="63" spans="2:12">
      <c r="B63" s="137">
        <v>45</v>
      </c>
      <c r="C63" s="212"/>
      <c r="D63" s="213"/>
      <c r="E63" s="213"/>
      <c r="F63" s="213">
        <v>41.35</v>
      </c>
      <c r="G63" s="213">
        <v>41.25</v>
      </c>
      <c r="H63" s="213"/>
      <c r="I63" s="211"/>
      <c r="J63" s="214"/>
      <c r="K63" s="216"/>
      <c r="L63" s="137"/>
    </row>
    <row r="64" spans="2:12">
      <c r="B64" s="137">
        <v>46</v>
      </c>
      <c r="C64" s="212"/>
      <c r="D64" s="213"/>
      <c r="E64" s="213"/>
      <c r="F64" s="213">
        <v>41.23</v>
      </c>
      <c r="G64" s="213">
        <v>41.35</v>
      </c>
      <c r="H64" s="213"/>
      <c r="I64" s="211"/>
      <c r="J64" s="214"/>
      <c r="K64" s="216"/>
      <c r="L64" s="137"/>
    </row>
    <row r="65" spans="2:12">
      <c r="B65" s="137">
        <v>47</v>
      </c>
      <c r="C65" s="212"/>
      <c r="D65" s="213"/>
      <c r="E65" s="213"/>
      <c r="F65" s="213">
        <v>41.32</v>
      </c>
      <c r="G65" s="213">
        <v>41.37</v>
      </c>
      <c r="H65" s="213"/>
      <c r="I65" s="211"/>
      <c r="J65" s="214"/>
      <c r="K65" s="216"/>
      <c r="L65" s="137"/>
    </row>
    <row r="66" spans="2:12">
      <c r="B66" s="137">
        <v>48</v>
      </c>
      <c r="C66" s="212"/>
      <c r="D66" s="213"/>
      <c r="E66" s="213"/>
      <c r="F66" s="213">
        <v>41.76</v>
      </c>
      <c r="G66" s="213">
        <v>41.34</v>
      </c>
      <c r="H66" s="213"/>
      <c r="I66" s="211"/>
      <c r="J66" s="214"/>
      <c r="K66" s="216"/>
      <c r="L66" s="137"/>
    </row>
    <row r="67" spans="2:12">
      <c r="B67" s="137">
        <v>49</v>
      </c>
      <c r="C67" s="212"/>
      <c r="D67" s="213"/>
      <c r="E67" s="213"/>
      <c r="F67" s="213"/>
      <c r="G67" s="213">
        <v>41.32</v>
      </c>
      <c r="H67" s="213"/>
      <c r="I67" s="211"/>
      <c r="J67" s="214"/>
      <c r="K67" s="216"/>
      <c r="L67" s="137"/>
    </row>
    <row r="68" spans="2:12">
      <c r="B68" s="137">
        <v>50</v>
      </c>
      <c r="C68" s="212"/>
      <c r="D68" s="213"/>
      <c r="E68" s="213"/>
      <c r="F68" s="213"/>
      <c r="G68" s="213">
        <v>41.51</v>
      </c>
      <c r="H68" s="213"/>
      <c r="I68" s="211"/>
      <c r="J68" s="214"/>
      <c r="K68" s="216"/>
      <c r="L68" s="137"/>
    </row>
    <row r="69" spans="2:12">
      <c r="B69" s="137">
        <v>51</v>
      </c>
      <c r="C69" s="212"/>
      <c r="D69" s="213"/>
      <c r="E69" s="213"/>
      <c r="F69" s="213"/>
      <c r="G69" s="213">
        <v>41.35</v>
      </c>
      <c r="H69" s="213"/>
      <c r="I69" s="211"/>
      <c r="J69" s="214"/>
      <c r="K69" s="216"/>
      <c r="L69" s="137"/>
    </row>
    <row r="70" spans="2:12">
      <c r="B70" s="137">
        <v>52</v>
      </c>
      <c r="C70" s="212"/>
      <c r="D70" s="213"/>
      <c r="E70" s="213"/>
      <c r="F70" s="213"/>
      <c r="G70" s="213">
        <v>41.34</v>
      </c>
      <c r="H70" s="213"/>
      <c r="I70" s="211"/>
      <c r="J70" s="214"/>
      <c r="K70" s="216"/>
      <c r="L70" s="137"/>
    </row>
    <row r="71" spans="2:12">
      <c r="B71" s="137">
        <v>53</v>
      </c>
      <c r="C71" s="212"/>
      <c r="D71" s="213"/>
      <c r="E71" s="213"/>
      <c r="F71" s="213"/>
      <c r="G71" s="213">
        <v>41.4</v>
      </c>
      <c r="H71" s="213"/>
      <c r="I71" s="211"/>
      <c r="J71" s="214"/>
      <c r="K71" s="216"/>
      <c r="L71" s="137"/>
    </row>
    <row r="72" spans="2:12">
      <c r="B72" s="137">
        <v>54</v>
      </c>
      <c r="C72" s="212"/>
      <c r="D72" s="213"/>
      <c r="E72" s="213"/>
      <c r="F72" s="213"/>
      <c r="G72" s="213">
        <v>41.54</v>
      </c>
      <c r="H72" s="213"/>
      <c r="I72" s="211"/>
      <c r="J72" s="214"/>
      <c r="K72" s="216"/>
      <c r="L72" s="137"/>
    </row>
    <row r="73" spans="2:12">
      <c r="B73" s="137">
        <v>55</v>
      </c>
      <c r="C73" s="212"/>
      <c r="D73" s="213"/>
      <c r="E73" s="213"/>
      <c r="F73" s="213"/>
      <c r="G73" s="213">
        <v>41.45</v>
      </c>
      <c r="H73" s="213"/>
      <c r="I73" s="211"/>
      <c r="J73" s="214"/>
      <c r="K73" s="216"/>
      <c r="L73" s="137"/>
    </row>
    <row r="74" spans="2:12">
      <c r="B74" s="137">
        <v>56</v>
      </c>
      <c r="C74" s="212"/>
      <c r="D74" s="213"/>
      <c r="E74" s="213"/>
      <c r="F74" s="213"/>
      <c r="G74" s="213">
        <v>41.48</v>
      </c>
      <c r="H74" s="213"/>
      <c r="I74" s="211"/>
      <c r="J74" s="214"/>
      <c r="K74" s="216"/>
      <c r="L74" s="137"/>
    </row>
    <row r="75" spans="2:12">
      <c r="B75" s="137">
        <v>57</v>
      </c>
      <c r="C75" s="218"/>
      <c r="D75" s="213"/>
      <c r="E75" s="213"/>
      <c r="F75" s="213"/>
      <c r="G75" s="213">
        <v>41.2</v>
      </c>
      <c r="H75" s="213"/>
      <c r="I75" s="211"/>
      <c r="J75" s="214"/>
      <c r="K75" s="216"/>
      <c r="L75" s="137"/>
    </row>
    <row r="76" spans="2:12">
      <c r="B76" s="137">
        <v>58</v>
      </c>
      <c r="C76" s="219"/>
      <c r="D76" s="211"/>
      <c r="E76" s="211"/>
      <c r="F76" s="211"/>
      <c r="G76" s="211">
        <v>41.32</v>
      </c>
      <c r="H76" s="211"/>
      <c r="I76" s="211"/>
      <c r="J76" s="214"/>
      <c r="K76" s="216"/>
      <c r="L76" s="137"/>
    </row>
    <row r="77" spans="2:12">
      <c r="B77" s="137">
        <v>59</v>
      </c>
      <c r="C77" s="219"/>
      <c r="D77" s="211"/>
      <c r="E77" s="211"/>
      <c r="F77" s="211"/>
      <c r="G77" s="211">
        <v>41.31</v>
      </c>
      <c r="H77" s="211"/>
      <c r="I77" s="211"/>
      <c r="J77" s="214"/>
      <c r="K77" s="211"/>
    </row>
    <row r="78" spans="2:12">
      <c r="B78" s="137">
        <v>60</v>
      </c>
      <c r="C78" s="219"/>
      <c r="D78" s="211"/>
      <c r="E78" s="211"/>
      <c r="F78" s="211"/>
      <c r="G78" s="211">
        <v>41.37</v>
      </c>
      <c r="H78" s="211"/>
      <c r="I78" s="211"/>
      <c r="J78" s="214"/>
      <c r="K78" s="211"/>
    </row>
    <row r="79" spans="2:12">
      <c r="B79" s="137">
        <v>61</v>
      </c>
      <c r="C79" s="219"/>
      <c r="D79" s="211"/>
      <c r="E79" s="211"/>
      <c r="F79" s="211"/>
      <c r="G79" s="211">
        <v>41.72</v>
      </c>
      <c r="H79" s="211"/>
      <c r="I79" s="211"/>
      <c r="J79" s="214"/>
      <c r="K79" s="211"/>
    </row>
    <row r="80" spans="2:12">
      <c r="B80" s="137">
        <v>62</v>
      </c>
      <c r="C80" s="219"/>
      <c r="D80" s="211"/>
      <c r="E80" s="211"/>
      <c r="F80" s="211"/>
      <c r="G80" s="211"/>
      <c r="H80" s="211"/>
      <c r="I80" s="211"/>
      <c r="J80" s="214"/>
      <c r="K80" s="211"/>
    </row>
    <row r="81" spans="2:11" ht="15.75" thickBot="1">
      <c r="B81" s="137">
        <v>63</v>
      </c>
      <c r="C81" s="220"/>
      <c r="D81" s="221"/>
      <c r="E81" s="221"/>
      <c r="F81" s="221"/>
      <c r="G81" s="221"/>
      <c r="H81" s="221"/>
      <c r="I81" s="221"/>
      <c r="J81" s="222"/>
      <c r="K81" s="211"/>
    </row>
    <row r="82" spans="2:11">
      <c r="B82" s="137">
        <v>64</v>
      </c>
    </row>
  </sheetData>
  <mergeCells count="10">
    <mergeCell ref="A2:L2"/>
    <mergeCell ref="A4:N4"/>
    <mergeCell ref="A6:A7"/>
    <mergeCell ref="B6:B7"/>
    <mergeCell ref="C6:C7"/>
    <mergeCell ref="D6:D7"/>
    <mergeCell ref="E6:E7"/>
    <mergeCell ref="F6:I6"/>
    <mergeCell ref="J6:J7"/>
    <mergeCell ref="K6:L6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2:P82"/>
  <sheetViews>
    <sheetView zoomScale="90" zoomScaleNormal="90" workbookViewId="0">
      <selection activeCell="O9" sqref="O9"/>
    </sheetView>
  </sheetViews>
  <sheetFormatPr defaultColWidth="8.85546875" defaultRowHeight="15"/>
  <cols>
    <col min="1" max="1" width="8.7109375" style="137" customWidth="1"/>
    <col min="2" max="2" width="17.28515625" style="137" customWidth="1"/>
    <col min="3" max="3" width="9.42578125" style="137" customWidth="1"/>
    <col min="4" max="6" width="9.42578125" style="138" customWidth="1"/>
    <col min="7" max="7" width="11.28515625" style="138" customWidth="1"/>
    <col min="8" max="8" width="12.85546875" style="138" customWidth="1"/>
    <col min="9" max="9" width="13" style="138" customWidth="1"/>
    <col min="10" max="10" width="12.7109375" style="138" customWidth="1"/>
    <col min="11" max="11" width="12" style="138" customWidth="1"/>
    <col min="12" max="12" width="15.85546875" style="138" customWidth="1"/>
    <col min="13" max="13" width="11.42578125" style="137" customWidth="1"/>
    <col min="14" max="14" width="10.7109375" style="137" customWidth="1"/>
    <col min="15" max="16384" width="8.85546875" style="137"/>
  </cols>
  <sheetData>
    <row r="2" spans="1:16" ht="18.75">
      <c r="A2" s="306" t="s">
        <v>181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</row>
    <row r="3" spans="1:16" ht="7.5" customHeight="1" thickBot="1"/>
    <row r="4" spans="1:16" ht="18" thickBot="1">
      <c r="A4" s="307" t="s">
        <v>118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9"/>
    </row>
    <row r="5" spans="1:16" ht="7.5" customHeight="1" thickBot="1"/>
    <row r="6" spans="1:16" s="138" customFormat="1" ht="20.25" customHeight="1">
      <c r="A6" s="310" t="s">
        <v>22</v>
      </c>
      <c r="B6" s="312" t="s">
        <v>13</v>
      </c>
      <c r="C6" s="314" t="s">
        <v>18</v>
      </c>
      <c r="D6" s="316" t="s">
        <v>23</v>
      </c>
      <c r="E6" s="318" t="s">
        <v>24</v>
      </c>
      <c r="F6" s="320" t="s">
        <v>25</v>
      </c>
      <c r="G6" s="321"/>
      <c r="H6" s="321"/>
      <c r="I6" s="322"/>
      <c r="J6" s="323" t="s">
        <v>26</v>
      </c>
      <c r="K6" s="325" t="s">
        <v>27</v>
      </c>
      <c r="L6" s="326"/>
      <c r="M6" s="139"/>
      <c r="N6" s="140"/>
    </row>
    <row r="7" spans="1:16" s="138" customFormat="1" ht="27.75" customHeight="1" thickBot="1">
      <c r="A7" s="311"/>
      <c r="B7" s="313"/>
      <c r="C7" s="315"/>
      <c r="D7" s="317"/>
      <c r="E7" s="319"/>
      <c r="F7" s="141" t="s">
        <v>28</v>
      </c>
      <c r="G7" s="142" t="s">
        <v>29</v>
      </c>
      <c r="H7" s="142" t="s">
        <v>30</v>
      </c>
      <c r="I7" s="143" t="s">
        <v>31</v>
      </c>
      <c r="J7" s="324"/>
      <c r="K7" s="144" t="s">
        <v>32</v>
      </c>
      <c r="L7" s="145" t="s">
        <v>33</v>
      </c>
      <c r="M7" s="146" t="s">
        <v>34</v>
      </c>
      <c r="N7" s="147" t="s">
        <v>35</v>
      </c>
    </row>
    <row r="8" spans="1:16" s="151" customFormat="1" ht="30" customHeight="1">
      <c r="A8" s="223">
        <v>1</v>
      </c>
      <c r="B8" s="224" t="s">
        <v>119</v>
      </c>
      <c r="C8" s="148" t="s">
        <v>89</v>
      </c>
      <c r="D8" s="225">
        <f>COUNTA(C19:C83)+1</f>
        <v>26</v>
      </c>
      <c r="E8" s="226">
        <f>COUNTA(C19:C83)+1</f>
        <v>26</v>
      </c>
      <c r="F8" s="227">
        <f>MIN(C19:C82)</f>
        <v>41.26</v>
      </c>
      <c r="G8" s="241">
        <f>AVERAGE(C19:C85)</f>
        <v>42.05680000000001</v>
      </c>
      <c r="H8" s="150">
        <v>3</v>
      </c>
      <c r="I8" s="228">
        <f>G8-F8</f>
        <v>0.79680000000001172</v>
      </c>
      <c r="J8" s="229">
        <v>1.2210648148148146E-2</v>
      </c>
      <c r="K8" s="230">
        <f>J8</f>
        <v>1.2210648148148146E-2</v>
      </c>
      <c r="L8" s="231">
        <f>K8</f>
        <v>1.2210648148148146E-2</v>
      </c>
      <c r="M8" s="232" t="s">
        <v>137</v>
      </c>
      <c r="N8" s="233" t="s">
        <v>83</v>
      </c>
      <c r="O8" s="169" t="s">
        <v>48</v>
      </c>
      <c r="P8" s="170"/>
    </row>
    <row r="9" spans="1:16" s="151" customFormat="1" ht="30" customHeight="1" thickBot="1">
      <c r="A9" s="155">
        <v>2</v>
      </c>
      <c r="B9" s="234" t="s">
        <v>120</v>
      </c>
      <c r="C9" s="156" t="s">
        <v>87</v>
      </c>
      <c r="D9" s="152">
        <f>COUNTA(D19:D83)+D8+1</f>
        <v>66</v>
      </c>
      <c r="E9" s="157">
        <f>COUNTA(D19:D83)+1</f>
        <v>40</v>
      </c>
      <c r="F9" s="235">
        <f>MIN(D19:D82)</f>
        <v>41.15</v>
      </c>
      <c r="G9" s="159">
        <f>AVERAGE(D19:D84)</f>
        <v>41.47948717948718</v>
      </c>
      <c r="H9" s="160">
        <v>2</v>
      </c>
      <c r="I9" s="154">
        <f>G9-F9</f>
        <v>0.32948717948718098</v>
      </c>
      <c r="J9" s="161">
        <v>3.2615740740740744E-2</v>
      </c>
      <c r="K9" s="162">
        <f>J9-J8</f>
        <v>2.04050925925926E-2</v>
      </c>
      <c r="L9" s="163">
        <f>K9</f>
        <v>2.04050925925926E-2</v>
      </c>
      <c r="M9" s="164" t="s">
        <v>147</v>
      </c>
      <c r="N9" s="168"/>
      <c r="O9" s="169"/>
      <c r="P9" s="170"/>
    </row>
    <row r="10" spans="1:16" s="151" customFormat="1" ht="30" customHeight="1" thickBot="1">
      <c r="A10" s="155">
        <v>3</v>
      </c>
      <c r="B10" s="234" t="s">
        <v>119</v>
      </c>
      <c r="C10" s="156" t="s">
        <v>88</v>
      </c>
      <c r="D10" s="152">
        <f>COUNTA(E19:E83)+D9+1</f>
        <v>124</v>
      </c>
      <c r="E10" s="157">
        <f>COUNTA(E19:E83)+1</f>
        <v>58</v>
      </c>
      <c r="F10" s="238">
        <f>MIN(E19:E84)</f>
        <v>41.09</v>
      </c>
      <c r="G10" s="166">
        <f>AVERAGE(E19:E85)</f>
        <v>41.331403508771942</v>
      </c>
      <c r="H10" s="160">
        <v>10</v>
      </c>
      <c r="I10" s="154">
        <f t="shared" ref="I10:I13" si="0">G10-F10</f>
        <v>0.24140350877193839</v>
      </c>
      <c r="J10" s="161">
        <v>6.1516203703703698E-2</v>
      </c>
      <c r="K10" s="162">
        <f>J10-J9</f>
        <v>2.8900462962962954E-2</v>
      </c>
      <c r="L10" s="163">
        <f>K10+L8</f>
        <v>4.1111111111111098E-2</v>
      </c>
      <c r="M10" s="164" t="s">
        <v>141</v>
      </c>
      <c r="N10" s="168"/>
      <c r="O10" s="236"/>
      <c r="P10" s="170"/>
    </row>
    <row r="11" spans="1:16" s="151" customFormat="1" ht="30" customHeight="1">
      <c r="A11" s="155">
        <v>4</v>
      </c>
      <c r="B11" s="234" t="s">
        <v>120</v>
      </c>
      <c r="C11" s="156" t="s">
        <v>82</v>
      </c>
      <c r="D11" s="152">
        <f>COUNTA(F19:F83)+D10+1</f>
        <v>169</v>
      </c>
      <c r="E11" s="157">
        <f>COUNTA(F19:F83)+1</f>
        <v>45</v>
      </c>
      <c r="F11" s="167">
        <f>MIN(F19:F84)</f>
        <v>41.14</v>
      </c>
      <c r="G11" s="166">
        <f>AVERAGE(F19:F84)</f>
        <v>41.503409090909095</v>
      </c>
      <c r="H11" s="160">
        <v>3</v>
      </c>
      <c r="I11" s="154">
        <f t="shared" si="0"/>
        <v>0.36340909090909435</v>
      </c>
      <c r="J11" s="161">
        <v>8.4270833333333336E-2</v>
      </c>
      <c r="K11" s="162">
        <f>J11-J10</f>
        <v>2.2754629629629639E-2</v>
      </c>
      <c r="L11" s="163">
        <f>K11+L9</f>
        <v>4.3159722222222238E-2</v>
      </c>
      <c r="M11" s="164" t="s">
        <v>165</v>
      </c>
      <c r="N11" s="168"/>
      <c r="O11" s="169"/>
      <c r="P11" s="170"/>
    </row>
    <row r="12" spans="1:16" s="151" customFormat="1" ht="30" customHeight="1" thickBot="1">
      <c r="A12" s="155">
        <v>5</v>
      </c>
      <c r="B12" s="237" t="s">
        <v>119</v>
      </c>
      <c r="C12" s="171" t="s">
        <v>92</v>
      </c>
      <c r="D12" s="152">
        <f>COUNTA(G19:G83)+D11+1</f>
        <v>194</v>
      </c>
      <c r="E12" s="157">
        <f>COUNTA(G19:G83)+1</f>
        <v>25</v>
      </c>
      <c r="F12" s="153">
        <f>MIN(G19:G84)</f>
        <v>41.17</v>
      </c>
      <c r="G12" s="166">
        <f>AVERAGE(G19:G884)</f>
        <v>41.576666666666668</v>
      </c>
      <c r="H12" s="160">
        <v>3</v>
      </c>
      <c r="I12" s="154">
        <f t="shared" si="0"/>
        <v>0.40666666666666629</v>
      </c>
      <c r="J12" s="161">
        <v>9.7430555555555562E-2</v>
      </c>
      <c r="K12" s="162">
        <f>J12-J11</f>
        <v>1.3159722222222225E-2</v>
      </c>
      <c r="L12" s="250">
        <f>K12+L10</f>
        <v>5.4270833333333324E-2</v>
      </c>
      <c r="M12" s="164" t="s">
        <v>171</v>
      </c>
      <c r="N12" s="168"/>
      <c r="O12" s="174"/>
    </row>
    <row r="13" spans="1:16" s="151" customFormat="1" ht="30" customHeight="1" thickBot="1">
      <c r="A13" s="175" t="s">
        <v>36</v>
      </c>
      <c r="B13" s="239" t="s">
        <v>120</v>
      </c>
      <c r="C13" s="176" t="s">
        <v>79</v>
      </c>
      <c r="D13" s="177">
        <f>COUNTA(J19:J83)+D12</f>
        <v>194</v>
      </c>
      <c r="E13" s="178">
        <f>COUNTA(H19:H83)</f>
        <v>55</v>
      </c>
      <c r="F13" s="165">
        <f>MIN(H19:H84)</f>
        <v>40.97</v>
      </c>
      <c r="G13" s="242">
        <f>AVERAGE(H19:H84)</f>
        <v>41.288000000000004</v>
      </c>
      <c r="H13" s="180">
        <v>1</v>
      </c>
      <c r="I13" s="181">
        <f t="shared" si="0"/>
        <v>0.31800000000000495</v>
      </c>
      <c r="J13" s="182" t="str">
        <f>'Общие результаты'!G6</f>
        <v>3:00:02</v>
      </c>
      <c r="K13" s="183">
        <f>J13-J12</f>
        <v>2.7592592592592599E-2</v>
      </c>
      <c r="L13" s="184">
        <f>K13+L11</f>
        <v>7.0752314814814837E-2</v>
      </c>
      <c r="M13" s="185"/>
      <c r="N13" s="186" t="s">
        <v>186</v>
      </c>
      <c r="O13" s="174" t="s">
        <v>47</v>
      </c>
    </row>
    <row r="14" spans="1:16" s="151" customFormat="1" ht="30" customHeight="1">
      <c r="A14" s="187"/>
      <c r="B14" s="188"/>
      <c r="C14" s="189"/>
      <c r="D14" s="189"/>
      <c r="E14" s="189"/>
      <c r="F14" s="190">
        <f>AVERAGE(F8,F10,F12)</f>
        <v>41.173333333333332</v>
      </c>
      <c r="G14" s="191">
        <f>AVERAGE(G8,G10,G12)</f>
        <v>41.654956725146207</v>
      </c>
      <c r="H14" s="191" t="s">
        <v>90</v>
      </c>
      <c r="I14" s="192">
        <f>AVERAGE(I8,I10,I12)</f>
        <v>0.48162339181287211</v>
      </c>
      <c r="J14" s="189"/>
      <c r="K14" s="189"/>
      <c r="L14" s="189"/>
      <c r="M14" s="193"/>
      <c r="N14" s="193"/>
    </row>
    <row r="15" spans="1:16" ht="27.75" customHeight="1">
      <c r="A15" s="194"/>
      <c r="B15" s="194"/>
      <c r="C15" s="194"/>
      <c r="D15" s="195"/>
      <c r="E15" s="196"/>
      <c r="F15" s="197">
        <f>AVERAGE(F9,F11,F13)</f>
        <v>41.086666666666666</v>
      </c>
      <c r="G15" s="198">
        <f>AVERAGE(G9,G11,G13)</f>
        <v>41.423632090132095</v>
      </c>
      <c r="H15" s="198" t="s">
        <v>185</v>
      </c>
      <c r="I15" s="199">
        <f>AVERAGE(I9,I11,I13)</f>
        <v>0.33696542346542674</v>
      </c>
      <c r="J15" s="196"/>
      <c r="K15" s="196"/>
      <c r="L15" s="196"/>
      <c r="M15" s="193"/>
      <c r="N15" s="193"/>
    </row>
    <row r="16" spans="1:16" ht="30" customHeight="1" thickBot="1">
      <c r="A16" s="200"/>
      <c r="B16" s="200"/>
      <c r="C16" s="200"/>
      <c r="D16" s="196"/>
      <c r="E16" s="196"/>
      <c r="F16" s="201">
        <f>AVERAGE(F8:F13)</f>
        <v>41.13</v>
      </c>
      <c r="G16" s="202">
        <f>AVERAGE(C19:H81)</f>
        <v>41.474754098360656</v>
      </c>
      <c r="H16" s="203"/>
      <c r="I16" s="204">
        <f>AVERAGE(I8:I13)</f>
        <v>0.40929440763914943</v>
      </c>
      <c r="J16" s="196"/>
      <c r="K16" s="196"/>
      <c r="L16" s="196"/>
      <c r="M16" s="200"/>
      <c r="N16" s="200"/>
    </row>
    <row r="18" spans="2:14" ht="15.75" thickBot="1">
      <c r="C18" s="205" t="str">
        <f>B8</f>
        <v>Хлопонин Андрей</v>
      </c>
      <c r="D18" s="205" t="str">
        <f>B9</f>
        <v>Онащук Максим</v>
      </c>
      <c r="E18" s="205" t="str">
        <f>B10</f>
        <v>Хлопонин Андрей</v>
      </c>
      <c r="F18" s="205" t="str">
        <f>B11</f>
        <v>Онащук Максим</v>
      </c>
      <c r="G18" s="205" t="str">
        <f>B12</f>
        <v>Хлопонин Андрей</v>
      </c>
      <c r="H18" s="205" t="str">
        <f>B13</f>
        <v>Онащук Максим</v>
      </c>
      <c r="I18" s="206"/>
    </row>
    <row r="19" spans="2:14">
      <c r="B19" s="137">
        <v>1</v>
      </c>
      <c r="C19" s="207">
        <v>44.33</v>
      </c>
      <c r="D19" s="208">
        <v>41.72</v>
      </c>
      <c r="E19" s="208">
        <v>41.47</v>
      </c>
      <c r="F19" s="208">
        <v>42.08</v>
      </c>
      <c r="G19" s="208">
        <v>41.72</v>
      </c>
      <c r="H19" s="208">
        <v>41.49</v>
      </c>
      <c r="I19" s="209"/>
      <c r="J19" s="210"/>
      <c r="K19" s="211"/>
      <c r="M19" s="138"/>
      <c r="N19" s="138"/>
    </row>
    <row r="20" spans="2:14">
      <c r="B20" s="137">
        <v>2</v>
      </c>
      <c r="C20" s="212">
        <v>43.38</v>
      </c>
      <c r="D20" s="213">
        <v>41.66</v>
      </c>
      <c r="E20" s="213">
        <v>41.39</v>
      </c>
      <c r="F20" s="213">
        <v>41.57</v>
      </c>
      <c r="G20" s="213">
        <v>41.55</v>
      </c>
      <c r="H20" s="213">
        <v>41.21</v>
      </c>
      <c r="I20" s="211"/>
      <c r="J20" s="214"/>
      <c r="K20" s="211"/>
      <c r="M20" s="151"/>
      <c r="N20" s="151"/>
    </row>
    <row r="21" spans="2:14">
      <c r="B21" s="137">
        <v>3</v>
      </c>
      <c r="C21" s="212">
        <v>44.2</v>
      </c>
      <c r="D21" s="213">
        <v>41.28</v>
      </c>
      <c r="E21" s="213">
        <v>41.38</v>
      </c>
      <c r="F21" s="213">
        <v>41.97</v>
      </c>
      <c r="G21" s="213">
        <v>42.11</v>
      </c>
      <c r="H21" s="213">
        <v>41.35</v>
      </c>
      <c r="I21" s="211"/>
      <c r="J21" s="214"/>
      <c r="K21" s="211"/>
      <c r="M21" s="151"/>
      <c r="N21" s="151"/>
    </row>
    <row r="22" spans="2:14">
      <c r="B22" s="137">
        <v>4</v>
      </c>
      <c r="C22" s="212">
        <v>44.75</v>
      </c>
      <c r="D22" s="213">
        <v>41.56</v>
      </c>
      <c r="E22" s="213">
        <v>41.35</v>
      </c>
      <c r="F22" s="213">
        <v>41.66</v>
      </c>
      <c r="G22" s="213">
        <v>41.6</v>
      </c>
      <c r="H22" s="213">
        <v>41.12</v>
      </c>
      <c r="I22" s="211"/>
      <c r="J22" s="214"/>
      <c r="K22" s="211"/>
      <c r="M22" s="151"/>
      <c r="N22" s="151"/>
    </row>
    <row r="23" spans="2:14">
      <c r="B23" s="137">
        <v>5</v>
      </c>
      <c r="C23" s="212">
        <v>41.98</v>
      </c>
      <c r="D23" s="213">
        <v>41.49</v>
      </c>
      <c r="E23" s="213">
        <v>41.57</v>
      </c>
      <c r="F23" s="213">
        <v>41.6</v>
      </c>
      <c r="G23" s="213">
        <v>41.51</v>
      </c>
      <c r="H23" s="213">
        <v>42.22</v>
      </c>
      <c r="I23" s="211"/>
      <c r="J23" s="214"/>
      <c r="K23" s="211"/>
    </row>
    <row r="24" spans="2:14">
      <c r="B24" s="137">
        <v>6</v>
      </c>
      <c r="C24" s="212">
        <v>42.28</v>
      </c>
      <c r="D24" s="213">
        <v>41.81</v>
      </c>
      <c r="E24" s="213">
        <v>41.86</v>
      </c>
      <c r="F24" s="213">
        <v>41.68</v>
      </c>
      <c r="G24" s="213">
        <v>41.34</v>
      </c>
      <c r="H24" s="213">
        <v>41.23</v>
      </c>
      <c r="I24" s="211"/>
      <c r="J24" s="214"/>
      <c r="K24" s="211"/>
    </row>
    <row r="25" spans="2:14">
      <c r="B25" s="137">
        <v>7</v>
      </c>
      <c r="C25" s="212">
        <v>41.68</v>
      </c>
      <c r="D25" s="213">
        <v>41.65</v>
      </c>
      <c r="E25" s="213">
        <v>41.49</v>
      </c>
      <c r="F25" s="213">
        <v>42.7</v>
      </c>
      <c r="G25" s="213">
        <v>42.78</v>
      </c>
      <c r="H25" s="213">
        <v>41.4</v>
      </c>
      <c r="I25" s="211"/>
      <c r="J25" s="214"/>
      <c r="K25" s="211"/>
    </row>
    <row r="26" spans="2:14">
      <c r="B26" s="137">
        <v>8</v>
      </c>
      <c r="C26" s="212">
        <v>42.09</v>
      </c>
      <c r="D26" s="213">
        <v>41.28</v>
      </c>
      <c r="E26" s="213">
        <v>41.18</v>
      </c>
      <c r="F26" s="213">
        <v>41.5</v>
      </c>
      <c r="G26" s="213">
        <v>42.02</v>
      </c>
      <c r="H26" s="213">
        <v>41.31</v>
      </c>
      <c r="I26" s="211"/>
      <c r="J26" s="214"/>
      <c r="K26" s="211"/>
    </row>
    <row r="27" spans="2:14">
      <c r="B27" s="137">
        <v>9</v>
      </c>
      <c r="C27" s="215">
        <v>41.7</v>
      </c>
      <c r="D27" s="213">
        <v>41.32</v>
      </c>
      <c r="E27" s="213">
        <v>41.25</v>
      </c>
      <c r="F27" s="213">
        <v>41.3</v>
      </c>
      <c r="G27" s="213">
        <v>41.75</v>
      </c>
      <c r="H27" s="213">
        <v>41.25</v>
      </c>
      <c r="I27" s="211"/>
      <c r="J27" s="214"/>
      <c r="K27" s="211"/>
    </row>
    <row r="28" spans="2:14">
      <c r="B28" s="137">
        <v>10</v>
      </c>
      <c r="C28" s="212">
        <v>41.26</v>
      </c>
      <c r="D28" s="213">
        <v>41.36</v>
      </c>
      <c r="E28" s="213">
        <v>41.21</v>
      </c>
      <c r="F28" s="213">
        <v>41.49</v>
      </c>
      <c r="G28" s="213">
        <v>41.53</v>
      </c>
      <c r="H28" s="213">
        <v>41.28</v>
      </c>
      <c r="I28" s="211"/>
      <c r="J28" s="214"/>
      <c r="K28" s="211"/>
    </row>
    <row r="29" spans="2:14">
      <c r="B29" s="137">
        <v>11</v>
      </c>
      <c r="C29" s="212">
        <v>41.54</v>
      </c>
      <c r="D29" s="213">
        <v>41.15</v>
      </c>
      <c r="E29" s="213">
        <v>41.21</v>
      </c>
      <c r="F29" s="213">
        <v>41.42</v>
      </c>
      <c r="G29" s="213">
        <v>41.71</v>
      </c>
      <c r="H29" s="213">
        <v>41.2</v>
      </c>
      <c r="I29" s="211"/>
      <c r="J29" s="214"/>
      <c r="K29" s="211"/>
    </row>
    <row r="30" spans="2:14">
      <c r="B30" s="137">
        <v>12</v>
      </c>
      <c r="C30" s="212">
        <v>41.3</v>
      </c>
      <c r="D30" s="213">
        <v>41.17</v>
      </c>
      <c r="E30" s="213">
        <v>41.26</v>
      </c>
      <c r="F30" s="213">
        <v>41.41</v>
      </c>
      <c r="G30" s="213">
        <v>41.28</v>
      </c>
      <c r="H30" s="213">
        <v>41.4</v>
      </c>
      <c r="I30" s="211"/>
      <c r="J30" s="214"/>
      <c r="K30" s="211"/>
    </row>
    <row r="31" spans="2:14">
      <c r="B31" s="137">
        <v>13</v>
      </c>
      <c r="C31" s="212">
        <v>41.51</v>
      </c>
      <c r="D31" s="213">
        <v>41.16</v>
      </c>
      <c r="E31" s="213">
        <v>41.19</v>
      </c>
      <c r="F31" s="213">
        <v>41.42</v>
      </c>
      <c r="G31" s="213">
        <v>41.46</v>
      </c>
      <c r="H31" s="213">
        <v>41.22</v>
      </c>
      <c r="I31" s="211"/>
      <c r="J31" s="214"/>
      <c r="K31" s="216"/>
      <c r="L31" s="137"/>
    </row>
    <row r="32" spans="2:14">
      <c r="B32" s="137">
        <v>14</v>
      </c>
      <c r="C32" s="215">
        <v>41.7</v>
      </c>
      <c r="D32" s="213">
        <v>41.49</v>
      </c>
      <c r="E32" s="213">
        <v>41.42</v>
      </c>
      <c r="F32" s="213">
        <v>41.55</v>
      </c>
      <c r="G32" s="213">
        <v>41.31</v>
      </c>
      <c r="H32" s="213">
        <v>41.46</v>
      </c>
      <c r="I32" s="211"/>
      <c r="J32" s="214"/>
      <c r="K32" s="216"/>
      <c r="L32" s="137"/>
    </row>
    <row r="33" spans="2:12">
      <c r="B33" s="137">
        <v>15</v>
      </c>
      <c r="C33" s="212">
        <v>42.32</v>
      </c>
      <c r="D33" s="213">
        <v>41.6</v>
      </c>
      <c r="E33" s="213">
        <v>41.15</v>
      </c>
      <c r="F33" s="213">
        <v>41.49</v>
      </c>
      <c r="G33" s="213">
        <v>42.13</v>
      </c>
      <c r="H33" s="213">
        <v>41.51</v>
      </c>
      <c r="I33" s="211"/>
      <c r="J33" s="214"/>
      <c r="K33" s="216"/>
      <c r="L33" s="137"/>
    </row>
    <row r="34" spans="2:12">
      <c r="B34" s="137">
        <v>16</v>
      </c>
      <c r="C34" s="212">
        <v>41.81</v>
      </c>
      <c r="D34" s="217">
        <v>41.55</v>
      </c>
      <c r="E34" s="213">
        <v>41.33</v>
      </c>
      <c r="F34" s="213">
        <v>41.32</v>
      </c>
      <c r="G34" s="213">
        <v>41.35</v>
      </c>
      <c r="H34" s="213">
        <v>41.37</v>
      </c>
      <c r="I34" s="211"/>
      <c r="J34" s="214"/>
      <c r="K34" s="216"/>
      <c r="L34" s="137"/>
    </row>
    <row r="35" spans="2:12">
      <c r="B35" s="137">
        <v>17</v>
      </c>
      <c r="C35" s="212">
        <v>41.43</v>
      </c>
      <c r="D35" s="213">
        <v>41.68</v>
      </c>
      <c r="E35" s="213">
        <v>41.37</v>
      </c>
      <c r="F35" s="213">
        <v>41.23</v>
      </c>
      <c r="G35" s="213">
        <v>41.23</v>
      </c>
      <c r="H35" s="213">
        <v>41.39</v>
      </c>
      <c r="I35" s="211"/>
      <c r="J35" s="214"/>
      <c r="K35" s="216"/>
      <c r="L35" s="137"/>
    </row>
    <row r="36" spans="2:12">
      <c r="B36" s="137">
        <v>18</v>
      </c>
      <c r="C36" s="212">
        <v>41.33</v>
      </c>
      <c r="D36" s="213">
        <v>41.42</v>
      </c>
      <c r="E36" s="213">
        <v>41.33</v>
      </c>
      <c r="F36" s="213">
        <v>42.16</v>
      </c>
      <c r="G36" s="213">
        <v>41.35</v>
      </c>
      <c r="H36" s="213">
        <v>41.26</v>
      </c>
      <c r="I36" s="211"/>
      <c r="J36" s="214"/>
      <c r="K36" s="216"/>
      <c r="L36" s="137"/>
    </row>
    <row r="37" spans="2:12">
      <c r="B37" s="137">
        <v>19</v>
      </c>
      <c r="C37" s="212">
        <v>41.48</v>
      </c>
      <c r="D37" s="213">
        <v>41.47</v>
      </c>
      <c r="E37" s="213">
        <v>41.37</v>
      </c>
      <c r="F37" s="213">
        <v>41.2</v>
      </c>
      <c r="G37" s="213">
        <v>41.43</v>
      </c>
      <c r="H37" s="213">
        <v>41.28</v>
      </c>
      <c r="I37" s="211"/>
      <c r="J37" s="214"/>
      <c r="K37" s="216"/>
      <c r="L37" s="137"/>
    </row>
    <row r="38" spans="2:12">
      <c r="B38" s="137">
        <v>20</v>
      </c>
      <c r="C38" s="212">
        <v>41.45</v>
      </c>
      <c r="D38" s="213">
        <v>41.33</v>
      </c>
      <c r="E38" s="213">
        <v>41.18</v>
      </c>
      <c r="F38" s="213">
        <v>41.33</v>
      </c>
      <c r="G38" s="213">
        <v>41.27</v>
      </c>
      <c r="H38" s="213">
        <v>41.15</v>
      </c>
      <c r="I38" s="211"/>
      <c r="J38" s="214"/>
      <c r="K38" s="216"/>
      <c r="L38" s="137"/>
    </row>
    <row r="39" spans="2:12">
      <c r="B39" s="137">
        <v>21</v>
      </c>
      <c r="C39" s="212">
        <v>41.6</v>
      </c>
      <c r="D39" s="213">
        <v>41.96</v>
      </c>
      <c r="E39" s="213">
        <v>41.29</v>
      </c>
      <c r="F39" s="213">
        <v>41.33</v>
      </c>
      <c r="G39" s="213">
        <v>41.21</v>
      </c>
      <c r="H39" s="213">
        <v>41.47</v>
      </c>
      <c r="I39" s="211"/>
      <c r="J39" s="214"/>
      <c r="K39" s="216"/>
      <c r="L39" s="137"/>
    </row>
    <row r="40" spans="2:12">
      <c r="B40" s="137">
        <v>22</v>
      </c>
      <c r="C40" s="212">
        <v>41.65</v>
      </c>
      <c r="D40" s="213">
        <v>41.31</v>
      </c>
      <c r="E40" s="213">
        <v>41.61</v>
      </c>
      <c r="F40" s="213">
        <v>41.14</v>
      </c>
      <c r="G40" s="213">
        <v>41.17</v>
      </c>
      <c r="H40" s="213">
        <v>41.11</v>
      </c>
      <c r="I40" s="211"/>
      <c r="J40" s="214"/>
      <c r="K40" s="216"/>
      <c r="L40" s="137"/>
    </row>
    <row r="41" spans="2:12">
      <c r="B41" s="137">
        <v>23</v>
      </c>
      <c r="C41" s="212">
        <v>41.76</v>
      </c>
      <c r="D41" s="213">
        <v>41.34</v>
      </c>
      <c r="E41" s="213">
        <v>41.46</v>
      </c>
      <c r="F41" s="213">
        <v>41.45</v>
      </c>
      <c r="G41" s="213">
        <v>41.5</v>
      </c>
      <c r="H41" s="213">
        <v>41.39</v>
      </c>
      <c r="I41" s="211"/>
      <c r="J41" s="214"/>
      <c r="K41" s="216"/>
      <c r="L41" s="137"/>
    </row>
    <row r="42" spans="2:12">
      <c r="B42" s="137">
        <v>24</v>
      </c>
      <c r="C42" s="212">
        <v>41.36</v>
      </c>
      <c r="D42" s="213">
        <v>41.39</v>
      </c>
      <c r="E42" s="213">
        <v>41.34</v>
      </c>
      <c r="F42" s="213">
        <v>41.39</v>
      </c>
      <c r="G42" s="213">
        <v>41.53</v>
      </c>
      <c r="H42" s="213">
        <v>41.2</v>
      </c>
      <c r="I42" s="211"/>
      <c r="J42" s="214"/>
      <c r="K42" s="216"/>
      <c r="L42" s="137"/>
    </row>
    <row r="43" spans="2:12">
      <c r="B43" s="137">
        <v>25</v>
      </c>
      <c r="C43" s="212">
        <v>41.53</v>
      </c>
      <c r="D43" s="213">
        <v>41.41</v>
      </c>
      <c r="E43" s="213">
        <v>41.35</v>
      </c>
      <c r="F43" s="213">
        <v>41.36</v>
      </c>
      <c r="G43" s="213"/>
      <c r="H43" s="213">
        <v>41.32</v>
      </c>
      <c r="I43" s="211"/>
      <c r="J43" s="214"/>
      <c r="K43" s="216"/>
      <c r="L43" s="137"/>
    </row>
    <row r="44" spans="2:12">
      <c r="B44" s="137">
        <v>26</v>
      </c>
      <c r="C44" s="212"/>
      <c r="D44" s="213">
        <v>41.39</v>
      </c>
      <c r="E44" s="213">
        <v>41.18</v>
      </c>
      <c r="F44" s="213">
        <v>41.37</v>
      </c>
      <c r="G44" s="213"/>
      <c r="H44" s="213">
        <v>41.31</v>
      </c>
      <c r="I44" s="211"/>
      <c r="J44" s="214"/>
      <c r="K44" s="216"/>
      <c r="L44" s="137"/>
    </row>
    <row r="45" spans="2:12">
      <c r="B45" s="137">
        <v>27</v>
      </c>
      <c r="C45" s="212"/>
      <c r="D45" s="213">
        <v>41.35</v>
      </c>
      <c r="E45" s="213">
        <v>41.14</v>
      </c>
      <c r="F45" s="213">
        <v>41.23</v>
      </c>
      <c r="G45" s="213"/>
      <c r="H45" s="213">
        <v>41.2</v>
      </c>
      <c r="I45" s="211"/>
      <c r="J45" s="214"/>
      <c r="K45" s="216"/>
      <c r="L45" s="137"/>
    </row>
    <row r="46" spans="2:12">
      <c r="B46" s="137">
        <v>28</v>
      </c>
      <c r="C46" s="212"/>
      <c r="D46" s="213">
        <v>41.41</v>
      </c>
      <c r="E46" s="213">
        <v>41.22</v>
      </c>
      <c r="F46" s="213">
        <v>41.45</v>
      </c>
      <c r="G46" s="213"/>
      <c r="H46" s="213">
        <v>41.21</v>
      </c>
      <c r="I46" s="211"/>
      <c r="J46" s="214"/>
      <c r="K46" s="216"/>
      <c r="L46" s="137"/>
    </row>
    <row r="47" spans="2:12">
      <c r="B47" s="137">
        <v>29</v>
      </c>
      <c r="C47" s="212"/>
      <c r="D47" s="213">
        <v>41.78</v>
      </c>
      <c r="E47" s="213">
        <v>41.28</v>
      </c>
      <c r="F47" s="213">
        <v>41.4</v>
      </c>
      <c r="G47" s="213"/>
      <c r="H47" s="213">
        <v>41.18</v>
      </c>
      <c r="I47" s="211"/>
      <c r="J47" s="214"/>
      <c r="K47" s="216"/>
      <c r="L47" s="137"/>
    </row>
    <row r="48" spans="2:12">
      <c r="B48" s="137">
        <v>30</v>
      </c>
      <c r="C48" s="212"/>
      <c r="D48" s="213">
        <v>41.39</v>
      </c>
      <c r="E48" s="213">
        <v>41.44</v>
      </c>
      <c r="F48" s="213">
        <v>41.28</v>
      </c>
      <c r="G48" s="213"/>
      <c r="H48" s="213">
        <v>41.2</v>
      </c>
      <c r="I48" s="211"/>
      <c r="J48" s="214"/>
      <c r="K48" s="216"/>
      <c r="L48" s="137"/>
    </row>
    <row r="49" spans="2:12">
      <c r="B49" s="137">
        <v>31</v>
      </c>
      <c r="C49" s="212"/>
      <c r="D49" s="213">
        <v>41.98</v>
      </c>
      <c r="E49" s="213">
        <v>41.37</v>
      </c>
      <c r="F49" s="213">
        <v>41.38</v>
      </c>
      <c r="G49" s="213"/>
      <c r="H49" s="213">
        <v>41.46</v>
      </c>
      <c r="I49" s="211"/>
      <c r="J49" s="214"/>
      <c r="K49" s="216"/>
      <c r="L49" s="137"/>
    </row>
    <row r="50" spans="2:12">
      <c r="B50" s="137">
        <v>32</v>
      </c>
      <c r="C50" s="212"/>
      <c r="D50" s="213">
        <v>41.38</v>
      </c>
      <c r="E50" s="213">
        <v>41.21</v>
      </c>
      <c r="F50" s="213">
        <v>41.45</v>
      </c>
      <c r="G50" s="213"/>
      <c r="H50" s="213">
        <v>41.43</v>
      </c>
      <c r="I50" s="211"/>
      <c r="J50" s="214"/>
      <c r="K50" s="216"/>
      <c r="L50" s="137"/>
    </row>
    <row r="51" spans="2:12">
      <c r="B51" s="137">
        <v>33</v>
      </c>
      <c r="C51" s="212"/>
      <c r="D51" s="213">
        <v>41.3</v>
      </c>
      <c r="E51" s="213">
        <v>41.27</v>
      </c>
      <c r="F51" s="213">
        <v>41.45</v>
      </c>
      <c r="G51" s="213"/>
      <c r="H51" s="213">
        <v>41.15</v>
      </c>
      <c r="I51" s="211"/>
      <c r="J51" s="214"/>
      <c r="K51" s="216"/>
      <c r="L51" s="137"/>
    </row>
    <row r="52" spans="2:12">
      <c r="B52" s="137">
        <v>34</v>
      </c>
      <c r="C52" s="212"/>
      <c r="D52" s="213">
        <v>41.3</v>
      </c>
      <c r="E52" s="213">
        <v>41.42</v>
      </c>
      <c r="F52" s="213">
        <v>41.33</v>
      </c>
      <c r="G52" s="213"/>
      <c r="H52" s="213">
        <v>41.25</v>
      </c>
      <c r="I52" s="211"/>
      <c r="J52" s="214"/>
      <c r="K52" s="216"/>
      <c r="L52" s="137"/>
    </row>
    <row r="53" spans="2:12">
      <c r="B53" s="137">
        <v>35</v>
      </c>
      <c r="C53" s="212"/>
      <c r="D53" s="213">
        <v>41.83</v>
      </c>
      <c r="E53" s="213">
        <v>41.19</v>
      </c>
      <c r="F53" s="213">
        <v>41.29</v>
      </c>
      <c r="G53" s="213"/>
      <c r="H53" s="213">
        <v>40.97</v>
      </c>
      <c r="I53" s="211"/>
      <c r="J53" s="214"/>
      <c r="K53" s="216"/>
      <c r="L53" s="137"/>
    </row>
    <row r="54" spans="2:12">
      <c r="B54" s="137">
        <v>36</v>
      </c>
      <c r="C54" s="212"/>
      <c r="D54" s="213">
        <v>41.52</v>
      </c>
      <c r="E54" s="213">
        <v>41.27</v>
      </c>
      <c r="F54" s="213">
        <v>41.56</v>
      </c>
      <c r="G54" s="213"/>
      <c r="H54" s="213">
        <v>41.16</v>
      </c>
      <c r="I54" s="211"/>
      <c r="J54" s="214"/>
      <c r="K54" s="216"/>
      <c r="L54" s="137"/>
    </row>
    <row r="55" spans="2:12">
      <c r="B55" s="137">
        <v>37</v>
      </c>
      <c r="C55" s="212"/>
      <c r="D55" s="213">
        <v>41.6</v>
      </c>
      <c r="E55" s="213">
        <v>41.66</v>
      </c>
      <c r="F55" s="213">
        <v>41.39</v>
      </c>
      <c r="G55" s="213"/>
      <c r="H55" s="213">
        <v>41.05</v>
      </c>
      <c r="I55" s="211"/>
      <c r="J55" s="214"/>
      <c r="K55" s="216"/>
      <c r="L55" s="137"/>
    </row>
    <row r="56" spans="2:12">
      <c r="B56" s="137">
        <v>38</v>
      </c>
      <c r="C56" s="212"/>
      <c r="D56" s="213">
        <v>41.34</v>
      </c>
      <c r="E56" s="213">
        <v>41.39</v>
      </c>
      <c r="F56" s="213">
        <v>41.7</v>
      </c>
      <c r="G56" s="213"/>
      <c r="H56" s="213">
        <v>41.81</v>
      </c>
      <c r="I56" s="211"/>
      <c r="J56" s="214"/>
      <c r="K56" s="216"/>
      <c r="L56" s="137"/>
    </row>
    <row r="57" spans="2:12">
      <c r="B57" s="137">
        <v>39</v>
      </c>
      <c r="C57" s="212"/>
      <c r="D57" s="213">
        <v>41.57</v>
      </c>
      <c r="E57" s="213">
        <v>41.47</v>
      </c>
      <c r="F57" s="213">
        <v>41.55</v>
      </c>
      <c r="G57" s="213"/>
      <c r="H57" s="213">
        <v>41.33</v>
      </c>
      <c r="I57" s="211"/>
      <c r="J57" s="214"/>
      <c r="K57" s="216"/>
      <c r="L57" s="137"/>
    </row>
    <row r="58" spans="2:12">
      <c r="B58" s="137">
        <v>40</v>
      </c>
      <c r="C58" s="212"/>
      <c r="D58" s="213"/>
      <c r="E58" s="213">
        <v>41.66</v>
      </c>
      <c r="F58" s="213">
        <v>41.46</v>
      </c>
      <c r="G58" s="213"/>
      <c r="H58" s="213">
        <v>41.35</v>
      </c>
      <c r="I58" s="211"/>
      <c r="J58" s="214"/>
      <c r="K58" s="216"/>
      <c r="L58" s="137"/>
    </row>
    <row r="59" spans="2:12">
      <c r="B59" s="137">
        <v>41</v>
      </c>
      <c r="C59" s="212"/>
      <c r="D59" s="213"/>
      <c r="E59" s="213">
        <v>41.38</v>
      </c>
      <c r="F59" s="213">
        <v>41.57</v>
      </c>
      <c r="G59" s="213"/>
      <c r="H59" s="213">
        <v>41.28</v>
      </c>
      <c r="I59" s="211"/>
      <c r="J59" s="214"/>
      <c r="K59" s="216"/>
      <c r="L59" s="137"/>
    </row>
    <row r="60" spans="2:12">
      <c r="B60" s="137">
        <v>42</v>
      </c>
      <c r="C60" s="212"/>
      <c r="D60" s="213"/>
      <c r="E60" s="213">
        <v>41.23</v>
      </c>
      <c r="F60" s="213">
        <v>41.46</v>
      </c>
      <c r="G60" s="213"/>
      <c r="H60" s="213">
        <v>41.25</v>
      </c>
      <c r="I60" s="211"/>
      <c r="J60" s="214"/>
      <c r="K60" s="216"/>
      <c r="L60" s="137"/>
    </row>
    <row r="61" spans="2:12">
      <c r="B61" s="137">
        <v>43</v>
      </c>
      <c r="C61" s="212"/>
      <c r="D61" s="213"/>
      <c r="E61" s="213">
        <v>41.44</v>
      </c>
      <c r="F61" s="213">
        <v>41.41</v>
      </c>
      <c r="G61" s="213"/>
      <c r="H61" s="213">
        <v>41.08</v>
      </c>
      <c r="I61" s="211"/>
      <c r="J61" s="214"/>
      <c r="K61" s="216"/>
      <c r="L61" s="137"/>
    </row>
    <row r="62" spans="2:12">
      <c r="B62" s="137">
        <v>44</v>
      </c>
      <c r="C62" s="212"/>
      <c r="D62" s="213"/>
      <c r="E62" s="213">
        <v>41.44</v>
      </c>
      <c r="F62" s="213">
        <v>41.67</v>
      </c>
      <c r="G62" s="213"/>
      <c r="H62" s="213">
        <v>41.09</v>
      </c>
      <c r="I62" s="211"/>
      <c r="J62" s="214"/>
      <c r="K62" s="216"/>
      <c r="L62" s="137"/>
    </row>
    <row r="63" spans="2:12">
      <c r="B63" s="137">
        <v>45</v>
      </c>
      <c r="C63" s="212"/>
      <c r="D63" s="213"/>
      <c r="E63" s="213">
        <v>41.31</v>
      </c>
      <c r="F63" s="213"/>
      <c r="G63" s="213"/>
      <c r="H63" s="213">
        <v>41.14</v>
      </c>
      <c r="I63" s="211"/>
      <c r="J63" s="214"/>
      <c r="K63" s="216"/>
      <c r="L63" s="137"/>
    </row>
    <row r="64" spans="2:12">
      <c r="B64" s="137">
        <v>46</v>
      </c>
      <c r="C64" s="212"/>
      <c r="D64" s="213"/>
      <c r="E64" s="213">
        <v>41.32</v>
      </c>
      <c r="F64" s="213"/>
      <c r="G64" s="213"/>
      <c r="H64" s="213">
        <v>41.2</v>
      </c>
      <c r="I64" s="211"/>
      <c r="J64" s="214"/>
      <c r="K64" s="216"/>
      <c r="L64" s="137"/>
    </row>
    <row r="65" spans="2:12">
      <c r="B65" s="137">
        <v>47</v>
      </c>
      <c r="C65" s="212"/>
      <c r="D65" s="213"/>
      <c r="E65" s="213">
        <v>41.31</v>
      </c>
      <c r="F65" s="213"/>
      <c r="G65" s="213"/>
      <c r="H65" s="213">
        <v>41.11</v>
      </c>
      <c r="I65" s="211"/>
      <c r="J65" s="214"/>
      <c r="K65" s="216"/>
      <c r="L65" s="137"/>
    </row>
    <row r="66" spans="2:12">
      <c r="B66" s="137">
        <v>48</v>
      </c>
      <c r="C66" s="212"/>
      <c r="D66" s="213"/>
      <c r="E66" s="213">
        <v>41.25</v>
      </c>
      <c r="F66" s="213"/>
      <c r="G66" s="213"/>
      <c r="H66" s="213">
        <v>41.13</v>
      </c>
      <c r="I66" s="211"/>
      <c r="J66" s="214"/>
      <c r="K66" s="216"/>
      <c r="L66" s="137"/>
    </row>
    <row r="67" spans="2:12">
      <c r="B67" s="137">
        <v>49</v>
      </c>
      <c r="C67" s="212"/>
      <c r="D67" s="213"/>
      <c r="E67" s="213">
        <v>41.2</v>
      </c>
      <c r="F67" s="213"/>
      <c r="G67" s="213"/>
      <c r="H67" s="213">
        <v>41.25</v>
      </c>
      <c r="I67" s="211"/>
      <c r="J67" s="214"/>
      <c r="K67" s="216"/>
      <c r="L67" s="137"/>
    </row>
    <row r="68" spans="2:12">
      <c r="B68" s="137">
        <v>50</v>
      </c>
      <c r="C68" s="212"/>
      <c r="D68" s="213"/>
      <c r="E68" s="213">
        <v>41.23</v>
      </c>
      <c r="F68" s="213"/>
      <c r="G68" s="213"/>
      <c r="H68" s="213">
        <v>41.11</v>
      </c>
      <c r="I68" s="211"/>
      <c r="J68" s="214"/>
      <c r="K68" s="216"/>
      <c r="L68" s="137"/>
    </row>
    <row r="69" spans="2:12">
      <c r="B69" s="137">
        <v>51</v>
      </c>
      <c r="C69" s="212"/>
      <c r="D69" s="213"/>
      <c r="E69" s="213">
        <v>41.31</v>
      </c>
      <c r="F69" s="213"/>
      <c r="G69" s="213"/>
      <c r="H69" s="213">
        <v>41.15</v>
      </c>
      <c r="I69" s="211"/>
      <c r="J69" s="214"/>
      <c r="K69" s="216"/>
      <c r="L69" s="137"/>
    </row>
    <row r="70" spans="2:12">
      <c r="B70" s="137">
        <v>52</v>
      </c>
      <c r="C70" s="212"/>
      <c r="D70" s="213"/>
      <c r="E70" s="213">
        <v>41.43</v>
      </c>
      <c r="F70" s="213"/>
      <c r="G70" s="213"/>
      <c r="H70" s="213">
        <v>41.19</v>
      </c>
      <c r="I70" s="211"/>
      <c r="J70" s="214"/>
      <c r="K70" s="216"/>
      <c r="L70" s="137"/>
    </row>
    <row r="71" spans="2:12">
      <c r="B71" s="137">
        <v>53</v>
      </c>
      <c r="C71" s="212"/>
      <c r="D71" s="213"/>
      <c r="E71" s="213">
        <v>41.17</v>
      </c>
      <c r="F71" s="213"/>
      <c r="G71" s="213"/>
      <c r="H71" s="213">
        <v>41.18</v>
      </c>
      <c r="I71" s="211"/>
      <c r="J71" s="214"/>
      <c r="K71" s="216"/>
      <c r="L71" s="137"/>
    </row>
    <row r="72" spans="2:12">
      <c r="B72" s="137">
        <v>54</v>
      </c>
      <c r="C72" s="212"/>
      <c r="D72" s="213"/>
      <c r="E72" s="213">
        <v>41.09</v>
      </c>
      <c r="F72" s="213"/>
      <c r="G72" s="213"/>
      <c r="H72" s="213">
        <v>41.19</v>
      </c>
      <c r="I72" s="211"/>
      <c r="J72" s="214"/>
      <c r="K72" s="216"/>
      <c r="L72" s="137"/>
    </row>
    <row r="73" spans="2:12">
      <c r="B73" s="137">
        <v>55</v>
      </c>
      <c r="C73" s="212"/>
      <c r="D73" s="213"/>
      <c r="E73" s="213">
        <v>41.09</v>
      </c>
      <c r="F73" s="213"/>
      <c r="G73" s="213"/>
      <c r="H73" s="213">
        <v>41.84</v>
      </c>
      <c r="I73" s="211"/>
      <c r="J73" s="214"/>
      <c r="K73" s="216"/>
      <c r="L73" s="137"/>
    </row>
    <row r="74" spans="2:12">
      <c r="B74" s="137">
        <v>56</v>
      </c>
      <c r="C74" s="212"/>
      <c r="D74" s="213"/>
      <c r="E74" s="213">
        <v>41.23</v>
      </c>
      <c r="F74" s="213"/>
      <c r="G74" s="213"/>
      <c r="H74" s="213"/>
      <c r="I74" s="211"/>
      <c r="J74" s="214"/>
      <c r="K74" s="216"/>
      <c r="L74" s="137"/>
    </row>
    <row r="75" spans="2:12">
      <c r="B75" s="137">
        <v>57</v>
      </c>
      <c r="C75" s="218"/>
      <c r="D75" s="213"/>
      <c r="E75" s="213">
        <v>41.28</v>
      </c>
      <c r="F75" s="213"/>
      <c r="G75" s="213"/>
      <c r="H75" s="213"/>
      <c r="I75" s="211"/>
      <c r="J75" s="214"/>
      <c r="K75" s="216"/>
      <c r="L75" s="137"/>
    </row>
    <row r="76" spans="2:12">
      <c r="B76" s="137">
        <v>58</v>
      </c>
      <c r="C76" s="219"/>
      <c r="D76" s="211"/>
      <c r="E76" s="211"/>
      <c r="F76" s="211"/>
      <c r="G76" s="211"/>
      <c r="H76" s="211"/>
      <c r="I76" s="211"/>
      <c r="J76" s="214"/>
      <c r="K76" s="216"/>
      <c r="L76" s="137"/>
    </row>
    <row r="77" spans="2:12">
      <c r="B77" s="137">
        <v>59</v>
      </c>
      <c r="C77" s="219"/>
      <c r="D77" s="211"/>
      <c r="E77" s="211"/>
      <c r="F77" s="211"/>
      <c r="G77" s="211"/>
      <c r="H77" s="211"/>
      <c r="I77" s="211"/>
      <c r="J77" s="214"/>
      <c r="K77" s="211"/>
    </row>
    <row r="78" spans="2:12">
      <c r="B78" s="137">
        <v>60</v>
      </c>
      <c r="C78" s="219"/>
      <c r="D78" s="211"/>
      <c r="E78" s="211"/>
      <c r="F78" s="211"/>
      <c r="G78" s="211"/>
      <c r="H78" s="211"/>
      <c r="I78" s="211"/>
      <c r="J78" s="214"/>
      <c r="K78" s="211"/>
    </row>
    <row r="79" spans="2:12">
      <c r="B79" s="137">
        <v>61</v>
      </c>
      <c r="C79" s="219"/>
      <c r="D79" s="211"/>
      <c r="E79" s="211"/>
      <c r="F79" s="211"/>
      <c r="G79" s="211"/>
      <c r="H79" s="211"/>
      <c r="I79" s="211"/>
      <c r="J79" s="214"/>
      <c r="K79" s="211"/>
    </row>
    <row r="80" spans="2:12">
      <c r="B80" s="137">
        <v>62</v>
      </c>
      <c r="C80" s="219"/>
      <c r="D80" s="211"/>
      <c r="E80" s="211"/>
      <c r="F80" s="211"/>
      <c r="G80" s="211"/>
      <c r="H80" s="211"/>
      <c r="I80" s="211"/>
      <c r="J80" s="214"/>
      <c r="K80" s="211"/>
    </row>
    <row r="81" spans="2:11" ht="15.75" thickBot="1">
      <c r="B81" s="137">
        <v>63</v>
      </c>
      <c r="C81" s="220"/>
      <c r="D81" s="221"/>
      <c r="E81" s="221"/>
      <c r="F81" s="221"/>
      <c r="G81" s="221"/>
      <c r="H81" s="221"/>
      <c r="I81" s="221"/>
      <c r="J81" s="222"/>
      <c r="K81" s="211"/>
    </row>
    <row r="82" spans="2:11">
      <c r="B82" s="137">
        <v>64</v>
      </c>
    </row>
  </sheetData>
  <mergeCells count="10">
    <mergeCell ref="A2:L2"/>
    <mergeCell ref="A4:N4"/>
    <mergeCell ref="A6:A7"/>
    <mergeCell ref="B6:B7"/>
    <mergeCell ref="C6:C7"/>
    <mergeCell ref="D6:D7"/>
    <mergeCell ref="E6:E7"/>
    <mergeCell ref="F6:I6"/>
    <mergeCell ref="J6:J7"/>
    <mergeCell ref="K6:L6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2:P82"/>
  <sheetViews>
    <sheetView zoomScale="90" zoomScaleNormal="90" workbookViewId="0">
      <selection activeCell="A4" sqref="A4:N4"/>
    </sheetView>
  </sheetViews>
  <sheetFormatPr defaultColWidth="8.85546875" defaultRowHeight="15"/>
  <cols>
    <col min="1" max="1" width="8.7109375" style="137" customWidth="1"/>
    <col min="2" max="2" width="17.28515625" style="137" customWidth="1"/>
    <col min="3" max="3" width="9.42578125" style="137" customWidth="1"/>
    <col min="4" max="6" width="9.42578125" style="138" customWidth="1"/>
    <col min="7" max="7" width="11.28515625" style="138" customWidth="1"/>
    <col min="8" max="8" width="12.85546875" style="138" customWidth="1"/>
    <col min="9" max="9" width="13" style="138" customWidth="1"/>
    <col min="10" max="10" width="12.7109375" style="138" customWidth="1"/>
    <col min="11" max="11" width="12" style="138" customWidth="1"/>
    <col min="12" max="12" width="15.85546875" style="138" customWidth="1"/>
    <col min="13" max="13" width="11.42578125" style="137" customWidth="1"/>
    <col min="14" max="14" width="10.7109375" style="137" customWidth="1"/>
    <col min="15" max="16384" width="8.85546875" style="137"/>
  </cols>
  <sheetData>
    <row r="2" spans="1:16" ht="18.75">
      <c r="A2" s="306" t="s">
        <v>181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</row>
    <row r="3" spans="1:16" ht="7.5" customHeight="1" thickBot="1"/>
    <row r="4" spans="1:16" ht="18" thickBot="1">
      <c r="A4" s="307" t="s">
        <v>122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9"/>
    </row>
    <row r="5" spans="1:16" ht="7.5" customHeight="1" thickBot="1"/>
    <row r="6" spans="1:16" s="138" customFormat="1" ht="20.25" customHeight="1">
      <c r="A6" s="310" t="s">
        <v>22</v>
      </c>
      <c r="B6" s="312" t="s">
        <v>13</v>
      </c>
      <c r="C6" s="314" t="s">
        <v>18</v>
      </c>
      <c r="D6" s="316" t="s">
        <v>23</v>
      </c>
      <c r="E6" s="318" t="s">
        <v>24</v>
      </c>
      <c r="F6" s="320" t="s">
        <v>25</v>
      </c>
      <c r="G6" s="321"/>
      <c r="H6" s="321"/>
      <c r="I6" s="322"/>
      <c r="J6" s="323" t="s">
        <v>26</v>
      </c>
      <c r="K6" s="325" t="s">
        <v>27</v>
      </c>
      <c r="L6" s="326"/>
      <c r="M6" s="139"/>
      <c r="N6" s="140"/>
    </row>
    <row r="7" spans="1:16" s="138" customFormat="1" ht="27.75" customHeight="1" thickBot="1">
      <c r="A7" s="311"/>
      <c r="B7" s="313"/>
      <c r="C7" s="315"/>
      <c r="D7" s="317"/>
      <c r="E7" s="319"/>
      <c r="F7" s="141" t="s">
        <v>28</v>
      </c>
      <c r="G7" s="142" t="s">
        <v>29</v>
      </c>
      <c r="H7" s="142" t="s">
        <v>30</v>
      </c>
      <c r="I7" s="143" t="s">
        <v>31</v>
      </c>
      <c r="J7" s="324"/>
      <c r="K7" s="144" t="s">
        <v>32</v>
      </c>
      <c r="L7" s="145" t="s">
        <v>33</v>
      </c>
      <c r="M7" s="146" t="s">
        <v>34</v>
      </c>
      <c r="N7" s="147" t="s">
        <v>35</v>
      </c>
    </row>
    <row r="8" spans="1:16" s="151" customFormat="1" ht="30" customHeight="1" thickBot="1">
      <c r="A8" s="223">
        <v>1</v>
      </c>
      <c r="B8" s="224" t="s">
        <v>49</v>
      </c>
      <c r="C8" s="148" t="s">
        <v>79</v>
      </c>
      <c r="D8" s="225">
        <f>COUNTA(C19:C83)+1</f>
        <v>45</v>
      </c>
      <c r="E8" s="226">
        <f>COUNTA(C19:C83)+1</f>
        <v>45</v>
      </c>
      <c r="F8" s="238">
        <f>MIN(C19:C82)</f>
        <v>40.92</v>
      </c>
      <c r="G8" s="241">
        <f>AVERAGE(C19:C85)</f>
        <v>41.488409090909094</v>
      </c>
      <c r="H8" s="150">
        <v>9</v>
      </c>
      <c r="I8" s="228">
        <f>G8-F8</f>
        <v>0.56840909090909264</v>
      </c>
      <c r="J8" s="251">
        <v>2.1168981481481483E-2</v>
      </c>
      <c r="K8" s="230">
        <f>J8</f>
        <v>2.1168981481481483E-2</v>
      </c>
      <c r="L8" s="231">
        <f>K8</f>
        <v>2.1168981481481483E-2</v>
      </c>
      <c r="M8" s="232" t="s">
        <v>142</v>
      </c>
      <c r="N8" s="233" t="s">
        <v>178</v>
      </c>
      <c r="O8" s="169" t="s">
        <v>179</v>
      </c>
      <c r="P8" s="170"/>
    </row>
    <row r="9" spans="1:16" s="151" customFormat="1" ht="30" customHeight="1">
      <c r="A9" s="155">
        <v>2</v>
      </c>
      <c r="B9" s="234" t="s">
        <v>55</v>
      </c>
      <c r="C9" s="156" t="s">
        <v>89</v>
      </c>
      <c r="D9" s="152">
        <f>COUNTA(D19:D83)+D8+1</f>
        <v>66</v>
      </c>
      <c r="E9" s="157">
        <f>COUNTA(D19:D83)+1</f>
        <v>21</v>
      </c>
      <c r="F9" s="244">
        <f>MIN(D19:D82)</f>
        <v>41.23</v>
      </c>
      <c r="G9" s="159">
        <f>AVERAGE(D19:D84)</f>
        <v>41.404499999999999</v>
      </c>
      <c r="H9" s="160">
        <v>6</v>
      </c>
      <c r="I9" s="154">
        <f>G9-F9</f>
        <v>0.17450000000000188</v>
      </c>
      <c r="J9" s="161">
        <v>3.2326388888888884E-2</v>
      </c>
      <c r="K9" s="162">
        <f>J9-J8</f>
        <v>1.1157407407407401E-2</v>
      </c>
      <c r="L9" s="163">
        <f>K9</f>
        <v>1.1157407407407401E-2</v>
      </c>
      <c r="M9" s="164" t="s">
        <v>146</v>
      </c>
      <c r="N9" s="168"/>
      <c r="O9" s="169"/>
      <c r="P9" s="170"/>
    </row>
    <row r="10" spans="1:16" s="151" customFormat="1" ht="30" customHeight="1">
      <c r="A10" s="155">
        <v>3</v>
      </c>
      <c r="B10" s="234" t="s">
        <v>49</v>
      </c>
      <c r="C10" s="156" t="s">
        <v>80</v>
      </c>
      <c r="D10" s="152">
        <f>COUNTA(E19:E83)+D9+1</f>
        <v>110</v>
      </c>
      <c r="E10" s="157">
        <f>COUNTA(E19:E83)+1</f>
        <v>44</v>
      </c>
      <c r="F10" s="172">
        <f>MIN(E19:E84)</f>
        <v>41.31</v>
      </c>
      <c r="G10" s="166">
        <f>AVERAGE(E19:E85)</f>
        <v>41.750930232558133</v>
      </c>
      <c r="H10" s="160">
        <v>2</v>
      </c>
      <c r="I10" s="154">
        <f t="shared" ref="I10:I13" si="0">G10-F10</f>
        <v>0.4409302325581308</v>
      </c>
      <c r="J10" s="161">
        <v>5.4722222222222228E-2</v>
      </c>
      <c r="K10" s="162">
        <f>J10-J9</f>
        <v>2.2395833333333344E-2</v>
      </c>
      <c r="L10" s="163">
        <f>K10+L8</f>
        <v>4.3564814814814827E-2</v>
      </c>
      <c r="M10" s="164" t="s">
        <v>154</v>
      </c>
      <c r="N10" s="168"/>
      <c r="O10" s="236"/>
      <c r="P10" s="170"/>
    </row>
    <row r="11" spans="1:16" s="151" customFormat="1" ht="30" customHeight="1" thickBot="1">
      <c r="A11" s="155">
        <v>4</v>
      </c>
      <c r="B11" s="234" t="s">
        <v>55</v>
      </c>
      <c r="C11" s="156" t="s">
        <v>44</v>
      </c>
      <c r="D11" s="152">
        <f>COUNTA(F19:F83)+D10+1</f>
        <v>130</v>
      </c>
      <c r="E11" s="157">
        <f>COUNTA(F19:F83)+1</f>
        <v>20</v>
      </c>
      <c r="F11" s="153">
        <f>MIN(F19:F84)</f>
        <v>41.14</v>
      </c>
      <c r="G11" s="166">
        <f>AVERAGE(F19:F84)</f>
        <v>41.43105263157895</v>
      </c>
      <c r="H11" s="160">
        <v>1</v>
      </c>
      <c r="I11" s="154">
        <f t="shared" si="0"/>
        <v>0.29105263157894967</v>
      </c>
      <c r="J11" s="161">
        <v>6.5451388888888892E-2</v>
      </c>
      <c r="K11" s="162">
        <f>J11-J10</f>
        <v>1.0729166666666665E-2</v>
      </c>
      <c r="L11" s="163">
        <f>K11+L9</f>
        <v>2.1886574074074065E-2</v>
      </c>
      <c r="M11" s="164" t="s">
        <v>159</v>
      </c>
      <c r="N11" s="168" t="s">
        <v>83</v>
      </c>
      <c r="O11" s="169" t="s">
        <v>189</v>
      </c>
      <c r="P11" s="170"/>
    </row>
    <row r="12" spans="1:16" s="151" customFormat="1" ht="30" customHeight="1" thickBot="1">
      <c r="A12" s="155">
        <v>5</v>
      </c>
      <c r="B12" s="237" t="s">
        <v>55</v>
      </c>
      <c r="C12" s="171" t="s">
        <v>83</v>
      </c>
      <c r="D12" s="152">
        <f>COUNTA(G19:G83)+D11+1</f>
        <v>194</v>
      </c>
      <c r="E12" s="157">
        <f>COUNTA(G19:G83)+1</f>
        <v>64</v>
      </c>
      <c r="F12" s="165">
        <f>MIN(G19:G84)</f>
        <v>40.9</v>
      </c>
      <c r="G12" s="166">
        <f>AVERAGE(G19:G884)</f>
        <v>41.172380952380948</v>
      </c>
      <c r="H12" s="160">
        <v>9</v>
      </c>
      <c r="I12" s="154">
        <f t="shared" si="0"/>
        <v>0.27238095238094928</v>
      </c>
      <c r="J12" s="161">
        <v>9.7141203703703702E-2</v>
      </c>
      <c r="K12" s="245">
        <f>J12-J11</f>
        <v>3.168981481481481E-2</v>
      </c>
      <c r="L12" s="173">
        <f>K12+L11</f>
        <v>5.3576388888888875E-2</v>
      </c>
      <c r="M12" s="164" t="s">
        <v>170</v>
      </c>
      <c r="N12" s="168"/>
      <c r="O12" s="174"/>
    </row>
    <row r="13" spans="1:16" s="151" customFormat="1" ht="30" customHeight="1" thickBot="1">
      <c r="A13" s="175" t="s">
        <v>36</v>
      </c>
      <c r="B13" s="239" t="s">
        <v>49</v>
      </c>
      <c r="C13" s="176" t="s">
        <v>80</v>
      </c>
      <c r="D13" s="177">
        <f>COUNTA(J19:J83)+D12</f>
        <v>194</v>
      </c>
      <c r="E13" s="178">
        <f>COUNTA(H19:H83)</f>
        <v>55</v>
      </c>
      <c r="F13" s="240">
        <f>MIN(H19:H84)</f>
        <v>41.49</v>
      </c>
      <c r="G13" s="242">
        <f>AVERAGE(H19:H84)</f>
        <v>41.725454545454554</v>
      </c>
      <c r="H13" s="180">
        <v>13</v>
      </c>
      <c r="I13" s="181">
        <f t="shared" si="0"/>
        <v>0.23545454545455158</v>
      </c>
      <c r="J13" s="182" t="str">
        <f>'Общие результаты'!G6</f>
        <v>3:00:02</v>
      </c>
      <c r="K13" s="183">
        <f>J13-J12</f>
        <v>2.7881944444444459E-2</v>
      </c>
      <c r="L13" s="184">
        <f>K13+L10</f>
        <v>7.1446759259259279E-2</v>
      </c>
      <c r="M13" s="185"/>
      <c r="N13" s="186"/>
      <c r="O13" s="174"/>
    </row>
    <row r="14" spans="1:16" s="151" customFormat="1" ht="30" customHeight="1">
      <c r="A14" s="187"/>
      <c r="B14" s="188"/>
      <c r="C14" s="189"/>
      <c r="D14" s="189"/>
      <c r="E14" s="189"/>
      <c r="F14" s="190">
        <f>AVERAGE(F8,F10,F13)</f>
        <v>41.24</v>
      </c>
      <c r="G14" s="191">
        <f>AVERAGE(G8,G10,G13)</f>
        <v>41.654931289640594</v>
      </c>
      <c r="H14" s="191" t="s">
        <v>187</v>
      </c>
      <c r="I14" s="192">
        <f>AVERAGE(I8,I10,I13)</f>
        <v>0.41493128964059167</v>
      </c>
      <c r="J14" s="189"/>
      <c r="K14" s="189"/>
      <c r="L14" s="189"/>
      <c r="M14" s="193"/>
      <c r="N14" s="193"/>
    </row>
    <row r="15" spans="1:16" ht="27.75" customHeight="1">
      <c r="A15" s="194"/>
      <c r="B15" s="194"/>
      <c r="C15" s="194"/>
      <c r="D15" s="195"/>
      <c r="E15" s="196"/>
      <c r="F15" s="197">
        <f>AVERAGE(F9,F11,F12)</f>
        <v>41.09</v>
      </c>
      <c r="G15" s="198">
        <f>AVERAGE(G9,G11,G12)</f>
        <v>41.335977861319968</v>
      </c>
      <c r="H15" s="198" t="s">
        <v>188</v>
      </c>
      <c r="I15" s="199">
        <f>AVERAGE(I9,I11,I12)</f>
        <v>0.24597786131996693</v>
      </c>
      <c r="J15" s="196"/>
      <c r="K15" s="196"/>
      <c r="L15" s="196"/>
      <c r="M15" s="193"/>
      <c r="N15" s="193"/>
    </row>
    <row r="16" spans="1:16" ht="30" customHeight="1" thickBot="1">
      <c r="A16" s="200"/>
      <c r="B16" s="200"/>
      <c r="C16" s="200"/>
      <c r="D16" s="196"/>
      <c r="E16" s="196"/>
      <c r="F16" s="201">
        <f>AVERAGE(F8:F13)</f>
        <v>41.165000000000006</v>
      </c>
      <c r="G16" s="202">
        <f>AVERAGE(C19:H81)</f>
        <v>41.49516393442623</v>
      </c>
      <c r="H16" s="203"/>
      <c r="I16" s="204">
        <f>AVERAGE(I8:I13)</f>
        <v>0.33045457548027929</v>
      </c>
      <c r="J16" s="196"/>
      <c r="K16" s="196"/>
      <c r="L16" s="196"/>
      <c r="M16" s="200"/>
      <c r="N16" s="200"/>
    </row>
    <row r="18" spans="2:14" ht="15.75" thickBot="1">
      <c r="C18" s="205" t="str">
        <f>B8</f>
        <v>Гаврилюк Олег</v>
      </c>
      <c r="D18" s="205" t="str">
        <f>B9</f>
        <v>Бахмацкий Олег</v>
      </c>
      <c r="E18" s="205" t="str">
        <f>B10</f>
        <v>Гаврилюк Олег</v>
      </c>
      <c r="F18" s="205" t="str">
        <f>B11</f>
        <v>Бахмацкий Олег</v>
      </c>
      <c r="G18" s="205" t="str">
        <f>B12</f>
        <v>Бахмацкий Олег</v>
      </c>
      <c r="H18" s="205" t="str">
        <f>B13</f>
        <v>Гаврилюк Олег</v>
      </c>
      <c r="I18" s="206"/>
    </row>
    <row r="19" spans="2:14">
      <c r="B19" s="137">
        <v>1</v>
      </c>
      <c r="C19" s="207">
        <v>45.02</v>
      </c>
      <c r="D19" s="208">
        <v>41.69</v>
      </c>
      <c r="E19" s="208">
        <v>41.74</v>
      </c>
      <c r="F19" s="208">
        <v>41.66</v>
      </c>
      <c r="G19" s="208">
        <v>41.53</v>
      </c>
      <c r="H19" s="208">
        <v>42.43</v>
      </c>
      <c r="I19" s="209"/>
      <c r="J19" s="210"/>
      <c r="K19" s="211"/>
      <c r="M19" s="138"/>
      <c r="N19" s="138"/>
    </row>
    <row r="20" spans="2:14">
      <c r="B20" s="137">
        <v>2</v>
      </c>
      <c r="C20" s="212">
        <v>42.44</v>
      </c>
      <c r="D20" s="213">
        <v>41.53</v>
      </c>
      <c r="E20" s="213">
        <v>41.79</v>
      </c>
      <c r="F20" s="213">
        <v>41.43</v>
      </c>
      <c r="G20" s="213">
        <v>41.3</v>
      </c>
      <c r="H20" s="213">
        <v>41.63</v>
      </c>
      <c r="I20" s="211"/>
      <c r="J20" s="214"/>
      <c r="K20" s="211"/>
      <c r="M20" s="151"/>
      <c r="N20" s="151"/>
    </row>
    <row r="21" spans="2:14">
      <c r="B21" s="137">
        <v>3</v>
      </c>
      <c r="C21" s="212">
        <v>44.84</v>
      </c>
      <c r="D21" s="213">
        <v>41.46</v>
      </c>
      <c r="E21" s="213">
        <v>41.93</v>
      </c>
      <c r="F21" s="213">
        <v>41.27</v>
      </c>
      <c r="G21" s="213">
        <v>41.6</v>
      </c>
      <c r="H21" s="213">
        <v>41.83</v>
      </c>
      <c r="I21" s="211"/>
      <c r="J21" s="214"/>
      <c r="K21" s="211"/>
      <c r="M21" s="151"/>
      <c r="N21" s="151"/>
    </row>
    <row r="22" spans="2:14">
      <c r="B22" s="137">
        <v>4</v>
      </c>
      <c r="C22" s="212">
        <v>43.18</v>
      </c>
      <c r="D22" s="213">
        <v>41.28</v>
      </c>
      <c r="E22" s="213">
        <v>41.63</v>
      </c>
      <c r="F22" s="213">
        <v>41.57</v>
      </c>
      <c r="G22" s="213">
        <v>41.2</v>
      </c>
      <c r="H22" s="213">
        <v>41.87</v>
      </c>
      <c r="I22" s="211"/>
      <c r="J22" s="214"/>
      <c r="K22" s="211"/>
      <c r="M22" s="151"/>
      <c r="N22" s="151"/>
    </row>
    <row r="23" spans="2:14">
      <c r="B23" s="137">
        <v>5</v>
      </c>
      <c r="C23" s="212">
        <v>41.47</v>
      </c>
      <c r="D23" s="213">
        <v>41.32</v>
      </c>
      <c r="E23" s="213">
        <v>41.59</v>
      </c>
      <c r="F23" s="213">
        <v>41.65</v>
      </c>
      <c r="G23" s="213">
        <v>41.29</v>
      </c>
      <c r="H23" s="213">
        <v>41.73</v>
      </c>
      <c r="I23" s="211"/>
      <c r="J23" s="214"/>
      <c r="K23" s="211"/>
    </row>
    <row r="24" spans="2:14">
      <c r="B24" s="137">
        <v>6</v>
      </c>
      <c r="C24" s="212">
        <v>41.22</v>
      </c>
      <c r="D24" s="213">
        <v>41.38</v>
      </c>
      <c r="E24" s="213">
        <v>41.54</v>
      </c>
      <c r="F24" s="213">
        <v>41.48</v>
      </c>
      <c r="G24" s="213">
        <v>41.22</v>
      </c>
      <c r="H24" s="213">
        <v>42.04</v>
      </c>
      <c r="I24" s="211"/>
      <c r="J24" s="214"/>
      <c r="K24" s="211"/>
    </row>
    <row r="25" spans="2:14">
      <c r="B25" s="137">
        <v>7</v>
      </c>
      <c r="C25" s="212">
        <v>43.66</v>
      </c>
      <c r="D25" s="213">
        <v>41.34</v>
      </c>
      <c r="E25" s="213">
        <v>41.58</v>
      </c>
      <c r="F25" s="213">
        <v>41.58</v>
      </c>
      <c r="G25" s="213">
        <v>41.21</v>
      </c>
      <c r="H25" s="213">
        <v>41.77</v>
      </c>
      <c r="I25" s="211"/>
      <c r="J25" s="214"/>
      <c r="K25" s="211"/>
    </row>
    <row r="26" spans="2:14">
      <c r="B26" s="137">
        <v>8</v>
      </c>
      <c r="C26" s="212">
        <v>41.96</v>
      </c>
      <c r="D26" s="213">
        <v>41.37</v>
      </c>
      <c r="E26" s="213">
        <v>41.51</v>
      </c>
      <c r="F26" s="213">
        <v>41.38</v>
      </c>
      <c r="G26" s="213">
        <v>41.1</v>
      </c>
      <c r="H26" s="213">
        <v>41.91</v>
      </c>
      <c r="I26" s="211"/>
      <c r="J26" s="214"/>
      <c r="K26" s="211"/>
    </row>
    <row r="27" spans="2:14">
      <c r="B27" s="137">
        <v>9</v>
      </c>
      <c r="C27" s="215">
        <v>41.53</v>
      </c>
      <c r="D27" s="213">
        <v>41.44</v>
      </c>
      <c r="E27" s="213">
        <v>41.74</v>
      </c>
      <c r="F27" s="213">
        <v>41.28</v>
      </c>
      <c r="G27" s="213">
        <v>41.34</v>
      </c>
      <c r="H27" s="213">
        <v>41.77</v>
      </c>
      <c r="I27" s="211"/>
      <c r="J27" s="214"/>
      <c r="K27" s="211"/>
    </row>
    <row r="28" spans="2:14">
      <c r="B28" s="137">
        <v>10</v>
      </c>
      <c r="C28" s="212">
        <v>41.1</v>
      </c>
      <c r="D28" s="213">
        <v>41.43</v>
      </c>
      <c r="E28" s="213">
        <v>41.43</v>
      </c>
      <c r="F28" s="213">
        <v>41.26</v>
      </c>
      <c r="G28" s="213">
        <v>41.25</v>
      </c>
      <c r="H28" s="213">
        <v>41.77</v>
      </c>
      <c r="I28" s="211"/>
      <c r="J28" s="214"/>
      <c r="K28" s="211"/>
    </row>
    <row r="29" spans="2:14">
      <c r="B29" s="137">
        <v>11</v>
      </c>
      <c r="C29" s="212">
        <v>41.13</v>
      </c>
      <c r="D29" s="213">
        <v>41.35</v>
      </c>
      <c r="E29" s="213">
        <v>41.54</v>
      </c>
      <c r="F29" s="213">
        <v>41.38</v>
      </c>
      <c r="G29" s="213">
        <v>40.98</v>
      </c>
      <c r="H29" s="213">
        <v>41.85</v>
      </c>
      <c r="I29" s="211"/>
      <c r="J29" s="214"/>
      <c r="K29" s="211"/>
    </row>
    <row r="30" spans="2:14">
      <c r="B30" s="137">
        <v>12</v>
      </c>
      <c r="C30" s="212">
        <v>41</v>
      </c>
      <c r="D30" s="213">
        <v>41.28</v>
      </c>
      <c r="E30" s="213">
        <v>41.82</v>
      </c>
      <c r="F30" s="213">
        <v>41.63</v>
      </c>
      <c r="G30" s="213">
        <v>41.06</v>
      </c>
      <c r="H30" s="213">
        <v>41.85</v>
      </c>
      <c r="I30" s="211"/>
      <c r="J30" s="214"/>
      <c r="K30" s="211"/>
    </row>
    <row r="31" spans="2:14">
      <c r="B31" s="137">
        <v>13</v>
      </c>
      <c r="C31" s="212">
        <v>41.13</v>
      </c>
      <c r="D31" s="213">
        <v>41.23</v>
      </c>
      <c r="E31" s="213">
        <v>41.61</v>
      </c>
      <c r="F31" s="213">
        <v>41.55</v>
      </c>
      <c r="G31" s="213">
        <v>41.13</v>
      </c>
      <c r="H31" s="213">
        <v>42.67</v>
      </c>
      <c r="I31" s="211"/>
      <c r="J31" s="214"/>
      <c r="K31" s="216"/>
      <c r="L31" s="137"/>
    </row>
    <row r="32" spans="2:14">
      <c r="B32" s="137">
        <v>14</v>
      </c>
      <c r="C32" s="215">
        <v>41.1</v>
      </c>
      <c r="D32" s="213">
        <v>41.32</v>
      </c>
      <c r="E32" s="213">
        <v>41.52</v>
      </c>
      <c r="F32" s="213">
        <v>41.14</v>
      </c>
      <c r="G32" s="213">
        <v>41.06</v>
      </c>
      <c r="H32" s="213">
        <v>41.59</v>
      </c>
      <c r="I32" s="211"/>
      <c r="J32" s="214"/>
      <c r="K32" s="216"/>
      <c r="L32" s="137"/>
    </row>
    <row r="33" spans="2:12">
      <c r="B33" s="137">
        <v>15</v>
      </c>
      <c r="C33" s="212">
        <v>40.99</v>
      </c>
      <c r="D33" s="213">
        <v>41.28</v>
      </c>
      <c r="E33" s="213">
        <v>41.6</v>
      </c>
      <c r="F33" s="213">
        <v>41.34</v>
      </c>
      <c r="G33" s="213">
        <v>41.28</v>
      </c>
      <c r="H33" s="213">
        <v>41.55</v>
      </c>
      <c r="I33" s="211"/>
      <c r="J33" s="214"/>
      <c r="K33" s="216"/>
      <c r="L33" s="137"/>
    </row>
    <row r="34" spans="2:12">
      <c r="B34" s="137">
        <v>16</v>
      </c>
      <c r="C34" s="212">
        <v>41.08</v>
      </c>
      <c r="D34" s="217">
        <v>41.31</v>
      </c>
      <c r="E34" s="213">
        <v>42.69</v>
      </c>
      <c r="F34" s="213">
        <v>41.32</v>
      </c>
      <c r="G34" s="213">
        <v>41.12</v>
      </c>
      <c r="H34" s="213">
        <v>41.88</v>
      </c>
      <c r="I34" s="211"/>
      <c r="J34" s="214"/>
      <c r="K34" s="216"/>
      <c r="L34" s="137"/>
    </row>
    <row r="35" spans="2:12">
      <c r="B35" s="137">
        <v>17</v>
      </c>
      <c r="C35" s="212">
        <v>41.02</v>
      </c>
      <c r="D35" s="213">
        <v>41.58</v>
      </c>
      <c r="E35" s="213">
        <v>41.54</v>
      </c>
      <c r="F35" s="213">
        <v>41.34</v>
      </c>
      <c r="G35" s="213">
        <v>41.11</v>
      </c>
      <c r="H35" s="213">
        <v>41.89</v>
      </c>
      <c r="I35" s="211"/>
      <c r="J35" s="214"/>
      <c r="K35" s="216"/>
      <c r="L35" s="137"/>
    </row>
    <row r="36" spans="2:12">
      <c r="B36" s="137">
        <v>18</v>
      </c>
      <c r="C36" s="212">
        <v>40.950000000000003</v>
      </c>
      <c r="D36" s="213">
        <v>41.47</v>
      </c>
      <c r="E36" s="213">
        <v>41.73</v>
      </c>
      <c r="F36" s="213">
        <v>41.32</v>
      </c>
      <c r="G36" s="213">
        <v>41.02</v>
      </c>
      <c r="H36" s="213">
        <v>41.67</v>
      </c>
      <c r="I36" s="211"/>
      <c r="J36" s="214"/>
      <c r="K36" s="216"/>
      <c r="L36" s="137"/>
    </row>
    <row r="37" spans="2:12">
      <c r="B37" s="137">
        <v>19</v>
      </c>
      <c r="C37" s="212">
        <v>41.13</v>
      </c>
      <c r="D37" s="213">
        <v>41.38</v>
      </c>
      <c r="E37" s="213">
        <v>41.66</v>
      </c>
      <c r="F37" s="213">
        <v>41.61</v>
      </c>
      <c r="G37" s="213">
        <v>40.94</v>
      </c>
      <c r="H37" s="213">
        <v>41.74</v>
      </c>
      <c r="I37" s="211"/>
      <c r="J37" s="214"/>
      <c r="K37" s="216"/>
      <c r="L37" s="137"/>
    </row>
    <row r="38" spans="2:12">
      <c r="B38" s="137">
        <v>20</v>
      </c>
      <c r="C38" s="212">
        <v>41.05</v>
      </c>
      <c r="D38" s="213">
        <v>41.65</v>
      </c>
      <c r="E38" s="213">
        <v>41.65</v>
      </c>
      <c r="F38" s="213"/>
      <c r="G38" s="213">
        <v>40.98</v>
      </c>
      <c r="H38" s="213">
        <v>41.63</v>
      </c>
      <c r="I38" s="211"/>
      <c r="J38" s="214"/>
      <c r="K38" s="216"/>
      <c r="L38" s="137"/>
    </row>
    <row r="39" spans="2:12">
      <c r="B39" s="137">
        <v>21</v>
      </c>
      <c r="C39" s="212">
        <v>41.01</v>
      </c>
      <c r="D39" s="213"/>
      <c r="E39" s="213">
        <v>41.62</v>
      </c>
      <c r="F39" s="213"/>
      <c r="G39" s="213">
        <v>41.18</v>
      </c>
      <c r="H39" s="213">
        <v>41.76</v>
      </c>
      <c r="I39" s="211"/>
      <c r="J39" s="214"/>
      <c r="K39" s="216"/>
      <c r="L39" s="137"/>
    </row>
    <row r="40" spans="2:12">
      <c r="B40" s="137">
        <v>22</v>
      </c>
      <c r="C40" s="212">
        <v>40.93</v>
      </c>
      <c r="D40" s="213"/>
      <c r="E40" s="213">
        <v>41.71</v>
      </c>
      <c r="F40" s="213"/>
      <c r="G40" s="213">
        <v>41.17</v>
      </c>
      <c r="H40" s="213">
        <v>41.71</v>
      </c>
      <c r="I40" s="211"/>
      <c r="J40" s="214"/>
      <c r="K40" s="216"/>
      <c r="L40" s="137"/>
    </row>
    <row r="41" spans="2:12">
      <c r="B41" s="137">
        <v>23</v>
      </c>
      <c r="C41" s="212">
        <v>41.11</v>
      </c>
      <c r="D41" s="213"/>
      <c r="E41" s="213">
        <v>41.5</v>
      </c>
      <c r="F41" s="213"/>
      <c r="G41" s="213">
        <v>41.04</v>
      </c>
      <c r="H41" s="213">
        <v>41.73</v>
      </c>
      <c r="I41" s="211"/>
      <c r="J41" s="214"/>
      <c r="K41" s="216"/>
      <c r="L41" s="137"/>
    </row>
    <row r="42" spans="2:12">
      <c r="B42" s="137">
        <v>24</v>
      </c>
      <c r="C42" s="212">
        <v>41.28</v>
      </c>
      <c r="D42" s="213"/>
      <c r="E42" s="213">
        <v>41.31</v>
      </c>
      <c r="F42" s="213"/>
      <c r="G42" s="213">
        <v>41.2</v>
      </c>
      <c r="H42" s="213">
        <v>41.9</v>
      </c>
      <c r="I42" s="211"/>
      <c r="J42" s="214"/>
      <c r="K42" s="216"/>
      <c r="L42" s="137"/>
    </row>
    <row r="43" spans="2:12">
      <c r="B43" s="137">
        <v>25</v>
      </c>
      <c r="C43" s="212">
        <v>41.16</v>
      </c>
      <c r="D43" s="213"/>
      <c r="E43" s="213">
        <v>41.69</v>
      </c>
      <c r="F43" s="213"/>
      <c r="G43" s="213">
        <v>41.02</v>
      </c>
      <c r="H43" s="213">
        <v>41.69</v>
      </c>
      <c r="I43" s="211"/>
      <c r="J43" s="214"/>
      <c r="K43" s="216"/>
      <c r="L43" s="137"/>
    </row>
    <row r="44" spans="2:12">
      <c r="B44" s="137">
        <v>26</v>
      </c>
      <c r="C44" s="212">
        <v>41.11</v>
      </c>
      <c r="D44" s="213"/>
      <c r="E44" s="213">
        <v>41.37</v>
      </c>
      <c r="F44" s="213"/>
      <c r="G44" s="213">
        <v>40.9</v>
      </c>
      <c r="H44" s="213">
        <v>41.7</v>
      </c>
      <c r="I44" s="211"/>
      <c r="J44" s="214"/>
      <c r="K44" s="216"/>
      <c r="L44" s="137"/>
    </row>
    <row r="45" spans="2:12">
      <c r="B45" s="137">
        <v>27</v>
      </c>
      <c r="C45" s="212">
        <v>40.950000000000003</v>
      </c>
      <c r="D45" s="213"/>
      <c r="E45" s="213">
        <v>41.59</v>
      </c>
      <c r="F45" s="213"/>
      <c r="G45" s="213">
        <v>41.16</v>
      </c>
      <c r="H45" s="213">
        <v>41.63</v>
      </c>
      <c r="I45" s="211"/>
      <c r="J45" s="214"/>
      <c r="K45" s="216"/>
      <c r="L45" s="137"/>
    </row>
    <row r="46" spans="2:12">
      <c r="B46" s="137">
        <v>28</v>
      </c>
      <c r="C46" s="212">
        <v>41.01</v>
      </c>
      <c r="D46" s="213"/>
      <c r="E46" s="213">
        <v>41.49</v>
      </c>
      <c r="F46" s="213"/>
      <c r="G46" s="213">
        <v>41.11</v>
      </c>
      <c r="H46" s="213">
        <v>41.67</v>
      </c>
      <c r="I46" s="211"/>
      <c r="J46" s="214"/>
      <c r="K46" s="216"/>
      <c r="L46" s="137"/>
    </row>
    <row r="47" spans="2:12">
      <c r="B47" s="137">
        <v>29</v>
      </c>
      <c r="C47" s="212">
        <v>41.21</v>
      </c>
      <c r="D47" s="213"/>
      <c r="E47" s="213">
        <v>42.84</v>
      </c>
      <c r="F47" s="213"/>
      <c r="G47" s="213">
        <v>41.06</v>
      </c>
      <c r="H47" s="213">
        <v>41.79</v>
      </c>
      <c r="I47" s="211"/>
      <c r="J47" s="214"/>
      <c r="K47" s="216"/>
      <c r="L47" s="137"/>
    </row>
    <row r="48" spans="2:12">
      <c r="B48" s="137">
        <v>30</v>
      </c>
      <c r="C48" s="212">
        <v>41.06</v>
      </c>
      <c r="D48" s="213"/>
      <c r="E48" s="213">
        <v>42.09</v>
      </c>
      <c r="F48" s="213"/>
      <c r="G48" s="213">
        <v>41.35</v>
      </c>
      <c r="H48" s="213">
        <v>41.7</v>
      </c>
      <c r="I48" s="211"/>
      <c r="J48" s="214"/>
      <c r="K48" s="216"/>
      <c r="L48" s="137"/>
    </row>
    <row r="49" spans="2:12">
      <c r="B49" s="137">
        <v>31</v>
      </c>
      <c r="C49" s="212">
        <v>41.35</v>
      </c>
      <c r="D49" s="213"/>
      <c r="E49" s="213">
        <v>42.91</v>
      </c>
      <c r="F49" s="213"/>
      <c r="G49" s="213">
        <v>41.22</v>
      </c>
      <c r="H49" s="213">
        <v>41.54</v>
      </c>
      <c r="I49" s="211"/>
      <c r="J49" s="214"/>
      <c r="K49" s="216"/>
      <c r="L49" s="137"/>
    </row>
    <row r="50" spans="2:12">
      <c r="B50" s="137">
        <v>32</v>
      </c>
      <c r="C50" s="212">
        <v>41.13</v>
      </c>
      <c r="D50" s="213"/>
      <c r="E50" s="213">
        <v>41.52</v>
      </c>
      <c r="F50" s="213"/>
      <c r="G50" s="213">
        <v>41.07</v>
      </c>
      <c r="H50" s="213">
        <v>41.7</v>
      </c>
      <c r="I50" s="211"/>
      <c r="J50" s="214"/>
      <c r="K50" s="216"/>
      <c r="L50" s="137"/>
    </row>
    <row r="51" spans="2:12">
      <c r="B51" s="137">
        <v>33</v>
      </c>
      <c r="C51" s="212">
        <v>41.09</v>
      </c>
      <c r="D51" s="213"/>
      <c r="E51" s="213">
        <v>41.33</v>
      </c>
      <c r="F51" s="213"/>
      <c r="G51" s="213">
        <v>41.22</v>
      </c>
      <c r="H51" s="213">
        <v>41.51</v>
      </c>
      <c r="I51" s="211"/>
      <c r="J51" s="214"/>
      <c r="K51" s="216"/>
      <c r="L51" s="137"/>
    </row>
    <row r="52" spans="2:12">
      <c r="B52" s="137">
        <v>34</v>
      </c>
      <c r="C52" s="212">
        <v>40.92</v>
      </c>
      <c r="D52" s="213"/>
      <c r="E52" s="213">
        <v>41.51</v>
      </c>
      <c r="F52" s="213"/>
      <c r="G52" s="213">
        <v>41.98</v>
      </c>
      <c r="H52" s="213">
        <v>41.49</v>
      </c>
      <c r="I52" s="211"/>
      <c r="J52" s="214"/>
      <c r="K52" s="216"/>
      <c r="L52" s="137"/>
    </row>
    <row r="53" spans="2:12">
      <c r="B53" s="137">
        <v>35</v>
      </c>
      <c r="C53" s="212">
        <v>41.2</v>
      </c>
      <c r="D53" s="213"/>
      <c r="E53" s="213">
        <v>42.44</v>
      </c>
      <c r="F53" s="213"/>
      <c r="G53" s="213">
        <v>41.43</v>
      </c>
      <c r="H53" s="213">
        <v>41.71</v>
      </c>
      <c r="I53" s="211"/>
      <c r="J53" s="214"/>
      <c r="K53" s="216"/>
      <c r="L53" s="137"/>
    </row>
    <row r="54" spans="2:12">
      <c r="B54" s="137">
        <v>36</v>
      </c>
      <c r="C54" s="212">
        <v>41.05</v>
      </c>
      <c r="D54" s="213"/>
      <c r="E54" s="213">
        <v>42.62</v>
      </c>
      <c r="F54" s="213"/>
      <c r="G54" s="213">
        <v>41.01</v>
      </c>
      <c r="H54" s="213">
        <v>41.6</v>
      </c>
      <c r="I54" s="211"/>
      <c r="J54" s="214"/>
      <c r="K54" s="216"/>
      <c r="L54" s="137"/>
    </row>
    <row r="55" spans="2:12">
      <c r="B55" s="137">
        <v>37</v>
      </c>
      <c r="C55" s="212">
        <v>41.16</v>
      </c>
      <c r="D55" s="213"/>
      <c r="E55" s="213">
        <v>41.87</v>
      </c>
      <c r="F55" s="213"/>
      <c r="G55" s="213">
        <v>41.28</v>
      </c>
      <c r="H55" s="213">
        <v>41.63</v>
      </c>
      <c r="I55" s="211"/>
      <c r="J55" s="214"/>
      <c r="K55" s="216"/>
      <c r="L55" s="137"/>
    </row>
    <row r="56" spans="2:12">
      <c r="B56" s="137">
        <v>38</v>
      </c>
      <c r="C56" s="212">
        <v>41.16</v>
      </c>
      <c r="D56" s="213"/>
      <c r="E56" s="213">
        <v>41.66</v>
      </c>
      <c r="F56" s="213"/>
      <c r="G56" s="213">
        <v>41.05</v>
      </c>
      <c r="H56" s="213">
        <v>41.75</v>
      </c>
      <c r="I56" s="211"/>
      <c r="J56" s="214"/>
      <c r="K56" s="216"/>
      <c r="L56" s="137"/>
    </row>
    <row r="57" spans="2:12">
      <c r="B57" s="137">
        <v>39</v>
      </c>
      <c r="C57" s="212">
        <v>41.04</v>
      </c>
      <c r="D57" s="213"/>
      <c r="E57" s="213">
        <v>41.5</v>
      </c>
      <c r="F57" s="213"/>
      <c r="G57" s="213">
        <v>41.13</v>
      </c>
      <c r="H57" s="213">
        <v>41.77</v>
      </c>
      <c r="I57" s="211"/>
      <c r="J57" s="214"/>
      <c r="K57" s="216"/>
      <c r="L57" s="137"/>
    </row>
    <row r="58" spans="2:12">
      <c r="B58" s="137">
        <v>40</v>
      </c>
      <c r="C58" s="212">
        <v>41.06</v>
      </c>
      <c r="D58" s="213"/>
      <c r="E58" s="213">
        <v>41.9</v>
      </c>
      <c r="F58" s="213"/>
      <c r="G58" s="213">
        <v>41.01</v>
      </c>
      <c r="H58" s="213">
        <v>41.86</v>
      </c>
      <c r="I58" s="211"/>
      <c r="J58" s="214"/>
      <c r="K58" s="216"/>
      <c r="L58" s="137"/>
    </row>
    <row r="59" spans="2:12">
      <c r="B59" s="137">
        <v>41</v>
      </c>
      <c r="C59" s="212">
        <v>41.02</v>
      </c>
      <c r="D59" s="213"/>
      <c r="E59" s="213">
        <v>41.45</v>
      </c>
      <c r="F59" s="213"/>
      <c r="G59" s="213">
        <v>41.15</v>
      </c>
      <c r="H59" s="213">
        <v>41.67</v>
      </c>
      <c r="I59" s="211"/>
      <c r="J59" s="214"/>
      <c r="K59" s="216"/>
      <c r="L59" s="137"/>
    </row>
    <row r="60" spans="2:12">
      <c r="B60" s="137">
        <v>42</v>
      </c>
      <c r="C60" s="212">
        <v>41.18</v>
      </c>
      <c r="D60" s="213"/>
      <c r="E60" s="213">
        <v>41.62</v>
      </c>
      <c r="F60" s="213"/>
      <c r="G60" s="213">
        <v>41.12</v>
      </c>
      <c r="H60" s="213">
        <v>41.68</v>
      </c>
      <c r="I60" s="211"/>
      <c r="J60" s="214"/>
      <c r="K60" s="216"/>
      <c r="L60" s="137"/>
    </row>
    <row r="61" spans="2:12">
      <c r="B61" s="137">
        <v>43</v>
      </c>
      <c r="C61" s="212">
        <v>41.23</v>
      </c>
      <c r="D61" s="213"/>
      <c r="E61" s="213">
        <v>41.91</v>
      </c>
      <c r="F61" s="213"/>
      <c r="G61" s="213">
        <v>41.15</v>
      </c>
      <c r="H61" s="213">
        <v>41.52</v>
      </c>
      <c r="I61" s="211"/>
      <c r="J61" s="214"/>
      <c r="K61" s="216"/>
      <c r="L61" s="137"/>
    </row>
    <row r="62" spans="2:12">
      <c r="B62" s="137">
        <v>44</v>
      </c>
      <c r="C62" s="212">
        <v>43.07</v>
      </c>
      <c r="D62" s="213"/>
      <c r="E62" s="213"/>
      <c r="F62" s="213"/>
      <c r="G62" s="213">
        <v>41.12</v>
      </c>
      <c r="H62" s="213">
        <v>41.6</v>
      </c>
      <c r="I62" s="211"/>
      <c r="J62" s="214"/>
      <c r="K62" s="216"/>
      <c r="L62" s="137"/>
    </row>
    <row r="63" spans="2:12">
      <c r="B63" s="137">
        <v>45</v>
      </c>
      <c r="C63" s="212"/>
      <c r="D63" s="213"/>
      <c r="E63" s="213"/>
      <c r="F63" s="213"/>
      <c r="G63" s="213">
        <v>41.13</v>
      </c>
      <c r="H63" s="213">
        <v>41.56</v>
      </c>
      <c r="I63" s="211"/>
      <c r="J63" s="214"/>
      <c r="K63" s="216"/>
      <c r="L63" s="137"/>
    </row>
    <row r="64" spans="2:12">
      <c r="B64" s="137">
        <v>46</v>
      </c>
      <c r="C64" s="212"/>
      <c r="D64" s="213"/>
      <c r="E64" s="213"/>
      <c r="F64" s="213"/>
      <c r="G64" s="213">
        <v>41.14</v>
      </c>
      <c r="H64" s="213">
        <v>41.63</v>
      </c>
      <c r="I64" s="211"/>
      <c r="J64" s="214"/>
      <c r="K64" s="216"/>
      <c r="L64" s="137"/>
    </row>
    <row r="65" spans="2:12">
      <c r="B65" s="137">
        <v>47</v>
      </c>
      <c r="C65" s="212"/>
      <c r="D65" s="213"/>
      <c r="E65" s="213"/>
      <c r="F65" s="213"/>
      <c r="G65" s="213">
        <v>41.25</v>
      </c>
      <c r="H65" s="213">
        <v>41.53</v>
      </c>
      <c r="I65" s="211"/>
      <c r="J65" s="214"/>
      <c r="K65" s="216"/>
      <c r="L65" s="137"/>
    </row>
    <row r="66" spans="2:12">
      <c r="B66" s="137">
        <v>48</v>
      </c>
      <c r="C66" s="212"/>
      <c r="D66" s="213"/>
      <c r="E66" s="213"/>
      <c r="F66" s="213"/>
      <c r="G66" s="213">
        <v>41.21</v>
      </c>
      <c r="H66" s="213">
        <v>41.51</v>
      </c>
      <c r="I66" s="211"/>
      <c r="J66" s="214"/>
      <c r="K66" s="216"/>
      <c r="L66" s="137"/>
    </row>
    <row r="67" spans="2:12">
      <c r="B67" s="137">
        <v>49</v>
      </c>
      <c r="C67" s="212"/>
      <c r="D67" s="213"/>
      <c r="E67" s="213"/>
      <c r="F67" s="213"/>
      <c r="G67" s="213">
        <v>41</v>
      </c>
      <c r="H67" s="213">
        <v>41.62</v>
      </c>
      <c r="I67" s="211"/>
      <c r="J67" s="214"/>
      <c r="K67" s="216"/>
      <c r="L67" s="137"/>
    </row>
    <row r="68" spans="2:12">
      <c r="B68" s="137">
        <v>50</v>
      </c>
      <c r="C68" s="212"/>
      <c r="D68" s="213"/>
      <c r="E68" s="213"/>
      <c r="F68" s="213"/>
      <c r="G68" s="213">
        <v>41.05</v>
      </c>
      <c r="H68" s="213">
        <v>41.56</v>
      </c>
      <c r="I68" s="211"/>
      <c r="J68" s="214"/>
      <c r="K68" s="216"/>
      <c r="L68" s="137"/>
    </row>
    <row r="69" spans="2:12">
      <c r="B69" s="137">
        <v>51</v>
      </c>
      <c r="C69" s="212"/>
      <c r="D69" s="213"/>
      <c r="E69" s="213"/>
      <c r="F69" s="213"/>
      <c r="G69" s="213">
        <v>41.14</v>
      </c>
      <c r="H69" s="213">
        <v>41.55</v>
      </c>
      <c r="I69" s="211"/>
      <c r="J69" s="214"/>
      <c r="K69" s="216"/>
      <c r="L69" s="137"/>
    </row>
    <row r="70" spans="2:12">
      <c r="B70" s="137">
        <v>52</v>
      </c>
      <c r="C70" s="212"/>
      <c r="D70" s="213"/>
      <c r="E70" s="213"/>
      <c r="F70" s="213"/>
      <c r="G70" s="213">
        <v>41.67</v>
      </c>
      <c r="H70" s="213">
        <v>41.51</v>
      </c>
      <c r="I70" s="211"/>
      <c r="J70" s="214"/>
      <c r="K70" s="216"/>
      <c r="L70" s="137"/>
    </row>
    <row r="71" spans="2:12">
      <c r="B71" s="137">
        <v>53</v>
      </c>
      <c r="C71" s="212"/>
      <c r="D71" s="213"/>
      <c r="E71" s="213"/>
      <c r="F71" s="213"/>
      <c r="G71" s="213">
        <v>41.03</v>
      </c>
      <c r="H71" s="213">
        <v>41.57</v>
      </c>
      <c r="I71" s="211"/>
      <c r="J71" s="214"/>
      <c r="K71" s="216"/>
      <c r="L71" s="137"/>
    </row>
    <row r="72" spans="2:12">
      <c r="B72" s="137">
        <v>54</v>
      </c>
      <c r="C72" s="212"/>
      <c r="D72" s="213"/>
      <c r="E72" s="213"/>
      <c r="F72" s="213"/>
      <c r="G72" s="213">
        <v>40.98</v>
      </c>
      <c r="H72" s="213">
        <v>41.59</v>
      </c>
      <c r="I72" s="211"/>
      <c r="J72" s="214"/>
      <c r="K72" s="216"/>
      <c r="L72" s="137"/>
    </row>
    <row r="73" spans="2:12">
      <c r="B73" s="137">
        <v>55</v>
      </c>
      <c r="C73" s="212"/>
      <c r="D73" s="213"/>
      <c r="E73" s="213"/>
      <c r="F73" s="213"/>
      <c r="G73" s="213">
        <v>41.14</v>
      </c>
      <c r="H73" s="213">
        <v>41.89</v>
      </c>
      <c r="I73" s="211"/>
      <c r="J73" s="214"/>
      <c r="K73" s="216"/>
      <c r="L73" s="137"/>
    </row>
    <row r="74" spans="2:12">
      <c r="B74" s="137">
        <v>56</v>
      </c>
      <c r="C74" s="212"/>
      <c r="D74" s="213"/>
      <c r="E74" s="213"/>
      <c r="F74" s="213"/>
      <c r="G74" s="213">
        <v>42</v>
      </c>
      <c r="H74" s="213"/>
      <c r="I74" s="211"/>
      <c r="J74" s="214"/>
      <c r="K74" s="216"/>
      <c r="L74" s="137"/>
    </row>
    <row r="75" spans="2:12">
      <c r="B75" s="137">
        <v>57</v>
      </c>
      <c r="C75" s="218"/>
      <c r="D75" s="213"/>
      <c r="E75" s="213"/>
      <c r="F75" s="213"/>
      <c r="G75" s="213">
        <v>41</v>
      </c>
      <c r="H75" s="213"/>
      <c r="I75" s="211"/>
      <c r="J75" s="214"/>
      <c r="K75" s="216"/>
      <c r="L75" s="137"/>
    </row>
    <row r="76" spans="2:12">
      <c r="B76" s="137">
        <v>58</v>
      </c>
      <c r="C76" s="219"/>
      <c r="D76" s="211"/>
      <c r="E76" s="211"/>
      <c r="F76" s="211"/>
      <c r="G76" s="211">
        <v>40.950000000000003</v>
      </c>
      <c r="H76" s="211"/>
      <c r="I76" s="211"/>
      <c r="J76" s="214"/>
      <c r="K76" s="216"/>
      <c r="L76" s="137"/>
    </row>
    <row r="77" spans="2:12">
      <c r="B77" s="137">
        <v>59</v>
      </c>
      <c r="C77" s="219"/>
      <c r="D77" s="211"/>
      <c r="E77" s="211"/>
      <c r="F77" s="211"/>
      <c r="G77" s="211">
        <v>41.18</v>
      </c>
      <c r="H77" s="211"/>
      <c r="I77" s="211"/>
      <c r="J77" s="214"/>
      <c r="K77" s="211"/>
    </row>
    <row r="78" spans="2:12">
      <c r="B78" s="137">
        <v>60</v>
      </c>
      <c r="C78" s="219"/>
      <c r="D78" s="211"/>
      <c r="E78" s="211"/>
      <c r="F78" s="211"/>
      <c r="G78" s="211">
        <v>40.98</v>
      </c>
      <c r="H78" s="211"/>
      <c r="I78" s="211"/>
      <c r="J78" s="214"/>
      <c r="K78" s="211"/>
    </row>
    <row r="79" spans="2:12">
      <c r="B79" s="137">
        <v>61</v>
      </c>
      <c r="C79" s="219"/>
      <c r="D79" s="211"/>
      <c r="E79" s="211"/>
      <c r="F79" s="211"/>
      <c r="G79" s="211">
        <v>40.98</v>
      </c>
      <c r="H79" s="211"/>
      <c r="I79" s="211"/>
      <c r="J79" s="214"/>
      <c r="K79" s="211"/>
    </row>
    <row r="80" spans="2:12">
      <c r="B80" s="137">
        <v>62</v>
      </c>
      <c r="C80" s="219"/>
      <c r="D80" s="211"/>
      <c r="E80" s="211"/>
      <c r="F80" s="211"/>
      <c r="G80" s="211">
        <v>41.06</v>
      </c>
      <c r="H80" s="211"/>
      <c r="I80" s="211"/>
      <c r="J80" s="214"/>
      <c r="K80" s="211"/>
    </row>
    <row r="81" spans="2:11" ht="15.75" thickBot="1">
      <c r="B81" s="137">
        <v>63</v>
      </c>
      <c r="C81" s="220"/>
      <c r="D81" s="221"/>
      <c r="E81" s="221"/>
      <c r="F81" s="221"/>
      <c r="G81" s="221">
        <v>41.12</v>
      </c>
      <c r="H81" s="221"/>
      <c r="I81" s="221"/>
      <c r="J81" s="222"/>
      <c r="K81" s="211"/>
    </row>
    <row r="82" spans="2:11">
      <c r="B82" s="137">
        <v>64</v>
      </c>
    </row>
  </sheetData>
  <mergeCells count="10">
    <mergeCell ref="A2:L2"/>
    <mergeCell ref="A4:N4"/>
    <mergeCell ref="A6:A7"/>
    <mergeCell ref="B6:B7"/>
    <mergeCell ref="C6:C7"/>
    <mergeCell ref="D6:D7"/>
    <mergeCell ref="E6:E7"/>
    <mergeCell ref="F6:I6"/>
    <mergeCell ref="J6:J7"/>
    <mergeCell ref="K6:L6"/>
  </mergeCells>
  <pageMargins left="0.70866141732283472" right="0.51181102362204722" top="0.74803149606299213" bottom="0.74803149606299213" header="0.31496062992125984" footer="0.31496062992125984"/>
  <pageSetup paperSize="9" orientation="portrait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Общие результаты</vt:lpstr>
      <vt:lpstr>Регистрация</vt:lpstr>
      <vt:lpstr>Deus Racing team</vt:lpstr>
      <vt:lpstr>К44</vt:lpstr>
      <vt:lpstr>Hurricane racing team</vt:lpstr>
      <vt:lpstr>Kozak I razboiniki</vt:lpstr>
      <vt:lpstr>Ass Racing team</vt:lpstr>
      <vt:lpstr>NeFart</vt:lpstr>
      <vt:lpstr>NSF Kozaks</vt:lpstr>
      <vt:lpstr>NSJ</vt:lpstr>
      <vt:lpstr>Old and sexy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2019-04-20T07:17:50Z</cp:lastPrinted>
  <dcterms:created xsi:type="dcterms:W3CDTF">2006-09-16T00:00:00Z</dcterms:created>
  <dcterms:modified xsi:type="dcterms:W3CDTF">2019-05-19T23:14:55Z</dcterms:modified>
</cp:coreProperties>
</file>