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0115" windowHeight="9270" tabRatio="814" activeTab="1"/>
  </bookViews>
  <sheets>
    <sheet name="Регистрация" sheetId="24" r:id="rId1"/>
    <sheet name="Общие результаты" sheetId="1" r:id="rId2"/>
    <sheet name="ЛК на отрезках" sheetId="19" r:id="rId3"/>
    <sheet name="ЛК по картам" sheetId="18" r:id="rId4"/>
    <sheet name="Выбор картов" sheetId="22" r:id="rId5"/>
    <sheet name="Питы 2Fast4u" sheetId="9" r:id="rId6"/>
    <sheet name="Питы Лидер" sheetId="6" r:id="rId7"/>
    <sheet name="Питы СССР" sheetId="8" r:id="rId8"/>
    <sheet name="Питы City.com" sheetId="7" r:id="rId9"/>
    <sheet name="Питы MC karting" sheetId="10" r:id="rId10"/>
    <sheet name="Питы Kart racing" sheetId="11" r:id="rId11"/>
    <sheet name="Питы BOOM" sheetId="13" r:id="rId12"/>
    <sheet name="Питы Seat ST" sheetId="12" r:id="rId13"/>
    <sheet name="Вспомогательный" sheetId="23" r:id="rId14"/>
  </sheets>
  <definedNames>
    <definedName name="_xlnm._FilterDatabase" localSheetId="13" hidden="1">Вспомогательный!$B$3:$F$3</definedName>
    <definedName name="_xlnm._FilterDatabase" localSheetId="2" hidden="1">'ЛК на отрезках'!$B$5:$E$21</definedName>
    <definedName name="_xlnm._FilterDatabase" localSheetId="3" hidden="1">'ЛК по картам'!$B$5:$E$24</definedName>
  </definedNames>
  <calcPr calcId="125725"/>
</workbook>
</file>

<file path=xl/calcChain.xml><?xml version="1.0" encoding="utf-8"?>
<calcChain xmlns="http://schemas.openxmlformats.org/spreadsheetml/2006/main">
  <c r="B17" i="22"/>
  <c r="O33"/>
  <c r="O32"/>
  <c r="O31"/>
  <c r="O30"/>
  <c r="O29"/>
  <c r="O28"/>
  <c r="O27"/>
  <c r="O26"/>
  <c r="O25"/>
  <c r="O24"/>
  <c r="O23"/>
  <c r="O22"/>
  <c r="L33"/>
  <c r="L32"/>
  <c r="L31"/>
  <c r="L30"/>
  <c r="L29"/>
  <c r="L28"/>
  <c r="L27"/>
  <c r="L26"/>
  <c r="L25"/>
  <c r="L24"/>
  <c r="L23"/>
  <c r="L22"/>
  <c r="I33"/>
  <c r="I32"/>
  <c r="I31"/>
  <c r="I30"/>
  <c r="I29"/>
  <c r="I28"/>
  <c r="I27"/>
  <c r="I26"/>
  <c r="I25"/>
  <c r="I24"/>
  <c r="I23"/>
  <c r="I22"/>
  <c r="F33"/>
  <c r="F32"/>
  <c r="F31"/>
  <c r="F30"/>
  <c r="F29"/>
  <c r="F28"/>
  <c r="F27"/>
  <c r="F26"/>
  <c r="F25"/>
  <c r="F24"/>
  <c r="F23"/>
  <c r="F22"/>
  <c r="O16"/>
  <c r="O15"/>
  <c r="O14"/>
  <c r="O13"/>
  <c r="O12"/>
  <c r="O11"/>
  <c r="O10"/>
  <c r="O9"/>
  <c r="O8"/>
  <c r="O7"/>
  <c r="O6"/>
  <c r="O5"/>
  <c r="L17"/>
  <c r="L16"/>
  <c r="L15"/>
  <c r="L14"/>
  <c r="L13"/>
  <c r="L12"/>
  <c r="L11"/>
  <c r="L10"/>
  <c r="L9"/>
  <c r="L8"/>
  <c r="L7"/>
  <c r="L6"/>
  <c r="L5"/>
  <c r="I16"/>
  <c r="F16"/>
  <c r="I15"/>
  <c r="I14"/>
  <c r="I13"/>
  <c r="I12"/>
  <c r="I11"/>
  <c r="I10"/>
  <c r="I9"/>
  <c r="I8"/>
  <c r="I7"/>
  <c r="I6"/>
  <c r="I5"/>
  <c r="F15"/>
  <c r="F14"/>
  <c r="F13"/>
  <c r="F12"/>
  <c r="F11"/>
  <c r="F10"/>
  <c r="F9"/>
  <c r="F8"/>
  <c r="F7"/>
  <c r="F6"/>
  <c r="F5"/>
  <c r="K22" i="18" l="1"/>
  <c r="K19"/>
  <c r="K16"/>
  <c r="K13"/>
  <c r="K10"/>
  <c r="K7"/>
  <c r="E22"/>
  <c r="E19"/>
  <c r="E16"/>
  <c r="E13"/>
  <c r="E10"/>
  <c r="E7"/>
  <c r="G18" i="12"/>
  <c r="G17"/>
  <c r="G16"/>
  <c r="G15"/>
  <c r="G14"/>
  <c r="G13"/>
  <c r="G12"/>
  <c r="G11"/>
  <c r="G18" i="13"/>
  <c r="G17"/>
  <c r="G16"/>
  <c r="G15"/>
  <c r="G14"/>
  <c r="G13"/>
  <c r="G12"/>
  <c r="G11"/>
  <c r="G18" i="11"/>
  <c r="G17"/>
  <c r="G16"/>
  <c r="G15"/>
  <c r="G14"/>
  <c r="G13"/>
  <c r="G12"/>
  <c r="G11"/>
  <c r="G18" i="10"/>
  <c r="G17"/>
  <c r="G16"/>
  <c r="G15"/>
  <c r="G14"/>
  <c r="G13"/>
  <c r="G12"/>
  <c r="G18" i="7"/>
  <c r="G17"/>
  <c r="G16"/>
  <c r="G15"/>
  <c r="G14"/>
  <c r="G13"/>
  <c r="G12"/>
  <c r="G11"/>
  <c r="G15" i="8"/>
  <c r="F15"/>
  <c r="F16"/>
  <c r="G18" i="6"/>
  <c r="G17"/>
  <c r="G16"/>
  <c r="G15"/>
  <c r="G14"/>
  <c r="G13"/>
  <c r="G18" i="9"/>
  <c r="G17"/>
  <c r="G16"/>
  <c r="G15"/>
  <c r="G14"/>
  <c r="G13"/>
  <c r="G12"/>
  <c r="G11"/>
  <c r="G10"/>
  <c r="H6" i="1"/>
  <c r="O34" i="22" l="1"/>
  <c r="O18"/>
  <c r="F34"/>
  <c r="L34"/>
  <c r="I34"/>
  <c r="L18"/>
  <c r="I18"/>
  <c r="S9" s="1"/>
  <c r="T9" s="1"/>
  <c r="F18"/>
  <c r="S5" s="1"/>
  <c r="S19" l="1"/>
  <c r="T19" s="1"/>
  <c r="S11"/>
  <c r="T11" s="1"/>
  <c r="S17"/>
  <c r="T17" s="1"/>
  <c r="S13"/>
  <c r="T13" s="1"/>
  <c r="S15"/>
  <c r="T15" s="1"/>
  <c r="S7"/>
  <c r="T7" s="1"/>
  <c r="F18" i="13"/>
  <c r="F17"/>
  <c r="F9"/>
  <c r="G9" s="1"/>
  <c r="F10"/>
  <c r="G10" s="1"/>
  <c r="F11"/>
  <c r="F12"/>
  <c r="F13"/>
  <c r="F14"/>
  <c r="F15"/>
  <c r="F16"/>
  <c r="F8"/>
  <c r="G8" s="1"/>
  <c r="F7"/>
  <c r="G7" s="1"/>
  <c r="D19"/>
  <c r="F18" i="12"/>
  <c r="F9"/>
  <c r="G9" s="1"/>
  <c r="F10"/>
  <c r="G10" s="1"/>
  <c r="F11"/>
  <c r="F12"/>
  <c r="F13"/>
  <c r="F14"/>
  <c r="F15"/>
  <c r="F16"/>
  <c r="F17"/>
  <c r="F8"/>
  <c r="G8" s="1"/>
  <c r="F7"/>
  <c r="G7" s="1"/>
  <c r="D19"/>
  <c r="F18" i="11"/>
  <c r="F9"/>
  <c r="G9" s="1"/>
  <c r="F10"/>
  <c r="G10" s="1"/>
  <c r="F11"/>
  <c r="F12"/>
  <c r="F13"/>
  <c r="F14"/>
  <c r="F15"/>
  <c r="F16"/>
  <c r="F17"/>
  <c r="F8"/>
  <c r="G8" s="1"/>
  <c r="F7"/>
  <c r="G7" s="1"/>
  <c r="D19"/>
  <c r="F9" i="10"/>
  <c r="G9" s="1"/>
  <c r="F10"/>
  <c r="F11"/>
  <c r="G11" s="1"/>
  <c r="F12"/>
  <c r="F13"/>
  <c r="F14"/>
  <c r="F15"/>
  <c r="F16"/>
  <c r="F17"/>
  <c r="F18"/>
  <c r="F8"/>
  <c r="G8" s="1"/>
  <c r="G10" s="1"/>
  <c r="F7"/>
  <c r="G7" s="1"/>
  <c r="D19"/>
  <c r="F9" i="8"/>
  <c r="G9" s="1"/>
  <c r="F10"/>
  <c r="G10" s="1"/>
  <c r="F11"/>
  <c r="G11" s="1"/>
  <c r="F12"/>
  <c r="G12" s="1"/>
  <c r="F13"/>
  <c r="G13" s="1"/>
  <c r="F14"/>
  <c r="G14" s="1"/>
  <c r="G16"/>
  <c r="F17"/>
  <c r="G17" s="1"/>
  <c r="F18"/>
  <c r="G18" s="1"/>
  <c r="F19"/>
  <c r="G19" s="1"/>
  <c r="F8"/>
  <c r="G8" s="1"/>
  <c r="F7"/>
  <c r="G7" s="1"/>
  <c r="D19" i="9"/>
  <c r="F18"/>
  <c r="F17"/>
  <c r="F16"/>
  <c r="F15"/>
  <c r="F14"/>
  <c r="F13"/>
  <c r="F12"/>
  <c r="F11"/>
  <c r="F10"/>
  <c r="F9"/>
  <c r="G9" s="1"/>
  <c r="F8"/>
  <c r="G8" s="1"/>
  <c r="F7"/>
  <c r="G7" s="1"/>
  <c r="D20" i="8"/>
  <c r="F18" i="7"/>
  <c r="F17"/>
  <c r="F16"/>
  <c r="F15"/>
  <c r="F14"/>
  <c r="F13"/>
  <c r="F12"/>
  <c r="F11"/>
  <c r="F10"/>
  <c r="G10" s="1"/>
  <c r="F9"/>
  <c r="G9" s="1"/>
  <c r="F8"/>
  <c r="G8" s="1"/>
  <c r="F7"/>
  <c r="G7" s="1"/>
  <c r="D19"/>
  <c r="D19" i="6"/>
  <c r="F9"/>
  <c r="G9" s="1"/>
  <c r="F10"/>
  <c r="G10" s="1"/>
  <c r="F11"/>
  <c r="F12"/>
  <c r="F13"/>
  <c r="F14"/>
  <c r="F15"/>
  <c r="F16"/>
  <c r="F17"/>
  <c r="F18"/>
  <c r="F8"/>
  <c r="G8" s="1"/>
  <c r="F7"/>
  <c r="G7" s="1"/>
  <c r="G12" l="1"/>
  <c r="G11"/>
</calcChain>
</file>

<file path=xl/comments1.xml><?xml version="1.0" encoding="utf-8"?>
<comments xmlns="http://schemas.openxmlformats.org/spreadsheetml/2006/main">
  <authors>
    <author>Owner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10 сек за короткий финишный отрезок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15 сек на пит стопе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10 сек после финиша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5 сек на пит стопе</t>
        </r>
      </text>
    </comment>
  </commentList>
</comments>
</file>

<file path=xl/comments4.xml><?xml version="1.0" encoding="utf-8"?>
<comments xmlns="http://schemas.openxmlformats.org/spreadsheetml/2006/main">
  <authors>
    <author>Owner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5 сек на пит стопе</t>
        </r>
      </text>
    </comment>
  </commentList>
</comments>
</file>

<file path=xl/comments5.xml><?xml version="1.0" encoding="utf-8"?>
<comments xmlns="http://schemas.openxmlformats.org/spreadsheetml/2006/main">
  <authors>
    <author>Owner</author>
  </authors>
  <commentLis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штраф не начислен, поскольку с учетом отставания от лидера отрезок составил 20 кругов</t>
        </r>
      </text>
    </comment>
  </commentList>
</comments>
</file>

<file path=xl/comments6.xml><?xml version="1.0" encoding="utf-8"?>
<comments xmlns="http://schemas.openxmlformats.org/spreadsheetml/2006/main">
  <authors>
    <author>Owner</author>
  </authors>
  <commentLis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штраф не начислен, поскольку с учетом отставания от лидера длина отрезка более 20 кругов</t>
        </r>
      </text>
    </comment>
  </commentList>
</comments>
</file>

<file path=xl/comments7.xml><?xml version="1.0" encoding="utf-8"?>
<comments xmlns="http://schemas.openxmlformats.org/spreadsheetml/2006/main">
  <authors>
    <author>Owner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10 сек после финиша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15 сек на пит стопе</t>
        </r>
      </text>
    </comment>
  </commentList>
</comments>
</file>

<file path=xl/sharedStrings.xml><?xml version="1.0" encoding="utf-8"?>
<sst xmlns="http://schemas.openxmlformats.org/spreadsheetml/2006/main" count="796" uniqueCount="202">
  <si>
    <t>Команда</t>
  </si>
  <si>
    <t>Квала</t>
  </si>
  <si>
    <t>Место</t>
  </si>
  <si>
    <t>Время</t>
  </si>
  <si>
    <t>Гонка</t>
  </si>
  <si>
    <t>Круги</t>
  </si>
  <si>
    <t>Лучший круг</t>
  </si>
  <si>
    <t>На круге</t>
  </si>
  <si>
    <t>На карте</t>
  </si>
  <si>
    <t>CITY.COM</t>
  </si>
  <si>
    <t>2FAST4U</t>
  </si>
  <si>
    <t>СССР</t>
  </si>
  <si>
    <t>Лидер</t>
  </si>
  <si>
    <t>ЛИДЕР</t>
  </si>
  <si>
    <t>MC KARTING</t>
  </si>
  <si>
    <t>KART RACING TEAM</t>
  </si>
  <si>
    <t>SEAT SPORT TEAM</t>
  </si>
  <si>
    <t>Время/от лидера</t>
  </si>
  <si>
    <t>Карт</t>
  </si>
  <si>
    <t>№ в гонке</t>
  </si>
  <si>
    <t>1 круг</t>
  </si>
  <si>
    <t>Лучший круг в гонке</t>
  </si>
  <si>
    <t>Пилот</t>
  </si>
  <si>
    <t>№</t>
  </si>
  <si>
    <t>Вес</t>
  </si>
  <si>
    <t>Довес</t>
  </si>
  <si>
    <t>Новожилов Максим</t>
  </si>
  <si>
    <t>1-1</t>
  </si>
  <si>
    <t>-</t>
  </si>
  <si>
    <t>MC Karting</t>
  </si>
  <si>
    <t>Комышан Ярослав</t>
  </si>
  <si>
    <t>6-1</t>
  </si>
  <si>
    <t>1-2</t>
  </si>
  <si>
    <t>6-2</t>
  </si>
  <si>
    <t>1-3</t>
  </si>
  <si>
    <t>Саргсян Артем</t>
  </si>
  <si>
    <t>6-3</t>
  </si>
  <si>
    <t>+1</t>
  </si>
  <si>
    <t>1-4</t>
  </si>
  <si>
    <t>Шендрик Влад</t>
  </si>
  <si>
    <t>6-4</t>
  </si>
  <si>
    <t>+17</t>
  </si>
  <si>
    <t>City Com</t>
  </si>
  <si>
    <t>Хоперия Леван</t>
  </si>
  <si>
    <t>2-1</t>
  </si>
  <si>
    <t>2fast4u</t>
  </si>
  <si>
    <t>Танана Саша</t>
  </si>
  <si>
    <t>7-1</t>
  </si>
  <si>
    <t>+10</t>
  </si>
  <si>
    <t>Кравец Олег</t>
  </si>
  <si>
    <t>2-2</t>
  </si>
  <si>
    <t>+8</t>
  </si>
  <si>
    <t>Подолян Саша</t>
  </si>
  <si>
    <t>7-2</t>
  </si>
  <si>
    <t>Бахмацкий Олег</t>
  </si>
  <si>
    <t>2-3</t>
  </si>
  <si>
    <t>Бойко Коля</t>
  </si>
  <si>
    <t>7-3</t>
  </si>
  <si>
    <t>+11</t>
  </si>
  <si>
    <t>Токаренко Гена</t>
  </si>
  <si>
    <t>2-4</t>
  </si>
  <si>
    <t>Шевелев Валера</t>
  </si>
  <si>
    <t>7-4</t>
  </si>
  <si>
    <t>3-1</t>
  </si>
  <si>
    <t>8-1</t>
  </si>
  <si>
    <t>+5</t>
  </si>
  <si>
    <t>Соколан Артем</t>
  </si>
  <si>
    <t>3-2</t>
  </si>
  <si>
    <t>+7</t>
  </si>
  <si>
    <t>Сова Иван</t>
  </si>
  <si>
    <t>8-2</t>
  </si>
  <si>
    <t>Скобликов Влад</t>
  </si>
  <si>
    <t>3-3</t>
  </si>
  <si>
    <t>Vital</t>
  </si>
  <si>
    <t>8-3</t>
  </si>
  <si>
    <t>Голубченко Саша</t>
  </si>
  <si>
    <t>3-4</t>
  </si>
  <si>
    <t>8-4</t>
  </si>
  <si>
    <t>4-1</t>
  </si>
  <si>
    <t>Полупан Вова</t>
  </si>
  <si>
    <t>4-2</t>
  </si>
  <si>
    <t>Манило Денис</t>
  </si>
  <si>
    <t>4-3</t>
  </si>
  <si>
    <t>4-4</t>
  </si>
  <si>
    <t>+12</t>
  </si>
  <si>
    <t>5-1</t>
  </si>
  <si>
    <t>5-2</t>
  </si>
  <si>
    <t>5-3</t>
  </si>
  <si>
    <t>5-4</t>
  </si>
  <si>
    <t>Обяза-тельные</t>
  </si>
  <si>
    <t>Кол-во кругов на трассе</t>
  </si>
  <si>
    <t>отрезок</t>
  </si>
  <si>
    <t>всего у пилота</t>
  </si>
  <si>
    <t>Финиш</t>
  </si>
  <si>
    <t>Круг заезда на пит</t>
  </si>
  <si>
    <t>Карт №</t>
  </si>
  <si>
    <t>Гободи Курош</t>
  </si>
  <si>
    <t>Иванов Юра</t>
  </si>
  <si>
    <t>СРЕДНИЙ ЛУЧШИЙ КРУГ НА ОТРЕЗКЕ</t>
  </si>
  <si>
    <t>Таблица пит-стопов команды  ЛИДЕР</t>
  </si>
  <si>
    <t>Таблица пит-стопов команды  CITY.COM</t>
  </si>
  <si>
    <t>Таблица пит-стопов команды  2FAST4U</t>
  </si>
  <si>
    <t>Таблица пит-стопов команды  СССР</t>
  </si>
  <si>
    <t>Резанко Оля</t>
  </si>
  <si>
    <t>Таблица пит-стопов команды  MC KARTING</t>
  </si>
  <si>
    <t>Комышан Ярик</t>
  </si>
  <si>
    <t>Новожилов Макс</t>
  </si>
  <si>
    <t>6 кругов</t>
  </si>
  <si>
    <t>Таблица пит-стопов команды  KART RACING</t>
  </si>
  <si>
    <t>Таблица пит-стопов команды  SEAT SPORT TEAM</t>
  </si>
  <si>
    <t>Розенберг Дима</t>
  </si>
  <si>
    <t>Хомяк Ира</t>
  </si>
  <si>
    <t>Павлик Сергей</t>
  </si>
  <si>
    <t>Лучший круг у данного пилота за гонку</t>
  </si>
  <si>
    <t>Средний ЛК</t>
  </si>
  <si>
    <t>Лучшие круги по картам, топ 3</t>
  </si>
  <si>
    <t>City.com</t>
  </si>
  <si>
    <t>Kart racing</t>
  </si>
  <si>
    <t>Seat ST</t>
  </si>
  <si>
    <t>Лучший круг пилота в своей команде</t>
  </si>
  <si>
    <t>Лучшие круги в гонке на отрезках, топ 30</t>
  </si>
  <si>
    <t>Бейлин Дима</t>
  </si>
  <si>
    <t>Яценко Игорь</t>
  </si>
  <si>
    <t>Афичук Толик</t>
  </si>
  <si>
    <t>Регистрационная форма</t>
  </si>
  <si>
    <t>№ ком</t>
  </si>
  <si>
    <t>+18</t>
  </si>
  <si>
    <t>+9</t>
  </si>
  <si>
    <t>+6</t>
  </si>
  <si>
    <t>Kart Racing</t>
  </si>
  <si>
    <t>Неодим</t>
  </si>
  <si>
    <t>2Fast4U</t>
  </si>
  <si>
    <t>Потери</t>
  </si>
  <si>
    <t>Карты</t>
  </si>
  <si>
    <t>Отрезки</t>
  </si>
  <si>
    <t>Рейтинг картов</t>
  </si>
  <si>
    <t>Успешность стратегии команд в выборе картов (на основании среднего ЛК)</t>
  </si>
  <si>
    <t>BOOM</t>
  </si>
  <si>
    <t>6:00:13.49</t>
  </si>
  <si>
    <t>7 кругов</t>
  </si>
  <si>
    <t>РЕЗУЛЬТАТЫ 3-го этапа марафон-чемпионата "36 часов Жажды Скорости", 18-19.08.12</t>
  </si>
  <si>
    <t>Марафон-чемпионат "36 часов Жажды Скорости", 3-й этап</t>
  </si>
  <si>
    <t>поломка</t>
  </si>
  <si>
    <t>Звездный час Саши Голубченко - уверенно выходил из 41 сек на каждом из 3-х картов, включая №5</t>
  </si>
  <si>
    <t>Одна из двух команд на этапе, все пилоты которой вышли из 41 секунды</t>
  </si>
  <si>
    <t>Гонка явно не задалась, причем практически по всем параметрам - и стратегия, и скорость пилотов</t>
  </si>
  <si>
    <t>Одна из двух команд, все пилоты которой выехали из 41 сек., что впрочем не помогло им взойти на подиум.</t>
  </si>
  <si>
    <t>были не на высоте, в основном в первой половине дистанции.</t>
  </si>
  <si>
    <t>Примечательно, что пилот с лучшим временем круга (Макс Новожилов) проехал меньше всех кругов.</t>
  </si>
  <si>
    <t>Таблица пит-стопов команды  BOOM</t>
  </si>
  <si>
    <t>Бирюк Кирилл</t>
  </si>
  <si>
    <t>Омельченко Андрей</t>
  </si>
  <si>
    <t>Хавило Дима</t>
  </si>
  <si>
    <t>Онищенко Валик</t>
  </si>
  <si>
    <t>Волков Андрей</t>
  </si>
  <si>
    <t>Оказавшись быстрее на 8 сотых по среднему лучшему кргугу, чем Kart Racing, проиграли им 1 круг.</t>
  </si>
  <si>
    <t>Безусловно, у этой команды потенциал есть, а его неполную реализацию относим к дебюту.</t>
  </si>
  <si>
    <t>ЛК</t>
  </si>
  <si>
    <t>Кругов</t>
  </si>
  <si>
    <t>Попадание на них во многом определило исход борьбы за подиум.</t>
  </si>
  <si>
    <t>18 разных пилотов из всех 8 команд в топ 30 по лучшим кругам (на прошлых двух этапах - по 17).</t>
  </si>
  <si>
    <t>В топ 15 по 4 строчки оккупировали пилоты из MC Karting и 2Fast4U, 3 строчки - у СССР.</t>
  </si>
  <si>
    <t>21 пилот из всех 8 команд показали как минимум одно из 3-х лучших времен на каком-либо из картов!</t>
  </si>
  <si>
    <t xml:space="preserve">На этой гонке, как и на прошлом этапе, карты можно было разделить на 3 группы: </t>
  </si>
  <si>
    <t>1. Быстрейшие (№13, 10, 7 и 1, разброс между ними - лишь 0,05 сек.)</t>
  </si>
  <si>
    <t>2. Вторая группа, состоящая из 2-х подгрупп:</t>
  </si>
  <si>
    <t xml:space="preserve">     - уверенные середняки (№6, 14, 3 и 2, разброс между ними - 0,1 сек.), отстающие от быстрейших на 0,3 сек.</t>
  </si>
  <si>
    <r>
      <rPr>
        <b/>
        <sz val="14"/>
        <color theme="1"/>
        <rFont val="Calibri"/>
        <family val="2"/>
        <charset val="204"/>
        <scheme val="minor"/>
      </rPr>
      <t xml:space="preserve">В целом, исходя из статистики, разброс времени между лучшим и худшим картами составил 0,7 сек. </t>
    </r>
    <r>
      <rPr>
        <sz val="14"/>
        <color theme="1"/>
        <rFont val="Calibri"/>
        <family val="2"/>
        <charset val="204"/>
        <scheme val="minor"/>
      </rPr>
      <t>С одной</t>
    </r>
  </si>
  <si>
    <t>стороны, это на 0,1 сек меньше, чем на втором этапе. С другой стороны, именно на 3-м этапе как ни на одном из</t>
  </si>
  <si>
    <t xml:space="preserve">предыдущих, выделялись карты быстрейшей группы. Некоторые карты, вероятно, немного недооценены </t>
  </si>
  <si>
    <t xml:space="preserve">Лучшие круги на 3-х из 12 картов у 2Fast4U, СССР и City.com, еще на 2-х у MC karting, </t>
  </si>
  <si>
    <t>причем у 2Fast4U - это 3 разных пилота, а у City.com - все 3 раза Олег Кравец.</t>
  </si>
  <si>
    <t>Топ 13 лучших кругов показаны всего на 4 картах (№13,7, 10 и 1).</t>
  </si>
  <si>
    <t xml:space="preserve">После первых двух отрезков пилоты больше не ехали на самых быстрых картах, тем не менее, заняли </t>
  </si>
  <si>
    <t>второе место по успешности стратегии (см. лист "Выбор картов")</t>
  </si>
  <si>
    <t>Лучшие в стратегии на этапе - 2 Fast4U. Они оказались на голову выше конкурентов, выиграв за счет этого компонента около 30 секунд</t>
  </si>
  <si>
    <t>Разброс в успешности стратегии у City.com, Лидера, СССР и MC Karting - всего лишь около 10 секунд. Итоговые отрывы этих команд</t>
  </si>
  <si>
    <t xml:space="preserve">между собой обусловлены другими гоночными составляющими. Так, у City.com причина на поверхности - провальный 2-й пит стоп, </t>
  </si>
  <si>
    <t>Остальные 3 команды - BOOM, Seat ST, Kart racing - сильно проигрывают лидирующей пятерке. Только за счет стратегии выбора картов</t>
  </si>
  <si>
    <t>Результат</t>
  </si>
  <si>
    <t>Потери от лидера</t>
  </si>
  <si>
    <t>Мес-то</t>
  </si>
  <si>
    <t>Всего, сек</t>
  </si>
  <si>
    <t>Среднее</t>
  </si>
  <si>
    <t>где ребята в очереди потеряли 35 секунд (почти 1 круг), сев при этом на посредственный карт №5</t>
  </si>
  <si>
    <t>Kart racing могли бы отыграть у победителей почти 2,5 круга (!).</t>
  </si>
  <si>
    <t>MC Kart</t>
  </si>
  <si>
    <t>Seat</t>
  </si>
  <si>
    <t>+4</t>
  </si>
  <si>
    <t>Z-5</t>
  </si>
  <si>
    <t>+13</t>
  </si>
  <si>
    <t>+16</t>
  </si>
  <si>
    <t>Онищенко Валентин</t>
  </si>
  <si>
    <t>3-5</t>
  </si>
  <si>
    <t>CCCP</t>
  </si>
  <si>
    <t>Ёрик</t>
  </si>
  <si>
    <t>у каждого из остальных 4 главных фаворитов чемпионата. На картах быстрейшей группы (№13, 10, 1 и 7) они провели 300 кругов</t>
  </si>
  <si>
    <t xml:space="preserve"> против около 200 у всех главных конкурентов, т.е. в 1,5 раза больше. </t>
  </si>
  <si>
    <t>Правда, увлекшись стратегией, упустили счет общего количества кругов, из-за чего едва не потеряли победу на этапе.</t>
  </si>
  <si>
    <t>3. Условно слабые (№9 и 21, разброс между ними - 0,03 сек.), отстающие от уверенных середняков где-то на 0,3 сек.</t>
  </si>
  <si>
    <t xml:space="preserve">     - тянущиеся середняки (№5 и 4), отставшие от быстрейших на 0,5 сек.</t>
  </si>
  <si>
    <t>(№6, 14 и особенно №9 и 21), так как самые быстрые в этой гонке пилоты на них не ехали.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</si>
</sst>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color rgb="FFFF0000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strike/>
      <sz val="13"/>
      <color indexed="8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3"/>
      <color rgb="FFFF0000"/>
      <name val="Calibri"/>
      <family val="2"/>
      <charset val="204"/>
      <scheme val="minor"/>
    </font>
    <font>
      <b/>
      <sz val="20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u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0" fillId="0" borderId="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/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64" fontId="26" fillId="0" borderId="18" xfId="0" applyNumberFormat="1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164" fontId="28" fillId="0" borderId="2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0" borderId="0" xfId="0" applyFont="1"/>
    <xf numFmtId="0" fontId="26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64" fontId="29" fillId="0" borderId="2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2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2" fontId="0" fillId="0" borderId="6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2" fillId="0" borderId="1" xfId="0" applyFont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6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64" fontId="33" fillId="0" borderId="23" xfId="0" applyNumberFormat="1" applyFont="1" applyBorder="1" applyAlignment="1">
      <alignment horizont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64" fontId="26" fillId="0" borderId="25" xfId="0" applyNumberFormat="1" applyFont="1" applyBorder="1" applyAlignment="1">
      <alignment horizontal="center"/>
    </xf>
    <xf numFmtId="164" fontId="26" fillId="6" borderId="7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11" fillId="0" borderId="42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164" fontId="26" fillId="0" borderId="1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8" fillId="0" borderId="2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164" fontId="26" fillId="0" borderId="10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0" fontId="26" fillId="0" borderId="52" xfId="0" applyFont="1" applyBorder="1" applyAlignment="1">
      <alignment horizontal="center"/>
    </xf>
    <xf numFmtId="2" fontId="26" fillId="0" borderId="23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wrapText="1"/>
    </xf>
    <xf numFmtId="49" fontId="0" fillId="0" borderId="0" xfId="0" applyNumberFormat="1"/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4" fillId="0" borderId="24" xfId="0" applyFont="1" applyFill="1" applyBorder="1" applyAlignment="1">
      <alignment horizontal="center" vertical="center" textRotation="90"/>
    </xf>
    <xf numFmtId="0" fontId="24" fillId="0" borderId="42" xfId="0" applyFont="1" applyFill="1" applyBorder="1" applyAlignment="1">
      <alignment horizontal="center" vertical="center" textRotation="90"/>
    </xf>
    <xf numFmtId="0" fontId="24" fillId="0" borderId="25" xfId="0" applyFont="1" applyFill="1" applyBorder="1" applyAlignment="1">
      <alignment horizontal="center" vertical="center" textRotation="90"/>
    </xf>
    <xf numFmtId="0" fontId="21" fillId="0" borderId="2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textRotation="90"/>
    </xf>
    <xf numFmtId="0" fontId="24" fillId="0" borderId="7" xfId="0" applyFont="1" applyFill="1" applyBorder="1" applyAlignment="1">
      <alignment horizontal="center" vertical="center" textRotation="90"/>
    </xf>
    <xf numFmtId="0" fontId="24" fillId="0" borderId="9" xfId="0" applyFont="1" applyFill="1" applyBorder="1" applyAlignment="1">
      <alignment horizontal="center" vertical="center" textRotation="90"/>
    </xf>
    <xf numFmtId="0" fontId="24" fillId="0" borderId="18" xfId="0" applyFont="1" applyFill="1" applyBorder="1" applyAlignment="1">
      <alignment horizontal="center" vertical="center" textRotation="90"/>
    </xf>
    <xf numFmtId="0" fontId="24" fillId="0" borderId="33" xfId="0" applyFont="1" applyFill="1" applyBorder="1" applyAlignment="1">
      <alignment horizontal="center" vertical="center" textRotation="90"/>
    </xf>
    <xf numFmtId="0" fontId="8" fillId="0" borderId="5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6" xfId="0" applyFont="1" applyBorder="1" applyAlignment="1"/>
    <xf numFmtId="0" fontId="3" fillId="0" borderId="8" xfId="0" applyFont="1" applyBorder="1" applyAlignment="1"/>
    <xf numFmtId="0" fontId="3" fillId="0" borderId="16" xfId="0" applyFont="1" applyBorder="1" applyAlignment="1"/>
    <xf numFmtId="0" fontId="24" fillId="0" borderId="8" xfId="0" applyFont="1" applyBorder="1" applyAlignment="1"/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29" fillId="0" borderId="7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66"/>
      <color rgb="FFFF9933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workbookViewId="0">
      <selection activeCell="C29" sqref="C29"/>
    </sheetView>
  </sheetViews>
  <sheetFormatPr defaultRowHeight="15"/>
  <cols>
    <col min="1" max="1" width="9" customWidth="1"/>
    <col min="2" max="2" width="10.7109375" customWidth="1"/>
    <col min="3" max="3" width="32.5703125" customWidth="1"/>
    <col min="4" max="4" width="8.42578125" customWidth="1"/>
    <col min="5" max="6" width="11.28515625" customWidth="1"/>
    <col min="7" max="7" width="3.85546875" customWidth="1"/>
    <col min="9" max="9" width="10.42578125" customWidth="1"/>
    <col min="10" max="10" width="31.140625" customWidth="1"/>
    <col min="12" max="12" width="9.85546875" customWidth="1"/>
  </cols>
  <sheetData>
    <row r="1" spans="1:13" ht="26.25">
      <c r="A1" s="202" t="s">
        <v>141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5.25" customHeight="1"/>
    <row r="3" spans="1:13" ht="21.75" customHeight="1">
      <c r="A3" s="279" t="s">
        <v>124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5.75" customHeight="1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s="22" customFormat="1" ht="20.25" customHeight="1">
      <c r="A5" s="275" t="s">
        <v>125</v>
      </c>
      <c r="B5" s="303" t="s">
        <v>0</v>
      </c>
      <c r="C5" s="301" t="s">
        <v>22</v>
      </c>
      <c r="D5" s="233" t="s">
        <v>23</v>
      </c>
      <c r="E5" s="233" t="s">
        <v>24</v>
      </c>
      <c r="F5" s="314" t="s">
        <v>25</v>
      </c>
      <c r="G5" s="181"/>
      <c r="H5" s="177" t="s">
        <v>125</v>
      </c>
      <c r="I5" s="294" t="s">
        <v>0</v>
      </c>
      <c r="J5" s="292" t="s">
        <v>22</v>
      </c>
      <c r="K5" s="179" t="s">
        <v>23</v>
      </c>
      <c r="L5" s="179" t="s">
        <v>24</v>
      </c>
      <c r="M5" s="276" t="s">
        <v>25</v>
      </c>
    </row>
    <row r="6" spans="1:13" s="22" customFormat="1" ht="24" customHeight="1" thickBot="1">
      <c r="A6" s="277"/>
      <c r="B6" s="304"/>
      <c r="C6" s="302"/>
      <c r="D6" s="234"/>
      <c r="E6" s="234"/>
      <c r="F6" s="315"/>
      <c r="G6" s="182"/>
      <c r="H6" s="178"/>
      <c r="I6" s="295"/>
      <c r="J6" s="293"/>
      <c r="K6" s="180"/>
      <c r="L6" s="180"/>
      <c r="M6" s="278"/>
    </row>
    <row r="7" spans="1:13" s="2" customFormat="1" ht="20.100000000000001" customHeight="1">
      <c r="A7" s="283">
        <v>1</v>
      </c>
      <c r="B7" s="280" t="s">
        <v>45</v>
      </c>
      <c r="C7" s="305" t="s">
        <v>52</v>
      </c>
      <c r="D7" s="92" t="s">
        <v>27</v>
      </c>
      <c r="E7" s="321">
        <v>75</v>
      </c>
      <c r="F7" s="316" t="s">
        <v>65</v>
      </c>
      <c r="G7" s="182"/>
      <c r="H7" s="286">
        <v>5</v>
      </c>
      <c r="I7" s="296" t="s">
        <v>129</v>
      </c>
      <c r="J7" s="305" t="s">
        <v>26</v>
      </c>
      <c r="K7" s="92" t="s">
        <v>85</v>
      </c>
      <c r="L7" s="321">
        <v>85</v>
      </c>
      <c r="M7" s="316" t="s">
        <v>28</v>
      </c>
    </row>
    <row r="8" spans="1:13" s="2" customFormat="1" ht="20.100000000000001" customHeight="1">
      <c r="A8" s="284"/>
      <c r="B8" s="281"/>
      <c r="C8" s="306" t="s">
        <v>46</v>
      </c>
      <c r="D8" s="93" t="s">
        <v>32</v>
      </c>
      <c r="E8" s="322">
        <v>71</v>
      </c>
      <c r="F8" s="317" t="s">
        <v>127</v>
      </c>
      <c r="G8" s="182"/>
      <c r="H8" s="287"/>
      <c r="I8" s="297"/>
      <c r="J8" s="306" t="s">
        <v>123</v>
      </c>
      <c r="K8" s="93" t="s">
        <v>86</v>
      </c>
      <c r="L8" s="322">
        <v>80</v>
      </c>
      <c r="M8" s="317" t="s">
        <v>28</v>
      </c>
    </row>
    <row r="9" spans="1:13" s="2" customFormat="1" ht="20.100000000000001" customHeight="1">
      <c r="A9" s="284"/>
      <c r="B9" s="281"/>
      <c r="C9" s="306" t="s">
        <v>56</v>
      </c>
      <c r="D9" s="93" t="s">
        <v>34</v>
      </c>
      <c r="E9" s="322">
        <v>73</v>
      </c>
      <c r="F9" s="317" t="s">
        <v>68</v>
      </c>
      <c r="G9" s="182"/>
      <c r="H9" s="287"/>
      <c r="I9" s="297"/>
      <c r="J9" s="306" t="s">
        <v>122</v>
      </c>
      <c r="K9" s="93" t="s">
        <v>87</v>
      </c>
      <c r="L9" s="322">
        <v>87</v>
      </c>
      <c r="M9" s="317" t="s">
        <v>28</v>
      </c>
    </row>
    <row r="10" spans="1:13" s="2" customFormat="1" ht="20.100000000000001" customHeight="1">
      <c r="A10" s="284"/>
      <c r="B10" s="281"/>
      <c r="C10" s="306" t="s">
        <v>61</v>
      </c>
      <c r="D10" s="93" t="s">
        <v>38</v>
      </c>
      <c r="E10" s="322">
        <v>80</v>
      </c>
      <c r="F10" s="317" t="s">
        <v>28</v>
      </c>
      <c r="G10" s="182"/>
      <c r="H10" s="287"/>
      <c r="I10" s="297"/>
      <c r="J10" s="306" t="s">
        <v>69</v>
      </c>
      <c r="K10" s="93" t="s">
        <v>88</v>
      </c>
      <c r="L10" s="322">
        <v>87</v>
      </c>
      <c r="M10" s="317" t="s">
        <v>28</v>
      </c>
    </row>
    <row r="11" spans="1:13" s="2" customFormat="1" ht="20.100000000000001" customHeight="1" thickBot="1">
      <c r="A11" s="285"/>
      <c r="B11" s="282"/>
      <c r="C11" s="307"/>
      <c r="D11" s="94"/>
      <c r="E11" s="323"/>
      <c r="F11" s="318"/>
      <c r="G11" s="182"/>
      <c r="H11" s="288"/>
      <c r="I11" s="298"/>
      <c r="J11" s="307"/>
      <c r="K11" s="94"/>
      <c r="L11" s="323"/>
      <c r="M11" s="318"/>
    </row>
    <row r="12" spans="1:13" s="2" customFormat="1" ht="20.100000000000001" customHeight="1">
      <c r="A12" s="283">
        <v>2</v>
      </c>
      <c r="B12" s="280" t="s">
        <v>186</v>
      </c>
      <c r="C12" s="308" t="s">
        <v>39</v>
      </c>
      <c r="D12" s="291" t="s">
        <v>44</v>
      </c>
      <c r="E12" s="324">
        <v>63</v>
      </c>
      <c r="F12" s="319" t="s">
        <v>41</v>
      </c>
      <c r="G12" s="182"/>
      <c r="H12" s="289">
        <v>6</v>
      </c>
      <c r="I12" s="299" t="s">
        <v>187</v>
      </c>
      <c r="J12" s="308" t="s">
        <v>130</v>
      </c>
      <c r="K12" s="291" t="s">
        <v>31</v>
      </c>
      <c r="L12" s="324">
        <v>76</v>
      </c>
      <c r="M12" s="319" t="s">
        <v>188</v>
      </c>
    </row>
    <row r="13" spans="1:13" s="2" customFormat="1" ht="20.100000000000001" customHeight="1">
      <c r="A13" s="284"/>
      <c r="B13" s="281"/>
      <c r="C13" s="306" t="s">
        <v>30</v>
      </c>
      <c r="D13" s="93" t="s">
        <v>50</v>
      </c>
      <c r="E13" s="322">
        <v>85</v>
      </c>
      <c r="F13" s="317" t="s">
        <v>28</v>
      </c>
      <c r="G13" s="182"/>
      <c r="H13" s="287"/>
      <c r="I13" s="297"/>
      <c r="J13" s="306" t="s">
        <v>111</v>
      </c>
      <c r="K13" s="93" t="s">
        <v>33</v>
      </c>
      <c r="L13" s="327" t="s">
        <v>28</v>
      </c>
      <c r="M13" s="317" t="s">
        <v>28</v>
      </c>
    </row>
    <row r="14" spans="1:13" s="2" customFormat="1" ht="20.100000000000001" customHeight="1">
      <c r="A14" s="284"/>
      <c r="B14" s="281"/>
      <c r="C14" s="306" t="s">
        <v>35</v>
      </c>
      <c r="D14" s="93" t="s">
        <v>55</v>
      </c>
      <c r="E14" s="322">
        <v>80</v>
      </c>
      <c r="F14" s="317" t="s">
        <v>28</v>
      </c>
      <c r="G14" s="182"/>
      <c r="H14" s="287"/>
      <c r="I14" s="297"/>
      <c r="J14" s="306" t="s">
        <v>112</v>
      </c>
      <c r="K14" s="93" t="s">
        <v>36</v>
      </c>
      <c r="L14" s="322">
        <v>85</v>
      </c>
      <c r="M14" s="317" t="s">
        <v>28</v>
      </c>
    </row>
    <row r="15" spans="1:13" s="2" customFormat="1" ht="20.100000000000001" customHeight="1">
      <c r="A15" s="284"/>
      <c r="B15" s="281"/>
      <c r="C15" s="306" t="s">
        <v>121</v>
      </c>
      <c r="D15" s="93" t="s">
        <v>60</v>
      </c>
      <c r="E15" s="322">
        <v>61</v>
      </c>
      <c r="F15" s="317" t="s">
        <v>126</v>
      </c>
      <c r="G15" s="182"/>
      <c r="H15" s="287"/>
      <c r="I15" s="297"/>
      <c r="J15" s="306" t="s">
        <v>73</v>
      </c>
      <c r="K15" s="93" t="s">
        <v>40</v>
      </c>
      <c r="L15" s="322">
        <v>81</v>
      </c>
      <c r="M15" s="317" t="s">
        <v>28</v>
      </c>
    </row>
    <row r="16" spans="1:13" s="2" customFormat="1" ht="20.100000000000001" customHeight="1" thickBot="1">
      <c r="A16" s="285"/>
      <c r="B16" s="282"/>
      <c r="C16" s="309"/>
      <c r="D16" s="95"/>
      <c r="E16" s="325"/>
      <c r="F16" s="320"/>
      <c r="G16" s="182"/>
      <c r="H16" s="290"/>
      <c r="I16" s="300"/>
      <c r="J16" s="309"/>
      <c r="K16" s="95"/>
      <c r="L16" s="325"/>
      <c r="M16" s="320"/>
    </row>
    <row r="17" spans="1:13" s="2" customFormat="1" ht="20.100000000000001" customHeight="1">
      <c r="A17" s="283">
        <v>3</v>
      </c>
      <c r="B17" s="280" t="s">
        <v>137</v>
      </c>
      <c r="C17" s="305" t="s">
        <v>189</v>
      </c>
      <c r="D17" s="92" t="s">
        <v>63</v>
      </c>
      <c r="E17" s="321">
        <v>68</v>
      </c>
      <c r="F17" s="316" t="s">
        <v>84</v>
      </c>
      <c r="G17" s="182"/>
      <c r="H17" s="286">
        <v>7</v>
      </c>
      <c r="I17" s="296" t="s">
        <v>42</v>
      </c>
      <c r="J17" s="305" t="s">
        <v>43</v>
      </c>
      <c r="K17" s="92" t="s">
        <v>47</v>
      </c>
      <c r="L17" s="321">
        <v>91</v>
      </c>
      <c r="M17" s="316" t="s">
        <v>28</v>
      </c>
    </row>
    <row r="18" spans="1:13" s="2" customFormat="1" ht="20.100000000000001" customHeight="1">
      <c r="A18" s="284"/>
      <c r="B18" s="281"/>
      <c r="C18" s="310" t="s">
        <v>151</v>
      </c>
      <c r="D18" s="93" t="s">
        <v>67</v>
      </c>
      <c r="E18" s="322">
        <v>67</v>
      </c>
      <c r="F18" s="317" t="s">
        <v>190</v>
      </c>
      <c r="G18" s="182"/>
      <c r="H18" s="287"/>
      <c r="I18" s="297"/>
      <c r="J18" s="310" t="s">
        <v>49</v>
      </c>
      <c r="K18" s="93" t="s">
        <v>53</v>
      </c>
      <c r="L18" s="322">
        <v>72</v>
      </c>
      <c r="M18" s="317" t="s">
        <v>51</v>
      </c>
    </row>
    <row r="19" spans="1:13" s="2" customFormat="1" ht="20.100000000000001" customHeight="1">
      <c r="A19" s="284"/>
      <c r="B19" s="281"/>
      <c r="C19" s="310" t="s">
        <v>152</v>
      </c>
      <c r="D19" s="93" t="s">
        <v>72</v>
      </c>
      <c r="E19" s="322">
        <v>64</v>
      </c>
      <c r="F19" s="317" t="s">
        <v>191</v>
      </c>
      <c r="G19" s="182"/>
      <c r="H19" s="287"/>
      <c r="I19" s="297"/>
      <c r="J19" s="310" t="s">
        <v>54</v>
      </c>
      <c r="K19" s="93" t="s">
        <v>57</v>
      </c>
      <c r="L19" s="322">
        <v>80</v>
      </c>
      <c r="M19" s="317" t="s">
        <v>28</v>
      </c>
    </row>
    <row r="20" spans="1:13" s="2" customFormat="1" ht="20.100000000000001" customHeight="1">
      <c r="A20" s="284"/>
      <c r="B20" s="281"/>
      <c r="C20" s="310" t="s">
        <v>150</v>
      </c>
      <c r="D20" s="93" t="s">
        <v>76</v>
      </c>
      <c r="E20" s="322">
        <v>69</v>
      </c>
      <c r="F20" s="317" t="s">
        <v>58</v>
      </c>
      <c r="G20" s="182"/>
      <c r="H20" s="287"/>
      <c r="I20" s="297"/>
      <c r="J20" s="310" t="s">
        <v>59</v>
      </c>
      <c r="K20" s="93" t="s">
        <v>62</v>
      </c>
      <c r="L20" s="322">
        <v>85</v>
      </c>
      <c r="M20" s="317" t="s">
        <v>28</v>
      </c>
    </row>
    <row r="21" spans="1:13" s="2" customFormat="1" ht="20.100000000000001" customHeight="1" thickBot="1">
      <c r="A21" s="285"/>
      <c r="B21" s="282"/>
      <c r="C21" s="311" t="s">
        <v>192</v>
      </c>
      <c r="D21" s="94" t="s">
        <v>193</v>
      </c>
      <c r="E21" s="323">
        <v>79</v>
      </c>
      <c r="F21" s="318" t="s">
        <v>37</v>
      </c>
      <c r="G21" s="182"/>
      <c r="H21" s="288"/>
      <c r="I21" s="298"/>
      <c r="J21" s="311"/>
      <c r="K21" s="94"/>
      <c r="L21" s="323"/>
      <c r="M21" s="318"/>
    </row>
    <row r="22" spans="1:13" s="2" customFormat="1" ht="20.100000000000001" customHeight="1">
      <c r="A22" s="284">
        <v>4</v>
      </c>
      <c r="B22" s="281" t="s">
        <v>194</v>
      </c>
      <c r="C22" s="312" t="s">
        <v>103</v>
      </c>
      <c r="D22" s="291" t="s">
        <v>78</v>
      </c>
      <c r="E22" s="326" t="s">
        <v>28</v>
      </c>
      <c r="F22" s="319" t="s">
        <v>28</v>
      </c>
      <c r="G22" s="182"/>
      <c r="H22" s="289">
        <v>8</v>
      </c>
      <c r="I22" s="299" t="s">
        <v>12</v>
      </c>
      <c r="J22" s="312" t="s">
        <v>81</v>
      </c>
      <c r="K22" s="291" t="s">
        <v>64</v>
      </c>
      <c r="L22" s="324">
        <v>81</v>
      </c>
      <c r="M22" s="319" t="s">
        <v>28</v>
      </c>
    </row>
    <row r="23" spans="1:13" s="2" customFormat="1" ht="20.100000000000001" customHeight="1">
      <c r="A23" s="284"/>
      <c r="B23" s="281"/>
      <c r="C23" s="310" t="s">
        <v>66</v>
      </c>
      <c r="D23" s="93" t="s">
        <v>80</v>
      </c>
      <c r="E23" s="322">
        <v>72</v>
      </c>
      <c r="F23" s="317" t="s">
        <v>51</v>
      </c>
      <c r="G23" s="182"/>
      <c r="H23" s="287"/>
      <c r="I23" s="297"/>
      <c r="J23" s="310" t="s">
        <v>79</v>
      </c>
      <c r="K23" s="93" t="s">
        <v>70</v>
      </c>
      <c r="L23" s="322">
        <v>70</v>
      </c>
      <c r="M23" s="317" t="s">
        <v>48</v>
      </c>
    </row>
    <row r="24" spans="1:13" s="2" customFormat="1" ht="20.100000000000001" customHeight="1">
      <c r="A24" s="284"/>
      <c r="B24" s="281"/>
      <c r="C24" s="310" t="s">
        <v>71</v>
      </c>
      <c r="D24" s="93" t="s">
        <v>82</v>
      </c>
      <c r="E24" s="322">
        <v>82</v>
      </c>
      <c r="F24" s="317" t="s">
        <v>28</v>
      </c>
      <c r="G24" s="182"/>
      <c r="H24" s="287"/>
      <c r="I24" s="297"/>
      <c r="J24" s="310" t="s">
        <v>96</v>
      </c>
      <c r="K24" s="93" t="s">
        <v>74</v>
      </c>
      <c r="L24" s="322">
        <v>84</v>
      </c>
      <c r="M24" s="317" t="s">
        <v>28</v>
      </c>
    </row>
    <row r="25" spans="1:13" s="2" customFormat="1" ht="20.100000000000001" customHeight="1">
      <c r="A25" s="284"/>
      <c r="B25" s="281"/>
      <c r="C25" s="310" t="s">
        <v>75</v>
      </c>
      <c r="D25" s="93" t="s">
        <v>83</v>
      </c>
      <c r="E25" s="322">
        <v>80</v>
      </c>
      <c r="F25" s="317" t="s">
        <v>28</v>
      </c>
      <c r="G25" s="182"/>
      <c r="H25" s="287"/>
      <c r="I25" s="297"/>
      <c r="J25" s="310" t="s">
        <v>195</v>
      </c>
      <c r="K25" s="93" t="s">
        <v>77</v>
      </c>
      <c r="L25" s="322">
        <v>74</v>
      </c>
      <c r="M25" s="317" t="s">
        <v>128</v>
      </c>
    </row>
    <row r="26" spans="1:13" s="2" customFormat="1" ht="20.100000000000001" customHeight="1" thickBot="1">
      <c r="A26" s="285"/>
      <c r="B26" s="282"/>
      <c r="C26" s="313"/>
      <c r="D26" s="94"/>
      <c r="E26" s="323"/>
      <c r="F26" s="318"/>
      <c r="G26" s="273"/>
      <c r="H26" s="288"/>
      <c r="I26" s="298"/>
      <c r="J26" s="313"/>
      <c r="K26" s="94"/>
      <c r="L26" s="323"/>
      <c r="M26" s="318"/>
    </row>
    <row r="27" spans="1:13">
      <c r="M27" s="274"/>
    </row>
  </sheetData>
  <mergeCells count="31">
    <mergeCell ref="A22:A26"/>
    <mergeCell ref="B22:B26"/>
    <mergeCell ref="H22:H26"/>
    <mergeCell ref="I22:I26"/>
    <mergeCell ref="A12:A16"/>
    <mergeCell ref="B12:B16"/>
    <mergeCell ref="H12:H16"/>
    <mergeCell ref="I12:I16"/>
    <mergeCell ref="A17:A21"/>
    <mergeCell ref="B17:B21"/>
    <mergeCell ref="H17:H21"/>
    <mergeCell ref="I17:I21"/>
    <mergeCell ref="I5:I6"/>
    <mergeCell ref="J5:J6"/>
    <mergeCell ref="K5:K6"/>
    <mergeCell ref="L5:L6"/>
    <mergeCell ref="M5:M6"/>
    <mergeCell ref="A7:A11"/>
    <mergeCell ref="B7:B11"/>
    <mergeCell ref="H7:H11"/>
    <mergeCell ref="I7:I11"/>
    <mergeCell ref="A1:M1"/>
    <mergeCell ref="A3:M3"/>
    <mergeCell ref="A5:A6"/>
    <mergeCell ref="B5:B6"/>
    <mergeCell ref="C5:C6"/>
    <mergeCell ref="D5:D6"/>
    <mergeCell ref="E5:E6"/>
    <mergeCell ref="F5:F6"/>
    <mergeCell ref="G5:G26"/>
    <mergeCell ref="H5:H6"/>
  </mergeCells>
  <pageMargins left="0.31496062992125984" right="0.31496062992125984" top="0.15748031496062992" bottom="0.11811023622047245" header="0.31496062992125984" footer="0.31496062992125984"/>
  <pageSetup paperSize="9" scale="84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19" sqref="E19:G19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31" t="s">
        <v>141</v>
      </c>
      <c r="B1" s="231"/>
      <c r="C1" s="231"/>
      <c r="D1" s="231"/>
      <c r="E1" s="231"/>
      <c r="F1" s="231"/>
      <c r="G1" s="231"/>
    </row>
    <row r="2" spans="1:7" ht="7.5" customHeight="1"/>
    <row r="3" spans="1:7" ht="18.75">
      <c r="A3" s="232" t="s">
        <v>104</v>
      </c>
      <c r="B3" s="232"/>
      <c r="C3" s="232"/>
      <c r="D3" s="232"/>
      <c r="E3" s="232"/>
      <c r="F3" s="232"/>
      <c r="G3" s="232"/>
    </row>
    <row r="4" spans="1:7" ht="7.5" customHeight="1" thickBot="1"/>
    <row r="5" spans="1:7" s="22" customFormat="1" ht="20.25" customHeight="1">
      <c r="A5" s="214" t="s">
        <v>89</v>
      </c>
      <c r="B5" s="196" t="s">
        <v>22</v>
      </c>
      <c r="C5" s="233" t="s">
        <v>94</v>
      </c>
      <c r="D5" s="233" t="s">
        <v>6</v>
      </c>
      <c r="E5" s="233" t="s">
        <v>95</v>
      </c>
      <c r="F5" s="179" t="s">
        <v>90</v>
      </c>
      <c r="G5" s="235"/>
    </row>
    <row r="6" spans="1:7" s="22" customFormat="1" ht="27.75" customHeight="1" thickBot="1">
      <c r="A6" s="215"/>
      <c r="B6" s="216"/>
      <c r="C6" s="234"/>
      <c r="D6" s="234"/>
      <c r="E6" s="234"/>
      <c r="F6" s="40" t="s">
        <v>91</v>
      </c>
      <c r="G6" s="41" t="s">
        <v>92</v>
      </c>
    </row>
    <row r="7" spans="1:7" s="28" customFormat="1" ht="30" customHeight="1">
      <c r="A7" s="25">
        <v>1</v>
      </c>
      <c r="B7" s="19" t="s">
        <v>39</v>
      </c>
      <c r="C7" s="26">
        <v>47</v>
      </c>
      <c r="D7" s="47">
        <v>40.99</v>
      </c>
      <c r="E7" s="26">
        <v>2</v>
      </c>
      <c r="F7" s="26">
        <f>C7</f>
        <v>47</v>
      </c>
      <c r="G7" s="27">
        <f>F7</f>
        <v>47</v>
      </c>
    </row>
    <row r="8" spans="1:7" s="28" customFormat="1" ht="30" customHeight="1">
      <c r="A8" s="29">
        <v>2</v>
      </c>
      <c r="B8" s="20" t="s">
        <v>105</v>
      </c>
      <c r="C8" s="30">
        <v>67</v>
      </c>
      <c r="D8" s="46">
        <v>41.81</v>
      </c>
      <c r="E8" s="30">
        <v>6</v>
      </c>
      <c r="F8" s="30">
        <f>C8-C7</f>
        <v>20</v>
      </c>
      <c r="G8" s="31">
        <f>F8</f>
        <v>20</v>
      </c>
    </row>
    <row r="9" spans="1:7" s="28" customFormat="1" ht="30" customHeight="1">
      <c r="A9" s="29">
        <v>3</v>
      </c>
      <c r="B9" s="20" t="s">
        <v>35</v>
      </c>
      <c r="C9" s="30">
        <v>124</v>
      </c>
      <c r="D9" s="52">
        <v>41.3</v>
      </c>
      <c r="E9" s="30">
        <v>2</v>
      </c>
      <c r="F9" s="30">
        <f t="shared" ref="F9:F18" si="0">C9-C8</f>
        <v>57</v>
      </c>
      <c r="G9" s="31">
        <f>F9</f>
        <v>57</v>
      </c>
    </row>
    <row r="10" spans="1:7" s="28" customFormat="1" ht="30" customHeight="1">
      <c r="A10" s="29">
        <v>4</v>
      </c>
      <c r="B10" s="20" t="s">
        <v>105</v>
      </c>
      <c r="C10" s="30">
        <v>146</v>
      </c>
      <c r="D10" s="46">
        <v>41.59</v>
      </c>
      <c r="E10" s="30">
        <v>3</v>
      </c>
      <c r="F10" s="30">
        <f t="shared" si="0"/>
        <v>22</v>
      </c>
      <c r="G10" s="31">
        <f>F10+G8</f>
        <v>42</v>
      </c>
    </row>
    <row r="11" spans="1:7" s="28" customFormat="1" ht="30" customHeight="1">
      <c r="A11" s="29">
        <v>5</v>
      </c>
      <c r="B11" s="20" t="s">
        <v>121</v>
      </c>
      <c r="C11" s="30">
        <v>226</v>
      </c>
      <c r="D11" s="46">
        <v>40.659999999999997</v>
      </c>
      <c r="E11" s="30">
        <v>7</v>
      </c>
      <c r="F11" s="30">
        <f t="shared" si="0"/>
        <v>80</v>
      </c>
      <c r="G11" s="49">
        <f>F11</f>
        <v>80</v>
      </c>
    </row>
    <row r="12" spans="1:7" s="28" customFormat="1" ht="30" customHeight="1">
      <c r="A12" s="29">
        <v>6</v>
      </c>
      <c r="B12" s="20" t="s">
        <v>105</v>
      </c>
      <c r="C12" s="30">
        <v>284</v>
      </c>
      <c r="D12" s="51">
        <v>41.35</v>
      </c>
      <c r="E12" s="30">
        <v>21</v>
      </c>
      <c r="F12" s="30">
        <f t="shared" si="0"/>
        <v>58</v>
      </c>
      <c r="G12" s="50">
        <f>F12+G10</f>
        <v>100</v>
      </c>
    </row>
    <row r="13" spans="1:7" s="28" customFormat="1" ht="30" customHeight="1">
      <c r="A13" s="29">
        <v>7</v>
      </c>
      <c r="B13" s="20" t="s">
        <v>35</v>
      </c>
      <c r="C13" s="30">
        <v>303</v>
      </c>
      <c r="D13" s="48">
        <v>40.92</v>
      </c>
      <c r="E13" s="30">
        <v>14</v>
      </c>
      <c r="F13" s="30">
        <f t="shared" si="0"/>
        <v>19</v>
      </c>
      <c r="G13" s="31">
        <f>F13+G9</f>
        <v>76</v>
      </c>
    </row>
    <row r="14" spans="1:7" s="28" customFormat="1" ht="30" customHeight="1">
      <c r="A14" s="29">
        <v>8</v>
      </c>
      <c r="B14" s="20" t="s">
        <v>39</v>
      </c>
      <c r="C14" s="30">
        <v>369</v>
      </c>
      <c r="D14" s="46">
        <v>40.43</v>
      </c>
      <c r="E14" s="30">
        <v>10</v>
      </c>
      <c r="F14" s="30">
        <f t="shared" si="0"/>
        <v>66</v>
      </c>
      <c r="G14" s="31">
        <f>F14+G7</f>
        <v>113</v>
      </c>
    </row>
    <row r="15" spans="1:7" s="28" customFormat="1" ht="30" customHeight="1">
      <c r="A15" s="29">
        <v>9</v>
      </c>
      <c r="B15" s="20" t="s">
        <v>121</v>
      </c>
      <c r="C15" s="30">
        <v>391</v>
      </c>
      <c r="D15" s="52">
        <v>41.2</v>
      </c>
      <c r="E15" s="30">
        <v>2</v>
      </c>
      <c r="F15" s="30">
        <f t="shared" si="0"/>
        <v>22</v>
      </c>
      <c r="G15" s="49">
        <f>F15+G11</f>
        <v>102</v>
      </c>
    </row>
    <row r="16" spans="1:7" s="28" customFormat="1" ht="30" customHeight="1">
      <c r="A16" s="29">
        <v>10</v>
      </c>
      <c r="B16" s="20" t="s">
        <v>39</v>
      </c>
      <c r="C16" s="30">
        <v>428</v>
      </c>
      <c r="D16" s="38">
        <v>40.409999999999997</v>
      </c>
      <c r="E16" s="30">
        <v>13</v>
      </c>
      <c r="F16" s="30">
        <f t="shared" si="0"/>
        <v>37</v>
      </c>
      <c r="G16" s="44">
        <f>F16+G14</f>
        <v>150</v>
      </c>
    </row>
    <row r="17" spans="1:7" s="28" customFormat="1" ht="30" customHeight="1">
      <c r="A17" s="29">
        <v>11</v>
      </c>
      <c r="B17" s="20" t="s">
        <v>35</v>
      </c>
      <c r="C17" s="30">
        <v>477</v>
      </c>
      <c r="D17" s="52">
        <v>40.94</v>
      </c>
      <c r="E17" s="30">
        <v>3</v>
      </c>
      <c r="F17" s="30">
        <f t="shared" si="0"/>
        <v>49</v>
      </c>
      <c r="G17" s="34">
        <f>F17+G13</f>
        <v>125</v>
      </c>
    </row>
    <row r="18" spans="1:7" s="28" customFormat="1" ht="30" customHeight="1" thickBot="1">
      <c r="A18" s="35" t="s">
        <v>93</v>
      </c>
      <c r="B18" s="21" t="s">
        <v>121</v>
      </c>
      <c r="C18" s="36">
        <v>499</v>
      </c>
      <c r="D18" s="56">
        <v>40.58</v>
      </c>
      <c r="E18" s="36">
        <v>1</v>
      </c>
      <c r="F18" s="36">
        <f t="shared" si="0"/>
        <v>22</v>
      </c>
      <c r="G18" s="91">
        <f>F18+G15</f>
        <v>124</v>
      </c>
    </row>
    <row r="19" spans="1:7" s="28" customFormat="1" ht="30" customHeight="1" thickBot="1">
      <c r="A19" s="227" t="s">
        <v>98</v>
      </c>
      <c r="B19" s="228"/>
      <c r="C19" s="229"/>
      <c r="D19" s="42">
        <f>AVERAGE(D7:D18)</f>
        <v>41.014999999999993</v>
      </c>
      <c r="E19" s="241"/>
      <c r="F19" s="230"/>
      <c r="G19" s="230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>
      <selection activeCell="E19" sqref="E19:G19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31" t="s">
        <v>141</v>
      </c>
      <c r="B1" s="231"/>
      <c r="C1" s="231"/>
      <c r="D1" s="231"/>
      <c r="E1" s="231"/>
      <c r="F1" s="231"/>
      <c r="G1" s="231"/>
    </row>
    <row r="2" spans="1:7" ht="7.5" customHeight="1"/>
    <row r="3" spans="1:7" ht="18.75">
      <c r="A3" s="232" t="s">
        <v>108</v>
      </c>
      <c r="B3" s="232"/>
      <c r="C3" s="232"/>
      <c r="D3" s="232"/>
      <c r="E3" s="232"/>
      <c r="F3" s="232"/>
      <c r="G3" s="232"/>
    </row>
    <row r="4" spans="1:7" ht="7.5" customHeight="1" thickBot="1"/>
    <row r="5" spans="1:7" s="22" customFormat="1" ht="20.25" customHeight="1">
      <c r="A5" s="214" t="s">
        <v>89</v>
      </c>
      <c r="B5" s="196" t="s">
        <v>22</v>
      </c>
      <c r="C5" s="233" t="s">
        <v>94</v>
      </c>
      <c r="D5" s="233" t="s">
        <v>6</v>
      </c>
      <c r="E5" s="233" t="s">
        <v>95</v>
      </c>
      <c r="F5" s="179" t="s">
        <v>90</v>
      </c>
      <c r="G5" s="235"/>
    </row>
    <row r="6" spans="1:7" s="22" customFormat="1" ht="27.75" customHeight="1" thickBot="1">
      <c r="A6" s="215"/>
      <c r="B6" s="216"/>
      <c r="C6" s="234"/>
      <c r="D6" s="234"/>
      <c r="E6" s="234"/>
      <c r="F6" s="40" t="s">
        <v>91</v>
      </c>
      <c r="G6" s="41" t="s">
        <v>92</v>
      </c>
    </row>
    <row r="7" spans="1:7" s="28" customFormat="1" ht="30" customHeight="1">
      <c r="A7" s="25">
        <v>1</v>
      </c>
      <c r="B7" s="19" t="s">
        <v>69</v>
      </c>
      <c r="C7" s="26">
        <v>21</v>
      </c>
      <c r="D7" s="153">
        <v>42.09</v>
      </c>
      <c r="E7" s="26">
        <v>6</v>
      </c>
      <c r="F7" s="26">
        <f>C7</f>
        <v>21</v>
      </c>
      <c r="G7" s="27">
        <f>F7</f>
        <v>21</v>
      </c>
    </row>
    <row r="8" spans="1:7" s="28" customFormat="1" ht="30" customHeight="1">
      <c r="A8" s="29">
        <v>2</v>
      </c>
      <c r="B8" s="20" t="s">
        <v>106</v>
      </c>
      <c r="C8" s="30">
        <v>45</v>
      </c>
      <c r="D8" s="52">
        <v>41.89</v>
      </c>
      <c r="E8" s="30">
        <v>9</v>
      </c>
      <c r="F8" s="30">
        <f>C8-C7</f>
        <v>24</v>
      </c>
      <c r="G8" s="31">
        <f>F8</f>
        <v>24</v>
      </c>
    </row>
    <row r="9" spans="1:7" s="28" customFormat="1" ht="30" customHeight="1">
      <c r="A9" s="29">
        <v>3</v>
      </c>
      <c r="B9" s="20" t="s">
        <v>123</v>
      </c>
      <c r="C9" s="30">
        <v>67</v>
      </c>
      <c r="D9" s="46">
        <v>41.81</v>
      </c>
      <c r="E9" s="30">
        <v>3</v>
      </c>
      <c r="F9" s="30">
        <f t="shared" ref="F9:F17" si="0">C9-C8</f>
        <v>22</v>
      </c>
      <c r="G9" s="31">
        <f>F9</f>
        <v>22</v>
      </c>
    </row>
    <row r="10" spans="1:7" s="28" customFormat="1" ht="30" customHeight="1">
      <c r="A10" s="29">
        <v>4</v>
      </c>
      <c r="B10" s="20" t="s">
        <v>122</v>
      </c>
      <c r="C10" s="30">
        <v>145</v>
      </c>
      <c r="D10" s="46">
        <v>41.26</v>
      </c>
      <c r="E10" s="30">
        <v>21</v>
      </c>
      <c r="F10" s="30">
        <f t="shared" si="0"/>
        <v>78</v>
      </c>
      <c r="G10" s="31">
        <f>F10</f>
        <v>78</v>
      </c>
    </row>
    <row r="11" spans="1:7" s="28" customFormat="1" ht="30" customHeight="1">
      <c r="A11" s="29">
        <v>5</v>
      </c>
      <c r="B11" s="20" t="s">
        <v>106</v>
      </c>
      <c r="C11" s="30">
        <v>165</v>
      </c>
      <c r="D11" s="52">
        <v>41.6</v>
      </c>
      <c r="E11" s="30">
        <v>9</v>
      </c>
      <c r="F11" s="30">
        <f t="shared" si="0"/>
        <v>20</v>
      </c>
      <c r="G11" s="31">
        <f>F11+G8</f>
        <v>44</v>
      </c>
    </row>
    <row r="12" spans="1:7" s="28" customFormat="1" ht="30" customHeight="1">
      <c r="A12" s="29">
        <v>6</v>
      </c>
      <c r="B12" s="20" t="s">
        <v>69</v>
      </c>
      <c r="C12" s="30">
        <v>200</v>
      </c>
      <c r="D12" s="52">
        <v>42.01</v>
      </c>
      <c r="E12" s="30">
        <v>21</v>
      </c>
      <c r="F12" s="30">
        <f t="shared" si="0"/>
        <v>35</v>
      </c>
      <c r="G12" s="31">
        <f>F12+G7</f>
        <v>56</v>
      </c>
    </row>
    <row r="13" spans="1:7" s="28" customFormat="1" ht="30" customHeight="1">
      <c r="A13" s="29">
        <v>7</v>
      </c>
      <c r="B13" s="20" t="s">
        <v>123</v>
      </c>
      <c r="C13" s="30">
        <v>230</v>
      </c>
      <c r="D13" s="46">
        <v>40.94</v>
      </c>
      <c r="E13" s="30">
        <v>14</v>
      </c>
      <c r="F13" s="30">
        <f t="shared" si="0"/>
        <v>30</v>
      </c>
      <c r="G13" s="31">
        <f>F13+G9</f>
        <v>52</v>
      </c>
    </row>
    <row r="14" spans="1:7" s="28" customFormat="1" ht="30" customHeight="1">
      <c r="A14" s="29">
        <v>8</v>
      </c>
      <c r="B14" s="20" t="s">
        <v>106</v>
      </c>
      <c r="C14" s="30">
        <v>291</v>
      </c>
      <c r="D14" s="38">
        <v>40.74</v>
      </c>
      <c r="E14" s="30">
        <v>7</v>
      </c>
      <c r="F14" s="30">
        <f t="shared" si="0"/>
        <v>61</v>
      </c>
      <c r="G14" s="50">
        <f>F14+G11</f>
        <v>105</v>
      </c>
    </row>
    <row r="15" spans="1:7" s="28" customFormat="1" ht="30" customHeight="1">
      <c r="A15" s="29">
        <v>9</v>
      </c>
      <c r="B15" s="20" t="s">
        <v>122</v>
      </c>
      <c r="C15" s="30">
        <v>311</v>
      </c>
      <c r="D15" s="48">
        <v>40.880000000000003</v>
      </c>
      <c r="E15" s="30">
        <v>1</v>
      </c>
      <c r="F15" s="30">
        <f t="shared" si="0"/>
        <v>20</v>
      </c>
      <c r="G15" s="49">
        <f>F15+G10</f>
        <v>98</v>
      </c>
    </row>
    <row r="16" spans="1:7" s="28" customFormat="1" ht="30" customHeight="1">
      <c r="A16" s="29">
        <v>10</v>
      </c>
      <c r="B16" s="20" t="s">
        <v>123</v>
      </c>
      <c r="C16" s="30">
        <v>387</v>
      </c>
      <c r="D16" s="51">
        <v>40.9</v>
      </c>
      <c r="E16" s="30">
        <v>14</v>
      </c>
      <c r="F16" s="30">
        <f t="shared" si="0"/>
        <v>76</v>
      </c>
      <c r="G16" s="34">
        <f>F16+G13</f>
        <v>128</v>
      </c>
    </row>
    <row r="17" spans="1:7" s="28" customFormat="1" ht="30" customHeight="1">
      <c r="A17" s="29">
        <v>11</v>
      </c>
      <c r="B17" s="20" t="s">
        <v>69</v>
      </c>
      <c r="C17" s="30">
        <v>458</v>
      </c>
      <c r="D17" s="46">
        <v>41.14</v>
      </c>
      <c r="E17" s="30">
        <v>7</v>
      </c>
      <c r="F17" s="30">
        <f t="shared" si="0"/>
        <v>71</v>
      </c>
      <c r="G17" s="33">
        <f>F17+G12</f>
        <v>127</v>
      </c>
    </row>
    <row r="18" spans="1:7" s="28" customFormat="1" ht="30" customHeight="1" thickBot="1">
      <c r="A18" s="35" t="s">
        <v>93</v>
      </c>
      <c r="B18" s="21" t="s">
        <v>122</v>
      </c>
      <c r="C18" s="36">
        <v>494</v>
      </c>
      <c r="D18" s="55">
        <v>41.23</v>
      </c>
      <c r="E18" s="36">
        <v>9</v>
      </c>
      <c r="F18" s="36">
        <f>C18-C17</f>
        <v>36</v>
      </c>
      <c r="G18" s="37">
        <f>F18+G15</f>
        <v>134</v>
      </c>
    </row>
    <row r="19" spans="1:7" s="28" customFormat="1" ht="30" customHeight="1" thickBot="1">
      <c r="A19" s="227" t="s">
        <v>98</v>
      </c>
      <c r="B19" s="228"/>
      <c r="C19" s="229"/>
      <c r="D19" s="42">
        <f>AVERAGE(D7:D18)</f>
        <v>41.374166666666667</v>
      </c>
      <c r="E19" s="230"/>
      <c r="F19" s="230"/>
      <c r="G19" s="230"/>
    </row>
    <row r="21" spans="1:7">
      <c r="A21" t="s">
        <v>145</v>
      </c>
    </row>
    <row r="22" spans="1:7">
      <c r="A22" t="s">
        <v>147</v>
      </c>
    </row>
    <row r="23" spans="1:7">
      <c r="A23" t="s">
        <v>148</v>
      </c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>
      <selection activeCell="E19" sqref="E19:G19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31" t="s">
        <v>141</v>
      </c>
      <c r="B1" s="231"/>
      <c r="C1" s="231"/>
      <c r="D1" s="231"/>
      <c r="E1" s="231"/>
      <c r="F1" s="231"/>
      <c r="G1" s="231"/>
    </row>
    <row r="2" spans="1:7" ht="7.5" customHeight="1"/>
    <row r="3" spans="1:7" ht="18.75">
      <c r="A3" s="232" t="s">
        <v>149</v>
      </c>
      <c r="B3" s="232"/>
      <c r="C3" s="232"/>
      <c r="D3" s="232"/>
      <c r="E3" s="232"/>
      <c r="F3" s="232"/>
      <c r="G3" s="232"/>
    </row>
    <row r="4" spans="1:7" ht="7.5" customHeight="1" thickBot="1"/>
    <row r="5" spans="1:7" s="22" customFormat="1" ht="20.25" customHeight="1">
      <c r="A5" s="214" t="s">
        <v>89</v>
      </c>
      <c r="B5" s="196" t="s">
        <v>22</v>
      </c>
      <c r="C5" s="233" t="s">
        <v>94</v>
      </c>
      <c r="D5" s="233" t="s">
        <v>6</v>
      </c>
      <c r="E5" s="233" t="s">
        <v>95</v>
      </c>
      <c r="F5" s="179" t="s">
        <v>90</v>
      </c>
      <c r="G5" s="235"/>
    </row>
    <row r="6" spans="1:7" s="22" customFormat="1" ht="27.75" customHeight="1" thickBot="1">
      <c r="A6" s="215"/>
      <c r="B6" s="216"/>
      <c r="C6" s="234"/>
      <c r="D6" s="234"/>
      <c r="E6" s="234"/>
      <c r="F6" s="40" t="s">
        <v>91</v>
      </c>
      <c r="G6" s="41" t="s">
        <v>92</v>
      </c>
    </row>
    <row r="7" spans="1:7" s="28" customFormat="1" ht="30" customHeight="1">
      <c r="A7" s="25">
        <v>1</v>
      </c>
      <c r="B7" s="19" t="s">
        <v>150</v>
      </c>
      <c r="C7" s="26">
        <v>25</v>
      </c>
      <c r="D7" s="47">
        <v>41.64</v>
      </c>
      <c r="E7" s="26">
        <v>3</v>
      </c>
      <c r="F7" s="26">
        <f>C7</f>
        <v>25</v>
      </c>
      <c r="G7" s="27">
        <f>F7</f>
        <v>25</v>
      </c>
    </row>
    <row r="8" spans="1:7" s="28" customFormat="1" ht="30" customHeight="1">
      <c r="A8" s="29">
        <v>2</v>
      </c>
      <c r="B8" s="20" t="s">
        <v>151</v>
      </c>
      <c r="C8" s="30">
        <v>67</v>
      </c>
      <c r="D8" s="52">
        <v>41.84</v>
      </c>
      <c r="E8" s="30">
        <v>14</v>
      </c>
      <c r="F8" s="30">
        <f>C8-C7</f>
        <v>42</v>
      </c>
      <c r="G8" s="31">
        <f>F8</f>
        <v>42</v>
      </c>
    </row>
    <row r="9" spans="1:7" s="28" customFormat="1" ht="30" customHeight="1">
      <c r="A9" s="29">
        <v>3</v>
      </c>
      <c r="B9" s="20" t="s">
        <v>152</v>
      </c>
      <c r="C9" s="30">
        <v>123</v>
      </c>
      <c r="D9" s="48">
        <v>41.44</v>
      </c>
      <c r="E9" s="30">
        <v>9</v>
      </c>
      <c r="F9" s="30">
        <f t="shared" ref="F9:F16" si="0">C9-C8</f>
        <v>56</v>
      </c>
      <c r="G9" s="31">
        <f>F9</f>
        <v>56</v>
      </c>
    </row>
    <row r="10" spans="1:7" s="28" customFormat="1" ht="30" customHeight="1">
      <c r="A10" s="29">
        <v>4</v>
      </c>
      <c r="B10" s="20" t="s">
        <v>153</v>
      </c>
      <c r="C10" s="30">
        <v>145</v>
      </c>
      <c r="D10" s="46">
        <v>41.75</v>
      </c>
      <c r="E10" s="30">
        <v>6</v>
      </c>
      <c r="F10" s="30">
        <f t="shared" si="0"/>
        <v>22</v>
      </c>
      <c r="G10" s="31">
        <f>F10</f>
        <v>22</v>
      </c>
    </row>
    <row r="11" spans="1:7" s="28" customFormat="1" ht="30" customHeight="1">
      <c r="A11" s="29">
        <v>5</v>
      </c>
      <c r="B11" s="20" t="s">
        <v>154</v>
      </c>
      <c r="C11" s="30">
        <v>215</v>
      </c>
      <c r="D11" s="46">
        <v>40.94</v>
      </c>
      <c r="E11" s="30">
        <v>10</v>
      </c>
      <c r="F11" s="30">
        <f t="shared" si="0"/>
        <v>70</v>
      </c>
      <c r="G11" s="31">
        <f>F11</f>
        <v>70</v>
      </c>
    </row>
    <row r="12" spans="1:7" s="28" customFormat="1" ht="30" customHeight="1">
      <c r="A12" s="29">
        <v>6</v>
      </c>
      <c r="B12" s="20" t="s">
        <v>150</v>
      </c>
      <c r="C12" s="30">
        <v>294</v>
      </c>
      <c r="D12" s="52">
        <v>41.15</v>
      </c>
      <c r="E12" s="30">
        <v>5</v>
      </c>
      <c r="F12" s="30">
        <f t="shared" si="0"/>
        <v>79</v>
      </c>
      <c r="G12" s="31">
        <f>F12+G7</f>
        <v>104</v>
      </c>
    </row>
    <row r="13" spans="1:7" s="28" customFormat="1" ht="30" customHeight="1">
      <c r="A13" s="29">
        <v>7</v>
      </c>
      <c r="B13" s="20" t="s">
        <v>151</v>
      </c>
      <c r="C13" s="30">
        <v>343</v>
      </c>
      <c r="D13" s="48">
        <v>41.72</v>
      </c>
      <c r="E13" s="30">
        <v>21</v>
      </c>
      <c r="F13" s="30">
        <f t="shared" si="0"/>
        <v>49</v>
      </c>
      <c r="G13" s="50">
        <f>F13+G8</f>
        <v>91</v>
      </c>
    </row>
    <row r="14" spans="1:7" s="28" customFormat="1" ht="30" customHeight="1">
      <c r="A14" s="29">
        <v>8</v>
      </c>
      <c r="B14" s="20" t="s">
        <v>152</v>
      </c>
      <c r="C14" s="30">
        <v>388</v>
      </c>
      <c r="D14" s="46">
        <v>41.56</v>
      </c>
      <c r="E14" s="30">
        <v>4</v>
      </c>
      <c r="F14" s="30">
        <f t="shared" si="0"/>
        <v>45</v>
      </c>
      <c r="G14" s="33">
        <f>F14+G9</f>
        <v>101</v>
      </c>
    </row>
    <row r="15" spans="1:7" s="28" customFormat="1" ht="30" customHeight="1">
      <c r="A15" s="29">
        <v>9</v>
      </c>
      <c r="B15" s="20" t="s">
        <v>153</v>
      </c>
      <c r="C15" s="30">
        <v>416</v>
      </c>
      <c r="D15" s="46">
        <v>40.92</v>
      </c>
      <c r="E15" s="30">
        <v>10</v>
      </c>
      <c r="F15" s="30">
        <f t="shared" si="0"/>
        <v>28</v>
      </c>
      <c r="G15" s="49">
        <f>F15+G10</f>
        <v>50</v>
      </c>
    </row>
    <row r="16" spans="1:7" s="28" customFormat="1" ht="30" customHeight="1">
      <c r="A16" s="29">
        <v>10</v>
      </c>
      <c r="B16" s="20" t="s">
        <v>154</v>
      </c>
      <c r="C16" s="30">
        <v>458</v>
      </c>
      <c r="D16" s="87">
        <v>40.61</v>
      </c>
      <c r="E16" s="30">
        <v>1</v>
      </c>
      <c r="F16" s="30">
        <f t="shared" si="0"/>
        <v>42</v>
      </c>
      <c r="G16" s="34">
        <f>F16+G11</f>
        <v>112</v>
      </c>
    </row>
    <row r="17" spans="1:7" s="28" customFormat="1" ht="30" customHeight="1">
      <c r="A17" s="29">
        <v>11</v>
      </c>
      <c r="B17" s="20" t="s">
        <v>153</v>
      </c>
      <c r="C17" s="30">
        <v>480</v>
      </c>
      <c r="D17" s="48">
        <v>40.869999999999997</v>
      </c>
      <c r="E17" s="30">
        <v>14</v>
      </c>
      <c r="F17" s="30">
        <f>C17-C16</f>
        <v>22</v>
      </c>
      <c r="G17" s="54">
        <f>F17+G15</f>
        <v>72</v>
      </c>
    </row>
    <row r="18" spans="1:7" s="28" customFormat="1" ht="30" customHeight="1" thickBot="1">
      <c r="A18" s="35" t="s">
        <v>93</v>
      </c>
      <c r="B18" s="21" t="s">
        <v>150</v>
      </c>
      <c r="C18" s="36">
        <v>493</v>
      </c>
      <c r="D18" s="55">
        <v>41.04</v>
      </c>
      <c r="E18" s="36">
        <v>13</v>
      </c>
      <c r="F18" s="36">
        <f>C18-C17</f>
        <v>13</v>
      </c>
      <c r="G18" s="37">
        <f>F18+G12</f>
        <v>117</v>
      </c>
    </row>
    <row r="19" spans="1:7" s="28" customFormat="1" ht="30" customHeight="1" thickBot="1">
      <c r="A19" s="227" t="s">
        <v>98</v>
      </c>
      <c r="B19" s="228"/>
      <c r="C19" s="229"/>
      <c r="D19" s="42">
        <f>AVERAGE(D7:D18)</f>
        <v>41.290000000000006</v>
      </c>
      <c r="E19" s="230"/>
      <c r="F19" s="230"/>
      <c r="G19" s="230"/>
    </row>
    <row r="21" spans="1:7">
      <c r="A21" t="s">
        <v>155</v>
      </c>
    </row>
    <row r="22" spans="1:7">
      <c r="A22" t="s">
        <v>156</v>
      </c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19" sqref="E19:G19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31" t="s">
        <v>141</v>
      </c>
      <c r="B1" s="231"/>
      <c r="C1" s="231"/>
      <c r="D1" s="231"/>
      <c r="E1" s="231"/>
      <c r="F1" s="231"/>
      <c r="G1" s="231"/>
    </row>
    <row r="2" spans="1:7" ht="7.5" customHeight="1"/>
    <row r="3" spans="1:7" ht="18.75">
      <c r="A3" s="232" t="s">
        <v>109</v>
      </c>
      <c r="B3" s="232"/>
      <c r="C3" s="232"/>
      <c r="D3" s="232"/>
      <c r="E3" s="232"/>
      <c r="F3" s="232"/>
      <c r="G3" s="232"/>
    </row>
    <row r="4" spans="1:7" ht="7.5" customHeight="1" thickBot="1"/>
    <row r="5" spans="1:7" s="22" customFormat="1" ht="20.25" customHeight="1">
      <c r="A5" s="214" t="s">
        <v>89</v>
      </c>
      <c r="B5" s="196" t="s">
        <v>22</v>
      </c>
      <c r="C5" s="233" t="s">
        <v>94</v>
      </c>
      <c r="D5" s="233" t="s">
        <v>6</v>
      </c>
      <c r="E5" s="233" t="s">
        <v>95</v>
      </c>
      <c r="F5" s="179" t="s">
        <v>90</v>
      </c>
      <c r="G5" s="235"/>
    </row>
    <row r="6" spans="1:7" s="22" customFormat="1" ht="27.75" customHeight="1" thickBot="1">
      <c r="A6" s="215"/>
      <c r="B6" s="216"/>
      <c r="C6" s="234"/>
      <c r="D6" s="234"/>
      <c r="E6" s="234"/>
      <c r="F6" s="40" t="s">
        <v>91</v>
      </c>
      <c r="G6" s="41" t="s">
        <v>92</v>
      </c>
    </row>
    <row r="7" spans="1:7" s="28" customFormat="1" ht="30" customHeight="1">
      <c r="A7" s="25">
        <v>1</v>
      </c>
      <c r="B7" s="19" t="s">
        <v>111</v>
      </c>
      <c r="C7" s="26">
        <v>22</v>
      </c>
      <c r="D7" s="47">
        <v>41.39</v>
      </c>
      <c r="E7" s="26">
        <v>7</v>
      </c>
      <c r="F7" s="26">
        <f>C7</f>
        <v>22</v>
      </c>
      <c r="G7" s="27">
        <f t="shared" ref="G7:G10" si="0">F7</f>
        <v>22</v>
      </c>
    </row>
    <row r="8" spans="1:7" s="28" customFormat="1" ht="30" customHeight="1">
      <c r="A8" s="29">
        <v>2</v>
      </c>
      <c r="B8" s="20" t="s">
        <v>110</v>
      </c>
      <c r="C8" s="30">
        <v>47</v>
      </c>
      <c r="D8" s="52">
        <v>41.69</v>
      </c>
      <c r="E8" s="30">
        <v>21</v>
      </c>
      <c r="F8" s="30">
        <f>C8-C7</f>
        <v>25</v>
      </c>
      <c r="G8" s="31">
        <f t="shared" si="0"/>
        <v>25</v>
      </c>
    </row>
    <row r="9" spans="1:7" s="28" customFormat="1" ht="30" customHeight="1">
      <c r="A9" s="29">
        <v>3</v>
      </c>
      <c r="B9" s="20" t="s">
        <v>112</v>
      </c>
      <c r="C9" s="30">
        <v>123</v>
      </c>
      <c r="D9" s="46">
        <v>41.63</v>
      </c>
      <c r="E9" s="30">
        <v>4</v>
      </c>
      <c r="F9" s="30">
        <f t="shared" ref="F9:F17" si="1">C9-C8</f>
        <v>76</v>
      </c>
      <c r="G9" s="31">
        <f t="shared" si="0"/>
        <v>76</v>
      </c>
    </row>
    <row r="10" spans="1:7" s="28" customFormat="1" ht="30" customHeight="1">
      <c r="A10" s="29">
        <v>4</v>
      </c>
      <c r="B10" s="20" t="s">
        <v>73</v>
      </c>
      <c r="C10" s="30">
        <v>203</v>
      </c>
      <c r="D10" s="48">
        <v>41.15</v>
      </c>
      <c r="E10" s="30">
        <v>1</v>
      </c>
      <c r="F10" s="30">
        <f t="shared" si="1"/>
        <v>80</v>
      </c>
      <c r="G10" s="31">
        <f t="shared" si="0"/>
        <v>80</v>
      </c>
    </row>
    <row r="11" spans="1:7" s="28" customFormat="1" ht="30" customHeight="1">
      <c r="A11" s="29">
        <v>5</v>
      </c>
      <c r="B11" s="20" t="s">
        <v>112</v>
      </c>
      <c r="C11" s="30">
        <v>224</v>
      </c>
      <c r="D11" s="46">
        <v>41.55</v>
      </c>
      <c r="E11" s="30">
        <v>9</v>
      </c>
      <c r="F11" s="30">
        <f t="shared" si="1"/>
        <v>21</v>
      </c>
      <c r="G11" s="31">
        <f>F11+G9</f>
        <v>97</v>
      </c>
    </row>
    <row r="12" spans="1:7" s="28" customFormat="1" ht="30" customHeight="1">
      <c r="A12" s="29">
        <v>6</v>
      </c>
      <c r="B12" s="20" t="s">
        <v>111</v>
      </c>
      <c r="C12" s="30">
        <v>281</v>
      </c>
      <c r="D12" s="51">
        <v>41.22</v>
      </c>
      <c r="E12" s="30">
        <v>3</v>
      </c>
      <c r="F12" s="30">
        <f t="shared" si="1"/>
        <v>57</v>
      </c>
      <c r="G12" s="31">
        <f>F12+G7</f>
        <v>79</v>
      </c>
    </row>
    <row r="13" spans="1:7" s="28" customFormat="1" ht="30" customHeight="1">
      <c r="A13" s="29">
        <v>7</v>
      </c>
      <c r="B13" s="20" t="s">
        <v>110</v>
      </c>
      <c r="C13" s="30">
        <v>343</v>
      </c>
      <c r="D13" s="52">
        <v>41.33</v>
      </c>
      <c r="E13" s="30">
        <v>2</v>
      </c>
      <c r="F13" s="30">
        <f t="shared" si="1"/>
        <v>62</v>
      </c>
      <c r="G13" s="49">
        <f>F13+G8</f>
        <v>87</v>
      </c>
    </row>
    <row r="14" spans="1:7" s="28" customFormat="1" ht="30" customHeight="1">
      <c r="A14" s="29">
        <v>8</v>
      </c>
      <c r="B14" s="20" t="s">
        <v>112</v>
      </c>
      <c r="C14" s="30">
        <v>415</v>
      </c>
      <c r="D14" s="87">
        <v>40.71</v>
      </c>
      <c r="E14" s="30">
        <v>1</v>
      </c>
      <c r="F14" s="30">
        <f t="shared" si="1"/>
        <v>72</v>
      </c>
      <c r="G14" s="44">
        <f>F14+G11</f>
        <v>169</v>
      </c>
    </row>
    <row r="15" spans="1:7" s="28" customFormat="1" ht="30" customHeight="1">
      <c r="A15" s="29">
        <v>9</v>
      </c>
      <c r="B15" s="20" t="s">
        <v>73</v>
      </c>
      <c r="C15" s="30">
        <v>436</v>
      </c>
      <c r="D15" s="46">
        <v>41.71</v>
      </c>
      <c r="E15" s="30">
        <v>21</v>
      </c>
      <c r="F15" s="90">
        <f t="shared" si="1"/>
        <v>21</v>
      </c>
      <c r="G15" s="49">
        <f>F15+G10</f>
        <v>101</v>
      </c>
    </row>
    <row r="16" spans="1:7" s="28" customFormat="1" ht="30" customHeight="1">
      <c r="A16" s="29">
        <v>10</v>
      </c>
      <c r="B16" s="20" t="s">
        <v>111</v>
      </c>
      <c r="C16" s="30">
        <v>456</v>
      </c>
      <c r="D16" s="46">
        <v>41.35</v>
      </c>
      <c r="E16" s="30">
        <v>9</v>
      </c>
      <c r="F16" s="30">
        <f t="shared" si="1"/>
        <v>20</v>
      </c>
      <c r="G16" s="50">
        <f>F16+G12</f>
        <v>99</v>
      </c>
    </row>
    <row r="17" spans="1:7" s="28" customFormat="1" ht="30" customHeight="1">
      <c r="A17" s="29">
        <v>11</v>
      </c>
      <c r="B17" s="20" t="s">
        <v>73</v>
      </c>
      <c r="C17" s="30">
        <v>476</v>
      </c>
      <c r="D17" s="52">
        <v>41.5</v>
      </c>
      <c r="E17" s="30">
        <v>21</v>
      </c>
      <c r="F17" s="30">
        <f t="shared" si="1"/>
        <v>20</v>
      </c>
      <c r="G17" s="34">
        <f>F17+G15</f>
        <v>121</v>
      </c>
    </row>
    <row r="18" spans="1:7" s="28" customFormat="1" ht="30" customHeight="1" thickBot="1">
      <c r="A18" s="35" t="s">
        <v>93</v>
      </c>
      <c r="B18" s="21" t="s">
        <v>110</v>
      </c>
      <c r="C18" s="36">
        <v>493</v>
      </c>
      <c r="D18" s="56">
        <v>41.25</v>
      </c>
      <c r="E18" s="36">
        <v>5</v>
      </c>
      <c r="F18" s="36">
        <f>C18-C17</f>
        <v>17</v>
      </c>
      <c r="G18" s="91">
        <f>F18+G13</f>
        <v>104</v>
      </c>
    </row>
    <row r="19" spans="1:7" s="28" customFormat="1" ht="30" customHeight="1" thickBot="1">
      <c r="A19" s="227" t="s">
        <v>98</v>
      </c>
      <c r="B19" s="228"/>
      <c r="C19" s="229"/>
      <c r="D19" s="42">
        <f>AVERAGE(D7:D18)</f>
        <v>41.373333333333335</v>
      </c>
      <c r="E19" s="230"/>
      <c r="F19" s="230"/>
      <c r="G19" s="230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100"/>
  <sheetViews>
    <sheetView workbookViewId="0">
      <selection activeCell="G29" sqref="G29"/>
    </sheetView>
  </sheetViews>
  <sheetFormatPr defaultRowHeight="15"/>
  <cols>
    <col min="2" max="2" width="20" style="163" customWidth="1"/>
    <col min="3" max="3" width="12.28515625" customWidth="1"/>
    <col min="4" max="4" width="9.140625" style="165"/>
  </cols>
  <sheetData>
    <row r="3" spans="1:6">
      <c r="A3" s="159" t="s">
        <v>2</v>
      </c>
      <c r="B3" s="160" t="s">
        <v>22</v>
      </c>
      <c r="C3" s="159" t="s">
        <v>0</v>
      </c>
      <c r="D3" s="164" t="s">
        <v>157</v>
      </c>
      <c r="E3" s="159" t="s">
        <v>18</v>
      </c>
      <c r="F3" s="159" t="s">
        <v>158</v>
      </c>
    </row>
    <row r="4" spans="1:6">
      <c r="A4" s="156">
        <v>1</v>
      </c>
      <c r="B4" s="161" t="s">
        <v>39</v>
      </c>
      <c r="C4" s="157" t="s">
        <v>29</v>
      </c>
      <c r="D4" s="164">
        <v>40.409999999999997</v>
      </c>
      <c r="E4" s="157">
        <v>13</v>
      </c>
      <c r="F4" s="157">
        <v>37</v>
      </c>
    </row>
    <row r="5" spans="1:6">
      <c r="A5" s="156">
        <v>2</v>
      </c>
      <c r="B5" s="161" t="s">
        <v>81</v>
      </c>
      <c r="C5" s="157" t="s">
        <v>12</v>
      </c>
      <c r="D5" s="164">
        <v>40.42</v>
      </c>
      <c r="E5" s="157">
        <v>13</v>
      </c>
      <c r="F5" s="157">
        <v>79</v>
      </c>
    </row>
    <row r="6" spans="1:6">
      <c r="A6" s="156">
        <v>3</v>
      </c>
      <c r="B6" s="162" t="s">
        <v>52</v>
      </c>
      <c r="C6" s="154" t="s">
        <v>131</v>
      </c>
      <c r="D6" s="158">
        <v>40.43</v>
      </c>
      <c r="E6" s="154">
        <v>7</v>
      </c>
      <c r="F6" s="154">
        <v>79</v>
      </c>
    </row>
    <row r="7" spans="1:6">
      <c r="A7" s="156">
        <v>4</v>
      </c>
      <c r="B7" s="161" t="s">
        <v>39</v>
      </c>
      <c r="C7" s="157" t="s">
        <v>29</v>
      </c>
      <c r="D7" s="164">
        <v>40.43</v>
      </c>
      <c r="E7" s="157">
        <v>10</v>
      </c>
      <c r="F7" s="157">
        <v>66</v>
      </c>
    </row>
    <row r="8" spans="1:6">
      <c r="A8" s="156">
        <v>5</v>
      </c>
      <c r="B8" s="162" t="s">
        <v>56</v>
      </c>
      <c r="C8" s="154" t="s">
        <v>131</v>
      </c>
      <c r="D8" s="158">
        <v>40.44</v>
      </c>
      <c r="E8" s="154">
        <v>1</v>
      </c>
      <c r="F8" s="154">
        <v>75</v>
      </c>
    </row>
    <row r="9" spans="1:6">
      <c r="A9" s="156">
        <v>6</v>
      </c>
      <c r="B9" s="161" t="s">
        <v>81</v>
      </c>
      <c r="C9" s="157" t="s">
        <v>12</v>
      </c>
      <c r="D9" s="164">
        <v>40.450000000000003</v>
      </c>
      <c r="E9" s="157">
        <v>10</v>
      </c>
      <c r="F9" s="157">
        <v>22</v>
      </c>
    </row>
    <row r="10" spans="1:6">
      <c r="A10" s="156">
        <v>7</v>
      </c>
      <c r="B10" s="162" t="s">
        <v>56</v>
      </c>
      <c r="C10" s="154" t="s">
        <v>131</v>
      </c>
      <c r="D10" s="155">
        <v>40.49</v>
      </c>
      <c r="E10" s="154">
        <v>7</v>
      </c>
      <c r="F10" s="154">
        <v>18</v>
      </c>
    </row>
    <row r="11" spans="1:6">
      <c r="A11" s="156">
        <v>8</v>
      </c>
      <c r="B11" s="161" t="s">
        <v>121</v>
      </c>
      <c r="C11" s="157" t="s">
        <v>29</v>
      </c>
      <c r="D11" s="164">
        <v>40.58</v>
      </c>
      <c r="E11" s="157">
        <v>1</v>
      </c>
      <c r="F11" s="157">
        <v>22</v>
      </c>
    </row>
    <row r="12" spans="1:6">
      <c r="A12" s="156">
        <v>9</v>
      </c>
      <c r="B12" s="161" t="s">
        <v>154</v>
      </c>
      <c r="C12" s="157" t="s">
        <v>137</v>
      </c>
      <c r="D12" s="164">
        <v>40.61</v>
      </c>
      <c r="E12" s="157">
        <v>1</v>
      </c>
      <c r="F12" s="157">
        <v>42</v>
      </c>
    </row>
    <row r="13" spans="1:6">
      <c r="A13" s="156">
        <v>10</v>
      </c>
      <c r="B13" s="161" t="s">
        <v>71</v>
      </c>
      <c r="C13" s="157" t="s">
        <v>11</v>
      </c>
      <c r="D13" s="164">
        <v>40.619999999999997</v>
      </c>
      <c r="E13" s="157">
        <v>10</v>
      </c>
      <c r="F13" s="157">
        <v>24</v>
      </c>
    </row>
    <row r="14" spans="1:6">
      <c r="A14" s="156">
        <v>11</v>
      </c>
      <c r="B14" s="162" t="s">
        <v>56</v>
      </c>
      <c r="C14" s="154" t="s">
        <v>131</v>
      </c>
      <c r="D14" s="155">
        <v>40.630000000000003</v>
      </c>
      <c r="E14" s="154">
        <v>1</v>
      </c>
      <c r="F14" s="154">
        <v>73</v>
      </c>
    </row>
    <row r="15" spans="1:6">
      <c r="A15" s="156">
        <v>12</v>
      </c>
      <c r="B15" s="161" t="s">
        <v>66</v>
      </c>
      <c r="C15" s="157" t="s">
        <v>11</v>
      </c>
      <c r="D15" s="164">
        <v>40.630000000000003</v>
      </c>
      <c r="E15" s="157">
        <v>13</v>
      </c>
      <c r="F15" s="157">
        <v>58</v>
      </c>
    </row>
    <row r="16" spans="1:6">
      <c r="A16" s="156">
        <v>13</v>
      </c>
      <c r="B16" s="161" t="s">
        <v>121</v>
      </c>
      <c r="C16" s="157" t="s">
        <v>29</v>
      </c>
      <c r="D16" s="164">
        <v>40.659999999999997</v>
      </c>
      <c r="E16" s="157">
        <v>7</v>
      </c>
      <c r="F16" s="157">
        <v>80</v>
      </c>
    </row>
    <row r="17" spans="1:6">
      <c r="A17" s="156">
        <v>14</v>
      </c>
      <c r="B17" s="162" t="s">
        <v>49</v>
      </c>
      <c r="C17" s="154" t="s">
        <v>116</v>
      </c>
      <c r="D17" s="158">
        <v>40.67</v>
      </c>
      <c r="E17" s="154">
        <v>3</v>
      </c>
      <c r="F17" s="154">
        <v>75</v>
      </c>
    </row>
    <row r="18" spans="1:6">
      <c r="A18" s="156">
        <v>15</v>
      </c>
      <c r="B18" s="161" t="s">
        <v>75</v>
      </c>
      <c r="C18" s="157" t="s">
        <v>11</v>
      </c>
      <c r="D18" s="164">
        <v>40.69</v>
      </c>
      <c r="E18" s="157">
        <v>6</v>
      </c>
      <c r="F18" s="157">
        <v>55</v>
      </c>
    </row>
    <row r="19" spans="1:6">
      <c r="A19" s="156">
        <v>16</v>
      </c>
      <c r="B19" s="161" t="s">
        <v>112</v>
      </c>
      <c r="C19" s="157" t="s">
        <v>118</v>
      </c>
      <c r="D19" s="164">
        <v>40.71</v>
      </c>
      <c r="E19" s="157">
        <v>1</v>
      </c>
      <c r="F19" s="157">
        <v>72</v>
      </c>
    </row>
    <row r="20" spans="1:6">
      <c r="A20" s="156">
        <v>17</v>
      </c>
      <c r="B20" s="161" t="s">
        <v>71</v>
      </c>
      <c r="C20" s="157" t="s">
        <v>11</v>
      </c>
      <c r="D20" s="164">
        <v>40.71</v>
      </c>
      <c r="E20" s="157">
        <v>10</v>
      </c>
      <c r="F20" s="157">
        <v>61</v>
      </c>
    </row>
    <row r="21" spans="1:6">
      <c r="A21" s="156">
        <v>18</v>
      </c>
      <c r="B21" s="162" t="s">
        <v>61</v>
      </c>
      <c r="C21" s="154" t="s">
        <v>131</v>
      </c>
      <c r="D21" s="158">
        <v>40.72</v>
      </c>
      <c r="E21" s="154">
        <v>14</v>
      </c>
      <c r="F21" s="154">
        <v>20</v>
      </c>
    </row>
    <row r="22" spans="1:6">
      <c r="A22" s="156">
        <v>19</v>
      </c>
      <c r="B22" s="162" t="s">
        <v>54</v>
      </c>
      <c r="C22" s="154" t="s">
        <v>116</v>
      </c>
      <c r="D22" s="158">
        <v>40.729999999999997</v>
      </c>
      <c r="E22" s="154">
        <v>13</v>
      </c>
      <c r="F22" s="154">
        <v>69</v>
      </c>
    </row>
    <row r="23" spans="1:6">
      <c r="A23" s="156">
        <v>20</v>
      </c>
      <c r="B23" s="161" t="s">
        <v>79</v>
      </c>
      <c r="C23" s="157" t="s">
        <v>12</v>
      </c>
      <c r="D23" s="164">
        <v>40.729999999999997</v>
      </c>
      <c r="E23" s="157">
        <v>13</v>
      </c>
      <c r="F23" s="157">
        <v>37</v>
      </c>
    </row>
    <row r="24" spans="1:6">
      <c r="A24" s="156">
        <v>21</v>
      </c>
      <c r="B24" s="161" t="s">
        <v>106</v>
      </c>
      <c r="C24" s="157" t="s">
        <v>117</v>
      </c>
      <c r="D24" s="164">
        <v>40.74</v>
      </c>
      <c r="E24" s="157">
        <v>7</v>
      </c>
      <c r="F24" s="157">
        <v>61</v>
      </c>
    </row>
    <row r="25" spans="1:6">
      <c r="A25" s="156">
        <v>22</v>
      </c>
      <c r="B25" s="162" t="s">
        <v>49</v>
      </c>
      <c r="C25" s="154" t="s">
        <v>116</v>
      </c>
      <c r="D25" s="158">
        <v>40.75</v>
      </c>
      <c r="E25" s="154">
        <v>10</v>
      </c>
      <c r="F25" s="154">
        <v>48</v>
      </c>
    </row>
    <row r="26" spans="1:6">
      <c r="A26" s="156">
        <v>23</v>
      </c>
      <c r="B26" s="162" t="s">
        <v>49</v>
      </c>
      <c r="C26" s="154" t="s">
        <v>116</v>
      </c>
      <c r="D26" s="158">
        <v>40.770000000000003</v>
      </c>
      <c r="E26" s="154">
        <v>2</v>
      </c>
      <c r="F26" s="154">
        <v>23</v>
      </c>
    </row>
    <row r="27" spans="1:6">
      <c r="A27" s="156">
        <v>24</v>
      </c>
      <c r="B27" s="161" t="s">
        <v>75</v>
      </c>
      <c r="C27" s="157" t="s">
        <v>11</v>
      </c>
      <c r="D27" s="164">
        <v>40.770000000000003</v>
      </c>
      <c r="E27" s="157">
        <v>13</v>
      </c>
      <c r="F27" s="157">
        <v>48</v>
      </c>
    </row>
    <row r="28" spans="1:6">
      <c r="A28" s="156">
        <v>25</v>
      </c>
      <c r="B28" s="161" t="s">
        <v>79</v>
      </c>
      <c r="C28" s="157" t="s">
        <v>12</v>
      </c>
      <c r="D28" s="164">
        <v>40.79</v>
      </c>
      <c r="E28" s="157">
        <v>10</v>
      </c>
      <c r="F28" s="157">
        <v>64</v>
      </c>
    </row>
    <row r="29" spans="1:6">
      <c r="A29" s="156">
        <v>26</v>
      </c>
      <c r="B29" s="162" t="s">
        <v>61</v>
      </c>
      <c r="C29" s="154" t="s">
        <v>131</v>
      </c>
      <c r="D29" s="155">
        <v>40.799999999999997</v>
      </c>
      <c r="E29" s="154">
        <v>13</v>
      </c>
      <c r="F29" s="154">
        <v>58</v>
      </c>
    </row>
    <row r="30" spans="1:6">
      <c r="A30" s="156">
        <v>27</v>
      </c>
      <c r="B30" s="161" t="s">
        <v>96</v>
      </c>
      <c r="C30" s="157" t="s">
        <v>12</v>
      </c>
      <c r="D30" s="164">
        <v>40.81</v>
      </c>
      <c r="E30" s="157">
        <v>6</v>
      </c>
      <c r="F30" s="157">
        <v>49</v>
      </c>
    </row>
    <row r="31" spans="1:6">
      <c r="A31" s="156">
        <v>28</v>
      </c>
      <c r="B31" s="161" t="s">
        <v>75</v>
      </c>
      <c r="C31" s="157" t="s">
        <v>11</v>
      </c>
      <c r="D31" s="164">
        <v>40.85</v>
      </c>
      <c r="E31" s="157">
        <v>5</v>
      </c>
      <c r="F31" s="157">
        <v>56</v>
      </c>
    </row>
    <row r="32" spans="1:6">
      <c r="A32" s="156">
        <v>29</v>
      </c>
      <c r="B32" s="161" t="s">
        <v>153</v>
      </c>
      <c r="C32" s="157" t="s">
        <v>137</v>
      </c>
      <c r="D32" s="164">
        <v>40.869999999999997</v>
      </c>
      <c r="E32" s="157">
        <v>14</v>
      </c>
      <c r="F32" s="157">
        <v>22</v>
      </c>
    </row>
    <row r="33" spans="1:6">
      <c r="A33" s="156">
        <v>30</v>
      </c>
      <c r="B33" s="161" t="s">
        <v>122</v>
      </c>
      <c r="C33" s="157" t="s">
        <v>117</v>
      </c>
      <c r="D33" s="164">
        <v>40.880000000000003</v>
      </c>
      <c r="E33" s="157">
        <v>1</v>
      </c>
      <c r="F33" s="157">
        <v>20</v>
      </c>
    </row>
    <row r="34" spans="1:6">
      <c r="A34" s="156">
        <v>31</v>
      </c>
      <c r="B34" s="161" t="s">
        <v>123</v>
      </c>
      <c r="C34" s="157" t="s">
        <v>117</v>
      </c>
      <c r="D34" s="164">
        <v>40.9</v>
      </c>
      <c r="E34" s="157">
        <v>14</v>
      </c>
      <c r="F34" s="157">
        <v>76</v>
      </c>
    </row>
    <row r="35" spans="1:6">
      <c r="A35" s="156">
        <v>32</v>
      </c>
      <c r="B35" s="161" t="s">
        <v>81</v>
      </c>
      <c r="C35" s="157" t="s">
        <v>12</v>
      </c>
      <c r="D35" s="164">
        <v>40.9</v>
      </c>
      <c r="E35" s="157">
        <v>14</v>
      </c>
      <c r="F35" s="157">
        <v>47</v>
      </c>
    </row>
    <row r="36" spans="1:6">
      <c r="A36" s="156">
        <v>33</v>
      </c>
      <c r="B36" s="162" t="s">
        <v>59</v>
      </c>
      <c r="C36" s="154" t="s">
        <v>116</v>
      </c>
      <c r="D36" s="158">
        <v>40.909999999999997</v>
      </c>
      <c r="E36" s="154">
        <v>6</v>
      </c>
      <c r="F36" s="154">
        <v>54</v>
      </c>
    </row>
    <row r="37" spans="1:6">
      <c r="A37" s="156">
        <v>34</v>
      </c>
      <c r="B37" s="161" t="s">
        <v>153</v>
      </c>
      <c r="C37" s="157" t="s">
        <v>137</v>
      </c>
      <c r="D37" s="164">
        <v>40.92</v>
      </c>
      <c r="E37" s="157">
        <v>10</v>
      </c>
      <c r="F37" s="157">
        <v>28</v>
      </c>
    </row>
    <row r="38" spans="1:6">
      <c r="A38" s="156">
        <v>35</v>
      </c>
      <c r="B38" s="161" t="s">
        <v>35</v>
      </c>
      <c r="C38" s="157" t="s">
        <v>29</v>
      </c>
      <c r="D38" s="164">
        <v>40.92</v>
      </c>
      <c r="E38" s="157">
        <v>14</v>
      </c>
      <c r="F38" s="157">
        <v>19</v>
      </c>
    </row>
    <row r="39" spans="1:6">
      <c r="A39" s="156">
        <v>36</v>
      </c>
      <c r="B39" s="161" t="s">
        <v>103</v>
      </c>
      <c r="C39" s="157" t="s">
        <v>11</v>
      </c>
      <c r="D39" s="164">
        <v>40.93</v>
      </c>
      <c r="E39" s="157">
        <v>6</v>
      </c>
      <c r="F39" s="157">
        <v>38</v>
      </c>
    </row>
    <row r="40" spans="1:6">
      <c r="A40" s="156">
        <v>37</v>
      </c>
      <c r="B40" s="161" t="s">
        <v>66</v>
      </c>
      <c r="C40" s="157" t="s">
        <v>11</v>
      </c>
      <c r="D40" s="164">
        <v>40.93</v>
      </c>
      <c r="E40" s="157">
        <v>6</v>
      </c>
      <c r="F40" s="157">
        <v>37</v>
      </c>
    </row>
    <row r="41" spans="1:6">
      <c r="A41" s="156">
        <v>38</v>
      </c>
      <c r="B41" s="161" t="s">
        <v>154</v>
      </c>
      <c r="C41" s="157" t="s">
        <v>137</v>
      </c>
      <c r="D41" s="164">
        <v>40.94</v>
      </c>
      <c r="E41" s="157">
        <v>10</v>
      </c>
      <c r="F41" s="157">
        <v>70</v>
      </c>
    </row>
    <row r="42" spans="1:6">
      <c r="A42" s="156">
        <v>39</v>
      </c>
      <c r="B42" s="161" t="s">
        <v>123</v>
      </c>
      <c r="C42" s="157" t="s">
        <v>117</v>
      </c>
      <c r="D42" s="164">
        <v>40.94</v>
      </c>
      <c r="E42" s="157">
        <v>14</v>
      </c>
      <c r="F42" s="157">
        <v>30</v>
      </c>
    </row>
    <row r="43" spans="1:6">
      <c r="A43" s="156">
        <v>40</v>
      </c>
      <c r="B43" s="161" t="s">
        <v>35</v>
      </c>
      <c r="C43" s="157" t="s">
        <v>29</v>
      </c>
      <c r="D43" s="164">
        <v>40.94</v>
      </c>
      <c r="E43" s="157">
        <v>3</v>
      </c>
      <c r="F43" s="157">
        <v>49</v>
      </c>
    </row>
    <row r="44" spans="1:6">
      <c r="A44" s="156">
        <v>41</v>
      </c>
      <c r="B44" s="162" t="s">
        <v>52</v>
      </c>
      <c r="C44" s="154" t="s">
        <v>131</v>
      </c>
      <c r="D44" s="158">
        <v>40.950000000000003</v>
      </c>
      <c r="E44" s="154">
        <v>3</v>
      </c>
      <c r="F44" s="154">
        <v>47</v>
      </c>
    </row>
    <row r="45" spans="1:6">
      <c r="A45" s="156">
        <v>42</v>
      </c>
      <c r="B45" s="162" t="s">
        <v>43</v>
      </c>
      <c r="C45" s="154" t="s">
        <v>116</v>
      </c>
      <c r="D45" s="158">
        <v>40.950000000000003</v>
      </c>
      <c r="E45" s="154">
        <v>7</v>
      </c>
      <c r="F45" s="154">
        <v>80</v>
      </c>
    </row>
    <row r="46" spans="1:6">
      <c r="A46" s="156">
        <v>43</v>
      </c>
      <c r="B46" s="162" t="s">
        <v>52</v>
      </c>
      <c r="C46" s="154" t="s">
        <v>131</v>
      </c>
      <c r="D46" s="158">
        <v>40.96</v>
      </c>
      <c r="E46" s="154">
        <v>2</v>
      </c>
      <c r="F46" s="154">
        <v>20</v>
      </c>
    </row>
    <row r="47" spans="1:6">
      <c r="A47" s="156">
        <v>44</v>
      </c>
      <c r="B47" s="162" t="s">
        <v>49</v>
      </c>
      <c r="C47" s="154" t="s">
        <v>116</v>
      </c>
      <c r="D47" s="155">
        <v>40.96</v>
      </c>
      <c r="E47" s="154">
        <v>4</v>
      </c>
      <c r="F47" s="154">
        <v>20</v>
      </c>
    </row>
    <row r="48" spans="1:6">
      <c r="A48" s="156">
        <v>45</v>
      </c>
      <c r="B48" s="161" t="s">
        <v>39</v>
      </c>
      <c r="C48" s="157" t="s">
        <v>29</v>
      </c>
      <c r="D48" s="164">
        <v>40.99</v>
      </c>
      <c r="E48" s="157">
        <v>2</v>
      </c>
      <c r="F48" s="157">
        <v>47</v>
      </c>
    </row>
    <row r="49" spans="1:6">
      <c r="A49" s="156">
        <v>46</v>
      </c>
      <c r="B49" s="161" t="s">
        <v>71</v>
      </c>
      <c r="C49" s="157" t="s">
        <v>11</v>
      </c>
      <c r="D49" s="164">
        <v>40.99</v>
      </c>
      <c r="E49" s="157">
        <v>9</v>
      </c>
      <c r="F49" s="157">
        <v>20</v>
      </c>
    </row>
    <row r="50" spans="1:6">
      <c r="A50" s="156">
        <v>47</v>
      </c>
      <c r="B50" s="162" t="s">
        <v>54</v>
      </c>
      <c r="C50" s="154" t="s">
        <v>116</v>
      </c>
      <c r="D50" s="158">
        <v>41.01</v>
      </c>
      <c r="E50" s="154">
        <v>5</v>
      </c>
      <c r="F50" s="154">
        <v>38</v>
      </c>
    </row>
    <row r="51" spans="1:6">
      <c r="A51" s="156">
        <v>48</v>
      </c>
      <c r="B51" s="162" t="s">
        <v>59</v>
      </c>
      <c r="C51" s="154" t="s">
        <v>116</v>
      </c>
      <c r="D51" s="158">
        <v>41.03</v>
      </c>
      <c r="E51" s="154">
        <v>2</v>
      </c>
      <c r="F51" s="154">
        <v>20</v>
      </c>
    </row>
    <row r="52" spans="1:6">
      <c r="A52" s="156">
        <v>49</v>
      </c>
      <c r="B52" s="161" t="s">
        <v>150</v>
      </c>
      <c r="C52" s="157" t="s">
        <v>137</v>
      </c>
      <c r="D52" s="164">
        <v>41.04</v>
      </c>
      <c r="E52" s="157">
        <v>13</v>
      </c>
      <c r="F52" s="157">
        <v>13</v>
      </c>
    </row>
    <row r="53" spans="1:6">
      <c r="A53" s="156">
        <v>50</v>
      </c>
      <c r="B53" s="161" t="s">
        <v>97</v>
      </c>
      <c r="C53" s="157" t="s">
        <v>12</v>
      </c>
      <c r="D53" s="164">
        <v>41.04</v>
      </c>
      <c r="E53" s="157">
        <v>21</v>
      </c>
      <c r="F53" s="157">
        <v>24</v>
      </c>
    </row>
    <row r="54" spans="1:6">
      <c r="A54" s="156">
        <v>51</v>
      </c>
      <c r="B54" s="161" t="s">
        <v>66</v>
      </c>
      <c r="C54" s="157" t="s">
        <v>11</v>
      </c>
      <c r="D54" s="164">
        <v>41.06</v>
      </c>
      <c r="E54" s="157">
        <v>4</v>
      </c>
      <c r="F54" s="157">
        <v>21</v>
      </c>
    </row>
    <row r="55" spans="1:6">
      <c r="A55" s="156">
        <v>52</v>
      </c>
      <c r="B55" s="162" t="s">
        <v>54</v>
      </c>
      <c r="C55" s="154" t="s">
        <v>116</v>
      </c>
      <c r="D55" s="158">
        <v>41.08</v>
      </c>
      <c r="E55" s="154">
        <v>5</v>
      </c>
      <c r="F55" s="154">
        <v>30</v>
      </c>
    </row>
    <row r="56" spans="1:6">
      <c r="A56" s="156">
        <v>53</v>
      </c>
      <c r="B56" s="162" t="s">
        <v>61</v>
      </c>
      <c r="C56" s="154" t="s">
        <v>131</v>
      </c>
      <c r="D56" s="155">
        <v>41.1</v>
      </c>
      <c r="E56" s="154">
        <v>4</v>
      </c>
      <c r="F56" s="154">
        <v>17</v>
      </c>
    </row>
    <row r="57" spans="1:6">
      <c r="A57" s="156">
        <v>54</v>
      </c>
      <c r="B57" s="161" t="s">
        <v>97</v>
      </c>
      <c r="C57" s="157" t="s">
        <v>12</v>
      </c>
      <c r="D57" s="164">
        <v>41.11</v>
      </c>
      <c r="E57" s="157">
        <v>5</v>
      </c>
      <c r="F57" s="157">
        <v>81</v>
      </c>
    </row>
    <row r="58" spans="1:6">
      <c r="A58" s="156">
        <v>55</v>
      </c>
      <c r="B58" s="161" t="s">
        <v>69</v>
      </c>
      <c r="C58" s="157" t="s">
        <v>117</v>
      </c>
      <c r="D58" s="164">
        <v>41.14</v>
      </c>
      <c r="E58" s="157">
        <v>7</v>
      </c>
      <c r="F58" s="157">
        <v>71</v>
      </c>
    </row>
    <row r="59" spans="1:6">
      <c r="A59" s="156">
        <v>56</v>
      </c>
      <c r="B59" s="161" t="s">
        <v>150</v>
      </c>
      <c r="C59" s="157" t="s">
        <v>137</v>
      </c>
      <c r="D59" s="164">
        <v>41.15</v>
      </c>
      <c r="E59" s="157">
        <v>5</v>
      </c>
      <c r="F59" s="157">
        <v>79</v>
      </c>
    </row>
    <row r="60" spans="1:6">
      <c r="A60" s="156">
        <v>57</v>
      </c>
      <c r="B60" s="161" t="s">
        <v>73</v>
      </c>
      <c r="C60" s="157" t="s">
        <v>118</v>
      </c>
      <c r="D60" s="164">
        <v>41.15</v>
      </c>
      <c r="E60" s="157">
        <v>1</v>
      </c>
      <c r="F60" s="157">
        <v>80</v>
      </c>
    </row>
    <row r="61" spans="1:6">
      <c r="A61" s="156">
        <v>58</v>
      </c>
      <c r="B61" s="161" t="s">
        <v>79</v>
      </c>
      <c r="C61" s="157" t="s">
        <v>12</v>
      </c>
      <c r="D61" s="164">
        <v>41.19</v>
      </c>
      <c r="E61" s="157">
        <v>5</v>
      </c>
      <c r="F61" s="157">
        <v>33</v>
      </c>
    </row>
    <row r="62" spans="1:6">
      <c r="A62" s="156">
        <v>59</v>
      </c>
      <c r="B62" s="161" t="s">
        <v>121</v>
      </c>
      <c r="C62" s="157" t="s">
        <v>29</v>
      </c>
      <c r="D62" s="164">
        <v>41.2</v>
      </c>
      <c r="E62" s="157">
        <v>2</v>
      </c>
      <c r="F62" s="157">
        <v>22</v>
      </c>
    </row>
    <row r="63" spans="1:6">
      <c r="A63" s="156">
        <v>60</v>
      </c>
      <c r="B63" s="161" t="s">
        <v>96</v>
      </c>
      <c r="C63" s="157" t="s">
        <v>12</v>
      </c>
      <c r="D63" s="164">
        <v>41.2</v>
      </c>
      <c r="E63" s="157">
        <v>2</v>
      </c>
      <c r="F63" s="157">
        <v>21</v>
      </c>
    </row>
    <row r="64" spans="1:6">
      <c r="A64" s="156">
        <v>61</v>
      </c>
      <c r="B64" s="161" t="s">
        <v>111</v>
      </c>
      <c r="C64" s="157" t="s">
        <v>118</v>
      </c>
      <c r="D64" s="164">
        <v>41.22</v>
      </c>
      <c r="E64" s="157">
        <v>3</v>
      </c>
      <c r="F64" s="157">
        <v>57</v>
      </c>
    </row>
    <row r="65" spans="1:6">
      <c r="A65" s="156">
        <v>62</v>
      </c>
      <c r="B65" s="161" t="s">
        <v>122</v>
      </c>
      <c r="C65" s="157" t="s">
        <v>117</v>
      </c>
      <c r="D65" s="164">
        <v>41.23</v>
      </c>
      <c r="E65" s="157">
        <v>9</v>
      </c>
      <c r="F65" s="157">
        <v>36</v>
      </c>
    </row>
    <row r="66" spans="1:6">
      <c r="A66" s="156">
        <v>63</v>
      </c>
      <c r="B66" s="162" t="s">
        <v>46</v>
      </c>
      <c r="C66" s="154" t="s">
        <v>131</v>
      </c>
      <c r="D66" s="158">
        <v>41.24</v>
      </c>
      <c r="E66" s="154">
        <v>4</v>
      </c>
      <c r="F66" s="154">
        <v>24</v>
      </c>
    </row>
    <row r="67" spans="1:6">
      <c r="A67" s="156">
        <v>64</v>
      </c>
      <c r="B67" s="161" t="s">
        <v>110</v>
      </c>
      <c r="C67" s="157" t="s">
        <v>118</v>
      </c>
      <c r="D67" s="164">
        <v>41.25</v>
      </c>
      <c r="E67" s="157">
        <v>5</v>
      </c>
      <c r="F67" s="157">
        <v>17</v>
      </c>
    </row>
    <row r="68" spans="1:6">
      <c r="A68" s="156">
        <v>65</v>
      </c>
      <c r="B68" s="161" t="s">
        <v>122</v>
      </c>
      <c r="C68" s="157" t="s">
        <v>117</v>
      </c>
      <c r="D68" s="164">
        <v>41.26</v>
      </c>
      <c r="E68" s="157">
        <v>21</v>
      </c>
      <c r="F68" s="157">
        <v>78</v>
      </c>
    </row>
    <row r="69" spans="1:6">
      <c r="A69" s="156">
        <v>66</v>
      </c>
      <c r="B69" s="162" t="s">
        <v>43</v>
      </c>
      <c r="C69" s="154" t="s">
        <v>116</v>
      </c>
      <c r="D69" s="155">
        <v>41.3</v>
      </c>
      <c r="E69" s="154">
        <v>3</v>
      </c>
      <c r="F69" s="154">
        <v>22</v>
      </c>
    </row>
    <row r="70" spans="1:6">
      <c r="A70" s="156">
        <v>67</v>
      </c>
      <c r="B70" s="161" t="s">
        <v>35</v>
      </c>
      <c r="C70" s="157" t="s">
        <v>29</v>
      </c>
      <c r="D70" s="164">
        <v>41.3</v>
      </c>
      <c r="E70" s="157">
        <v>2</v>
      </c>
      <c r="F70" s="157">
        <v>57</v>
      </c>
    </row>
    <row r="71" spans="1:6">
      <c r="A71" s="156">
        <v>68</v>
      </c>
      <c r="B71" s="161" t="s">
        <v>79</v>
      </c>
      <c r="C71" s="157" t="s">
        <v>12</v>
      </c>
      <c r="D71" s="164">
        <v>41.32</v>
      </c>
      <c r="E71" s="157">
        <v>14</v>
      </c>
      <c r="F71" s="157">
        <v>20</v>
      </c>
    </row>
    <row r="72" spans="1:6">
      <c r="A72" s="156">
        <v>69</v>
      </c>
      <c r="B72" s="161" t="s">
        <v>110</v>
      </c>
      <c r="C72" s="157" t="s">
        <v>118</v>
      </c>
      <c r="D72" s="164">
        <v>41.33</v>
      </c>
      <c r="E72" s="157">
        <v>2</v>
      </c>
      <c r="F72" s="157">
        <v>62</v>
      </c>
    </row>
    <row r="73" spans="1:6">
      <c r="A73" s="156">
        <v>70</v>
      </c>
      <c r="B73" s="161" t="s">
        <v>105</v>
      </c>
      <c r="C73" s="157" t="s">
        <v>29</v>
      </c>
      <c r="D73" s="164">
        <v>41.35</v>
      </c>
      <c r="E73" s="157">
        <v>21</v>
      </c>
      <c r="F73" s="157">
        <v>58</v>
      </c>
    </row>
    <row r="74" spans="1:6">
      <c r="A74" s="156">
        <v>71</v>
      </c>
      <c r="B74" s="161" t="s">
        <v>111</v>
      </c>
      <c r="C74" s="157" t="s">
        <v>118</v>
      </c>
      <c r="D74" s="164">
        <v>41.35</v>
      </c>
      <c r="E74" s="157">
        <v>9</v>
      </c>
      <c r="F74" s="157">
        <v>20</v>
      </c>
    </row>
    <row r="75" spans="1:6">
      <c r="A75" s="156">
        <v>72</v>
      </c>
      <c r="B75" s="161" t="s">
        <v>103</v>
      </c>
      <c r="C75" s="157" t="s">
        <v>11</v>
      </c>
      <c r="D75" s="164">
        <v>41.37</v>
      </c>
      <c r="E75" s="157">
        <v>4</v>
      </c>
      <c r="F75" s="157">
        <v>43</v>
      </c>
    </row>
    <row r="76" spans="1:6">
      <c r="A76" s="156">
        <v>73</v>
      </c>
      <c r="B76" s="161" t="s">
        <v>111</v>
      </c>
      <c r="C76" s="157" t="s">
        <v>118</v>
      </c>
      <c r="D76" s="164">
        <v>41.39</v>
      </c>
      <c r="E76" s="157">
        <v>7</v>
      </c>
      <c r="F76" s="157">
        <v>22</v>
      </c>
    </row>
    <row r="77" spans="1:6">
      <c r="A77" s="156">
        <v>74</v>
      </c>
      <c r="B77" s="161" t="s">
        <v>152</v>
      </c>
      <c r="C77" s="157" t="s">
        <v>137</v>
      </c>
      <c r="D77" s="164">
        <v>41.44</v>
      </c>
      <c r="E77" s="157">
        <v>9</v>
      </c>
      <c r="F77" s="157">
        <v>56</v>
      </c>
    </row>
    <row r="78" spans="1:6">
      <c r="A78" s="156">
        <v>75</v>
      </c>
      <c r="B78" s="162" t="s">
        <v>46</v>
      </c>
      <c r="C78" s="154" t="s">
        <v>131</v>
      </c>
      <c r="D78" s="158">
        <v>41.45</v>
      </c>
      <c r="E78" s="154">
        <v>2</v>
      </c>
      <c r="F78" s="154">
        <v>41</v>
      </c>
    </row>
    <row r="79" spans="1:6">
      <c r="A79" s="156">
        <v>76</v>
      </c>
      <c r="B79" s="161" t="s">
        <v>66</v>
      </c>
      <c r="C79" s="157" t="s">
        <v>11</v>
      </c>
      <c r="D79" s="164">
        <v>41.45</v>
      </c>
      <c r="E79" s="157">
        <v>5</v>
      </c>
      <c r="F79" s="157">
        <v>20</v>
      </c>
    </row>
    <row r="80" spans="1:6">
      <c r="A80" s="156">
        <v>77</v>
      </c>
      <c r="B80" s="162" t="s">
        <v>59</v>
      </c>
      <c r="C80" s="154" t="s">
        <v>116</v>
      </c>
      <c r="D80" s="158">
        <v>41.47</v>
      </c>
      <c r="E80" s="154">
        <v>5</v>
      </c>
      <c r="F80" s="154">
        <v>21</v>
      </c>
    </row>
    <row r="81" spans="1:6">
      <c r="A81" s="156">
        <v>78</v>
      </c>
      <c r="B81" s="161" t="s">
        <v>103</v>
      </c>
      <c r="C81" s="157" t="s">
        <v>11</v>
      </c>
      <c r="D81" s="164">
        <v>41.48</v>
      </c>
      <c r="E81" s="157">
        <v>9</v>
      </c>
      <c r="F81" s="157">
        <v>18</v>
      </c>
    </row>
    <row r="82" spans="1:6">
      <c r="A82" s="156">
        <v>79</v>
      </c>
      <c r="B82" s="161" t="s">
        <v>73</v>
      </c>
      <c r="C82" s="157" t="s">
        <v>118</v>
      </c>
      <c r="D82" s="164">
        <v>41.5</v>
      </c>
      <c r="E82" s="157">
        <v>21</v>
      </c>
      <c r="F82" s="157">
        <v>20</v>
      </c>
    </row>
    <row r="83" spans="1:6">
      <c r="A83" s="156">
        <v>80</v>
      </c>
      <c r="B83" s="162" t="s">
        <v>46</v>
      </c>
      <c r="C83" s="154" t="s">
        <v>131</v>
      </c>
      <c r="D83" s="158">
        <v>41.51</v>
      </c>
      <c r="E83" s="154">
        <v>9</v>
      </c>
      <c r="F83" s="154">
        <v>28</v>
      </c>
    </row>
    <row r="84" spans="1:6">
      <c r="A84" s="156">
        <v>81</v>
      </c>
      <c r="B84" s="161" t="s">
        <v>112</v>
      </c>
      <c r="C84" s="157" t="s">
        <v>118</v>
      </c>
      <c r="D84" s="164">
        <v>41.55</v>
      </c>
      <c r="E84" s="157">
        <v>9</v>
      </c>
      <c r="F84" s="157">
        <v>21</v>
      </c>
    </row>
    <row r="85" spans="1:6">
      <c r="A85" s="156">
        <v>82</v>
      </c>
      <c r="B85" s="161" t="s">
        <v>152</v>
      </c>
      <c r="C85" s="157" t="s">
        <v>137</v>
      </c>
      <c r="D85" s="164">
        <v>41.56</v>
      </c>
      <c r="E85" s="157">
        <v>4</v>
      </c>
      <c r="F85" s="157">
        <v>45</v>
      </c>
    </row>
    <row r="86" spans="1:6">
      <c r="A86" s="156">
        <v>83</v>
      </c>
      <c r="B86" s="161" t="s">
        <v>105</v>
      </c>
      <c r="C86" s="157" t="s">
        <v>29</v>
      </c>
      <c r="D86" s="164">
        <v>41.59</v>
      </c>
      <c r="E86" s="157">
        <v>3</v>
      </c>
      <c r="F86" s="157">
        <v>22</v>
      </c>
    </row>
    <row r="87" spans="1:6">
      <c r="A87" s="156">
        <v>84</v>
      </c>
      <c r="B87" s="161" t="s">
        <v>106</v>
      </c>
      <c r="C87" s="157" t="s">
        <v>117</v>
      </c>
      <c r="D87" s="164">
        <v>41.6</v>
      </c>
      <c r="E87" s="157">
        <v>9</v>
      </c>
      <c r="F87" s="157">
        <v>20</v>
      </c>
    </row>
    <row r="88" spans="1:6">
      <c r="A88" s="156">
        <v>85</v>
      </c>
      <c r="B88" s="161" t="s">
        <v>112</v>
      </c>
      <c r="C88" s="157" t="s">
        <v>118</v>
      </c>
      <c r="D88" s="164">
        <v>41.63</v>
      </c>
      <c r="E88" s="157">
        <v>4</v>
      </c>
      <c r="F88" s="157">
        <v>76</v>
      </c>
    </row>
    <row r="89" spans="1:6">
      <c r="A89" s="156">
        <v>86</v>
      </c>
      <c r="B89" s="161" t="s">
        <v>150</v>
      </c>
      <c r="C89" s="157" t="s">
        <v>137</v>
      </c>
      <c r="D89" s="164">
        <v>41.64</v>
      </c>
      <c r="E89" s="157">
        <v>3</v>
      </c>
      <c r="F89" s="157">
        <v>25</v>
      </c>
    </row>
    <row r="90" spans="1:6">
      <c r="A90" s="156">
        <v>87</v>
      </c>
      <c r="B90" s="161" t="s">
        <v>110</v>
      </c>
      <c r="C90" s="157" t="s">
        <v>118</v>
      </c>
      <c r="D90" s="164">
        <v>41.69</v>
      </c>
      <c r="E90" s="157">
        <v>21</v>
      </c>
      <c r="F90" s="157">
        <v>25</v>
      </c>
    </row>
    <row r="91" spans="1:6">
      <c r="A91" s="156">
        <v>88</v>
      </c>
      <c r="B91" s="161" t="s">
        <v>73</v>
      </c>
      <c r="C91" s="157" t="s">
        <v>118</v>
      </c>
      <c r="D91" s="164">
        <v>41.71</v>
      </c>
      <c r="E91" s="157">
        <v>21</v>
      </c>
      <c r="F91" s="157">
        <v>21</v>
      </c>
    </row>
    <row r="92" spans="1:6">
      <c r="A92" s="156">
        <v>89</v>
      </c>
      <c r="B92" s="161" t="s">
        <v>151</v>
      </c>
      <c r="C92" s="157" t="s">
        <v>137</v>
      </c>
      <c r="D92" s="164">
        <v>41.72</v>
      </c>
      <c r="E92" s="157">
        <v>21</v>
      </c>
      <c r="F92" s="157">
        <v>49</v>
      </c>
    </row>
    <row r="93" spans="1:6">
      <c r="A93" s="156">
        <v>90</v>
      </c>
      <c r="B93" s="161" t="s">
        <v>153</v>
      </c>
      <c r="C93" s="157" t="s">
        <v>137</v>
      </c>
      <c r="D93" s="164">
        <v>41.75</v>
      </c>
      <c r="E93" s="157">
        <v>6</v>
      </c>
      <c r="F93" s="157">
        <v>22</v>
      </c>
    </row>
    <row r="94" spans="1:6">
      <c r="A94" s="156">
        <v>91</v>
      </c>
      <c r="B94" s="161" t="s">
        <v>96</v>
      </c>
      <c r="C94" s="157" t="s">
        <v>12</v>
      </c>
      <c r="D94" s="164">
        <v>41.78</v>
      </c>
      <c r="E94" s="157">
        <v>4</v>
      </c>
      <c r="F94" s="157">
        <v>23</v>
      </c>
    </row>
    <row r="95" spans="1:6">
      <c r="A95" s="156">
        <v>92</v>
      </c>
      <c r="B95" s="161" t="s">
        <v>123</v>
      </c>
      <c r="C95" s="157" t="s">
        <v>117</v>
      </c>
      <c r="D95" s="164">
        <v>41.81</v>
      </c>
      <c r="E95" s="157">
        <v>3</v>
      </c>
      <c r="F95" s="157">
        <v>22</v>
      </c>
    </row>
    <row r="96" spans="1:6">
      <c r="A96" s="156">
        <v>93</v>
      </c>
      <c r="B96" s="161" t="s">
        <v>105</v>
      </c>
      <c r="C96" s="157" t="s">
        <v>29</v>
      </c>
      <c r="D96" s="164">
        <v>41.81</v>
      </c>
      <c r="E96" s="157">
        <v>6</v>
      </c>
      <c r="F96" s="157">
        <v>20</v>
      </c>
    </row>
    <row r="97" spans="1:6">
      <c r="A97" s="156">
        <v>94</v>
      </c>
      <c r="B97" s="161" t="s">
        <v>151</v>
      </c>
      <c r="C97" s="157" t="s">
        <v>137</v>
      </c>
      <c r="D97" s="164">
        <v>41.84</v>
      </c>
      <c r="E97" s="157">
        <v>14</v>
      </c>
      <c r="F97" s="157">
        <v>42</v>
      </c>
    </row>
    <row r="98" spans="1:6">
      <c r="A98" s="156">
        <v>95</v>
      </c>
      <c r="B98" s="161" t="s">
        <v>106</v>
      </c>
      <c r="C98" s="157" t="s">
        <v>117</v>
      </c>
      <c r="D98" s="164">
        <v>41.89</v>
      </c>
      <c r="E98" s="157">
        <v>9</v>
      </c>
      <c r="F98" s="157">
        <v>24</v>
      </c>
    </row>
    <row r="99" spans="1:6">
      <c r="A99" s="156">
        <v>96</v>
      </c>
      <c r="B99" s="161" t="s">
        <v>69</v>
      </c>
      <c r="C99" s="157" t="s">
        <v>117</v>
      </c>
      <c r="D99" s="164">
        <v>42.01</v>
      </c>
      <c r="E99" s="157">
        <v>21</v>
      </c>
      <c r="F99" s="157">
        <v>35</v>
      </c>
    </row>
    <row r="100" spans="1:6">
      <c r="A100" s="156">
        <v>97</v>
      </c>
      <c r="B100" s="161" t="s">
        <v>69</v>
      </c>
      <c r="C100" s="157" t="s">
        <v>117</v>
      </c>
      <c r="D100" s="164">
        <v>42.09</v>
      </c>
      <c r="E100" s="157">
        <v>6</v>
      </c>
      <c r="F100" s="157">
        <v>21</v>
      </c>
    </row>
  </sheetData>
  <autoFilter ref="B3:F3">
    <sortState ref="B4:F100">
      <sortCondition ref="D3"/>
    </sortState>
  </autoFilter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H16" sqref="H16"/>
    </sheetView>
  </sheetViews>
  <sheetFormatPr defaultRowHeight="15"/>
  <cols>
    <col min="1" max="1" width="9.140625" style="1"/>
    <col min="2" max="2" width="19.5703125" style="1" customWidth="1"/>
    <col min="3" max="3" width="7.140625" style="1" customWidth="1"/>
    <col min="4" max="4" width="11.5703125" style="1" customWidth="1"/>
    <col min="5" max="5" width="7.140625" style="1" customWidth="1"/>
    <col min="6" max="6" width="7" style="1" customWidth="1"/>
    <col min="7" max="7" width="10.42578125" style="1" customWidth="1"/>
    <col min="8" max="8" width="16.7109375" style="1" customWidth="1"/>
    <col min="9" max="9" width="11.140625" style="1" customWidth="1"/>
    <col min="10" max="10" width="9" style="1" customWidth="1"/>
    <col min="11" max="11" width="8.85546875" style="1" customWidth="1"/>
  </cols>
  <sheetData>
    <row r="1" spans="1:11" ht="19.5">
      <c r="A1" s="183" t="s">
        <v>140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5.75" thickBot="1"/>
    <row r="3" spans="1:11" s="2" customFormat="1">
      <c r="A3" s="184" t="s">
        <v>2</v>
      </c>
      <c r="B3" s="188" t="s">
        <v>0</v>
      </c>
      <c r="C3" s="192" t="s">
        <v>19</v>
      </c>
      <c r="D3" s="184" t="s">
        <v>1</v>
      </c>
      <c r="E3" s="185"/>
      <c r="F3" s="186"/>
      <c r="G3" s="187" t="s">
        <v>4</v>
      </c>
      <c r="H3" s="188"/>
      <c r="I3" s="184" t="s">
        <v>21</v>
      </c>
      <c r="J3" s="189"/>
      <c r="K3" s="186"/>
    </row>
    <row r="4" spans="1:11" s="3" customFormat="1" ht="15.75" thickBot="1">
      <c r="A4" s="190"/>
      <c r="B4" s="191"/>
      <c r="C4" s="193"/>
      <c r="D4" s="9" t="s">
        <v>3</v>
      </c>
      <c r="E4" s="16" t="s">
        <v>18</v>
      </c>
      <c r="F4" s="10" t="s">
        <v>2</v>
      </c>
      <c r="G4" s="13" t="s">
        <v>5</v>
      </c>
      <c r="H4" s="12" t="s">
        <v>17</v>
      </c>
      <c r="I4" s="9" t="s">
        <v>3</v>
      </c>
      <c r="J4" s="11" t="s">
        <v>7</v>
      </c>
      <c r="K4" s="10" t="s">
        <v>8</v>
      </c>
    </row>
    <row r="5" spans="1:11" s="2" customFormat="1" ht="24.95" customHeight="1">
      <c r="A5" s="134">
        <v>1</v>
      </c>
      <c r="B5" s="147" t="s">
        <v>10</v>
      </c>
      <c r="C5" s="136">
        <v>1</v>
      </c>
      <c r="D5" s="76">
        <v>41.22</v>
      </c>
      <c r="E5" s="135">
        <v>1</v>
      </c>
      <c r="F5" s="136">
        <v>1</v>
      </c>
      <c r="G5" s="137">
        <v>500</v>
      </c>
      <c r="H5" s="138" t="s">
        <v>138</v>
      </c>
      <c r="I5" s="84">
        <v>40.43</v>
      </c>
      <c r="J5" s="139">
        <v>391</v>
      </c>
      <c r="K5" s="136">
        <v>7</v>
      </c>
    </row>
    <row r="6" spans="1:11" s="2" customFormat="1" ht="24.95" customHeight="1">
      <c r="A6" s="7">
        <v>2</v>
      </c>
      <c r="B6" s="82" t="s">
        <v>13</v>
      </c>
      <c r="C6" s="8">
        <v>8</v>
      </c>
      <c r="D6" s="7">
        <v>41.85</v>
      </c>
      <c r="E6" s="17">
        <v>14</v>
      </c>
      <c r="F6" s="8">
        <v>4</v>
      </c>
      <c r="G6" s="6">
        <v>500</v>
      </c>
      <c r="H6" s="5">
        <f>9.87</f>
        <v>9.8699999999999992</v>
      </c>
      <c r="I6" s="85">
        <v>40.42</v>
      </c>
      <c r="J6" s="4">
        <v>360</v>
      </c>
      <c r="K6" s="8">
        <v>13</v>
      </c>
    </row>
    <row r="7" spans="1:11" s="2" customFormat="1" ht="24.95" customHeight="1">
      <c r="A7" s="7">
        <v>3</v>
      </c>
      <c r="B7" s="15" t="s">
        <v>11</v>
      </c>
      <c r="C7" s="8">
        <v>4</v>
      </c>
      <c r="D7" s="85">
        <v>41.96</v>
      </c>
      <c r="E7" s="17">
        <v>5</v>
      </c>
      <c r="F7" s="8">
        <v>5</v>
      </c>
      <c r="G7" s="6">
        <v>500</v>
      </c>
      <c r="H7" s="149">
        <v>38</v>
      </c>
      <c r="I7" s="7">
        <v>40.619999999999997</v>
      </c>
      <c r="J7" s="4">
        <v>452</v>
      </c>
      <c r="K7" s="8">
        <v>10</v>
      </c>
    </row>
    <row r="8" spans="1:11" s="2" customFormat="1" ht="24.95" customHeight="1">
      <c r="A8" s="7">
        <v>4</v>
      </c>
      <c r="B8" s="14" t="s">
        <v>9</v>
      </c>
      <c r="C8" s="8">
        <v>7</v>
      </c>
      <c r="D8" s="7">
        <v>41.49</v>
      </c>
      <c r="E8" s="17">
        <v>10</v>
      </c>
      <c r="F8" s="8">
        <v>2</v>
      </c>
      <c r="G8" s="6">
        <v>500</v>
      </c>
      <c r="H8" s="149">
        <v>40</v>
      </c>
      <c r="I8" s="7">
        <v>40.67</v>
      </c>
      <c r="J8" s="4">
        <v>358</v>
      </c>
      <c r="K8" s="8">
        <v>3</v>
      </c>
    </row>
    <row r="9" spans="1:11" s="2" customFormat="1" ht="24.95" customHeight="1">
      <c r="A9" s="7">
        <v>5</v>
      </c>
      <c r="B9" s="15" t="s">
        <v>14</v>
      </c>
      <c r="C9" s="8">
        <v>2</v>
      </c>
      <c r="D9" s="148">
        <v>41.8</v>
      </c>
      <c r="E9" s="17">
        <v>2</v>
      </c>
      <c r="F9" s="8">
        <v>3</v>
      </c>
      <c r="G9" s="6">
        <v>499</v>
      </c>
      <c r="H9" s="5" t="s">
        <v>20</v>
      </c>
      <c r="I9" s="7">
        <v>40.409999999999997</v>
      </c>
      <c r="J9" s="4">
        <v>415</v>
      </c>
      <c r="K9" s="8">
        <v>13</v>
      </c>
    </row>
    <row r="10" spans="1:11" s="2" customFormat="1" ht="24.95" customHeight="1">
      <c r="A10" s="7">
        <v>6</v>
      </c>
      <c r="B10" s="15" t="s">
        <v>15</v>
      </c>
      <c r="C10" s="8">
        <v>5</v>
      </c>
      <c r="D10" s="7">
        <v>43.21</v>
      </c>
      <c r="E10" s="17">
        <v>6</v>
      </c>
      <c r="F10" s="8">
        <v>8</v>
      </c>
      <c r="G10" s="6">
        <v>494</v>
      </c>
      <c r="H10" s="5" t="s">
        <v>107</v>
      </c>
      <c r="I10" s="7">
        <v>40.74</v>
      </c>
      <c r="J10" s="4">
        <v>268</v>
      </c>
      <c r="K10" s="8">
        <v>7</v>
      </c>
    </row>
    <row r="11" spans="1:11" s="2" customFormat="1" ht="24.95" customHeight="1">
      <c r="A11" s="7">
        <v>7</v>
      </c>
      <c r="B11" s="14" t="s">
        <v>137</v>
      </c>
      <c r="C11" s="8">
        <v>3</v>
      </c>
      <c r="D11" s="7">
        <v>42.56</v>
      </c>
      <c r="E11" s="17">
        <v>3</v>
      </c>
      <c r="F11" s="8">
        <v>7</v>
      </c>
      <c r="G11" s="6">
        <v>493</v>
      </c>
      <c r="H11" s="5" t="s">
        <v>139</v>
      </c>
      <c r="I11" s="7">
        <v>40.61</v>
      </c>
      <c r="J11" s="4">
        <v>443</v>
      </c>
      <c r="K11" s="8">
        <v>1</v>
      </c>
    </row>
    <row r="12" spans="1:11" s="2" customFormat="1" ht="24.95" customHeight="1" thickBot="1">
      <c r="A12" s="140">
        <v>8</v>
      </c>
      <c r="B12" s="83" t="s">
        <v>16</v>
      </c>
      <c r="C12" s="10">
        <v>6</v>
      </c>
      <c r="D12" s="140">
        <v>42.06</v>
      </c>
      <c r="E12" s="16">
        <v>7</v>
      </c>
      <c r="F12" s="10">
        <v>6</v>
      </c>
      <c r="G12" s="13">
        <v>493</v>
      </c>
      <c r="H12" s="141" t="s">
        <v>139</v>
      </c>
      <c r="I12" s="140">
        <v>40.71</v>
      </c>
      <c r="J12" s="11">
        <v>415</v>
      </c>
      <c r="K12" s="10">
        <v>1</v>
      </c>
    </row>
  </sheetData>
  <mergeCells count="7">
    <mergeCell ref="A1:K1"/>
    <mergeCell ref="D3:F3"/>
    <mergeCell ref="G3:H3"/>
    <mergeCell ref="I3:K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>
      <selection activeCell="H23" sqref="H23"/>
    </sheetView>
  </sheetViews>
  <sheetFormatPr defaultRowHeight="15"/>
  <cols>
    <col min="1" max="1" width="7.7109375" style="1" customWidth="1"/>
    <col min="2" max="2" width="21.85546875" customWidth="1"/>
    <col min="3" max="3" width="13.85546875" style="1" customWidth="1"/>
    <col min="4" max="4" width="12.85546875" style="1" customWidth="1"/>
    <col min="5" max="5" width="8.28515625" style="1" customWidth="1"/>
    <col min="6" max="6" width="6.28515625" customWidth="1"/>
    <col min="7" max="7" width="7.85546875" style="1" customWidth="1"/>
    <col min="8" max="8" width="21" customWidth="1"/>
    <col min="9" max="9" width="14.140625" style="1" customWidth="1"/>
    <col min="10" max="10" width="13" style="1" customWidth="1"/>
    <col min="11" max="11" width="8.7109375" style="1" customWidth="1"/>
  </cols>
  <sheetData>
    <row r="1" spans="1:11" ht="26.25">
      <c r="A1" s="202" t="s">
        <v>141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4.5" customHeight="1"/>
    <row r="3" spans="1:11" ht="23.25">
      <c r="A3" s="176" t="s">
        <v>120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3.75" customHeight="1" thickBot="1"/>
    <row r="5" spans="1:11" s="22" customFormat="1" ht="16.5" customHeight="1">
      <c r="A5" s="194"/>
      <c r="B5" s="196" t="s">
        <v>22</v>
      </c>
      <c r="C5" s="203" t="s">
        <v>0</v>
      </c>
      <c r="D5" s="198" t="s">
        <v>6</v>
      </c>
      <c r="E5" s="200" t="s">
        <v>95</v>
      </c>
      <c r="F5" s="57"/>
      <c r="G5" s="194"/>
      <c r="H5" s="196" t="s">
        <v>22</v>
      </c>
      <c r="I5" s="203" t="s">
        <v>0</v>
      </c>
      <c r="J5" s="198" t="s">
        <v>6</v>
      </c>
      <c r="K5" s="200" t="s">
        <v>95</v>
      </c>
    </row>
    <row r="6" spans="1:11" s="22" customFormat="1" ht="17.25" customHeight="1" thickBot="1">
      <c r="A6" s="195"/>
      <c r="B6" s="197"/>
      <c r="C6" s="204"/>
      <c r="D6" s="199"/>
      <c r="E6" s="201"/>
      <c r="F6" s="58"/>
      <c r="G6" s="195"/>
      <c r="H6" s="197"/>
      <c r="I6" s="204"/>
      <c r="J6" s="199"/>
      <c r="K6" s="201"/>
    </row>
    <row r="7" spans="1:11" s="2" customFormat="1" ht="27.95" customHeight="1">
      <c r="A7" s="25">
        <v>1</v>
      </c>
      <c r="B7" s="19" t="s">
        <v>39</v>
      </c>
      <c r="C7" s="26" t="s">
        <v>29</v>
      </c>
      <c r="D7" s="152">
        <v>40.409999999999997</v>
      </c>
      <c r="E7" s="67">
        <v>13</v>
      </c>
      <c r="F7" s="68"/>
      <c r="G7" s="25">
        <v>16</v>
      </c>
      <c r="H7" s="19" t="s">
        <v>71</v>
      </c>
      <c r="I7" s="26" t="s">
        <v>11</v>
      </c>
      <c r="J7" s="47">
        <v>40.71</v>
      </c>
      <c r="K7" s="67">
        <v>10</v>
      </c>
    </row>
    <row r="8" spans="1:11" s="2" customFormat="1" ht="27.95" customHeight="1">
      <c r="A8" s="29">
        <v>2</v>
      </c>
      <c r="B8" s="20" t="s">
        <v>81</v>
      </c>
      <c r="C8" s="30" t="s">
        <v>12</v>
      </c>
      <c r="D8" s="18">
        <v>40.42</v>
      </c>
      <c r="E8" s="43">
        <v>13</v>
      </c>
      <c r="F8" s="59"/>
      <c r="G8" s="29">
        <v>17</v>
      </c>
      <c r="H8" s="20" t="s">
        <v>112</v>
      </c>
      <c r="I8" s="30" t="s">
        <v>118</v>
      </c>
      <c r="J8" s="18">
        <v>40.71</v>
      </c>
      <c r="K8" s="43">
        <v>1</v>
      </c>
    </row>
    <row r="9" spans="1:11" s="2" customFormat="1" ht="27.95" customHeight="1">
      <c r="A9" s="29">
        <v>3</v>
      </c>
      <c r="B9" s="20" t="s">
        <v>52</v>
      </c>
      <c r="C9" s="30" t="s">
        <v>131</v>
      </c>
      <c r="D9" s="18">
        <v>40.43</v>
      </c>
      <c r="E9" s="43">
        <v>7</v>
      </c>
      <c r="F9" s="59"/>
      <c r="G9" s="29">
        <v>18</v>
      </c>
      <c r="H9" s="20" t="s">
        <v>61</v>
      </c>
      <c r="I9" s="30" t="s">
        <v>131</v>
      </c>
      <c r="J9" s="32">
        <v>40.72</v>
      </c>
      <c r="K9" s="43">
        <v>14</v>
      </c>
    </row>
    <row r="10" spans="1:11" s="2" customFormat="1" ht="27.95" customHeight="1">
      <c r="A10" s="29">
        <v>4</v>
      </c>
      <c r="B10" s="20" t="s">
        <v>39</v>
      </c>
      <c r="C10" s="30" t="s">
        <v>29</v>
      </c>
      <c r="D10" s="46">
        <v>40.43</v>
      </c>
      <c r="E10" s="43">
        <v>10</v>
      </c>
      <c r="F10" s="59"/>
      <c r="G10" s="29">
        <v>19</v>
      </c>
      <c r="H10" s="20" t="s">
        <v>79</v>
      </c>
      <c r="I10" s="30" t="s">
        <v>12</v>
      </c>
      <c r="J10" s="48">
        <v>40.729999999999997</v>
      </c>
      <c r="K10" s="43">
        <v>13</v>
      </c>
    </row>
    <row r="11" spans="1:11" s="2" customFormat="1" ht="27.95" customHeight="1">
      <c r="A11" s="29">
        <v>5</v>
      </c>
      <c r="B11" s="20" t="s">
        <v>56</v>
      </c>
      <c r="C11" s="30" t="s">
        <v>131</v>
      </c>
      <c r="D11" s="32">
        <v>40.44</v>
      </c>
      <c r="E11" s="43">
        <v>1</v>
      </c>
      <c r="F11" s="59"/>
      <c r="G11" s="29">
        <v>20</v>
      </c>
      <c r="H11" s="20" t="s">
        <v>54</v>
      </c>
      <c r="I11" s="30" t="s">
        <v>116</v>
      </c>
      <c r="J11" s="32">
        <v>40.729999999999997</v>
      </c>
      <c r="K11" s="43">
        <v>13</v>
      </c>
    </row>
    <row r="12" spans="1:11" s="2" customFormat="1" ht="27.95" customHeight="1">
      <c r="A12" s="29">
        <v>6</v>
      </c>
      <c r="B12" s="20" t="s">
        <v>81</v>
      </c>
      <c r="C12" s="30" t="s">
        <v>12</v>
      </c>
      <c r="D12" s="52">
        <v>40.450000000000003</v>
      </c>
      <c r="E12" s="43">
        <v>10</v>
      </c>
      <c r="F12" s="59"/>
      <c r="G12" s="29">
        <v>21</v>
      </c>
      <c r="H12" s="20" t="s">
        <v>106</v>
      </c>
      <c r="I12" s="30" t="s">
        <v>117</v>
      </c>
      <c r="J12" s="96">
        <v>40.74</v>
      </c>
      <c r="K12" s="43">
        <v>7</v>
      </c>
    </row>
    <row r="13" spans="1:11" s="2" customFormat="1" ht="27.95" customHeight="1">
      <c r="A13" s="29">
        <v>7</v>
      </c>
      <c r="B13" s="20" t="s">
        <v>56</v>
      </c>
      <c r="C13" s="30" t="s">
        <v>131</v>
      </c>
      <c r="D13" s="46">
        <v>40.49</v>
      </c>
      <c r="E13" s="43">
        <v>7</v>
      </c>
      <c r="F13" s="59"/>
      <c r="G13" s="29">
        <v>22</v>
      </c>
      <c r="H13" s="20" t="s">
        <v>49</v>
      </c>
      <c r="I13" s="30" t="s">
        <v>116</v>
      </c>
      <c r="J13" s="46">
        <v>40.75</v>
      </c>
      <c r="K13" s="43">
        <v>10</v>
      </c>
    </row>
    <row r="14" spans="1:11" s="2" customFormat="1" ht="27.95" customHeight="1">
      <c r="A14" s="29">
        <v>8</v>
      </c>
      <c r="B14" s="20" t="s">
        <v>121</v>
      </c>
      <c r="C14" s="30" t="s">
        <v>29</v>
      </c>
      <c r="D14" s="48">
        <v>40.58</v>
      </c>
      <c r="E14" s="43">
        <v>1</v>
      </c>
      <c r="F14" s="59"/>
      <c r="G14" s="29">
        <v>23</v>
      </c>
      <c r="H14" s="20" t="s">
        <v>75</v>
      </c>
      <c r="I14" s="30" t="s">
        <v>11</v>
      </c>
      <c r="J14" s="46">
        <v>40.770000000000003</v>
      </c>
      <c r="K14" s="43">
        <v>13</v>
      </c>
    </row>
    <row r="15" spans="1:11" s="2" customFormat="1" ht="27.95" customHeight="1">
      <c r="A15" s="29">
        <v>9</v>
      </c>
      <c r="B15" s="20" t="s">
        <v>154</v>
      </c>
      <c r="C15" s="30" t="s">
        <v>137</v>
      </c>
      <c r="D15" s="18">
        <v>40.61</v>
      </c>
      <c r="E15" s="43">
        <v>1</v>
      </c>
      <c r="F15" s="59"/>
      <c r="G15" s="29">
        <v>24</v>
      </c>
      <c r="H15" s="20" t="s">
        <v>49</v>
      </c>
      <c r="I15" s="30" t="s">
        <v>116</v>
      </c>
      <c r="J15" s="30">
        <v>40.770000000000003</v>
      </c>
      <c r="K15" s="43">
        <v>2</v>
      </c>
    </row>
    <row r="16" spans="1:11" s="2" customFormat="1" ht="27.95" customHeight="1">
      <c r="A16" s="29">
        <v>10</v>
      </c>
      <c r="B16" s="20" t="s">
        <v>71</v>
      </c>
      <c r="C16" s="30" t="s">
        <v>11</v>
      </c>
      <c r="D16" s="18">
        <v>40.619999999999997</v>
      </c>
      <c r="E16" s="43">
        <v>10</v>
      </c>
      <c r="F16" s="59"/>
      <c r="G16" s="29">
        <v>25</v>
      </c>
      <c r="H16" s="20" t="s">
        <v>79</v>
      </c>
      <c r="I16" s="30" t="s">
        <v>12</v>
      </c>
      <c r="J16" s="46">
        <v>40.79</v>
      </c>
      <c r="K16" s="43">
        <v>10</v>
      </c>
    </row>
    <row r="17" spans="1:11" s="2" customFormat="1" ht="27.95" customHeight="1">
      <c r="A17" s="29">
        <v>11</v>
      </c>
      <c r="B17" s="20" t="s">
        <v>56</v>
      </c>
      <c r="C17" s="30" t="s">
        <v>131</v>
      </c>
      <c r="D17" s="86">
        <v>40.630000000000003</v>
      </c>
      <c r="E17" s="43">
        <v>1</v>
      </c>
      <c r="F17" s="59"/>
      <c r="G17" s="29">
        <v>26</v>
      </c>
      <c r="H17" s="20" t="s">
        <v>61</v>
      </c>
      <c r="I17" s="30" t="s">
        <v>131</v>
      </c>
      <c r="J17" s="86">
        <v>40.799999999999997</v>
      </c>
      <c r="K17" s="43">
        <v>13</v>
      </c>
    </row>
    <row r="18" spans="1:11" s="2" customFormat="1" ht="27.95" customHeight="1">
      <c r="A18" s="29">
        <v>12</v>
      </c>
      <c r="B18" s="20" t="s">
        <v>66</v>
      </c>
      <c r="C18" s="30" t="s">
        <v>11</v>
      </c>
      <c r="D18" s="51">
        <v>40.630000000000003</v>
      </c>
      <c r="E18" s="43">
        <v>13</v>
      </c>
      <c r="F18" s="59"/>
      <c r="G18" s="29">
        <v>27</v>
      </c>
      <c r="H18" s="20" t="s">
        <v>96</v>
      </c>
      <c r="I18" s="30" t="s">
        <v>12</v>
      </c>
      <c r="J18" s="51">
        <v>40.81</v>
      </c>
      <c r="K18" s="43">
        <v>6</v>
      </c>
    </row>
    <row r="19" spans="1:11" s="2" customFormat="1" ht="27.95" customHeight="1">
      <c r="A19" s="29">
        <v>13</v>
      </c>
      <c r="B19" s="20" t="s">
        <v>121</v>
      </c>
      <c r="C19" s="30" t="s">
        <v>29</v>
      </c>
      <c r="D19" s="46">
        <v>40.659999999999997</v>
      </c>
      <c r="E19" s="43">
        <v>7</v>
      </c>
      <c r="F19" s="59"/>
      <c r="G19" s="29">
        <v>28</v>
      </c>
      <c r="H19" s="20" t="s">
        <v>75</v>
      </c>
      <c r="I19" s="30" t="s">
        <v>11</v>
      </c>
      <c r="J19" s="46">
        <v>40.85</v>
      </c>
      <c r="K19" s="43">
        <v>5</v>
      </c>
    </row>
    <row r="20" spans="1:11" s="2" customFormat="1" ht="27.95" customHeight="1">
      <c r="A20" s="29">
        <v>14</v>
      </c>
      <c r="B20" s="20" t="s">
        <v>49</v>
      </c>
      <c r="C20" s="30" t="s">
        <v>116</v>
      </c>
      <c r="D20" s="96">
        <v>40.67</v>
      </c>
      <c r="E20" s="43">
        <v>3</v>
      </c>
      <c r="F20" s="59"/>
      <c r="G20" s="29">
        <v>29</v>
      </c>
      <c r="H20" s="20" t="s">
        <v>153</v>
      </c>
      <c r="I20" s="30" t="s">
        <v>137</v>
      </c>
      <c r="J20" s="51">
        <v>40.869999999999997</v>
      </c>
      <c r="K20" s="43">
        <v>14</v>
      </c>
    </row>
    <row r="21" spans="1:11" s="2" customFormat="1" ht="27.95" customHeight="1" thickBot="1">
      <c r="A21" s="35">
        <v>15</v>
      </c>
      <c r="B21" s="21" t="s">
        <v>75</v>
      </c>
      <c r="C21" s="36" t="s">
        <v>11</v>
      </c>
      <c r="D21" s="143">
        <v>40.69</v>
      </c>
      <c r="E21" s="61">
        <v>6</v>
      </c>
      <c r="F21" s="60"/>
      <c r="G21" s="35">
        <v>30</v>
      </c>
      <c r="H21" s="21" t="s">
        <v>122</v>
      </c>
      <c r="I21" s="36" t="s">
        <v>117</v>
      </c>
      <c r="J21" s="88">
        <v>40.880000000000003</v>
      </c>
      <c r="K21" s="61">
        <v>1</v>
      </c>
    </row>
    <row r="22" spans="1:11" ht="3.75" customHeight="1">
      <c r="A22" s="63"/>
      <c r="B22" s="64"/>
      <c r="C22" s="79"/>
      <c r="D22" s="63"/>
      <c r="E22" s="63"/>
      <c r="F22" s="65"/>
      <c r="G22" s="66"/>
      <c r="H22" s="65"/>
      <c r="I22" s="63"/>
    </row>
    <row r="23" spans="1:11" s="28" customFormat="1" ht="21.75" customHeight="1">
      <c r="A23" s="70">
        <v>40.43</v>
      </c>
      <c r="B23" s="71" t="s">
        <v>119</v>
      </c>
      <c r="C23" s="80"/>
      <c r="D23" s="74"/>
      <c r="E23" s="72"/>
      <c r="F23" s="69"/>
      <c r="G23" s="73">
        <v>40.409999999999997</v>
      </c>
      <c r="H23" s="71" t="s">
        <v>113</v>
      </c>
      <c r="I23" s="80"/>
      <c r="J23" s="74"/>
      <c r="K23" s="72"/>
    </row>
    <row r="24" spans="1:11" ht="8.25" customHeight="1"/>
    <row r="25" spans="1:11" ht="19.5">
      <c r="A25" s="97" t="s">
        <v>172</v>
      </c>
      <c r="G25" s="75"/>
    </row>
    <row r="26" spans="1:11" ht="19.5">
      <c r="A26" s="98" t="s">
        <v>159</v>
      </c>
      <c r="G26" s="75"/>
    </row>
    <row r="27" spans="1:11" ht="8.25" customHeight="1">
      <c r="A27" s="98"/>
      <c r="G27" s="75"/>
    </row>
    <row r="28" spans="1:11" ht="18.75">
      <c r="A28" s="97" t="s">
        <v>160</v>
      </c>
    </row>
    <row r="29" spans="1:11" ht="18.75">
      <c r="A29" s="98" t="s">
        <v>161</v>
      </c>
    </row>
    <row r="30" spans="1:11" ht="18.75">
      <c r="A30" s="98"/>
    </row>
  </sheetData>
  <mergeCells count="12">
    <mergeCell ref="G5:G6"/>
    <mergeCell ref="H5:H6"/>
    <mergeCell ref="J5:J6"/>
    <mergeCell ref="K5:K6"/>
    <mergeCell ref="A1:K1"/>
    <mergeCell ref="A5:A6"/>
    <mergeCell ref="B5:B6"/>
    <mergeCell ref="D5:D6"/>
    <mergeCell ref="E5:E6"/>
    <mergeCell ref="A3:K3"/>
    <mergeCell ref="C5:C6"/>
    <mergeCell ref="I5:I6"/>
  </mergeCells>
  <pageMargins left="0.70866141732283472" right="0.51181102362204722" top="0.35433070866141736" bottom="0.15748031496062992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workbookViewId="0">
      <selection activeCell="M24" sqref="M24"/>
    </sheetView>
  </sheetViews>
  <sheetFormatPr defaultRowHeight="15"/>
  <cols>
    <col min="1" max="1" width="6" customWidth="1"/>
    <col min="2" max="2" width="21.28515625" customWidth="1"/>
    <col min="3" max="3" width="14.5703125" style="1" customWidth="1"/>
    <col min="4" max="4" width="12.5703125" style="166" customWidth="1"/>
    <col min="5" max="5" width="11" style="1" customWidth="1"/>
    <col min="6" max="6" width="4.42578125" customWidth="1"/>
    <col min="7" max="7" width="6" customWidth="1"/>
    <col min="8" max="8" width="21.28515625" customWidth="1"/>
    <col min="9" max="9" width="14" style="1" customWidth="1"/>
    <col min="10" max="10" width="12.42578125" style="1" customWidth="1"/>
    <col min="11" max="11" width="11.42578125" style="1" customWidth="1"/>
    <col min="12" max="12" width="2.28515625" customWidth="1"/>
  </cols>
  <sheetData>
    <row r="1" spans="1:14" ht="26.25">
      <c r="A1" s="202" t="s">
        <v>141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4" ht="4.5" customHeight="1">
      <c r="A2" s="1"/>
      <c r="G2" s="1"/>
    </row>
    <row r="3" spans="1:14" ht="23.25">
      <c r="A3" s="176" t="s">
        <v>115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7.5" customHeight="1" thickBot="1"/>
    <row r="5" spans="1:14" s="22" customFormat="1" ht="20.25" customHeight="1">
      <c r="A5" s="214" t="s">
        <v>18</v>
      </c>
      <c r="B5" s="196" t="s">
        <v>22</v>
      </c>
      <c r="C5" s="203" t="s">
        <v>0</v>
      </c>
      <c r="D5" s="217" t="s">
        <v>6</v>
      </c>
      <c r="E5" s="200" t="s">
        <v>114</v>
      </c>
      <c r="F5" s="211"/>
      <c r="G5" s="214" t="s">
        <v>18</v>
      </c>
      <c r="H5" s="196" t="s">
        <v>22</v>
      </c>
      <c r="I5" s="203" t="s">
        <v>0</v>
      </c>
      <c r="J5" s="217" t="s">
        <v>6</v>
      </c>
      <c r="K5" s="200" t="s">
        <v>114</v>
      </c>
    </row>
    <row r="6" spans="1:14" s="22" customFormat="1" ht="18.75" customHeight="1" thickBot="1">
      <c r="A6" s="215"/>
      <c r="B6" s="216"/>
      <c r="C6" s="213"/>
      <c r="D6" s="218"/>
      <c r="E6" s="219"/>
      <c r="F6" s="212"/>
      <c r="G6" s="215"/>
      <c r="H6" s="216"/>
      <c r="I6" s="213"/>
      <c r="J6" s="218"/>
      <c r="K6" s="219"/>
    </row>
    <row r="7" spans="1:14" s="2" customFormat="1" ht="21.95" customHeight="1">
      <c r="A7" s="205">
        <v>13</v>
      </c>
      <c r="B7" s="19" t="s">
        <v>39</v>
      </c>
      <c r="C7" s="26" t="s">
        <v>29</v>
      </c>
      <c r="D7" s="47">
        <v>40.409999999999997</v>
      </c>
      <c r="E7" s="208">
        <f t="shared" ref="E7" si="0">AVERAGE(D7:D9)</f>
        <v>40.486666666666672</v>
      </c>
      <c r="F7" s="212"/>
      <c r="G7" s="205">
        <v>3</v>
      </c>
      <c r="H7" s="19" t="s">
        <v>49</v>
      </c>
      <c r="I7" s="26" t="s">
        <v>116</v>
      </c>
      <c r="J7" s="47">
        <v>40.67</v>
      </c>
      <c r="K7" s="208">
        <f>AVERAGE(J7:J9)</f>
        <v>40.853333333333332</v>
      </c>
    </row>
    <row r="8" spans="1:14" s="2" customFormat="1" ht="21.95" customHeight="1">
      <c r="A8" s="206"/>
      <c r="B8" s="20" t="s">
        <v>81</v>
      </c>
      <c r="C8" s="30" t="s">
        <v>12</v>
      </c>
      <c r="D8" s="52">
        <v>40.42</v>
      </c>
      <c r="E8" s="209"/>
      <c r="F8" s="212"/>
      <c r="G8" s="206"/>
      <c r="H8" s="20" t="s">
        <v>35</v>
      </c>
      <c r="I8" s="30" t="s">
        <v>29</v>
      </c>
      <c r="J8" s="52">
        <v>40.94</v>
      </c>
      <c r="K8" s="209"/>
    </row>
    <row r="9" spans="1:14" s="2" customFormat="1" ht="21.95" customHeight="1" thickBot="1">
      <c r="A9" s="207"/>
      <c r="B9" s="21" t="s">
        <v>66</v>
      </c>
      <c r="C9" s="36" t="s">
        <v>11</v>
      </c>
      <c r="D9" s="151">
        <v>40.630000000000003</v>
      </c>
      <c r="E9" s="210"/>
      <c r="F9" s="212"/>
      <c r="G9" s="207"/>
      <c r="H9" s="21" t="s">
        <v>52</v>
      </c>
      <c r="I9" s="36" t="s">
        <v>131</v>
      </c>
      <c r="J9" s="151">
        <v>40.950000000000003</v>
      </c>
      <c r="K9" s="210"/>
    </row>
    <row r="10" spans="1:14" s="2" customFormat="1" ht="21.95" customHeight="1">
      <c r="A10" s="205">
        <v>10</v>
      </c>
      <c r="B10" s="19" t="s">
        <v>39</v>
      </c>
      <c r="C10" s="26" t="s">
        <v>29</v>
      </c>
      <c r="D10" s="47">
        <v>40.43</v>
      </c>
      <c r="E10" s="208">
        <f t="shared" ref="E10" si="1">AVERAGE(D10:D12)</f>
        <v>40.5</v>
      </c>
      <c r="F10" s="212"/>
      <c r="G10" s="205">
        <v>2</v>
      </c>
      <c r="H10" s="19" t="s">
        <v>49</v>
      </c>
      <c r="I10" s="26" t="s">
        <v>116</v>
      </c>
      <c r="J10" s="47">
        <v>40.770000000000003</v>
      </c>
      <c r="K10" s="208">
        <f>AVERAGE(J10:J12)</f>
        <v>40.906666666666666</v>
      </c>
      <c r="M10" s="77" t="s">
        <v>162</v>
      </c>
    </row>
    <row r="11" spans="1:14" s="2" customFormat="1" ht="21.95" customHeight="1">
      <c r="A11" s="206"/>
      <c r="B11" s="20" t="s">
        <v>81</v>
      </c>
      <c r="C11" s="30" t="s">
        <v>12</v>
      </c>
      <c r="D11" s="46">
        <v>40.450000000000003</v>
      </c>
      <c r="E11" s="209"/>
      <c r="F11" s="212"/>
      <c r="G11" s="206"/>
      <c r="H11" s="20" t="s">
        <v>52</v>
      </c>
      <c r="I11" s="30" t="s">
        <v>131</v>
      </c>
      <c r="J11" s="46">
        <v>40.96</v>
      </c>
      <c r="K11" s="209"/>
      <c r="M11" s="78" t="s">
        <v>170</v>
      </c>
    </row>
    <row r="12" spans="1:14" s="2" customFormat="1" ht="21.95" customHeight="1" thickBot="1">
      <c r="A12" s="207"/>
      <c r="B12" s="21" t="s">
        <v>71</v>
      </c>
      <c r="C12" s="36" t="s">
        <v>11</v>
      </c>
      <c r="D12" s="151">
        <v>40.619999999999997</v>
      </c>
      <c r="E12" s="210"/>
      <c r="F12" s="212"/>
      <c r="G12" s="207"/>
      <c r="H12" s="21" t="s">
        <v>39</v>
      </c>
      <c r="I12" s="36" t="s">
        <v>29</v>
      </c>
      <c r="J12" s="151">
        <v>40.99</v>
      </c>
      <c r="K12" s="210"/>
      <c r="M12" s="77" t="s">
        <v>171</v>
      </c>
    </row>
    <row r="13" spans="1:14" s="2" customFormat="1" ht="21.95" customHeight="1">
      <c r="A13" s="205">
        <v>7</v>
      </c>
      <c r="B13" s="19" t="s">
        <v>52</v>
      </c>
      <c r="C13" s="26" t="s">
        <v>131</v>
      </c>
      <c r="D13" s="47">
        <v>40.43</v>
      </c>
      <c r="E13" s="208">
        <f t="shared" ref="E13" si="2">AVERAGE(D13:D15)</f>
        <v>40.526666666666664</v>
      </c>
      <c r="F13" s="212"/>
      <c r="G13" s="205">
        <v>5</v>
      </c>
      <c r="H13" s="19" t="s">
        <v>75</v>
      </c>
      <c r="I13" s="26" t="s">
        <v>11</v>
      </c>
      <c r="J13" s="47">
        <v>40.85</v>
      </c>
      <c r="K13" s="208">
        <f t="shared" ref="K13" si="3">AVERAGE(J13:J15)</f>
        <v>40.98</v>
      </c>
    </row>
    <row r="14" spans="1:14" s="2" customFormat="1" ht="21.95" customHeight="1">
      <c r="A14" s="206"/>
      <c r="B14" s="20" t="s">
        <v>56</v>
      </c>
      <c r="C14" s="30" t="s">
        <v>131</v>
      </c>
      <c r="D14" s="46">
        <v>40.49</v>
      </c>
      <c r="E14" s="209"/>
      <c r="F14" s="212"/>
      <c r="G14" s="206"/>
      <c r="H14" s="20" t="s">
        <v>54</v>
      </c>
      <c r="I14" s="30" t="s">
        <v>116</v>
      </c>
      <c r="J14" s="46">
        <v>41.01</v>
      </c>
      <c r="K14" s="209"/>
      <c r="M14" s="99" t="s">
        <v>163</v>
      </c>
    </row>
    <row r="15" spans="1:14" s="2" customFormat="1" ht="21.95" customHeight="1" thickBot="1">
      <c r="A15" s="207"/>
      <c r="B15" s="21" t="s">
        <v>121</v>
      </c>
      <c r="C15" s="36" t="s">
        <v>29</v>
      </c>
      <c r="D15" s="55">
        <v>40.659999999999997</v>
      </c>
      <c r="E15" s="210"/>
      <c r="F15" s="212"/>
      <c r="G15" s="207"/>
      <c r="H15" s="21" t="s">
        <v>54</v>
      </c>
      <c r="I15" s="36" t="s">
        <v>116</v>
      </c>
      <c r="J15" s="55">
        <v>41.08</v>
      </c>
      <c r="K15" s="210"/>
      <c r="M15" s="77" t="s">
        <v>164</v>
      </c>
    </row>
    <row r="16" spans="1:14" s="2" customFormat="1" ht="21.95" customHeight="1">
      <c r="A16" s="205">
        <v>1</v>
      </c>
      <c r="B16" s="19" t="s">
        <v>56</v>
      </c>
      <c r="C16" s="26" t="s">
        <v>131</v>
      </c>
      <c r="D16" s="47">
        <v>40.44</v>
      </c>
      <c r="E16" s="208">
        <f>AVERAGE(D16:D18)</f>
        <v>40.543333333333329</v>
      </c>
      <c r="F16" s="212"/>
      <c r="G16" s="205">
        <v>4</v>
      </c>
      <c r="H16" s="19" t="s">
        <v>49</v>
      </c>
      <c r="I16" s="26" t="s">
        <v>116</v>
      </c>
      <c r="J16" s="47">
        <v>40.96</v>
      </c>
      <c r="K16" s="208">
        <f t="shared" ref="K16" si="4">AVERAGE(J16:J18)</f>
        <v>41.04</v>
      </c>
      <c r="M16" s="77" t="s">
        <v>165</v>
      </c>
      <c r="N16"/>
    </row>
    <row r="17" spans="1:14" s="2" customFormat="1" ht="21.95" customHeight="1">
      <c r="A17" s="206"/>
      <c r="B17" s="20" t="s">
        <v>121</v>
      </c>
      <c r="C17" s="30" t="s">
        <v>29</v>
      </c>
      <c r="D17" s="46">
        <v>40.58</v>
      </c>
      <c r="E17" s="209"/>
      <c r="F17" s="212"/>
      <c r="G17" s="206"/>
      <c r="H17" s="20" t="s">
        <v>66</v>
      </c>
      <c r="I17" s="30" t="s">
        <v>11</v>
      </c>
      <c r="J17" s="46">
        <v>41.06</v>
      </c>
      <c r="K17" s="209"/>
      <c r="M17" s="168" t="s">
        <v>166</v>
      </c>
      <c r="N17"/>
    </row>
    <row r="18" spans="1:14" s="2" customFormat="1" ht="21.95" customHeight="1" thickBot="1">
      <c r="A18" s="207"/>
      <c r="B18" s="21" t="s">
        <v>154</v>
      </c>
      <c r="C18" s="36" t="s">
        <v>137</v>
      </c>
      <c r="D18" s="151">
        <v>40.61</v>
      </c>
      <c r="E18" s="210"/>
      <c r="F18" s="212"/>
      <c r="G18" s="207"/>
      <c r="H18" s="21" t="s">
        <v>61</v>
      </c>
      <c r="I18" s="36" t="s">
        <v>131</v>
      </c>
      <c r="J18" s="151">
        <v>41.1</v>
      </c>
      <c r="K18" s="210"/>
      <c r="M18" s="168" t="s">
        <v>200</v>
      </c>
      <c r="N18"/>
    </row>
    <row r="19" spans="1:14" s="2" customFormat="1" ht="21.95" customHeight="1">
      <c r="A19" s="205">
        <v>6</v>
      </c>
      <c r="B19" s="100" t="s">
        <v>75</v>
      </c>
      <c r="C19" s="101" t="s">
        <v>11</v>
      </c>
      <c r="D19" s="167">
        <v>40.69</v>
      </c>
      <c r="E19" s="208">
        <f t="shared" ref="E19" si="5">AVERAGE(D19:D21)</f>
        <v>40.803333333333335</v>
      </c>
      <c r="F19" s="212"/>
      <c r="G19" s="205">
        <v>9</v>
      </c>
      <c r="H19" s="100" t="s">
        <v>71</v>
      </c>
      <c r="I19" s="101" t="s">
        <v>11</v>
      </c>
      <c r="J19" s="167">
        <v>40.99</v>
      </c>
      <c r="K19" s="208">
        <f t="shared" ref="K19" si="6">AVERAGE(J19:J21)</f>
        <v>41.19</v>
      </c>
      <c r="M19" s="77" t="s">
        <v>199</v>
      </c>
      <c r="N19"/>
    </row>
    <row r="20" spans="1:14" s="2" customFormat="1" ht="21.95" customHeight="1">
      <c r="A20" s="206"/>
      <c r="B20" s="20" t="s">
        <v>96</v>
      </c>
      <c r="C20" s="30" t="s">
        <v>12</v>
      </c>
      <c r="D20" s="46">
        <v>40.81</v>
      </c>
      <c r="E20" s="209"/>
      <c r="F20" s="212"/>
      <c r="G20" s="206"/>
      <c r="H20" s="20" t="s">
        <v>122</v>
      </c>
      <c r="I20" s="30" t="s">
        <v>117</v>
      </c>
      <c r="J20" s="46">
        <v>41.23</v>
      </c>
      <c r="K20" s="209"/>
      <c r="N20"/>
    </row>
    <row r="21" spans="1:14" s="2" customFormat="1" ht="21.95" customHeight="1" thickBot="1">
      <c r="A21" s="207"/>
      <c r="B21" s="62" t="s">
        <v>59</v>
      </c>
      <c r="C21" s="142" t="s">
        <v>116</v>
      </c>
      <c r="D21" s="102">
        <v>40.909999999999997</v>
      </c>
      <c r="E21" s="210"/>
      <c r="F21" s="212"/>
      <c r="G21" s="207"/>
      <c r="H21" s="62" t="s">
        <v>111</v>
      </c>
      <c r="I21" s="142" t="s">
        <v>118</v>
      </c>
      <c r="J21" s="102">
        <v>41.35</v>
      </c>
      <c r="K21" s="210"/>
      <c r="M21" s="77" t="s">
        <v>167</v>
      </c>
      <c r="N21"/>
    </row>
    <row r="22" spans="1:14" s="2" customFormat="1" ht="21.95" customHeight="1">
      <c r="A22" s="205">
        <v>14</v>
      </c>
      <c r="B22" s="19" t="s">
        <v>61</v>
      </c>
      <c r="C22" s="26" t="s">
        <v>131</v>
      </c>
      <c r="D22" s="47">
        <v>40.72</v>
      </c>
      <c r="E22" s="208">
        <f t="shared" ref="E22" si="7">AVERAGE(D22:D24)</f>
        <v>40.830000000000005</v>
      </c>
      <c r="F22" s="212"/>
      <c r="G22" s="205">
        <v>21</v>
      </c>
      <c r="H22" s="19" t="s">
        <v>97</v>
      </c>
      <c r="I22" s="26" t="s">
        <v>12</v>
      </c>
      <c r="J22" s="47">
        <v>41.04</v>
      </c>
      <c r="K22" s="208">
        <f t="shared" ref="K22" si="8">AVERAGE(J22:J24)</f>
        <v>41.216666666666669</v>
      </c>
      <c r="M22" s="168" t="s">
        <v>168</v>
      </c>
      <c r="N22"/>
    </row>
    <row r="23" spans="1:14" s="2" customFormat="1" ht="21.95" customHeight="1">
      <c r="A23" s="206"/>
      <c r="B23" s="20" t="s">
        <v>153</v>
      </c>
      <c r="C23" s="30" t="s">
        <v>137</v>
      </c>
      <c r="D23" s="46">
        <v>40.869999999999997</v>
      </c>
      <c r="E23" s="209"/>
      <c r="F23" s="212"/>
      <c r="G23" s="206"/>
      <c r="H23" s="20" t="s">
        <v>122</v>
      </c>
      <c r="I23" s="30" t="s">
        <v>117</v>
      </c>
      <c r="J23" s="46">
        <v>41.26</v>
      </c>
      <c r="K23" s="209"/>
      <c r="M23" s="168" t="s">
        <v>169</v>
      </c>
      <c r="N23"/>
    </row>
    <row r="24" spans="1:14" s="2" customFormat="1" ht="21.95" customHeight="1" thickBot="1">
      <c r="A24" s="207"/>
      <c r="B24" s="21" t="s">
        <v>123</v>
      </c>
      <c r="C24" s="36" t="s">
        <v>117</v>
      </c>
      <c r="D24" s="55">
        <v>40.9</v>
      </c>
      <c r="E24" s="210"/>
      <c r="F24" s="212"/>
      <c r="G24" s="207"/>
      <c r="H24" s="21" t="s">
        <v>105</v>
      </c>
      <c r="I24" s="36" t="s">
        <v>29</v>
      </c>
      <c r="J24" s="55">
        <v>41.35</v>
      </c>
      <c r="K24" s="210"/>
      <c r="M24" s="168" t="s">
        <v>201</v>
      </c>
      <c r="N24"/>
    </row>
    <row r="25" spans="1:14" s="2" customFormat="1" ht="9" customHeight="1">
      <c r="A25"/>
      <c r="B25"/>
      <c r="C25" s="1"/>
      <c r="D25" s="166"/>
      <c r="E25" s="1"/>
      <c r="F25" s="81"/>
      <c r="G25"/>
      <c r="H25"/>
      <c r="I25" s="1"/>
      <c r="J25" s="1"/>
      <c r="K25" s="1"/>
    </row>
    <row r="27" spans="1:14" ht="17.25" customHeight="1"/>
    <row r="28" spans="1:14" ht="9" customHeight="1"/>
    <row r="33" ht="10.5" customHeight="1"/>
    <row r="34" ht="16.5" customHeight="1"/>
  </sheetData>
  <mergeCells count="37">
    <mergeCell ref="A16:A18"/>
    <mergeCell ref="E16:E18"/>
    <mergeCell ref="G19:G21"/>
    <mergeCell ref="K10:K12"/>
    <mergeCell ref="G10:G12"/>
    <mergeCell ref="K13:K15"/>
    <mergeCell ref="K16:K18"/>
    <mergeCell ref="K19:K21"/>
    <mergeCell ref="G22:G24"/>
    <mergeCell ref="K22:K24"/>
    <mergeCell ref="G13:G15"/>
    <mergeCell ref="B5:B6"/>
    <mergeCell ref="D5:D6"/>
    <mergeCell ref="E5:E6"/>
    <mergeCell ref="A1:K1"/>
    <mergeCell ref="A3:K3"/>
    <mergeCell ref="G5:G6"/>
    <mergeCell ref="H5:H6"/>
    <mergeCell ref="J5:J6"/>
    <mergeCell ref="K5:K6"/>
    <mergeCell ref="I5:I6"/>
    <mergeCell ref="G7:G9"/>
    <mergeCell ref="K7:K9"/>
    <mergeCell ref="A22:A24"/>
    <mergeCell ref="E22:E24"/>
    <mergeCell ref="A7:A9"/>
    <mergeCell ref="A13:A15"/>
    <mergeCell ref="F5:F24"/>
    <mergeCell ref="G16:G18"/>
    <mergeCell ref="E7:E9"/>
    <mergeCell ref="E13:E15"/>
    <mergeCell ref="E10:E12"/>
    <mergeCell ref="E19:E21"/>
    <mergeCell ref="C5:C6"/>
    <mergeCell ref="A10:A12"/>
    <mergeCell ref="A19:A21"/>
    <mergeCell ref="A5:A6"/>
  </mergeCells>
  <pageMargins left="0.70866141732283472" right="0.51181102362204722" top="0.35433070866141736" bottom="0.35433070866141736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zoomScale="85" zoomScaleNormal="85" workbookViewId="0">
      <selection activeCell="U11" sqref="U11"/>
    </sheetView>
  </sheetViews>
  <sheetFormatPr defaultRowHeight="15.75"/>
  <cols>
    <col min="1" max="2" width="9.140625" style="103"/>
    <col min="3" max="3" width="4.42578125" customWidth="1"/>
    <col min="5" max="5" width="9" customWidth="1"/>
    <col min="6" max="6" width="9" style="1" customWidth="1"/>
    <col min="8" max="8" width="9.140625" customWidth="1"/>
    <col min="11" max="11" width="9" customWidth="1"/>
    <col min="14" max="14" width="9.140625" customWidth="1"/>
    <col min="16" max="16" width="3.85546875" customWidth="1"/>
    <col min="17" max="17" width="6" customWidth="1"/>
    <col min="18" max="18" width="12.7109375" customWidth="1"/>
    <col min="19" max="19" width="10.7109375" style="1" customWidth="1"/>
    <col min="20" max="20" width="9.85546875" style="1" customWidth="1"/>
  </cols>
  <sheetData>
    <row r="1" spans="1:20" ht="19.5">
      <c r="A1" s="183" t="s">
        <v>136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Q1" s="242" t="s">
        <v>179</v>
      </c>
      <c r="R1" s="242"/>
      <c r="S1" s="242"/>
      <c r="T1" s="242"/>
    </row>
    <row r="2" spans="1:20" ht="3.75" customHeight="1" thickBot="1"/>
    <row r="3" spans="1:20" ht="15.75" customHeight="1">
      <c r="A3" s="223" t="s">
        <v>135</v>
      </c>
      <c r="B3" s="225"/>
      <c r="D3" s="223" t="s">
        <v>131</v>
      </c>
      <c r="E3" s="224"/>
      <c r="F3" s="225"/>
      <c r="G3" s="223" t="s">
        <v>12</v>
      </c>
      <c r="H3" s="224"/>
      <c r="I3" s="225"/>
      <c r="J3" s="226" t="s">
        <v>11</v>
      </c>
      <c r="K3" s="224"/>
      <c r="L3" s="225"/>
      <c r="M3" s="226" t="s">
        <v>116</v>
      </c>
      <c r="N3" s="224"/>
      <c r="O3" s="225"/>
      <c r="Q3" s="250" t="s">
        <v>181</v>
      </c>
      <c r="R3" s="251" t="s">
        <v>0</v>
      </c>
      <c r="S3" s="252" t="s">
        <v>180</v>
      </c>
      <c r="T3" s="253"/>
    </row>
    <row r="4" spans="1:20" s="2" customFormat="1" ht="15" customHeight="1" thickBot="1">
      <c r="A4" s="116" t="s">
        <v>18</v>
      </c>
      <c r="B4" s="117" t="s">
        <v>3</v>
      </c>
      <c r="D4" s="121" t="s">
        <v>133</v>
      </c>
      <c r="E4" s="129" t="s">
        <v>134</v>
      </c>
      <c r="F4" s="130" t="s">
        <v>132</v>
      </c>
      <c r="G4" s="121" t="s">
        <v>133</v>
      </c>
      <c r="H4" s="129" t="s">
        <v>134</v>
      </c>
      <c r="I4" s="130" t="s">
        <v>132</v>
      </c>
      <c r="J4" s="131" t="s">
        <v>133</v>
      </c>
      <c r="K4" s="129" t="s">
        <v>134</v>
      </c>
      <c r="L4" s="130" t="s">
        <v>132</v>
      </c>
      <c r="M4" s="131" t="s">
        <v>133</v>
      </c>
      <c r="N4" s="129" t="s">
        <v>134</v>
      </c>
      <c r="O4" s="130" t="s">
        <v>132</v>
      </c>
      <c r="Q4" s="257"/>
      <c r="R4" s="258"/>
      <c r="S4" s="259" t="s">
        <v>3</v>
      </c>
      <c r="T4" s="260" t="s">
        <v>5</v>
      </c>
    </row>
    <row r="5" spans="1:20" ht="15" customHeight="1">
      <c r="A5" s="169">
        <v>1</v>
      </c>
      <c r="B5" s="170">
        <v>40.54</v>
      </c>
      <c r="D5" s="110">
        <v>1</v>
      </c>
      <c r="E5" s="111">
        <v>73</v>
      </c>
      <c r="F5" s="112">
        <f>(VLOOKUP(D5,$A$5:$B$16,2)-40.49)*E5</f>
        <v>3.6499999999997925</v>
      </c>
      <c r="G5" s="110">
        <v>14</v>
      </c>
      <c r="H5" s="111">
        <v>20</v>
      </c>
      <c r="I5" s="112">
        <f>(VLOOKUP(G5,$A$5:$B$16,2)-40.49)*H5</f>
        <v>6.7999999999999261</v>
      </c>
      <c r="J5" s="122">
        <v>5</v>
      </c>
      <c r="K5" s="104">
        <v>20</v>
      </c>
      <c r="L5" s="112">
        <f>(VLOOKUP(J5,$A$5:$B$16,2)-40.49)*K5</f>
        <v>9.7999999999998977</v>
      </c>
      <c r="M5" s="122">
        <v>10</v>
      </c>
      <c r="N5" s="104">
        <v>48</v>
      </c>
      <c r="O5" s="112">
        <f>(VLOOKUP(M5,$A$5:$B$16,2)-40.49)*N5</f>
        <v>0.4799999999999045</v>
      </c>
      <c r="Q5" s="261">
        <v>1</v>
      </c>
      <c r="R5" s="262" t="s">
        <v>131</v>
      </c>
      <c r="S5" s="263">
        <f>F18-F18</f>
        <v>0</v>
      </c>
      <c r="T5" s="264">
        <v>0</v>
      </c>
    </row>
    <row r="6" spans="1:20" ht="15" customHeight="1">
      <c r="A6" s="118">
        <v>2</v>
      </c>
      <c r="B6" s="119">
        <v>40.909999999999997</v>
      </c>
      <c r="D6" s="107">
        <v>13</v>
      </c>
      <c r="E6" s="105">
        <v>58</v>
      </c>
      <c r="F6" s="108">
        <f>(VLOOKUP(D6,$A$5:$B$16,2)-40.49)*E6</f>
        <v>0</v>
      </c>
      <c r="G6" s="107">
        <v>4</v>
      </c>
      <c r="H6" s="105">
        <v>23</v>
      </c>
      <c r="I6" s="108">
        <f>(VLOOKUP(G6,$A$5:$B$16,2)-40.49)*H6</f>
        <v>12.649999999999935</v>
      </c>
      <c r="J6" s="107">
        <v>13</v>
      </c>
      <c r="K6" s="105">
        <v>48</v>
      </c>
      <c r="L6" s="108">
        <f>(VLOOKUP(J6,$A$5:$B$16,2)-40.49)*K6</f>
        <v>0</v>
      </c>
      <c r="M6" s="107">
        <v>7</v>
      </c>
      <c r="N6" s="105">
        <v>80</v>
      </c>
      <c r="O6" s="108">
        <f>(VLOOKUP(M6,$A$5:$B$16,2)-40.49)*N6</f>
        <v>3.1999999999999318</v>
      </c>
      <c r="Q6" s="254"/>
      <c r="R6" s="245"/>
      <c r="S6" s="244"/>
      <c r="T6" s="265"/>
    </row>
    <row r="7" spans="1:20" ht="15" customHeight="1">
      <c r="A7" s="118">
        <v>3</v>
      </c>
      <c r="B7" s="119">
        <v>40.85</v>
      </c>
      <c r="D7" s="107">
        <v>2</v>
      </c>
      <c r="E7" s="105">
        <v>41</v>
      </c>
      <c r="F7" s="108">
        <f t="shared" ref="F7:F15" si="0">(VLOOKUP(D7,$A$5:$B$16,2)-40.49)*E7</f>
        <v>17.219999999999779</v>
      </c>
      <c r="G7" s="107">
        <v>5</v>
      </c>
      <c r="H7" s="105">
        <v>81</v>
      </c>
      <c r="I7" s="175">
        <f t="shared" ref="I7:I15" si="1">(VLOOKUP(G7,$A$5:$B$16,2)-40.49)*H7</f>
        <v>39.689999999999586</v>
      </c>
      <c r="J7" s="107">
        <v>10</v>
      </c>
      <c r="K7" s="105">
        <v>61</v>
      </c>
      <c r="L7" s="108">
        <f t="shared" ref="L7:L17" si="2">(VLOOKUP(J7,$A$5:$B$16,2)-40.49)*K7</f>
        <v>0.60999999999987864</v>
      </c>
      <c r="M7" s="107">
        <v>5</v>
      </c>
      <c r="N7" s="105">
        <v>21</v>
      </c>
      <c r="O7" s="108">
        <f t="shared" ref="O7:O16" si="3">(VLOOKUP(M7,$A$5:$B$16,2)-40.49)*N7</f>
        <v>10.289999999999893</v>
      </c>
      <c r="Q7" s="254">
        <v>2</v>
      </c>
      <c r="R7" s="245" t="s">
        <v>116</v>
      </c>
      <c r="S7" s="246">
        <f>O18-F18</f>
        <v>25.239999999999938</v>
      </c>
      <c r="T7" s="266">
        <f>S7/$B$17</f>
        <v>0.6182738629868525</v>
      </c>
    </row>
    <row r="8" spans="1:20" ht="15" customHeight="1">
      <c r="A8" s="118">
        <v>4</v>
      </c>
      <c r="B8" s="119">
        <v>41.04</v>
      </c>
      <c r="D8" s="107">
        <v>3</v>
      </c>
      <c r="E8" s="105">
        <v>47</v>
      </c>
      <c r="F8" s="108">
        <f t="shared" si="0"/>
        <v>16.919999999999973</v>
      </c>
      <c r="G8" s="107">
        <v>14</v>
      </c>
      <c r="H8" s="105">
        <v>47</v>
      </c>
      <c r="I8" s="108">
        <f t="shared" si="1"/>
        <v>15.979999999999826</v>
      </c>
      <c r="J8" s="107">
        <v>4</v>
      </c>
      <c r="K8" s="105">
        <v>43</v>
      </c>
      <c r="L8" s="108">
        <f t="shared" si="2"/>
        <v>23.649999999999878</v>
      </c>
      <c r="M8" s="107">
        <v>13</v>
      </c>
      <c r="N8" s="105">
        <v>69</v>
      </c>
      <c r="O8" s="108">
        <f t="shared" si="3"/>
        <v>0</v>
      </c>
      <c r="Q8" s="254"/>
      <c r="R8" s="245"/>
      <c r="S8" s="244"/>
      <c r="T8" s="265"/>
    </row>
    <row r="9" spans="1:20" ht="15" customHeight="1">
      <c r="A9" s="118">
        <v>5</v>
      </c>
      <c r="B9" s="119">
        <v>40.98</v>
      </c>
      <c r="D9" s="107">
        <v>1</v>
      </c>
      <c r="E9" s="105">
        <v>75</v>
      </c>
      <c r="F9" s="108">
        <f t="shared" si="0"/>
        <v>3.7499999999997868</v>
      </c>
      <c r="G9" s="107">
        <v>5</v>
      </c>
      <c r="H9" s="105">
        <v>33</v>
      </c>
      <c r="I9" s="108">
        <f t="shared" si="1"/>
        <v>16.169999999999831</v>
      </c>
      <c r="J9" s="107">
        <v>6</v>
      </c>
      <c r="K9" s="105">
        <v>55</v>
      </c>
      <c r="L9" s="108">
        <f t="shared" si="2"/>
        <v>17.049999999999734</v>
      </c>
      <c r="M9" s="107">
        <v>4</v>
      </c>
      <c r="N9" s="105">
        <v>20</v>
      </c>
      <c r="O9" s="108">
        <f t="shared" si="3"/>
        <v>10.999999999999943</v>
      </c>
      <c r="Q9" s="254">
        <v>3</v>
      </c>
      <c r="R9" s="245" t="s">
        <v>12</v>
      </c>
      <c r="S9" s="246">
        <f>I18-F18</f>
        <v>30.909999999999698</v>
      </c>
      <c r="T9" s="266">
        <f t="shared" ref="T9" si="4">S9/$B$17</f>
        <v>0.75716502000489183</v>
      </c>
    </row>
    <row r="10" spans="1:20" ht="15" customHeight="1">
      <c r="A10" s="118">
        <v>6</v>
      </c>
      <c r="B10" s="119">
        <v>40.799999999999997</v>
      </c>
      <c r="D10" s="107">
        <v>4</v>
      </c>
      <c r="E10" s="105">
        <v>24</v>
      </c>
      <c r="F10" s="108">
        <f t="shared" si="0"/>
        <v>13.199999999999932</v>
      </c>
      <c r="G10" s="107">
        <v>2</v>
      </c>
      <c r="H10" s="105">
        <v>21</v>
      </c>
      <c r="I10" s="108">
        <f t="shared" si="1"/>
        <v>8.8199999999998866</v>
      </c>
      <c r="J10" s="107">
        <v>13</v>
      </c>
      <c r="K10" s="105">
        <v>58</v>
      </c>
      <c r="L10" s="108">
        <f t="shared" si="2"/>
        <v>0</v>
      </c>
      <c r="M10" s="107">
        <v>6</v>
      </c>
      <c r="N10" s="105">
        <v>54</v>
      </c>
      <c r="O10" s="108">
        <f t="shared" si="3"/>
        <v>16.739999999999739</v>
      </c>
      <c r="Q10" s="254"/>
      <c r="R10" s="245"/>
      <c r="S10" s="244"/>
      <c r="T10" s="265"/>
    </row>
    <row r="11" spans="1:20" ht="15" customHeight="1">
      <c r="A11" s="118">
        <v>7</v>
      </c>
      <c r="B11" s="120">
        <v>40.53</v>
      </c>
      <c r="D11" s="107">
        <v>7</v>
      </c>
      <c r="E11" s="105">
        <v>79</v>
      </c>
      <c r="F11" s="108">
        <f t="shared" si="0"/>
        <v>3.1599999999999326</v>
      </c>
      <c r="G11" s="107">
        <v>10</v>
      </c>
      <c r="H11" s="105">
        <v>64</v>
      </c>
      <c r="I11" s="108">
        <f t="shared" si="1"/>
        <v>0.63999999999987267</v>
      </c>
      <c r="J11" s="107">
        <v>9</v>
      </c>
      <c r="K11" s="105">
        <v>20</v>
      </c>
      <c r="L11" s="108">
        <f t="shared" si="2"/>
        <v>13.999999999999915</v>
      </c>
      <c r="M11" s="107">
        <v>3</v>
      </c>
      <c r="N11" s="105">
        <v>22</v>
      </c>
      <c r="O11" s="108">
        <f t="shared" si="3"/>
        <v>7.9199999999999875</v>
      </c>
      <c r="Q11" s="254">
        <v>4</v>
      </c>
      <c r="R11" s="245" t="s">
        <v>29</v>
      </c>
      <c r="S11" s="246">
        <f>F34-F18</f>
        <v>35.669999999999831</v>
      </c>
      <c r="T11" s="266">
        <f t="shared" ref="T11" si="5">S11/$B$17</f>
        <v>0.87376500367436516</v>
      </c>
    </row>
    <row r="12" spans="1:20">
      <c r="A12" s="118">
        <v>9</v>
      </c>
      <c r="B12" s="119">
        <v>41.19</v>
      </c>
      <c r="D12" s="107">
        <v>9</v>
      </c>
      <c r="E12" s="105">
        <v>28</v>
      </c>
      <c r="F12" s="175">
        <f t="shared" si="0"/>
        <v>19.599999999999881</v>
      </c>
      <c r="G12" s="107">
        <v>13</v>
      </c>
      <c r="H12" s="105">
        <v>79</v>
      </c>
      <c r="I12" s="108">
        <f t="shared" si="1"/>
        <v>0</v>
      </c>
      <c r="J12" s="107">
        <v>6</v>
      </c>
      <c r="K12" s="105">
        <v>38</v>
      </c>
      <c r="L12" s="108">
        <f t="shared" si="2"/>
        <v>11.779999999999816</v>
      </c>
      <c r="M12" s="107">
        <v>5</v>
      </c>
      <c r="N12" s="105">
        <v>30</v>
      </c>
      <c r="O12" s="108">
        <f t="shared" si="3"/>
        <v>14.699999999999847</v>
      </c>
      <c r="Q12" s="254"/>
      <c r="R12" s="245"/>
      <c r="S12" s="244"/>
      <c r="T12" s="265"/>
    </row>
    <row r="13" spans="1:20">
      <c r="A13" s="118">
        <v>10</v>
      </c>
      <c r="B13" s="119">
        <v>40.5</v>
      </c>
      <c r="D13" s="107">
        <v>14</v>
      </c>
      <c r="E13" s="105">
        <v>20</v>
      </c>
      <c r="F13" s="108">
        <f t="shared" si="0"/>
        <v>6.7999999999999261</v>
      </c>
      <c r="G13" s="107">
        <v>21</v>
      </c>
      <c r="H13" s="105">
        <v>24</v>
      </c>
      <c r="I13" s="108">
        <f t="shared" si="1"/>
        <v>17.519999999999925</v>
      </c>
      <c r="J13" s="107">
        <v>9</v>
      </c>
      <c r="K13" s="105">
        <v>18</v>
      </c>
      <c r="L13" s="108">
        <f t="shared" si="2"/>
        <v>12.599999999999923</v>
      </c>
      <c r="M13" s="107">
        <v>3</v>
      </c>
      <c r="N13" s="105">
        <v>75</v>
      </c>
      <c r="O13" s="175">
        <f t="shared" si="3"/>
        <v>26.999999999999957</v>
      </c>
      <c r="Q13" s="254">
        <v>5</v>
      </c>
      <c r="R13" s="245" t="s">
        <v>11</v>
      </c>
      <c r="S13" s="246">
        <f>L18-F18</f>
        <v>37.419999999999661</v>
      </c>
      <c r="T13" s="266">
        <f t="shared" ref="T13" si="6">S13/$B$17</f>
        <v>0.91663264472931316</v>
      </c>
    </row>
    <row r="14" spans="1:20">
      <c r="A14" s="118">
        <v>13</v>
      </c>
      <c r="B14" s="119">
        <v>40.49</v>
      </c>
      <c r="D14" s="107">
        <v>2</v>
      </c>
      <c r="E14" s="105">
        <v>20</v>
      </c>
      <c r="F14" s="108">
        <f t="shared" si="0"/>
        <v>8.399999999999892</v>
      </c>
      <c r="G14" s="107">
        <v>6</v>
      </c>
      <c r="H14" s="105">
        <v>49</v>
      </c>
      <c r="I14" s="108">
        <f t="shared" si="1"/>
        <v>15.189999999999763</v>
      </c>
      <c r="J14" s="107">
        <v>5</v>
      </c>
      <c r="K14" s="105">
        <v>56</v>
      </c>
      <c r="L14" s="175">
        <f t="shared" si="2"/>
        <v>27.439999999999714</v>
      </c>
      <c r="M14" s="107">
        <v>2</v>
      </c>
      <c r="N14" s="105">
        <v>20</v>
      </c>
      <c r="O14" s="108">
        <f t="shared" si="3"/>
        <v>8.399999999999892</v>
      </c>
      <c r="Q14" s="254"/>
      <c r="R14" s="245"/>
      <c r="S14" s="244"/>
      <c r="T14" s="265"/>
    </row>
    <row r="15" spans="1:20">
      <c r="A15" s="118">
        <v>14</v>
      </c>
      <c r="B15" s="120">
        <v>40.83</v>
      </c>
      <c r="D15" s="107">
        <v>4</v>
      </c>
      <c r="E15" s="105">
        <v>17</v>
      </c>
      <c r="F15" s="108">
        <f t="shared" si="0"/>
        <v>9.3499999999999517</v>
      </c>
      <c r="G15" s="107">
        <v>13</v>
      </c>
      <c r="H15" s="105">
        <v>37</v>
      </c>
      <c r="I15" s="108">
        <f t="shared" si="1"/>
        <v>0</v>
      </c>
      <c r="J15" s="107">
        <v>4</v>
      </c>
      <c r="K15" s="105">
        <v>21</v>
      </c>
      <c r="L15" s="108">
        <f t="shared" si="2"/>
        <v>11.54999999999994</v>
      </c>
      <c r="M15" s="107">
        <v>5</v>
      </c>
      <c r="N15" s="105">
        <v>38</v>
      </c>
      <c r="O15" s="108">
        <f t="shared" si="3"/>
        <v>18.619999999999806</v>
      </c>
      <c r="Q15" s="254">
        <v>6</v>
      </c>
      <c r="R15" s="245" t="s">
        <v>137</v>
      </c>
      <c r="S15" s="246">
        <f>L34-F18</f>
        <v>76.319999999999553</v>
      </c>
      <c r="T15" s="266">
        <f t="shared" ref="T15" si="7">S15/$B$17</f>
        <v>1.8695190658936773</v>
      </c>
    </row>
    <row r="16" spans="1:20" ht="16.5" thickBot="1">
      <c r="A16" s="267">
        <v>21</v>
      </c>
      <c r="B16" s="268">
        <v>41.22</v>
      </c>
      <c r="D16" s="123">
        <v>7</v>
      </c>
      <c r="E16" s="124">
        <v>18</v>
      </c>
      <c r="F16" s="108">
        <f t="shared" ref="F16" si="8">(VLOOKUP(D16,$A$5:$B$16,2)-40.49)*E16</f>
        <v>0.71999999999998465</v>
      </c>
      <c r="G16" s="107">
        <v>10</v>
      </c>
      <c r="H16" s="105">
        <v>22</v>
      </c>
      <c r="I16" s="108">
        <f t="shared" ref="I16" si="9">(VLOOKUP(G16,$A$5:$B$16,2)-40.49)*H16</f>
        <v>0.21999999999995623</v>
      </c>
      <c r="J16" s="107">
        <v>10</v>
      </c>
      <c r="K16" s="105">
        <v>24</v>
      </c>
      <c r="L16" s="108">
        <f t="shared" si="2"/>
        <v>0.23999999999995225</v>
      </c>
      <c r="M16" s="107">
        <v>2</v>
      </c>
      <c r="N16" s="105">
        <v>23</v>
      </c>
      <c r="O16" s="108">
        <f t="shared" si="3"/>
        <v>9.6599999999998758</v>
      </c>
      <c r="Q16" s="254"/>
      <c r="R16" s="245"/>
      <c r="S16" s="244"/>
      <c r="T16" s="265"/>
    </row>
    <row r="17" spans="1:20" ht="16.5" thickBot="1">
      <c r="A17" s="269" t="s">
        <v>183</v>
      </c>
      <c r="B17" s="270">
        <f>AVERAGE(B5:B16)</f>
        <v>40.823333333333331</v>
      </c>
      <c r="D17" s="123"/>
      <c r="E17" s="124"/>
      <c r="F17" s="108"/>
      <c r="G17" s="172"/>
      <c r="H17" s="173"/>
      <c r="I17" s="112"/>
      <c r="J17" s="172">
        <v>6</v>
      </c>
      <c r="K17" s="173">
        <v>37</v>
      </c>
      <c r="L17" s="108">
        <f t="shared" si="2"/>
        <v>11.469999999999821</v>
      </c>
      <c r="M17" s="172"/>
      <c r="N17" s="173"/>
      <c r="O17" s="174"/>
      <c r="Q17" s="254">
        <v>7</v>
      </c>
      <c r="R17" s="245" t="s">
        <v>118</v>
      </c>
      <c r="S17" s="246">
        <f>O34-F18</f>
        <v>79.279999999999646</v>
      </c>
      <c r="T17" s="266">
        <f t="shared" ref="T17" si="10">S17/$B$17</f>
        <v>1.9420266187637703</v>
      </c>
    </row>
    <row r="18" spans="1:20" ht="16.5" thickBot="1">
      <c r="D18" s="247" t="s">
        <v>182</v>
      </c>
      <c r="E18" s="248"/>
      <c r="F18" s="132">
        <f>SUM(F5:F17)</f>
        <v>102.76999999999883</v>
      </c>
      <c r="G18" s="247" t="s">
        <v>182</v>
      </c>
      <c r="H18" s="248"/>
      <c r="I18" s="171">
        <f>SUM(I5:I17)</f>
        <v>133.67999999999853</v>
      </c>
      <c r="J18" s="247" t="s">
        <v>182</v>
      </c>
      <c r="K18" s="248"/>
      <c r="L18" s="125">
        <f>SUM(L5:L17)</f>
        <v>140.18999999999849</v>
      </c>
      <c r="M18" s="247" t="s">
        <v>182</v>
      </c>
      <c r="N18" s="248"/>
      <c r="O18" s="171">
        <f>SUM(O5:O17)</f>
        <v>128.00999999999877</v>
      </c>
      <c r="Q18" s="254"/>
      <c r="R18" s="245"/>
      <c r="S18" s="244"/>
      <c r="T18" s="265"/>
    </row>
    <row r="19" spans="1:20" ht="15.75" customHeight="1" thickBot="1">
      <c r="D19" s="126"/>
      <c r="E19" s="126"/>
      <c r="F19" s="126"/>
      <c r="G19" s="126"/>
      <c r="H19" s="126"/>
      <c r="I19" s="126"/>
      <c r="J19" s="126"/>
      <c r="K19" s="126"/>
      <c r="L19" s="144"/>
      <c r="M19" s="126"/>
      <c r="N19" s="126"/>
      <c r="O19" s="126"/>
      <c r="Q19" s="254">
        <v>8</v>
      </c>
      <c r="R19" s="245" t="s">
        <v>117</v>
      </c>
      <c r="S19" s="271">
        <f>I34-F18</f>
        <v>92.469999999999786</v>
      </c>
      <c r="T19" s="328">
        <f t="shared" ref="T19" si="11">S19/$B$17</f>
        <v>2.2651261533436711</v>
      </c>
    </row>
    <row r="20" spans="1:20" ht="16.5" thickBot="1">
      <c r="D20" s="220" t="s">
        <v>29</v>
      </c>
      <c r="E20" s="221"/>
      <c r="F20" s="222"/>
      <c r="G20" s="220" t="s">
        <v>117</v>
      </c>
      <c r="H20" s="221"/>
      <c r="I20" s="222"/>
      <c r="J20" s="220" t="s">
        <v>137</v>
      </c>
      <c r="K20" s="221"/>
      <c r="L20" s="222"/>
      <c r="M20" s="220" t="s">
        <v>118</v>
      </c>
      <c r="N20" s="221"/>
      <c r="O20" s="222"/>
      <c r="Q20" s="255"/>
      <c r="R20" s="256"/>
      <c r="S20" s="272"/>
      <c r="T20" s="329"/>
    </row>
    <row r="21" spans="1:20" ht="16.5" thickBot="1">
      <c r="D21" s="113" t="s">
        <v>133</v>
      </c>
      <c r="E21" s="114" t="s">
        <v>134</v>
      </c>
      <c r="F21" s="115" t="s">
        <v>132</v>
      </c>
      <c r="G21" s="113" t="s">
        <v>133</v>
      </c>
      <c r="H21" s="114" t="s">
        <v>134</v>
      </c>
      <c r="I21" s="115" t="s">
        <v>132</v>
      </c>
      <c r="J21" s="113" t="s">
        <v>133</v>
      </c>
      <c r="K21" s="114" t="s">
        <v>134</v>
      </c>
      <c r="L21" s="115" t="s">
        <v>132</v>
      </c>
      <c r="M21" s="113" t="s">
        <v>133</v>
      </c>
      <c r="N21" s="114" t="s">
        <v>134</v>
      </c>
      <c r="O21" s="115" t="s">
        <v>132</v>
      </c>
      <c r="Q21" s="243"/>
      <c r="R21" s="243"/>
    </row>
    <row r="22" spans="1:20">
      <c r="D22" s="110">
        <v>2</v>
      </c>
      <c r="E22" s="111">
        <v>47</v>
      </c>
      <c r="F22" s="112">
        <f>(VLOOKUP(D22,$A$5:$B$16,2)-40.49)*E22</f>
        <v>19.739999999999746</v>
      </c>
      <c r="G22" s="110">
        <v>6</v>
      </c>
      <c r="H22" s="111">
        <v>21</v>
      </c>
      <c r="I22" s="112">
        <f>(VLOOKUP(G22,$A$5:$B$16,2)-40.49)*H22</f>
        <v>6.5099999999998985</v>
      </c>
      <c r="J22" s="110">
        <v>3</v>
      </c>
      <c r="K22" s="111">
        <v>25</v>
      </c>
      <c r="L22" s="112">
        <f>(VLOOKUP(J22,$A$5:$B$16,2)-40.49)*K22</f>
        <v>8.9999999999999858</v>
      </c>
      <c r="M22" s="110">
        <v>7</v>
      </c>
      <c r="N22" s="111">
        <v>22</v>
      </c>
      <c r="O22" s="112">
        <f>(VLOOKUP(M22,$A$5:$B$16,2)-40.49)*N22</f>
        <v>0.87999999999998124</v>
      </c>
      <c r="Q22" s="243"/>
      <c r="R22" s="243"/>
    </row>
    <row r="23" spans="1:20">
      <c r="D23" s="107">
        <v>6</v>
      </c>
      <c r="E23" s="105">
        <v>20</v>
      </c>
      <c r="F23" s="108">
        <f>(VLOOKUP(D23,$A$5:$B$16,2)-40.49)*E23</f>
        <v>6.1999999999999034</v>
      </c>
      <c r="G23" s="107">
        <v>9</v>
      </c>
      <c r="H23" s="105">
        <v>24</v>
      </c>
      <c r="I23" s="108">
        <f>(VLOOKUP(G23,$A$5:$B$16,2)-40.49)*H23</f>
        <v>16.799999999999898</v>
      </c>
      <c r="J23" s="107">
        <v>14</v>
      </c>
      <c r="K23" s="105">
        <v>42</v>
      </c>
      <c r="L23" s="108">
        <f>(VLOOKUP(J23,$A$5:$B$16,2)-40.49)*K23</f>
        <v>14.279999999999845</v>
      </c>
      <c r="M23" s="107">
        <v>21</v>
      </c>
      <c r="N23" s="105">
        <v>25</v>
      </c>
      <c r="O23" s="108">
        <f>(VLOOKUP(M23,$A$5:$B$16,2)-40.49)*N23</f>
        <v>18.249999999999922</v>
      </c>
    </row>
    <row r="24" spans="1:20">
      <c r="D24" s="107">
        <v>2</v>
      </c>
      <c r="E24" s="105">
        <v>57</v>
      </c>
      <c r="F24" s="108">
        <f t="shared" ref="F24:F33" si="12">(VLOOKUP(D24,$A$5:$B$16,2)-40.49)*E24</f>
        <v>23.939999999999692</v>
      </c>
      <c r="G24" s="107">
        <v>3</v>
      </c>
      <c r="H24" s="105">
        <v>22</v>
      </c>
      <c r="I24" s="108">
        <f t="shared" ref="I24:I33" si="13">(VLOOKUP(G24,$A$5:$B$16,2)-40.49)*H24</f>
        <v>7.9199999999999875</v>
      </c>
      <c r="J24" s="107">
        <v>9</v>
      </c>
      <c r="K24" s="105">
        <v>56</v>
      </c>
      <c r="L24" s="175">
        <f t="shared" ref="L24:L33" si="14">(VLOOKUP(J24,$A$5:$B$16,2)-40.49)*K24</f>
        <v>39.199999999999761</v>
      </c>
      <c r="M24" s="107">
        <v>4</v>
      </c>
      <c r="N24" s="105">
        <v>76</v>
      </c>
      <c r="O24" s="175">
        <f t="shared" ref="O24:O33" si="15">(VLOOKUP(M24,$A$5:$B$16,2)-40.49)*N24</f>
        <v>41.799999999999784</v>
      </c>
    </row>
    <row r="25" spans="1:20">
      <c r="D25" s="107">
        <v>3</v>
      </c>
      <c r="E25" s="105">
        <v>22</v>
      </c>
      <c r="F25" s="108">
        <f t="shared" si="12"/>
        <v>7.9199999999999875</v>
      </c>
      <c r="G25" s="107">
        <v>21</v>
      </c>
      <c r="H25" s="105">
        <v>78</v>
      </c>
      <c r="I25" s="175">
        <f t="shared" si="13"/>
        <v>56.939999999999756</v>
      </c>
      <c r="J25" s="107">
        <v>6</v>
      </c>
      <c r="K25" s="105">
        <v>22</v>
      </c>
      <c r="L25" s="108">
        <f t="shared" si="14"/>
        <v>6.8199999999998937</v>
      </c>
      <c r="M25" s="107">
        <v>1</v>
      </c>
      <c r="N25" s="105">
        <v>80</v>
      </c>
      <c r="O25" s="108">
        <f t="shared" si="15"/>
        <v>3.9999999999997726</v>
      </c>
    </row>
    <row r="26" spans="1:20">
      <c r="D26" s="107">
        <v>7</v>
      </c>
      <c r="E26" s="105">
        <v>80</v>
      </c>
      <c r="F26" s="108">
        <f t="shared" si="12"/>
        <v>3.1999999999999318</v>
      </c>
      <c r="G26" s="107">
        <v>9</v>
      </c>
      <c r="H26" s="105">
        <v>20</v>
      </c>
      <c r="I26" s="108">
        <f t="shared" si="13"/>
        <v>13.999999999999915</v>
      </c>
      <c r="J26" s="107">
        <v>10</v>
      </c>
      <c r="K26" s="105">
        <v>70</v>
      </c>
      <c r="L26" s="108">
        <f t="shared" si="14"/>
        <v>0.69999999999986073</v>
      </c>
      <c r="M26" s="107">
        <v>9</v>
      </c>
      <c r="N26" s="105">
        <v>21</v>
      </c>
      <c r="O26" s="108">
        <f t="shared" si="15"/>
        <v>14.69999999999991</v>
      </c>
    </row>
    <row r="27" spans="1:20">
      <c r="D27" s="107">
        <v>21</v>
      </c>
      <c r="E27" s="105">
        <v>58</v>
      </c>
      <c r="F27" s="175">
        <f t="shared" si="12"/>
        <v>42.339999999999819</v>
      </c>
      <c r="G27" s="107">
        <v>21</v>
      </c>
      <c r="H27" s="105">
        <v>35</v>
      </c>
      <c r="I27" s="108">
        <f t="shared" si="13"/>
        <v>25.549999999999891</v>
      </c>
      <c r="J27" s="107">
        <v>5</v>
      </c>
      <c r="K27" s="105">
        <v>79</v>
      </c>
      <c r="L27" s="108">
        <f t="shared" si="14"/>
        <v>38.709999999999596</v>
      </c>
      <c r="M27" s="107">
        <v>3</v>
      </c>
      <c r="N27" s="105">
        <v>57</v>
      </c>
      <c r="O27" s="108">
        <f t="shared" si="15"/>
        <v>20.519999999999968</v>
      </c>
    </row>
    <row r="28" spans="1:20">
      <c r="D28" s="107">
        <v>14</v>
      </c>
      <c r="E28" s="105">
        <v>19</v>
      </c>
      <c r="F28" s="108">
        <f t="shared" si="12"/>
        <v>6.4599999999999298</v>
      </c>
      <c r="G28" s="107">
        <v>14</v>
      </c>
      <c r="H28" s="105">
        <v>30</v>
      </c>
      <c r="I28" s="108">
        <f t="shared" si="13"/>
        <v>10.199999999999889</v>
      </c>
      <c r="J28" s="107">
        <v>21</v>
      </c>
      <c r="K28" s="105">
        <v>49</v>
      </c>
      <c r="L28" s="108">
        <f t="shared" si="14"/>
        <v>35.769999999999847</v>
      </c>
      <c r="M28" s="107">
        <v>2</v>
      </c>
      <c r="N28" s="105">
        <v>62</v>
      </c>
      <c r="O28" s="108">
        <f t="shared" si="15"/>
        <v>26.039999999999665</v>
      </c>
    </row>
    <row r="29" spans="1:20">
      <c r="D29" s="107">
        <v>10</v>
      </c>
      <c r="E29" s="105">
        <v>66</v>
      </c>
      <c r="F29" s="108">
        <f t="shared" si="12"/>
        <v>0.65999999999986869</v>
      </c>
      <c r="G29" s="107">
        <v>7</v>
      </c>
      <c r="H29" s="105">
        <v>61</v>
      </c>
      <c r="I29" s="108">
        <f t="shared" si="13"/>
        <v>2.439999999999948</v>
      </c>
      <c r="J29" s="107">
        <v>4</v>
      </c>
      <c r="K29" s="105">
        <v>45</v>
      </c>
      <c r="L29" s="108">
        <f t="shared" si="14"/>
        <v>24.749999999999872</v>
      </c>
      <c r="M29" s="107">
        <v>1</v>
      </c>
      <c r="N29" s="105">
        <v>72</v>
      </c>
      <c r="O29" s="108">
        <f t="shared" si="15"/>
        <v>3.5999999999997954</v>
      </c>
    </row>
    <row r="30" spans="1:20">
      <c r="D30" s="107">
        <v>2</v>
      </c>
      <c r="E30" s="105">
        <v>22</v>
      </c>
      <c r="F30" s="108">
        <f t="shared" si="12"/>
        <v>9.2399999999998812</v>
      </c>
      <c r="G30" s="107">
        <v>1</v>
      </c>
      <c r="H30" s="105">
        <v>20</v>
      </c>
      <c r="I30" s="108">
        <f t="shared" si="13"/>
        <v>0.99999999999994316</v>
      </c>
      <c r="J30" s="107">
        <v>10</v>
      </c>
      <c r="K30" s="105">
        <v>28</v>
      </c>
      <c r="L30" s="108">
        <f t="shared" si="14"/>
        <v>0.27999999999994429</v>
      </c>
      <c r="M30" s="107">
        <v>21</v>
      </c>
      <c r="N30" s="105">
        <v>21</v>
      </c>
      <c r="O30" s="108">
        <f t="shared" si="15"/>
        <v>15.329999999999934</v>
      </c>
    </row>
    <row r="31" spans="1:20">
      <c r="A31" s="127"/>
      <c r="B31" s="127"/>
      <c r="D31" s="107">
        <v>13</v>
      </c>
      <c r="E31" s="105">
        <v>37</v>
      </c>
      <c r="F31" s="108">
        <f t="shared" si="12"/>
        <v>0</v>
      </c>
      <c r="G31" s="107">
        <v>14</v>
      </c>
      <c r="H31" s="105">
        <v>76</v>
      </c>
      <c r="I31" s="108">
        <f t="shared" si="13"/>
        <v>25.839999999999719</v>
      </c>
      <c r="J31" s="107">
        <v>1</v>
      </c>
      <c r="K31" s="105">
        <v>42</v>
      </c>
      <c r="L31" s="108">
        <f t="shared" si="14"/>
        <v>2.0999999999998806</v>
      </c>
      <c r="M31" s="107">
        <v>9</v>
      </c>
      <c r="N31" s="105">
        <v>20</v>
      </c>
      <c r="O31" s="108">
        <f t="shared" si="15"/>
        <v>13.999999999999915</v>
      </c>
    </row>
    <row r="32" spans="1:20">
      <c r="D32" s="107">
        <v>3</v>
      </c>
      <c r="E32" s="105">
        <v>49</v>
      </c>
      <c r="F32" s="108">
        <f t="shared" si="12"/>
        <v>17.639999999999972</v>
      </c>
      <c r="G32" s="107">
        <v>7</v>
      </c>
      <c r="H32" s="105">
        <v>71</v>
      </c>
      <c r="I32" s="108">
        <f t="shared" si="13"/>
        <v>2.8399999999999395</v>
      </c>
      <c r="J32" s="107">
        <v>14</v>
      </c>
      <c r="K32" s="105">
        <v>22</v>
      </c>
      <c r="L32" s="108">
        <f t="shared" si="14"/>
        <v>7.4799999999999187</v>
      </c>
      <c r="M32" s="107">
        <v>21</v>
      </c>
      <c r="N32" s="105">
        <v>20</v>
      </c>
      <c r="O32" s="108">
        <f t="shared" si="15"/>
        <v>14.599999999999937</v>
      </c>
    </row>
    <row r="33" spans="1:20" s="128" customFormat="1" ht="16.5" thickBot="1">
      <c r="A33" s="133"/>
      <c r="B33" s="103"/>
      <c r="D33" s="109">
        <v>1</v>
      </c>
      <c r="E33" s="106">
        <v>22</v>
      </c>
      <c r="F33" s="108">
        <f t="shared" si="12"/>
        <v>1.0999999999999375</v>
      </c>
      <c r="G33" s="109">
        <v>9</v>
      </c>
      <c r="H33" s="106">
        <v>36</v>
      </c>
      <c r="I33" s="108">
        <f t="shared" si="13"/>
        <v>25.199999999999847</v>
      </c>
      <c r="J33" s="109">
        <v>13</v>
      </c>
      <c r="K33" s="106">
        <v>13</v>
      </c>
      <c r="L33" s="108">
        <f t="shared" si="14"/>
        <v>0</v>
      </c>
      <c r="M33" s="109">
        <v>5</v>
      </c>
      <c r="N33" s="145">
        <v>17</v>
      </c>
      <c r="O33" s="108">
        <f t="shared" si="15"/>
        <v>8.329999999999913</v>
      </c>
      <c r="S33" s="249"/>
      <c r="T33" s="249"/>
    </row>
    <row r="34" spans="1:20" ht="16.5" thickBot="1">
      <c r="A34" s="133"/>
      <c r="D34" s="247" t="s">
        <v>182</v>
      </c>
      <c r="E34" s="248"/>
      <c r="F34" s="125">
        <f>SUM(F22:F33)</f>
        <v>138.43999999999866</v>
      </c>
      <c r="G34" s="247" t="s">
        <v>182</v>
      </c>
      <c r="H34" s="248"/>
      <c r="I34" s="171">
        <f>SUM(I22:I33)</f>
        <v>195.23999999999862</v>
      </c>
      <c r="J34" s="247" t="s">
        <v>182</v>
      </c>
      <c r="K34" s="248"/>
      <c r="L34" s="125">
        <f>SUM(L22:L33)</f>
        <v>179.08999999999838</v>
      </c>
      <c r="M34" s="247" t="s">
        <v>182</v>
      </c>
      <c r="N34" s="248"/>
      <c r="O34" s="125">
        <f>SUM(O22:O33)</f>
        <v>182.04999999999848</v>
      </c>
    </row>
    <row r="36" spans="1:20">
      <c r="A36" s="133" t="s">
        <v>175</v>
      </c>
    </row>
    <row r="37" spans="1:20">
      <c r="A37" s="133" t="s">
        <v>196</v>
      </c>
    </row>
    <row r="38" spans="1:20">
      <c r="A38" s="133" t="s">
        <v>197</v>
      </c>
    </row>
    <row r="39" spans="1:20">
      <c r="A39" s="133" t="s">
        <v>198</v>
      </c>
    </row>
    <row r="40" spans="1:20" ht="6.75" customHeight="1"/>
    <row r="41" spans="1:20">
      <c r="A41" s="133" t="s">
        <v>176</v>
      </c>
    </row>
    <row r="42" spans="1:20">
      <c r="A42" s="133" t="s">
        <v>177</v>
      </c>
    </row>
    <row r="43" spans="1:20">
      <c r="A43" s="133" t="s">
        <v>184</v>
      </c>
    </row>
    <row r="44" spans="1:20" ht="6.75" customHeight="1"/>
    <row r="45" spans="1:20">
      <c r="A45" s="133" t="s">
        <v>178</v>
      </c>
    </row>
    <row r="46" spans="1:20">
      <c r="A46" s="133" t="s">
        <v>185</v>
      </c>
    </row>
  </sheetData>
  <sortState ref="A5:B16">
    <sortCondition ref="A5:A16"/>
  </sortState>
  <mergeCells count="54">
    <mergeCell ref="T17:T18"/>
    <mergeCell ref="T19:T20"/>
    <mergeCell ref="T7:T8"/>
    <mergeCell ref="T9:T10"/>
    <mergeCell ref="T11:T12"/>
    <mergeCell ref="T13:T14"/>
    <mergeCell ref="T15:T16"/>
    <mergeCell ref="D34:E34"/>
    <mergeCell ref="G34:H34"/>
    <mergeCell ref="J34:K34"/>
    <mergeCell ref="M34:N34"/>
    <mergeCell ref="S3:T3"/>
    <mergeCell ref="T5:T6"/>
    <mergeCell ref="S19:S20"/>
    <mergeCell ref="D18:E18"/>
    <mergeCell ref="G18:H18"/>
    <mergeCell ref="J18:K18"/>
    <mergeCell ref="M18:N18"/>
    <mergeCell ref="Q17:Q18"/>
    <mergeCell ref="Q19:Q20"/>
    <mergeCell ref="R7:R8"/>
    <mergeCell ref="S7:S8"/>
    <mergeCell ref="R9:R10"/>
    <mergeCell ref="S9:S10"/>
    <mergeCell ref="R11:R12"/>
    <mergeCell ref="S11:S12"/>
    <mergeCell ref="R13:R14"/>
    <mergeCell ref="S13:S14"/>
    <mergeCell ref="R15:R16"/>
    <mergeCell ref="S15:S16"/>
    <mergeCell ref="R17:R18"/>
    <mergeCell ref="S17:S18"/>
    <mergeCell ref="R19:R20"/>
    <mergeCell ref="Q7:Q8"/>
    <mergeCell ref="Q9:Q10"/>
    <mergeCell ref="Q11:Q12"/>
    <mergeCell ref="Q13:Q14"/>
    <mergeCell ref="Q15:Q16"/>
    <mergeCell ref="Q3:Q4"/>
    <mergeCell ref="R3:R4"/>
    <mergeCell ref="Q1:T1"/>
    <mergeCell ref="Q5:Q6"/>
    <mergeCell ref="R5:R6"/>
    <mergeCell ref="S5:S6"/>
    <mergeCell ref="G20:I20"/>
    <mergeCell ref="J20:L20"/>
    <mergeCell ref="M20:O20"/>
    <mergeCell ref="A1:O1"/>
    <mergeCell ref="D3:F3"/>
    <mergeCell ref="A3:B3"/>
    <mergeCell ref="G3:I3"/>
    <mergeCell ref="J3:L3"/>
    <mergeCell ref="M3:O3"/>
    <mergeCell ref="D20:F20"/>
  </mergeCells>
  <pageMargins left="0.31496062992125984" right="0.31496062992125984" top="0.35433070866141736" bottom="0.15748031496062992" header="0.31496062992125984" footer="0.31496062992125984"/>
  <pageSetup paperSize="9" scale="8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19" sqref="E19:G19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31" t="s">
        <v>141</v>
      </c>
      <c r="B1" s="231"/>
      <c r="C1" s="231"/>
      <c r="D1" s="231"/>
      <c r="E1" s="231"/>
      <c r="F1" s="231"/>
      <c r="G1" s="231"/>
    </row>
    <row r="2" spans="1:7" ht="7.5" customHeight="1"/>
    <row r="3" spans="1:7" ht="18.75">
      <c r="A3" s="232" t="s">
        <v>101</v>
      </c>
      <c r="B3" s="232"/>
      <c r="C3" s="232"/>
      <c r="D3" s="232"/>
      <c r="E3" s="232"/>
      <c r="F3" s="232"/>
      <c r="G3" s="232"/>
    </row>
    <row r="4" spans="1:7" ht="7.5" customHeight="1" thickBot="1"/>
    <row r="5" spans="1:7" s="22" customFormat="1" ht="20.25" customHeight="1">
      <c r="A5" s="214" t="s">
        <v>89</v>
      </c>
      <c r="B5" s="196" t="s">
        <v>22</v>
      </c>
      <c r="C5" s="233" t="s">
        <v>94</v>
      </c>
      <c r="D5" s="233" t="s">
        <v>6</v>
      </c>
      <c r="E5" s="233" t="s">
        <v>95</v>
      </c>
      <c r="F5" s="179" t="s">
        <v>90</v>
      </c>
      <c r="G5" s="235"/>
    </row>
    <row r="6" spans="1:7" s="22" customFormat="1" ht="27.75" customHeight="1" thickBot="1">
      <c r="A6" s="215"/>
      <c r="B6" s="216"/>
      <c r="C6" s="234"/>
      <c r="D6" s="234"/>
      <c r="E6" s="234"/>
      <c r="F6" s="40" t="s">
        <v>91</v>
      </c>
      <c r="G6" s="41" t="s">
        <v>92</v>
      </c>
    </row>
    <row r="7" spans="1:7" s="28" customFormat="1" ht="30" customHeight="1">
      <c r="A7" s="25">
        <v>1</v>
      </c>
      <c r="B7" s="19" t="s">
        <v>56</v>
      </c>
      <c r="C7" s="26">
        <v>73</v>
      </c>
      <c r="D7" s="89">
        <v>40.630000000000003</v>
      </c>
      <c r="E7" s="26">
        <v>1</v>
      </c>
      <c r="F7" s="26">
        <f>C7</f>
        <v>73</v>
      </c>
      <c r="G7" s="27">
        <f>F7</f>
        <v>73</v>
      </c>
    </row>
    <row r="8" spans="1:7" s="28" customFormat="1" ht="30" customHeight="1">
      <c r="A8" s="29">
        <v>2</v>
      </c>
      <c r="B8" s="20" t="s">
        <v>61</v>
      </c>
      <c r="C8" s="30">
        <v>131</v>
      </c>
      <c r="D8" s="86">
        <v>40.799999999999997</v>
      </c>
      <c r="E8" s="30">
        <v>13</v>
      </c>
      <c r="F8" s="30">
        <f>C8-C7</f>
        <v>58</v>
      </c>
      <c r="G8" s="31">
        <f>F8</f>
        <v>58</v>
      </c>
    </row>
    <row r="9" spans="1:7" s="28" customFormat="1" ht="30" customHeight="1">
      <c r="A9" s="29">
        <v>3</v>
      </c>
      <c r="B9" s="20" t="s">
        <v>46</v>
      </c>
      <c r="C9" s="30">
        <v>172</v>
      </c>
      <c r="D9" s="30">
        <v>41.45</v>
      </c>
      <c r="E9" s="30">
        <v>2</v>
      </c>
      <c r="F9" s="30">
        <f t="shared" ref="F9:F18" si="0">C9-C8</f>
        <v>41</v>
      </c>
      <c r="G9" s="31">
        <f>F9</f>
        <v>41</v>
      </c>
    </row>
    <row r="10" spans="1:7" s="28" customFormat="1" ht="30" customHeight="1">
      <c r="A10" s="29">
        <v>4</v>
      </c>
      <c r="B10" s="20" t="s">
        <v>52</v>
      </c>
      <c r="C10" s="30">
        <v>219</v>
      </c>
      <c r="D10" s="30">
        <v>40.950000000000003</v>
      </c>
      <c r="E10" s="30">
        <v>3</v>
      </c>
      <c r="F10" s="30">
        <f t="shared" si="0"/>
        <v>47</v>
      </c>
      <c r="G10" s="31">
        <f>F10</f>
        <v>47</v>
      </c>
    </row>
    <row r="11" spans="1:7" s="28" customFormat="1" ht="30" customHeight="1">
      <c r="A11" s="29">
        <v>5</v>
      </c>
      <c r="B11" s="20" t="s">
        <v>56</v>
      </c>
      <c r="C11" s="30">
        <v>294</v>
      </c>
      <c r="D11" s="48">
        <v>40.44</v>
      </c>
      <c r="E11" s="30">
        <v>1</v>
      </c>
      <c r="F11" s="30">
        <f t="shared" si="0"/>
        <v>75</v>
      </c>
      <c r="G11" s="31">
        <f>F11+G7</f>
        <v>148</v>
      </c>
    </row>
    <row r="12" spans="1:7" s="28" customFormat="1" ht="30" customHeight="1">
      <c r="A12" s="29">
        <v>6</v>
      </c>
      <c r="B12" s="20" t="s">
        <v>46</v>
      </c>
      <c r="C12" s="30">
        <v>318</v>
      </c>
      <c r="D12" s="32">
        <v>41.24</v>
      </c>
      <c r="E12" s="30">
        <v>4</v>
      </c>
      <c r="F12" s="30">
        <f t="shared" si="0"/>
        <v>24</v>
      </c>
      <c r="G12" s="49">
        <f>F12+G9</f>
        <v>65</v>
      </c>
    </row>
    <row r="13" spans="1:7" s="28" customFormat="1" ht="30" customHeight="1">
      <c r="A13" s="29">
        <v>7</v>
      </c>
      <c r="B13" s="20" t="s">
        <v>52</v>
      </c>
      <c r="C13" s="30">
        <v>397</v>
      </c>
      <c r="D13" s="38">
        <v>40.43</v>
      </c>
      <c r="E13" s="30">
        <v>7</v>
      </c>
      <c r="F13" s="30">
        <f t="shared" si="0"/>
        <v>79</v>
      </c>
      <c r="G13" s="49">
        <f>F13+G10</f>
        <v>126</v>
      </c>
    </row>
    <row r="14" spans="1:7" s="28" customFormat="1" ht="30" customHeight="1">
      <c r="A14" s="29">
        <v>8</v>
      </c>
      <c r="B14" s="20" t="s">
        <v>46</v>
      </c>
      <c r="C14" s="30">
        <v>425</v>
      </c>
      <c r="D14" s="30">
        <v>41.51</v>
      </c>
      <c r="E14" s="30">
        <v>9</v>
      </c>
      <c r="F14" s="30">
        <f t="shared" si="0"/>
        <v>28</v>
      </c>
      <c r="G14" s="50">
        <f>F14+G12</f>
        <v>93</v>
      </c>
    </row>
    <row r="15" spans="1:7" s="28" customFormat="1" ht="30" customHeight="1">
      <c r="A15" s="29">
        <v>9</v>
      </c>
      <c r="B15" s="20" t="s">
        <v>61</v>
      </c>
      <c r="C15" s="30">
        <v>445</v>
      </c>
      <c r="D15" s="48">
        <v>40.72</v>
      </c>
      <c r="E15" s="30">
        <v>14</v>
      </c>
      <c r="F15" s="30">
        <f t="shared" si="0"/>
        <v>20</v>
      </c>
      <c r="G15" s="31">
        <f>F15+G8</f>
        <v>78</v>
      </c>
    </row>
    <row r="16" spans="1:7" s="28" customFormat="1" ht="30" customHeight="1">
      <c r="A16" s="29">
        <v>10</v>
      </c>
      <c r="B16" s="20" t="s">
        <v>52</v>
      </c>
      <c r="C16" s="30">
        <v>465</v>
      </c>
      <c r="D16" s="30">
        <v>40.96</v>
      </c>
      <c r="E16" s="30">
        <v>2</v>
      </c>
      <c r="F16" s="30">
        <f t="shared" si="0"/>
        <v>20</v>
      </c>
      <c r="G16" s="34">
        <f>F16+G13</f>
        <v>146</v>
      </c>
    </row>
    <row r="17" spans="1:7" s="28" customFormat="1" ht="30" customHeight="1">
      <c r="A17" s="29">
        <v>11</v>
      </c>
      <c r="B17" s="20" t="s">
        <v>61</v>
      </c>
      <c r="C17" s="30">
        <v>482</v>
      </c>
      <c r="D17" s="52">
        <v>41.1</v>
      </c>
      <c r="E17" s="30">
        <v>4</v>
      </c>
      <c r="F17" s="30">
        <f t="shared" si="0"/>
        <v>17</v>
      </c>
      <c r="G17" s="33">
        <f>F17+G15</f>
        <v>95</v>
      </c>
    </row>
    <row r="18" spans="1:7" s="28" customFormat="1" ht="30" customHeight="1" thickBot="1">
      <c r="A18" s="35" t="s">
        <v>93</v>
      </c>
      <c r="B18" s="21" t="s">
        <v>56</v>
      </c>
      <c r="C18" s="36">
        <v>500</v>
      </c>
      <c r="D18" s="53">
        <v>40.49</v>
      </c>
      <c r="E18" s="36">
        <v>7</v>
      </c>
      <c r="F18" s="36">
        <f t="shared" si="0"/>
        <v>18</v>
      </c>
      <c r="G18" s="37">
        <f>F18+G11</f>
        <v>166</v>
      </c>
    </row>
    <row r="19" spans="1:7" s="28" customFormat="1" ht="30" customHeight="1" thickBot="1">
      <c r="A19" s="227" t="s">
        <v>98</v>
      </c>
      <c r="B19" s="228"/>
      <c r="C19" s="229"/>
      <c r="D19" s="42">
        <f>AVERAGE(D7:D18)</f>
        <v>40.893333333333331</v>
      </c>
      <c r="E19" s="230"/>
      <c r="F19" s="230"/>
      <c r="G19" s="230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19" sqref="E19:G19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31" t="s">
        <v>141</v>
      </c>
      <c r="B1" s="231"/>
      <c r="C1" s="231"/>
      <c r="D1" s="231"/>
      <c r="E1" s="231"/>
      <c r="F1" s="231"/>
      <c r="G1" s="231"/>
    </row>
    <row r="2" spans="1:7" ht="7.5" customHeight="1"/>
    <row r="3" spans="1:7" ht="18.75">
      <c r="A3" s="232" t="s">
        <v>99</v>
      </c>
      <c r="B3" s="232"/>
      <c r="C3" s="232"/>
      <c r="D3" s="232"/>
      <c r="E3" s="232"/>
      <c r="F3" s="232"/>
      <c r="G3" s="232"/>
    </row>
    <row r="4" spans="1:7" ht="7.5" customHeight="1" thickBot="1"/>
    <row r="5" spans="1:7" s="22" customFormat="1" ht="20.25" customHeight="1">
      <c r="A5" s="214" t="s">
        <v>89</v>
      </c>
      <c r="B5" s="196" t="s">
        <v>22</v>
      </c>
      <c r="C5" s="233" t="s">
        <v>94</v>
      </c>
      <c r="D5" s="233" t="s">
        <v>6</v>
      </c>
      <c r="E5" s="233" t="s">
        <v>95</v>
      </c>
      <c r="F5" s="179" t="s">
        <v>90</v>
      </c>
      <c r="G5" s="235"/>
    </row>
    <row r="6" spans="1:7" s="22" customFormat="1" ht="27.75" customHeight="1" thickBot="1">
      <c r="A6" s="239"/>
      <c r="B6" s="197"/>
      <c r="C6" s="240"/>
      <c r="D6" s="240"/>
      <c r="E6" s="240"/>
      <c r="F6" s="23" t="s">
        <v>91</v>
      </c>
      <c r="G6" s="24" t="s">
        <v>92</v>
      </c>
    </row>
    <row r="7" spans="1:7" s="28" customFormat="1" ht="30" customHeight="1">
      <c r="A7" s="25">
        <v>1</v>
      </c>
      <c r="B7" s="19" t="s">
        <v>79</v>
      </c>
      <c r="C7" s="26">
        <v>20</v>
      </c>
      <c r="D7" s="26">
        <v>41.32</v>
      </c>
      <c r="E7" s="26">
        <v>14</v>
      </c>
      <c r="F7" s="26">
        <f>C7</f>
        <v>20</v>
      </c>
      <c r="G7" s="27">
        <f>F7</f>
        <v>20</v>
      </c>
    </row>
    <row r="8" spans="1:7" s="28" customFormat="1" ht="30" customHeight="1">
      <c r="A8" s="29">
        <v>2</v>
      </c>
      <c r="B8" s="20" t="s">
        <v>96</v>
      </c>
      <c r="C8" s="30">
        <v>43</v>
      </c>
      <c r="D8" s="30">
        <v>41.78</v>
      </c>
      <c r="E8" s="30">
        <v>4</v>
      </c>
      <c r="F8" s="30">
        <f>C8-C7</f>
        <v>23</v>
      </c>
      <c r="G8" s="31">
        <f>F8</f>
        <v>23</v>
      </c>
    </row>
    <row r="9" spans="1:7" s="28" customFormat="1" ht="30" customHeight="1">
      <c r="A9" s="29">
        <v>3</v>
      </c>
      <c r="B9" s="20" t="s">
        <v>97</v>
      </c>
      <c r="C9" s="30">
        <v>124</v>
      </c>
      <c r="D9" s="30">
        <v>41.11</v>
      </c>
      <c r="E9" s="30">
        <v>5</v>
      </c>
      <c r="F9" s="30">
        <f t="shared" ref="F9:F18" si="0">C9-C8</f>
        <v>81</v>
      </c>
      <c r="G9" s="31">
        <f>F9</f>
        <v>81</v>
      </c>
    </row>
    <row r="10" spans="1:7" s="28" customFormat="1" ht="30" customHeight="1">
      <c r="A10" s="29">
        <v>4</v>
      </c>
      <c r="B10" s="20" t="s">
        <v>81</v>
      </c>
      <c r="C10" s="30">
        <v>171</v>
      </c>
      <c r="D10" s="86">
        <v>40.9</v>
      </c>
      <c r="E10" s="30">
        <v>14</v>
      </c>
      <c r="F10" s="30">
        <f t="shared" si="0"/>
        <v>47</v>
      </c>
      <c r="G10" s="31">
        <f>F10</f>
        <v>47</v>
      </c>
    </row>
    <row r="11" spans="1:7" s="28" customFormat="1" ht="30" customHeight="1">
      <c r="A11" s="29">
        <v>5</v>
      </c>
      <c r="B11" s="20" t="s">
        <v>79</v>
      </c>
      <c r="C11" s="30">
        <v>204</v>
      </c>
      <c r="D11" s="86">
        <v>41.19</v>
      </c>
      <c r="E11" s="30">
        <v>5</v>
      </c>
      <c r="F11" s="30">
        <f t="shared" si="0"/>
        <v>33</v>
      </c>
      <c r="G11" s="31">
        <f>F11+G7</f>
        <v>53</v>
      </c>
    </row>
    <row r="12" spans="1:7" s="28" customFormat="1" ht="30" customHeight="1">
      <c r="A12" s="29">
        <v>6</v>
      </c>
      <c r="B12" s="20" t="s">
        <v>96</v>
      </c>
      <c r="C12" s="30">
        <v>225</v>
      </c>
      <c r="D12" s="86">
        <v>41.2</v>
      </c>
      <c r="E12" s="30">
        <v>2</v>
      </c>
      <c r="F12" s="30">
        <f t="shared" si="0"/>
        <v>21</v>
      </c>
      <c r="G12" s="31">
        <f t="shared" ref="G12" si="1">F12+G8</f>
        <v>44</v>
      </c>
    </row>
    <row r="13" spans="1:7" s="28" customFormat="1" ht="30" customHeight="1">
      <c r="A13" s="29">
        <v>7</v>
      </c>
      <c r="B13" s="20" t="s">
        <v>79</v>
      </c>
      <c r="C13" s="30">
        <v>289</v>
      </c>
      <c r="D13" s="30">
        <v>40.79</v>
      </c>
      <c r="E13" s="30">
        <v>10</v>
      </c>
      <c r="F13" s="30">
        <f t="shared" si="0"/>
        <v>64</v>
      </c>
      <c r="G13" s="49">
        <f>F13+G11</f>
        <v>117</v>
      </c>
    </row>
    <row r="14" spans="1:7" s="28" customFormat="1" ht="30" customHeight="1">
      <c r="A14" s="29">
        <v>8</v>
      </c>
      <c r="B14" s="20" t="s">
        <v>81</v>
      </c>
      <c r="C14" s="30">
        <v>368</v>
      </c>
      <c r="D14" s="38">
        <v>40.42</v>
      </c>
      <c r="E14" s="30">
        <v>13</v>
      </c>
      <c r="F14" s="30">
        <f t="shared" si="0"/>
        <v>79</v>
      </c>
      <c r="G14" s="31">
        <f>F14+G10</f>
        <v>126</v>
      </c>
    </row>
    <row r="15" spans="1:7" s="28" customFormat="1" ht="30" customHeight="1">
      <c r="A15" s="29">
        <v>9</v>
      </c>
      <c r="B15" s="20" t="s">
        <v>97</v>
      </c>
      <c r="C15" s="30">
        <v>392</v>
      </c>
      <c r="D15" s="48">
        <v>41.04</v>
      </c>
      <c r="E15" s="30">
        <v>21</v>
      </c>
      <c r="F15" s="30">
        <f t="shared" si="0"/>
        <v>24</v>
      </c>
      <c r="G15" s="33">
        <f>F15+G9</f>
        <v>105</v>
      </c>
    </row>
    <row r="16" spans="1:7" s="28" customFormat="1" ht="30" customHeight="1">
      <c r="A16" s="29">
        <v>10</v>
      </c>
      <c r="B16" s="20" t="s">
        <v>96</v>
      </c>
      <c r="C16" s="30">
        <v>441</v>
      </c>
      <c r="D16" s="32">
        <v>40.81</v>
      </c>
      <c r="E16" s="30">
        <v>6</v>
      </c>
      <c r="F16" s="30">
        <f t="shared" si="0"/>
        <v>49</v>
      </c>
      <c r="G16" s="50">
        <f>F16+G12</f>
        <v>93</v>
      </c>
    </row>
    <row r="17" spans="1:7" s="28" customFormat="1" ht="30" customHeight="1">
      <c r="A17" s="29">
        <v>11</v>
      </c>
      <c r="B17" s="20" t="s">
        <v>79</v>
      </c>
      <c r="C17" s="30">
        <v>478</v>
      </c>
      <c r="D17" s="32">
        <v>40.729999999999997</v>
      </c>
      <c r="E17" s="30">
        <v>13</v>
      </c>
      <c r="F17" s="30">
        <f t="shared" si="0"/>
        <v>37</v>
      </c>
      <c r="G17" s="44">
        <f>F17+G13</f>
        <v>154</v>
      </c>
    </row>
    <row r="18" spans="1:7" s="28" customFormat="1" ht="30" customHeight="1" thickBot="1">
      <c r="A18" s="35" t="s">
        <v>93</v>
      </c>
      <c r="B18" s="21" t="s">
        <v>81</v>
      </c>
      <c r="C18" s="36">
        <v>500</v>
      </c>
      <c r="D18" s="53">
        <v>40.450000000000003</v>
      </c>
      <c r="E18" s="36">
        <v>10</v>
      </c>
      <c r="F18" s="36">
        <f t="shared" si="0"/>
        <v>22</v>
      </c>
      <c r="G18" s="45">
        <f>F18+G14</f>
        <v>148</v>
      </c>
    </row>
    <row r="19" spans="1:7" s="28" customFormat="1" ht="30" customHeight="1" thickBot="1">
      <c r="A19" s="236" t="s">
        <v>98</v>
      </c>
      <c r="B19" s="237"/>
      <c r="C19" s="238"/>
      <c r="D19" s="39">
        <f>AVERAGE(D7:D18)</f>
        <v>40.978333333333339</v>
      </c>
      <c r="E19" s="230"/>
      <c r="F19" s="230"/>
      <c r="G19" s="230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>
      <selection activeCell="E20" sqref="E20:G20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31" t="s">
        <v>141</v>
      </c>
      <c r="B1" s="231"/>
      <c r="C1" s="231"/>
      <c r="D1" s="231"/>
      <c r="E1" s="231"/>
      <c r="F1" s="231"/>
      <c r="G1" s="231"/>
    </row>
    <row r="2" spans="1:7" ht="7.5" customHeight="1"/>
    <row r="3" spans="1:7" ht="18.75">
      <c r="A3" s="232" t="s">
        <v>102</v>
      </c>
      <c r="B3" s="232"/>
      <c r="C3" s="232"/>
      <c r="D3" s="232"/>
      <c r="E3" s="232"/>
      <c r="F3" s="232"/>
      <c r="G3" s="232"/>
    </row>
    <row r="4" spans="1:7" ht="7.5" customHeight="1" thickBot="1"/>
    <row r="5" spans="1:7" s="22" customFormat="1" ht="20.25" customHeight="1">
      <c r="A5" s="214" t="s">
        <v>89</v>
      </c>
      <c r="B5" s="196" t="s">
        <v>22</v>
      </c>
      <c r="C5" s="233" t="s">
        <v>94</v>
      </c>
      <c r="D5" s="233" t="s">
        <v>6</v>
      </c>
      <c r="E5" s="233" t="s">
        <v>95</v>
      </c>
      <c r="F5" s="179" t="s">
        <v>90</v>
      </c>
      <c r="G5" s="235"/>
    </row>
    <row r="6" spans="1:7" s="22" customFormat="1" ht="27.75" customHeight="1" thickBot="1">
      <c r="A6" s="215"/>
      <c r="B6" s="216"/>
      <c r="C6" s="234"/>
      <c r="D6" s="234"/>
      <c r="E6" s="234"/>
      <c r="F6" s="40" t="s">
        <v>91</v>
      </c>
      <c r="G6" s="41" t="s">
        <v>92</v>
      </c>
    </row>
    <row r="7" spans="1:7" s="28" customFormat="1" ht="30" customHeight="1">
      <c r="A7" s="25">
        <v>1</v>
      </c>
      <c r="B7" s="19" t="s">
        <v>66</v>
      </c>
      <c r="C7" s="26">
        <v>20</v>
      </c>
      <c r="D7" s="47">
        <v>41.45</v>
      </c>
      <c r="E7" s="26">
        <v>5</v>
      </c>
      <c r="F7" s="26">
        <f>C7</f>
        <v>20</v>
      </c>
      <c r="G7" s="27">
        <f>F7</f>
        <v>20</v>
      </c>
    </row>
    <row r="8" spans="1:7" s="28" customFormat="1" ht="30" customHeight="1">
      <c r="A8" s="29">
        <v>2</v>
      </c>
      <c r="B8" s="20" t="s">
        <v>75</v>
      </c>
      <c r="C8" s="30">
        <v>68</v>
      </c>
      <c r="D8" s="46">
        <v>40.770000000000003</v>
      </c>
      <c r="E8" s="30">
        <v>13</v>
      </c>
      <c r="F8" s="30">
        <f>C8-C7</f>
        <v>48</v>
      </c>
      <c r="G8" s="31">
        <f>F8</f>
        <v>48</v>
      </c>
    </row>
    <row r="9" spans="1:7" s="28" customFormat="1" ht="30" customHeight="1">
      <c r="A9" s="29">
        <v>3</v>
      </c>
      <c r="B9" s="20" t="s">
        <v>71</v>
      </c>
      <c r="C9" s="30">
        <v>129</v>
      </c>
      <c r="D9" s="46">
        <v>40.71</v>
      </c>
      <c r="E9" s="30">
        <v>10</v>
      </c>
      <c r="F9" s="30">
        <f t="shared" ref="F9:F19" si="0">C9-C8</f>
        <v>61</v>
      </c>
      <c r="G9" s="31">
        <f>F9</f>
        <v>61</v>
      </c>
    </row>
    <row r="10" spans="1:7" s="28" customFormat="1" ht="30" customHeight="1">
      <c r="A10" s="29">
        <v>4</v>
      </c>
      <c r="B10" s="20" t="s">
        <v>103</v>
      </c>
      <c r="C10" s="30">
        <v>172</v>
      </c>
      <c r="D10" s="52">
        <v>41.37</v>
      </c>
      <c r="E10" s="30">
        <v>4</v>
      </c>
      <c r="F10" s="30">
        <f t="shared" si="0"/>
        <v>43</v>
      </c>
      <c r="G10" s="31">
        <f>F10</f>
        <v>43</v>
      </c>
    </row>
    <row r="11" spans="1:7" s="28" customFormat="1" ht="30" customHeight="1">
      <c r="A11" s="29">
        <v>5</v>
      </c>
      <c r="B11" s="20" t="s">
        <v>75</v>
      </c>
      <c r="C11" s="30">
        <v>227</v>
      </c>
      <c r="D11" s="48">
        <v>40.69</v>
      </c>
      <c r="E11" s="30">
        <v>6</v>
      </c>
      <c r="F11" s="30">
        <f t="shared" si="0"/>
        <v>55</v>
      </c>
      <c r="G11" s="31">
        <f>F11+G8</f>
        <v>103</v>
      </c>
    </row>
    <row r="12" spans="1:7" s="28" customFormat="1" ht="30" customHeight="1">
      <c r="A12" s="29">
        <v>6</v>
      </c>
      <c r="B12" s="20" t="s">
        <v>66</v>
      </c>
      <c r="C12" s="30">
        <v>285</v>
      </c>
      <c r="D12" s="48">
        <v>40.630000000000003</v>
      </c>
      <c r="E12" s="30">
        <v>13</v>
      </c>
      <c r="F12" s="30">
        <f t="shared" si="0"/>
        <v>58</v>
      </c>
      <c r="G12" s="31">
        <f>F12+G7</f>
        <v>78</v>
      </c>
    </row>
    <row r="13" spans="1:7" s="28" customFormat="1" ht="30" customHeight="1">
      <c r="A13" s="29">
        <v>7</v>
      </c>
      <c r="B13" s="20" t="s">
        <v>71</v>
      </c>
      <c r="C13" s="30">
        <v>305</v>
      </c>
      <c r="D13" s="52">
        <v>40.99</v>
      </c>
      <c r="E13" s="30">
        <v>9</v>
      </c>
      <c r="F13" s="30">
        <f t="shared" si="0"/>
        <v>20</v>
      </c>
      <c r="G13" s="49">
        <f>F13+G9</f>
        <v>81</v>
      </c>
    </row>
    <row r="14" spans="1:7" s="28" customFormat="1" ht="30" customHeight="1">
      <c r="A14" s="29">
        <v>8</v>
      </c>
      <c r="B14" s="20" t="s">
        <v>103</v>
      </c>
      <c r="C14" s="30">
        <v>343</v>
      </c>
      <c r="D14" s="48">
        <v>40.93</v>
      </c>
      <c r="E14" s="150">
        <v>6</v>
      </c>
      <c r="F14" s="30">
        <f t="shared" si="0"/>
        <v>38</v>
      </c>
      <c r="G14" s="49">
        <f>F14+G10</f>
        <v>81</v>
      </c>
    </row>
    <row r="15" spans="1:7" s="28" customFormat="1" ht="30" customHeight="1">
      <c r="A15" s="118" t="s">
        <v>142</v>
      </c>
      <c r="B15" s="20" t="s">
        <v>103</v>
      </c>
      <c r="C15" s="30">
        <v>361</v>
      </c>
      <c r="D15" s="46">
        <v>41.48</v>
      </c>
      <c r="E15" s="150">
        <v>9</v>
      </c>
      <c r="F15" s="30">
        <f>C15-C14</f>
        <v>18</v>
      </c>
      <c r="G15" s="50">
        <f>F15+G14</f>
        <v>99</v>
      </c>
    </row>
    <row r="16" spans="1:7" s="28" customFormat="1" ht="30" customHeight="1">
      <c r="A16" s="29">
        <v>9</v>
      </c>
      <c r="B16" s="20" t="s">
        <v>75</v>
      </c>
      <c r="C16" s="30">
        <v>417</v>
      </c>
      <c r="D16" s="46">
        <v>40.85</v>
      </c>
      <c r="E16" s="30">
        <v>5</v>
      </c>
      <c r="F16" s="30">
        <f>C16-C15</f>
        <v>56</v>
      </c>
      <c r="G16" s="44">
        <f>F16+G11</f>
        <v>159</v>
      </c>
    </row>
    <row r="17" spans="1:7" s="28" customFormat="1" ht="30" customHeight="1">
      <c r="A17" s="29">
        <v>10</v>
      </c>
      <c r="B17" s="20" t="s">
        <v>66</v>
      </c>
      <c r="C17" s="30">
        <v>438</v>
      </c>
      <c r="D17" s="52">
        <v>41.06</v>
      </c>
      <c r="E17" s="30">
        <v>4</v>
      </c>
      <c r="F17" s="30">
        <f t="shared" si="0"/>
        <v>21</v>
      </c>
      <c r="G17" s="49">
        <f>F17+G12</f>
        <v>99</v>
      </c>
    </row>
    <row r="18" spans="1:7" s="28" customFormat="1" ht="30" customHeight="1">
      <c r="A18" s="29">
        <v>11</v>
      </c>
      <c r="B18" s="20" t="s">
        <v>71</v>
      </c>
      <c r="C18" s="30">
        <v>462</v>
      </c>
      <c r="D18" s="87">
        <v>40.619999999999997</v>
      </c>
      <c r="E18" s="30">
        <v>10</v>
      </c>
      <c r="F18" s="30">
        <f t="shared" si="0"/>
        <v>24</v>
      </c>
      <c r="G18" s="33">
        <f>F18+G13</f>
        <v>105</v>
      </c>
    </row>
    <row r="19" spans="1:7" s="28" customFormat="1" ht="30" customHeight="1" thickBot="1">
      <c r="A19" s="35" t="s">
        <v>93</v>
      </c>
      <c r="B19" s="21" t="s">
        <v>66</v>
      </c>
      <c r="C19" s="36">
        <v>499</v>
      </c>
      <c r="D19" s="151">
        <v>40.93</v>
      </c>
      <c r="E19" s="36">
        <v>6</v>
      </c>
      <c r="F19" s="36">
        <f t="shared" si="0"/>
        <v>37</v>
      </c>
      <c r="G19" s="45">
        <f>F19+G17</f>
        <v>136</v>
      </c>
    </row>
    <row r="20" spans="1:7" s="28" customFormat="1" ht="30" customHeight="1" thickBot="1">
      <c r="A20" s="227" t="s">
        <v>98</v>
      </c>
      <c r="B20" s="228"/>
      <c r="C20" s="229"/>
      <c r="D20" s="42">
        <f>AVERAGE(D7:D19)</f>
        <v>40.96</v>
      </c>
      <c r="E20" s="230"/>
      <c r="F20" s="230"/>
      <c r="G20" s="230"/>
    </row>
    <row r="22" spans="1:7">
      <c r="A22" t="s">
        <v>143</v>
      </c>
    </row>
    <row r="23" spans="1:7">
      <c r="A23" t="s">
        <v>144</v>
      </c>
    </row>
  </sheetData>
  <mergeCells count="10">
    <mergeCell ref="A20:C20"/>
    <mergeCell ref="E20:G20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>
      <selection activeCell="E19" sqref="E19:G19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31" t="s">
        <v>141</v>
      </c>
      <c r="B1" s="231"/>
      <c r="C1" s="231"/>
      <c r="D1" s="231"/>
      <c r="E1" s="231"/>
      <c r="F1" s="231"/>
      <c r="G1" s="231"/>
    </row>
    <row r="2" spans="1:7" ht="7.5" customHeight="1"/>
    <row r="3" spans="1:7" ht="18.75">
      <c r="A3" s="232" t="s">
        <v>100</v>
      </c>
      <c r="B3" s="232"/>
      <c r="C3" s="232"/>
      <c r="D3" s="232"/>
      <c r="E3" s="232"/>
      <c r="F3" s="232"/>
      <c r="G3" s="232"/>
    </row>
    <row r="4" spans="1:7" ht="7.5" customHeight="1" thickBot="1"/>
    <row r="5" spans="1:7" s="22" customFormat="1" ht="20.25" customHeight="1">
      <c r="A5" s="214" t="s">
        <v>89</v>
      </c>
      <c r="B5" s="196" t="s">
        <v>22</v>
      </c>
      <c r="C5" s="233" t="s">
        <v>94</v>
      </c>
      <c r="D5" s="233" t="s">
        <v>6</v>
      </c>
      <c r="E5" s="233" t="s">
        <v>95</v>
      </c>
      <c r="F5" s="179" t="s">
        <v>90</v>
      </c>
      <c r="G5" s="235"/>
    </row>
    <row r="6" spans="1:7" s="22" customFormat="1" ht="27.75" customHeight="1" thickBot="1">
      <c r="A6" s="215"/>
      <c r="B6" s="216"/>
      <c r="C6" s="234"/>
      <c r="D6" s="234"/>
      <c r="E6" s="234"/>
      <c r="F6" s="40" t="s">
        <v>91</v>
      </c>
      <c r="G6" s="41" t="s">
        <v>92</v>
      </c>
    </row>
    <row r="7" spans="1:7" s="28" customFormat="1" ht="30" customHeight="1">
      <c r="A7" s="25">
        <v>1</v>
      </c>
      <c r="B7" s="19" t="s">
        <v>49</v>
      </c>
      <c r="C7" s="26">
        <v>48</v>
      </c>
      <c r="D7" s="47">
        <v>40.75</v>
      </c>
      <c r="E7" s="26">
        <v>10</v>
      </c>
      <c r="F7" s="26">
        <f>C7-0</f>
        <v>48</v>
      </c>
      <c r="G7" s="27">
        <f>F7</f>
        <v>48</v>
      </c>
    </row>
    <row r="8" spans="1:7" s="28" customFormat="1" ht="30" customHeight="1">
      <c r="A8" s="29">
        <v>2</v>
      </c>
      <c r="B8" s="20" t="s">
        <v>43</v>
      </c>
      <c r="C8" s="30">
        <v>128</v>
      </c>
      <c r="D8" s="32">
        <v>40.950000000000003</v>
      </c>
      <c r="E8" s="30">
        <v>7</v>
      </c>
      <c r="F8" s="30">
        <f>C8-C7</f>
        <v>80</v>
      </c>
      <c r="G8" s="31">
        <f>F8</f>
        <v>80</v>
      </c>
    </row>
    <row r="9" spans="1:7" s="28" customFormat="1" ht="30" customHeight="1">
      <c r="A9" s="29">
        <v>3</v>
      </c>
      <c r="B9" s="20" t="s">
        <v>59</v>
      </c>
      <c r="C9" s="30">
        <v>149</v>
      </c>
      <c r="D9" s="30">
        <v>41.47</v>
      </c>
      <c r="E9" s="30">
        <v>5</v>
      </c>
      <c r="F9" s="30">
        <f t="shared" ref="F9:F18" si="0">C9-C8</f>
        <v>21</v>
      </c>
      <c r="G9" s="31">
        <f>F9</f>
        <v>21</v>
      </c>
    </row>
    <row r="10" spans="1:7" s="28" customFormat="1" ht="30" customHeight="1">
      <c r="A10" s="29">
        <v>4</v>
      </c>
      <c r="B10" s="20" t="s">
        <v>54</v>
      </c>
      <c r="C10" s="30">
        <v>218</v>
      </c>
      <c r="D10" s="32">
        <v>40.729999999999997</v>
      </c>
      <c r="E10" s="30">
        <v>13</v>
      </c>
      <c r="F10" s="30">
        <f t="shared" si="0"/>
        <v>69</v>
      </c>
      <c r="G10" s="31">
        <f>F10</f>
        <v>69</v>
      </c>
    </row>
    <row r="11" spans="1:7" s="28" customFormat="1" ht="30" customHeight="1">
      <c r="A11" s="29">
        <v>5</v>
      </c>
      <c r="B11" s="20" t="s">
        <v>49</v>
      </c>
      <c r="C11" s="30">
        <v>238</v>
      </c>
      <c r="D11" s="86">
        <v>40.96</v>
      </c>
      <c r="E11" s="30">
        <v>4</v>
      </c>
      <c r="F11" s="30">
        <f t="shared" si="0"/>
        <v>20</v>
      </c>
      <c r="G11" s="31">
        <f>F11+G7</f>
        <v>68</v>
      </c>
    </row>
    <row r="12" spans="1:7" s="28" customFormat="1" ht="30" customHeight="1">
      <c r="A12" s="29">
        <v>6</v>
      </c>
      <c r="B12" s="20" t="s">
        <v>59</v>
      </c>
      <c r="C12" s="30">
        <v>292</v>
      </c>
      <c r="D12" s="32">
        <v>40.909999999999997</v>
      </c>
      <c r="E12" s="30">
        <v>6</v>
      </c>
      <c r="F12" s="30">
        <f t="shared" si="0"/>
        <v>54</v>
      </c>
      <c r="G12" s="49">
        <f>F12+G9</f>
        <v>75</v>
      </c>
    </row>
    <row r="13" spans="1:7" s="28" customFormat="1" ht="30" customHeight="1">
      <c r="A13" s="29">
        <v>7</v>
      </c>
      <c r="B13" s="20" t="s">
        <v>43</v>
      </c>
      <c r="C13" s="30">
        <v>314</v>
      </c>
      <c r="D13" s="86">
        <v>41.3</v>
      </c>
      <c r="E13" s="30">
        <v>3</v>
      </c>
      <c r="F13" s="30">
        <f t="shared" si="0"/>
        <v>22</v>
      </c>
      <c r="G13" s="33">
        <f>F13+G8</f>
        <v>102</v>
      </c>
    </row>
    <row r="14" spans="1:7" s="28" customFormat="1" ht="30" customHeight="1">
      <c r="A14" s="29">
        <v>8</v>
      </c>
      <c r="B14" s="20" t="s">
        <v>54</v>
      </c>
      <c r="C14" s="30">
        <v>344</v>
      </c>
      <c r="D14" s="30">
        <v>41.08</v>
      </c>
      <c r="E14" s="30">
        <v>5</v>
      </c>
      <c r="F14" s="30">
        <f t="shared" si="0"/>
        <v>30</v>
      </c>
      <c r="G14" s="49">
        <f>F14+G10</f>
        <v>99</v>
      </c>
    </row>
    <row r="15" spans="1:7" s="28" customFormat="1" ht="30" customHeight="1">
      <c r="A15" s="29">
        <v>9</v>
      </c>
      <c r="B15" s="20" t="s">
        <v>49</v>
      </c>
      <c r="C15" s="30">
        <v>419</v>
      </c>
      <c r="D15" s="38">
        <v>40.67</v>
      </c>
      <c r="E15" s="30">
        <v>3</v>
      </c>
      <c r="F15" s="30">
        <f t="shared" si="0"/>
        <v>75</v>
      </c>
      <c r="G15" s="49">
        <f>F15+G11</f>
        <v>143</v>
      </c>
    </row>
    <row r="16" spans="1:7" s="28" customFormat="1" ht="30" customHeight="1">
      <c r="A16" s="29">
        <v>10</v>
      </c>
      <c r="B16" s="20" t="s">
        <v>59</v>
      </c>
      <c r="C16" s="30">
        <v>439</v>
      </c>
      <c r="D16" s="30">
        <v>41.03</v>
      </c>
      <c r="E16" s="30">
        <v>2</v>
      </c>
      <c r="F16" s="30">
        <f t="shared" si="0"/>
        <v>20</v>
      </c>
      <c r="G16" s="50">
        <f>F16+G12</f>
        <v>95</v>
      </c>
    </row>
    <row r="17" spans="1:7" s="28" customFormat="1" ht="30" customHeight="1">
      <c r="A17" s="29">
        <v>11</v>
      </c>
      <c r="B17" s="20" t="s">
        <v>54</v>
      </c>
      <c r="C17" s="30">
        <v>477</v>
      </c>
      <c r="D17" s="30">
        <v>41.01</v>
      </c>
      <c r="E17" s="30">
        <v>5</v>
      </c>
      <c r="F17" s="30">
        <f t="shared" si="0"/>
        <v>38</v>
      </c>
      <c r="G17" s="34">
        <f>F17+G14</f>
        <v>137</v>
      </c>
    </row>
    <row r="18" spans="1:7" s="28" customFormat="1" ht="30" customHeight="1" thickBot="1">
      <c r="A18" s="35" t="s">
        <v>93</v>
      </c>
      <c r="B18" s="21" t="s">
        <v>49</v>
      </c>
      <c r="C18" s="36">
        <v>500</v>
      </c>
      <c r="D18" s="36">
        <v>40.770000000000003</v>
      </c>
      <c r="E18" s="36">
        <v>2</v>
      </c>
      <c r="F18" s="36">
        <f t="shared" si="0"/>
        <v>23</v>
      </c>
      <c r="G18" s="37">
        <f>F18+G15</f>
        <v>166</v>
      </c>
    </row>
    <row r="19" spans="1:7" s="28" customFormat="1" ht="30" customHeight="1" thickBot="1">
      <c r="A19" s="227" t="s">
        <v>98</v>
      </c>
      <c r="B19" s="228"/>
      <c r="C19" s="229"/>
      <c r="D19" s="42">
        <f>AVERAGE(D7:D18)</f>
        <v>40.969166666666666</v>
      </c>
      <c r="E19" s="230"/>
      <c r="F19" s="230"/>
      <c r="G19" s="230"/>
    </row>
    <row r="21" spans="1:7">
      <c r="A21" t="s">
        <v>146</v>
      </c>
    </row>
    <row r="22" spans="1:7">
      <c r="A22" t="s">
        <v>173</v>
      </c>
    </row>
    <row r="23" spans="1:7">
      <c r="A23" t="s">
        <v>174</v>
      </c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Регистрация</vt:lpstr>
      <vt:lpstr>Общие результаты</vt:lpstr>
      <vt:lpstr>ЛК на отрезках</vt:lpstr>
      <vt:lpstr>ЛК по картам</vt:lpstr>
      <vt:lpstr>Выбор картов</vt:lpstr>
      <vt:lpstr>Питы 2Fast4u</vt:lpstr>
      <vt:lpstr>Питы Лидер</vt:lpstr>
      <vt:lpstr>Питы СССР</vt:lpstr>
      <vt:lpstr>Питы City.com</vt:lpstr>
      <vt:lpstr>Питы MC karting</vt:lpstr>
      <vt:lpstr>Питы Kart racing</vt:lpstr>
      <vt:lpstr>Питы BOOM</vt:lpstr>
      <vt:lpstr>Питы Seat ST</vt:lpstr>
      <vt:lpstr>Вспомогательный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2012-08-19T20:30:37Z</cp:lastPrinted>
  <dcterms:created xsi:type="dcterms:W3CDTF">2012-07-09T16:41:05Z</dcterms:created>
  <dcterms:modified xsi:type="dcterms:W3CDTF">2012-08-19T21:17:55Z</dcterms:modified>
</cp:coreProperties>
</file>