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 tabRatio="814" firstSheet="1" activeTab="1"/>
  </bookViews>
  <sheets>
    <sheet name="Регистрация" sheetId="21" r:id="rId1"/>
    <sheet name="Общие результаты" sheetId="1" r:id="rId2"/>
    <sheet name="ЛК на отрезках" sheetId="19" r:id="rId3"/>
    <sheet name="ЛК по картам" sheetId="18" r:id="rId4"/>
    <sheet name="Выбор картов" sheetId="22" r:id="rId5"/>
    <sheet name="Питы MC karting" sheetId="10" r:id="rId6"/>
    <sheet name="Питы Лидер" sheetId="6" r:id="rId7"/>
    <sheet name="Питы City.com" sheetId="7" r:id="rId8"/>
    <sheet name="Питы 2Fast4u" sheetId="9" r:id="rId9"/>
    <sheet name="Питы СССР" sheetId="8" r:id="rId10"/>
    <sheet name="Питы Kart racing" sheetId="11" r:id="rId11"/>
    <sheet name="Питы Seat ST" sheetId="12" r:id="rId12"/>
    <sheet name="Питы Пи-Ветераны" sheetId="13" r:id="rId13"/>
    <sheet name="Питы Ferrari Odessa" sheetId="14" r:id="rId14"/>
    <sheet name="Питы New Pioneer" sheetId="20" r:id="rId15"/>
  </sheets>
  <definedNames>
    <definedName name="_xlnm._FilterDatabase" localSheetId="2" hidden="1">'ЛК на отрезках'!$B$5:$E$21</definedName>
    <definedName name="_xlnm._FilterDatabase" localSheetId="3" hidden="1">'ЛК по картам'!$B$5:$E$27</definedName>
  </definedNames>
  <calcPr calcId="125725"/>
</workbook>
</file>

<file path=xl/calcChain.xml><?xml version="1.0" encoding="utf-8"?>
<calcChain xmlns="http://schemas.openxmlformats.org/spreadsheetml/2006/main">
  <c r="R32" i="22"/>
  <c r="R31"/>
  <c r="R30"/>
  <c r="R29"/>
  <c r="R28"/>
  <c r="R27"/>
  <c r="R26"/>
  <c r="R25"/>
  <c r="R24"/>
  <c r="R23"/>
  <c r="R22"/>
  <c r="R21"/>
  <c r="O31"/>
  <c r="O30"/>
  <c r="O29"/>
  <c r="O28"/>
  <c r="O27"/>
  <c r="O26"/>
  <c r="O25"/>
  <c r="O24"/>
  <c r="O23"/>
  <c r="O22"/>
  <c r="O21"/>
  <c r="O33" s="1"/>
  <c r="L32"/>
  <c r="L31"/>
  <c r="L30"/>
  <c r="L29"/>
  <c r="L28"/>
  <c r="L27"/>
  <c r="L26"/>
  <c r="L25"/>
  <c r="L24"/>
  <c r="L23"/>
  <c r="L22"/>
  <c r="L21"/>
  <c r="I32"/>
  <c r="I31"/>
  <c r="I30"/>
  <c r="I29"/>
  <c r="I28"/>
  <c r="I27"/>
  <c r="I26"/>
  <c r="I25"/>
  <c r="I24"/>
  <c r="I23"/>
  <c r="I22"/>
  <c r="I21"/>
  <c r="F32"/>
  <c r="F31"/>
  <c r="F30"/>
  <c r="F29"/>
  <c r="F28"/>
  <c r="F27"/>
  <c r="F26"/>
  <c r="F25"/>
  <c r="F24"/>
  <c r="F23"/>
  <c r="F22"/>
  <c r="F21"/>
  <c r="F33" s="1"/>
  <c r="R16"/>
  <c r="R15"/>
  <c r="R14"/>
  <c r="R13"/>
  <c r="R12"/>
  <c r="R11"/>
  <c r="R10"/>
  <c r="R9"/>
  <c r="R8"/>
  <c r="R7"/>
  <c r="R6"/>
  <c r="R5"/>
  <c r="R17" s="1"/>
  <c r="O16"/>
  <c r="O15"/>
  <c r="O14"/>
  <c r="O13"/>
  <c r="O12"/>
  <c r="O11"/>
  <c r="O10"/>
  <c r="O9"/>
  <c r="O8"/>
  <c r="O7"/>
  <c r="O6"/>
  <c r="O5"/>
  <c r="O17" s="1"/>
  <c r="L16"/>
  <c r="L15"/>
  <c r="L14"/>
  <c r="L13"/>
  <c r="L12"/>
  <c r="L11"/>
  <c r="L10"/>
  <c r="L9"/>
  <c r="L8"/>
  <c r="L7"/>
  <c r="L6"/>
  <c r="L5"/>
  <c r="I16"/>
  <c r="I15"/>
  <c r="I14"/>
  <c r="I13"/>
  <c r="I12"/>
  <c r="I11"/>
  <c r="I10"/>
  <c r="I9"/>
  <c r="I8"/>
  <c r="I7"/>
  <c r="I6"/>
  <c r="I5"/>
  <c r="F6"/>
  <c r="F7"/>
  <c r="F8"/>
  <c r="F9"/>
  <c r="F10"/>
  <c r="F11"/>
  <c r="F12"/>
  <c r="F13"/>
  <c r="F14"/>
  <c r="F15"/>
  <c r="F16"/>
  <c r="F5"/>
  <c r="K25" i="18"/>
  <c r="E22"/>
  <c r="K16"/>
  <c r="K22"/>
  <c r="K19"/>
  <c r="E25"/>
  <c r="K10"/>
  <c r="K13"/>
  <c r="K7"/>
  <c r="R33" i="22" l="1"/>
  <c r="L33"/>
  <c r="I33"/>
  <c r="L17"/>
  <c r="I17"/>
  <c r="F17"/>
  <c r="E19" i="18"/>
  <c r="E16"/>
  <c r="E13"/>
  <c r="E10"/>
  <c r="E7"/>
  <c r="G18" i="20"/>
  <c r="G17"/>
  <c r="G16"/>
  <c r="G15"/>
  <c r="G14"/>
  <c r="G13"/>
  <c r="G12"/>
  <c r="G11"/>
  <c r="G18" i="14" l="1"/>
  <c r="G18" i="13"/>
  <c r="G17"/>
  <c r="G18" i="12"/>
  <c r="G17"/>
  <c r="G14"/>
  <c r="G13"/>
  <c r="G12"/>
  <c r="G18" i="11"/>
  <c r="G17"/>
  <c r="G16"/>
  <c r="G15"/>
  <c r="G14"/>
  <c r="G13"/>
  <c r="G12"/>
  <c r="G11"/>
  <c r="G18" i="8"/>
  <c r="G17"/>
  <c r="G16"/>
  <c r="G15"/>
  <c r="G14"/>
  <c r="G13"/>
  <c r="G12"/>
  <c r="G11"/>
  <c r="G10"/>
  <c r="G16" i="9"/>
  <c r="G15"/>
  <c r="G14"/>
  <c r="G13"/>
  <c r="G12"/>
  <c r="G11"/>
  <c r="G10"/>
  <c r="H6" i="1"/>
  <c r="G18" i="7"/>
  <c r="G17"/>
  <c r="G16"/>
  <c r="G15"/>
  <c r="G14"/>
  <c r="G13"/>
  <c r="G12"/>
  <c r="G11"/>
  <c r="G18" i="6"/>
  <c r="G17"/>
  <c r="G16"/>
  <c r="G15"/>
  <c r="G18" i="10"/>
  <c r="G17"/>
  <c r="G15"/>
  <c r="G14"/>
  <c r="G16" s="1"/>
  <c r="G13"/>
  <c r="G12"/>
  <c r="G11"/>
  <c r="G10"/>
  <c r="D19" i="20"/>
  <c r="F18"/>
  <c r="F17"/>
  <c r="F16"/>
  <c r="F15"/>
  <c r="F14"/>
  <c r="F13"/>
  <c r="F12"/>
  <c r="F11"/>
  <c r="F10"/>
  <c r="G10" s="1"/>
  <c r="F9"/>
  <c r="G9" s="1"/>
  <c r="F8"/>
  <c r="G8" s="1"/>
  <c r="F7"/>
  <c r="G7" s="1"/>
  <c r="F9" i="14"/>
  <c r="G9" s="1"/>
  <c r="F10"/>
  <c r="G10" s="1"/>
  <c r="F11"/>
  <c r="F12"/>
  <c r="F13"/>
  <c r="F14"/>
  <c r="G14" s="1"/>
  <c r="F15"/>
  <c r="F16"/>
  <c r="F8"/>
  <c r="G8" s="1"/>
  <c r="G12" s="1"/>
  <c r="F18"/>
  <c r="F7"/>
  <c r="G7" s="1"/>
  <c r="G11" s="1"/>
  <c r="G15" s="1"/>
  <c r="D19"/>
  <c r="F18" i="13"/>
  <c r="F17"/>
  <c r="F9"/>
  <c r="G9" s="1"/>
  <c r="F10"/>
  <c r="G10" s="1"/>
  <c r="F11"/>
  <c r="F12"/>
  <c r="F13"/>
  <c r="G13" s="1"/>
  <c r="F14"/>
  <c r="G14" s="1"/>
  <c r="F15"/>
  <c r="F16"/>
  <c r="F8"/>
  <c r="G8" s="1"/>
  <c r="F7"/>
  <c r="G7" s="1"/>
  <c r="D19"/>
  <c r="F18" i="12"/>
  <c r="F9"/>
  <c r="G9" s="1"/>
  <c r="F10"/>
  <c r="G10" s="1"/>
  <c r="F11"/>
  <c r="G11" s="1"/>
  <c r="F12"/>
  <c r="F13"/>
  <c r="F14"/>
  <c r="F15"/>
  <c r="G15" s="1"/>
  <c r="F16"/>
  <c r="G16" s="1"/>
  <c r="F17"/>
  <c r="F8"/>
  <c r="G8" s="1"/>
  <c r="F7"/>
  <c r="G7" s="1"/>
  <c r="D19"/>
  <c r="F18" i="11"/>
  <c r="F9"/>
  <c r="G9" s="1"/>
  <c r="F10"/>
  <c r="G10" s="1"/>
  <c r="F11"/>
  <c r="F12"/>
  <c r="F13"/>
  <c r="F14"/>
  <c r="F15"/>
  <c r="F16"/>
  <c r="F17"/>
  <c r="F8"/>
  <c r="G8" s="1"/>
  <c r="F7"/>
  <c r="G7" s="1"/>
  <c r="D19"/>
  <c r="F9" i="10"/>
  <c r="G9" s="1"/>
  <c r="F10"/>
  <c r="F11"/>
  <c r="F12"/>
  <c r="F13"/>
  <c r="F14"/>
  <c r="F15"/>
  <c r="F16"/>
  <c r="F17"/>
  <c r="F18"/>
  <c r="F8"/>
  <c r="G8" s="1"/>
  <c r="F7"/>
  <c r="G7" s="1"/>
  <c r="D19"/>
  <c r="F9" i="8"/>
  <c r="G9" s="1"/>
  <c r="F10"/>
  <c r="F11"/>
  <c r="F12"/>
  <c r="F13"/>
  <c r="F14"/>
  <c r="F15"/>
  <c r="F16"/>
  <c r="F17"/>
  <c r="F18"/>
  <c r="F8"/>
  <c r="G8" s="1"/>
  <c r="F7"/>
  <c r="G7" s="1"/>
  <c r="D19" i="9"/>
  <c r="F18"/>
  <c r="G18" s="1"/>
  <c r="F17"/>
  <c r="G17" s="1"/>
  <c r="F16"/>
  <c r="F15"/>
  <c r="F14"/>
  <c r="F13"/>
  <c r="F12"/>
  <c r="F11"/>
  <c r="F10"/>
  <c r="F9"/>
  <c r="G9" s="1"/>
  <c r="F8"/>
  <c r="G8" s="1"/>
  <c r="F7"/>
  <c r="G7" s="1"/>
  <c r="D19" i="8"/>
  <c r="F18" i="7"/>
  <c r="F17"/>
  <c r="F16"/>
  <c r="F15"/>
  <c r="F14"/>
  <c r="F13"/>
  <c r="F12"/>
  <c r="F11"/>
  <c r="F10"/>
  <c r="G10" s="1"/>
  <c r="F9"/>
  <c r="G9" s="1"/>
  <c r="F8"/>
  <c r="G8" s="1"/>
  <c r="F7"/>
  <c r="G7" s="1"/>
  <c r="D19"/>
  <c r="D19" i="6"/>
  <c r="F9"/>
  <c r="G9" s="1"/>
  <c r="F10"/>
  <c r="G10" s="1"/>
  <c r="F11"/>
  <c r="F12"/>
  <c r="F13"/>
  <c r="F14"/>
  <c r="F15"/>
  <c r="F16"/>
  <c r="F17"/>
  <c r="F18"/>
  <c r="F8"/>
  <c r="G8" s="1"/>
  <c r="G12" s="1"/>
  <c r="F7"/>
  <c r="G7" s="1"/>
  <c r="G16" i="14" l="1"/>
  <c r="G13"/>
  <c r="G12" i="13"/>
  <c r="G16" s="1"/>
  <c r="G11"/>
  <c r="G15" s="1"/>
  <c r="G14" i="6"/>
  <c r="G13"/>
  <c r="G11"/>
</calcChain>
</file>

<file path=xl/comments1.xml><?xml version="1.0" encoding="utf-8"?>
<comments xmlns="http://schemas.openxmlformats.org/spreadsheetml/2006/main">
  <authors>
    <author>Owner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начислено 15 секунд штрафа после финиша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проблемы со здоровьем. Доезжали его круги остальные без превышение лимита в 170 кругов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в 15 секунд после финиша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10 сек на пит стопе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начилсен штраф 5 сек на пит стопе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начилен штраф 10 сек после финиша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начислен штраф 15 секунд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Owner:</t>
        </r>
        <r>
          <rPr>
            <sz val="9"/>
            <color indexed="81"/>
            <rFont val="Tahoma"/>
            <family val="2"/>
            <charset val="204"/>
          </rPr>
          <t xml:space="preserve">
1 пит стоп не сделан. Начислен штраф после финиша +2 круга </t>
        </r>
      </text>
    </comment>
  </commentList>
</comments>
</file>

<file path=xl/sharedStrings.xml><?xml version="1.0" encoding="utf-8"?>
<sst xmlns="http://schemas.openxmlformats.org/spreadsheetml/2006/main" count="676" uniqueCount="226">
  <si>
    <t>Команда</t>
  </si>
  <si>
    <t>Квала</t>
  </si>
  <si>
    <t>Место</t>
  </si>
  <si>
    <t>Время</t>
  </si>
  <si>
    <t>Гонка</t>
  </si>
  <si>
    <t>Круги</t>
  </si>
  <si>
    <t>Лучший круг</t>
  </si>
  <si>
    <t>На круге</t>
  </si>
  <si>
    <t>На карте</t>
  </si>
  <si>
    <t>CITY.COM</t>
  </si>
  <si>
    <t>2FAST4U</t>
  </si>
  <si>
    <t>СССР</t>
  </si>
  <si>
    <t>Лидер</t>
  </si>
  <si>
    <t>ЛИДЕР</t>
  </si>
  <si>
    <t>MC KARTING</t>
  </si>
  <si>
    <t>KART RACING TEAM</t>
  </si>
  <si>
    <t>SEAT SPORT TEAM</t>
  </si>
  <si>
    <t>Время/от лидера</t>
  </si>
  <si>
    <t>Карт</t>
  </si>
  <si>
    <t>№ в гонке</t>
  </si>
  <si>
    <t>1 круг</t>
  </si>
  <si>
    <t>3 круга</t>
  </si>
  <si>
    <t>Лучший круг в гонке</t>
  </si>
  <si>
    <t>Пилот</t>
  </si>
  <si>
    <t>№</t>
  </si>
  <si>
    <t>Вес</t>
  </si>
  <si>
    <t>Довес</t>
  </si>
  <si>
    <t>Новожилов Максим</t>
  </si>
  <si>
    <t>1-1</t>
  </si>
  <si>
    <t>-</t>
  </si>
  <si>
    <t>MC Karting</t>
  </si>
  <si>
    <t>Комышан Ярослав</t>
  </si>
  <si>
    <t>6-1</t>
  </si>
  <si>
    <t>1-2</t>
  </si>
  <si>
    <t>6-2</t>
  </si>
  <si>
    <t>1-3</t>
  </si>
  <si>
    <t>Саргсян Артем</t>
  </si>
  <si>
    <t>6-3</t>
  </si>
  <si>
    <t>+1</t>
  </si>
  <si>
    <t>1-4</t>
  </si>
  <si>
    <t>Шендрик Влад</t>
  </si>
  <si>
    <t>6-4</t>
  </si>
  <si>
    <t>+17</t>
  </si>
  <si>
    <t>City Com</t>
  </si>
  <si>
    <t>Хоперия Леван</t>
  </si>
  <si>
    <t>2-1</t>
  </si>
  <si>
    <t>2fast4u</t>
  </si>
  <si>
    <t>Танана Саша</t>
  </si>
  <si>
    <t>7-1</t>
  </si>
  <si>
    <t>+10</t>
  </si>
  <si>
    <t>Кравец Олег</t>
  </si>
  <si>
    <t>2-2</t>
  </si>
  <si>
    <t>+8</t>
  </si>
  <si>
    <t>Подолян Саша</t>
  </si>
  <si>
    <t>7-2</t>
  </si>
  <si>
    <t>Бахмацкий Олег</t>
  </si>
  <si>
    <t>2-3</t>
  </si>
  <si>
    <t>Бойко Коля</t>
  </si>
  <si>
    <t>7-3</t>
  </si>
  <si>
    <t>+11</t>
  </si>
  <si>
    <t>Токаренко Гена</t>
  </si>
  <si>
    <t>2-4</t>
  </si>
  <si>
    <t>Шевелев Валера</t>
  </si>
  <si>
    <t>7-4</t>
  </si>
  <si>
    <t>3-1</t>
  </si>
  <si>
    <t>8-1</t>
  </si>
  <si>
    <t>+5</t>
  </si>
  <si>
    <t>Соколан Артем</t>
  </si>
  <si>
    <t>3-2</t>
  </si>
  <si>
    <t>+7</t>
  </si>
  <si>
    <t>Сова Иван</t>
  </si>
  <si>
    <t>8-2</t>
  </si>
  <si>
    <t>Скобликов Влад</t>
  </si>
  <si>
    <t>3-3</t>
  </si>
  <si>
    <t>Vital</t>
  </si>
  <si>
    <t>8-3</t>
  </si>
  <si>
    <t>Голубченко Саша</t>
  </si>
  <si>
    <t>3-4</t>
  </si>
  <si>
    <t>8-4</t>
  </si>
  <si>
    <t>4-1</t>
  </si>
  <si>
    <t>Гайнутдинов Рома</t>
  </si>
  <si>
    <t>9-1</t>
  </si>
  <si>
    <t>Полупан Вова</t>
  </si>
  <si>
    <t>4-2</t>
  </si>
  <si>
    <t>Ульяницкий Дима</t>
  </si>
  <si>
    <t>9-2</t>
  </si>
  <si>
    <t>Манило Денис</t>
  </si>
  <si>
    <t>4-3</t>
  </si>
  <si>
    <t>9-3</t>
  </si>
  <si>
    <t>4-4</t>
  </si>
  <si>
    <t>Василенко Владимир</t>
  </si>
  <si>
    <t>9-4</t>
  </si>
  <si>
    <t>+12</t>
  </si>
  <si>
    <t>5-1</t>
  </si>
  <si>
    <t>5-2</t>
  </si>
  <si>
    <t>5-3</t>
  </si>
  <si>
    <t>5-4</t>
  </si>
  <si>
    <t>Обяза-тельные</t>
  </si>
  <si>
    <t>Кол-во кругов на трассе</t>
  </si>
  <si>
    <t>отрезок</t>
  </si>
  <si>
    <t>всего у пилота</t>
  </si>
  <si>
    <t>Финиш</t>
  </si>
  <si>
    <t>Круг заезда на пит</t>
  </si>
  <si>
    <t>Карт №</t>
  </si>
  <si>
    <t>Гободи Курош</t>
  </si>
  <si>
    <t>Иванов Юра</t>
  </si>
  <si>
    <t>СРЕДНИЙ ЛУЧШИЙ КРУГ НА ОТРЕЗКЕ</t>
  </si>
  <si>
    <t>Таблица пит-стопов команды  ЛИДЕР</t>
  </si>
  <si>
    <t>Таблица пит-стопов команды  CITY.COM</t>
  </si>
  <si>
    <t>Таблица пит-стопов команды  2FAST4U</t>
  </si>
  <si>
    <t>Таблица пит-стопов команды  СССР</t>
  </si>
  <si>
    <t>Резанко Оля</t>
  </si>
  <si>
    <t>Таблица пит-стопов команды  MC KARTING</t>
  </si>
  <si>
    <t>Комышан Ярик</t>
  </si>
  <si>
    <t>Новожилов Макс</t>
  </si>
  <si>
    <t>Ferrari Odessa</t>
  </si>
  <si>
    <t>FERRARI ODESSA</t>
  </si>
  <si>
    <t>6 кругов</t>
  </si>
  <si>
    <t>Таблица пит-стопов команды  KART RACING</t>
  </si>
  <si>
    <t>Таблица пит-стопов команды  SEAT SPORT TEAM</t>
  </si>
  <si>
    <t>Розенберг Дима</t>
  </si>
  <si>
    <t>Хомяк Ира</t>
  </si>
  <si>
    <t>Павлик Сергей</t>
  </si>
  <si>
    <t>Таблица пит-стопов команды  FERRARI ODESSA</t>
  </si>
  <si>
    <t>Василенко Вова</t>
  </si>
  <si>
    <t>Лучший круг у данного пилота за гонку</t>
  </si>
  <si>
    <t>Средний ЛК</t>
  </si>
  <si>
    <t>Лучшие круги по картам, топ 3</t>
  </si>
  <si>
    <t>MC karting</t>
  </si>
  <si>
    <t>City.com</t>
  </si>
  <si>
    <t>Ferrari Od</t>
  </si>
  <si>
    <t>Kart racing</t>
  </si>
  <si>
    <t>Seat ST</t>
  </si>
  <si>
    <t>Лучший круг пилота в своей команде</t>
  </si>
  <si>
    <t>Лучшие круги в гонке на отрезках, топ 30</t>
  </si>
  <si>
    <t>Пионеры-Ветераны</t>
  </si>
  <si>
    <t>4 круга</t>
  </si>
  <si>
    <t>8 кругов</t>
  </si>
  <si>
    <t>Марафон-чемпионат "36 часов Жажды Скорости", 2-й этап</t>
  </si>
  <si>
    <t>Бейлин Дима</t>
  </si>
  <si>
    <t>6:00:05.60</t>
  </si>
  <si>
    <t>Яценко Игорь</t>
  </si>
  <si>
    <t>Афичук Толик</t>
  </si>
  <si>
    <t>Винтонив Иван</t>
  </si>
  <si>
    <t>NEW PIONEER</t>
  </si>
  <si>
    <t>Гоцулян Никита</t>
  </si>
  <si>
    <t>Белый Олег</t>
  </si>
  <si>
    <t>Кабанец Евгений</t>
  </si>
  <si>
    <t>Плохов Игорь</t>
  </si>
  <si>
    <t>Шарай Максим</t>
  </si>
  <si>
    <t>Очень ровные результаты по ЛК внутри команды, но нестабильно из-за недостаточного наката</t>
  </si>
  <si>
    <t>По временам ЛК не уступают Сеатам!</t>
  </si>
  <si>
    <t>По временам ЛК опережают СССР, которым проиграли 2 круга на финише!</t>
  </si>
  <si>
    <t>Совсем немного прибавив эта команда вполне способна навязать борьбу лидерам чемпионата</t>
  </si>
  <si>
    <t>Уже второй этап кряду делают на 1 пит стоп меньше, чем необходимо. За что традиционно получают</t>
  </si>
  <si>
    <t>штраф в 2 круга после финиша.</t>
  </si>
  <si>
    <t>Будем проводить разъяснительную работу ;)</t>
  </si>
  <si>
    <t>Таблица пит-стопов команды  ПИОНЕРЫ-ВЕТЕРАНЫ</t>
  </si>
  <si>
    <t>Таблица пит-стопов команды  NEW PIONEER</t>
  </si>
  <si>
    <t>Половинко Богдан</t>
  </si>
  <si>
    <t>Высоцкий Макс</t>
  </si>
  <si>
    <t>Сыромолотов Кирилл</t>
  </si>
  <si>
    <t>Шерстюк Антон</t>
  </si>
  <si>
    <t>Дмитриев Влад</t>
  </si>
  <si>
    <t>Быстрейшая команда 2-го этапа оказалась вне подиума. Есть над чем подумать.</t>
  </si>
  <si>
    <t xml:space="preserve">З.Ы. Из 42 секунд в команде не выехал только обычно быстрейший Коля Бойко. </t>
  </si>
  <si>
    <t xml:space="preserve">Провальнейшая стратегия с картами, как на мой взгляд, обусловило такое слабое время ЛК </t>
  </si>
  <si>
    <t>и, как следствие только лишь 5-е место команды</t>
  </si>
  <si>
    <t>Регистрационная форма</t>
  </si>
  <si>
    <t>№ ком</t>
  </si>
  <si>
    <t>+18</t>
  </si>
  <si>
    <t>Высоцкий Максим</t>
  </si>
  <si>
    <t>Ульяницкий Дмитрий</t>
  </si>
  <si>
    <t>+15</t>
  </si>
  <si>
    <t>Гайнутдинов Роман</t>
  </si>
  <si>
    <t>6-5</t>
  </si>
  <si>
    <t>+9</t>
  </si>
  <si>
    <t>Танана Александр</t>
  </si>
  <si>
    <t>Бейлин Дмитрий</t>
  </si>
  <si>
    <t>Подолян Александр</t>
  </si>
  <si>
    <t>+6</t>
  </si>
  <si>
    <t>Пионеры-ветераны</t>
  </si>
  <si>
    <t>Кравыец Олег</t>
  </si>
  <si>
    <t>Гоцуляк Никита</t>
  </si>
  <si>
    <t>Токаренко Геннадий</t>
  </si>
  <si>
    <t>Kart Racing</t>
  </si>
  <si>
    <t>Афичук Анатолий</t>
  </si>
  <si>
    <t>Наум</t>
  </si>
  <si>
    <t>Ерик</t>
  </si>
  <si>
    <t>10-1</t>
  </si>
  <si>
    <t>Неодим</t>
  </si>
  <si>
    <t>10-2</t>
  </si>
  <si>
    <t>10-3</t>
  </si>
  <si>
    <t>10-4</t>
  </si>
  <si>
    <t>5-5</t>
  </si>
  <si>
    <t>New Pioneer</t>
  </si>
  <si>
    <t>Seat      sport team</t>
  </si>
  <si>
    <t>2Fast4U</t>
  </si>
  <si>
    <t>Пенсионеры</t>
  </si>
  <si>
    <t>картов 1-м этапе. Хотя на этот раз все же выделялись некоторые карты-лидеры.</t>
  </si>
  <si>
    <r>
      <t xml:space="preserve">Топ 15 лучших кругов показаны на 8 разных картах. </t>
    </r>
    <r>
      <rPr>
        <sz val="14"/>
        <color theme="1"/>
        <rFont val="Calibri"/>
        <family val="2"/>
        <charset val="204"/>
        <scheme val="minor"/>
      </rPr>
      <t xml:space="preserve">Это всего на 1 меньше, чем на идеально ровном по уровню </t>
    </r>
  </si>
  <si>
    <t>Как и на прошлом этапе 17 разных пилотов из 8 команд в топ 30 по лучшим кругам.</t>
  </si>
  <si>
    <t xml:space="preserve">Быстрейшими пилотами в гонке стали Олег Кравец и Влад Шендрик. Они заняли первую линию стартовой решетки </t>
  </si>
  <si>
    <t>после квалы. Каждый из них по 3 раза из 3-х возможных представлен в топ 15 в приведенной таблице.</t>
  </si>
  <si>
    <t xml:space="preserve">На этой гонке карты можно было разделить на 3 группы: </t>
  </si>
  <si>
    <t>Целых 25 разных пилотов из всех 10 команд показали одно из 3-х лучших времен на каком-либо из картов!</t>
  </si>
  <si>
    <t xml:space="preserve"> "средней" группы. В связи с этим, в приведенной таблице возможности некоторых картов (в первую очередь это</t>
  </si>
  <si>
    <t>все ведущие команды старались подгадать своих самых быстрых пилотов на карты "быстрейшей" или как минимум</t>
  </si>
  <si>
    <r>
      <rPr>
        <b/>
        <sz val="14"/>
        <color theme="1"/>
        <rFont val="Calibri"/>
        <family val="2"/>
        <charset val="204"/>
        <scheme val="minor"/>
      </rPr>
      <t xml:space="preserve">В целом, исходя из статистики, разброс времени между лучшим и худшим картами составил 0,8 сек. </t>
    </r>
    <r>
      <rPr>
        <sz val="14"/>
        <color theme="1"/>
        <rFont val="Calibri"/>
        <family val="2"/>
        <charset val="204"/>
        <scheme val="minor"/>
      </rPr>
      <t>В то же время,</t>
    </r>
  </si>
  <si>
    <t>РЕЗУЛЬТАТЫ 2-го этапа марафон-чемпионата "36 часов Жажды Скорости", 28-29.07.12</t>
  </si>
  <si>
    <t>Марафон-чемпионат "36 часов Жажды Скорости", 2-й этап, 28-29.07.12</t>
  </si>
  <si>
    <t>№7 и 9) скорее всего недооценены - на них не ездил никто из топ 30 по лучшим кругам на отрезках в гонке.</t>
  </si>
  <si>
    <t>1. Быстрейшие (№6, 5, 15, 3, 2 и 1, разброс между ними - 0,25 сек.)</t>
  </si>
  <si>
    <t>2. Уверенные середняки (№14, 4, 21 и 10, разброс между ними - 0,1 сек.), отстающие от быстрейших где-то на 0,3 сек.</t>
  </si>
  <si>
    <t>3. Условно слабые (№88, 7, 13, и 9, разброс между ними - 0,25 сек.), отстающие от 2-й группы где-то на 0,3 сек.</t>
  </si>
  <si>
    <t>Лучшие круги на 5-и из 14 картов у City.com, еще на 3-х у 2Fast4U, на 2-х - у MC karting</t>
  </si>
  <si>
    <t>Потери</t>
  </si>
  <si>
    <t>Карты</t>
  </si>
  <si>
    <t>Отрезки</t>
  </si>
  <si>
    <t>Рейтинг картов</t>
  </si>
  <si>
    <t>Успешность стратегии команд в выборе картов (на основании среднего ЛК)</t>
  </si>
  <si>
    <t>Вполне объяснимо, что худшая стратегия выбора картов была у приезжих команд - они знают меньше, чем местные команды, все или некоторые участники</t>
  </si>
  <si>
    <t>которых регулярно гоняют на Жажде.</t>
  </si>
  <si>
    <t>Лучшая тройка в стратегии выбора картов - Лидеры, Seat ST и 2Fast4U. При этом меньше всех из местных команд преуспели City.com - все свое отставание</t>
  </si>
  <si>
    <t>(около 30 секунд) от победителей MC karting они получили из-за не самого удачного выбора картов. С другой стороны, если бы не лучшая стратегия Лидеров,</t>
  </si>
  <si>
    <t>они бы финишировали в круге от победителей; им надо искать резервы улучшения в других компонентах гонки.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</si>
</sst>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trike/>
      <sz val="13"/>
      <color indexed="8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color rgb="FFFF0000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11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54" xfId="0" applyFont="1" applyBorder="1" applyAlignment="1"/>
    <xf numFmtId="0" fontId="3" fillId="0" borderId="55" xfId="0" applyFont="1" applyBorder="1" applyAlignment="1"/>
    <xf numFmtId="0" fontId="3" fillId="0" borderId="51" xfId="0" applyFont="1" applyBorder="1" applyAlignment="1"/>
    <xf numFmtId="0" fontId="7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5" fillId="0" borderId="0" xfId="0" applyFont="1"/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/>
    </xf>
    <xf numFmtId="164" fontId="28" fillId="0" borderId="25" xfId="0" applyNumberFormat="1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/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26" fillId="6" borderId="7" xfId="0" applyNumberFormat="1" applyFont="1" applyFill="1" applyBorder="1" applyAlignment="1">
      <alignment horizontal="center"/>
    </xf>
    <xf numFmtId="164" fontId="26" fillId="6" borderId="1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9933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workbookViewId="0">
      <selection activeCell="A2" sqref="A2"/>
    </sheetView>
  </sheetViews>
  <sheetFormatPr defaultRowHeight="15"/>
  <cols>
    <col min="2" max="2" width="10.85546875" customWidth="1"/>
    <col min="3" max="3" width="32.5703125" customWidth="1"/>
    <col min="4" max="4" width="8.42578125" customWidth="1"/>
    <col min="5" max="6" width="11.28515625" customWidth="1"/>
    <col min="7" max="7" width="3.85546875" customWidth="1"/>
    <col min="9" max="9" width="10.7109375" customWidth="1"/>
    <col min="10" max="10" width="31.140625" customWidth="1"/>
    <col min="12" max="12" width="9.85546875" customWidth="1"/>
  </cols>
  <sheetData>
    <row r="1" spans="1:13" ht="23.25">
      <c r="A1" s="190" t="s">
        <v>210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5.25" customHeight="1"/>
    <row r="3" spans="1:13" ht="15.75" customHeight="1">
      <c r="A3" s="191" t="s">
        <v>168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.7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s="1" customFormat="1" ht="20.25" customHeight="1">
      <c r="A5" s="192" t="s">
        <v>169</v>
      </c>
      <c r="B5" s="194" t="s">
        <v>0</v>
      </c>
      <c r="C5" s="196" t="s">
        <v>23</v>
      </c>
      <c r="D5" s="196" t="s">
        <v>24</v>
      </c>
      <c r="E5" s="198" t="s">
        <v>25</v>
      </c>
      <c r="F5" s="200" t="s">
        <v>26</v>
      </c>
      <c r="G5" s="202"/>
      <c r="H5" s="192" t="s">
        <v>169</v>
      </c>
      <c r="I5" s="194" t="s">
        <v>0</v>
      </c>
      <c r="J5" s="196" t="s">
        <v>23</v>
      </c>
      <c r="K5" s="196" t="s">
        <v>24</v>
      </c>
      <c r="L5" s="196" t="s">
        <v>25</v>
      </c>
      <c r="M5" s="204" t="s">
        <v>26</v>
      </c>
    </row>
    <row r="6" spans="1:13" s="1" customFormat="1" ht="24" customHeight="1" thickBot="1">
      <c r="A6" s="193"/>
      <c r="B6" s="195"/>
      <c r="C6" s="197"/>
      <c r="D6" s="197"/>
      <c r="E6" s="199"/>
      <c r="F6" s="201"/>
      <c r="G6" s="203"/>
      <c r="H6" s="193"/>
      <c r="I6" s="195"/>
      <c r="J6" s="197"/>
      <c r="K6" s="197"/>
      <c r="L6" s="197"/>
      <c r="M6" s="205"/>
    </row>
    <row r="7" spans="1:13" s="2" customFormat="1" ht="20.100000000000001" customHeight="1">
      <c r="A7" s="206">
        <v>1</v>
      </c>
      <c r="B7" s="209" t="s">
        <v>115</v>
      </c>
      <c r="C7" s="115" t="s">
        <v>149</v>
      </c>
      <c r="D7" s="116" t="s">
        <v>28</v>
      </c>
      <c r="E7" s="117">
        <v>50</v>
      </c>
      <c r="F7" s="118" t="s">
        <v>170</v>
      </c>
      <c r="G7" s="203"/>
      <c r="H7" s="206">
        <v>6</v>
      </c>
      <c r="I7" s="209" t="s">
        <v>195</v>
      </c>
      <c r="J7" s="115" t="s">
        <v>159</v>
      </c>
      <c r="K7" s="116" t="s">
        <v>32</v>
      </c>
      <c r="L7" s="117">
        <v>73</v>
      </c>
      <c r="M7" s="118" t="s">
        <v>69</v>
      </c>
    </row>
    <row r="8" spans="1:13" s="2" customFormat="1" ht="20.100000000000001" customHeight="1">
      <c r="A8" s="207"/>
      <c r="B8" s="210"/>
      <c r="C8" s="119" t="s">
        <v>90</v>
      </c>
      <c r="D8" s="120" t="s">
        <v>33</v>
      </c>
      <c r="E8" s="121">
        <v>70</v>
      </c>
      <c r="F8" s="122" t="s">
        <v>49</v>
      </c>
      <c r="G8" s="203"/>
      <c r="H8" s="207"/>
      <c r="I8" s="210"/>
      <c r="J8" s="119" t="s">
        <v>171</v>
      </c>
      <c r="K8" s="120" t="s">
        <v>34</v>
      </c>
      <c r="L8" s="121">
        <v>69</v>
      </c>
      <c r="M8" s="122" t="s">
        <v>59</v>
      </c>
    </row>
    <row r="9" spans="1:13" s="2" customFormat="1" ht="20.100000000000001" customHeight="1">
      <c r="A9" s="207"/>
      <c r="B9" s="210"/>
      <c r="C9" s="119" t="s">
        <v>172</v>
      </c>
      <c r="D9" s="120" t="s">
        <v>35</v>
      </c>
      <c r="E9" s="121">
        <v>80</v>
      </c>
      <c r="F9" s="122" t="s">
        <v>29</v>
      </c>
      <c r="G9" s="203"/>
      <c r="H9" s="207"/>
      <c r="I9" s="210"/>
      <c r="J9" s="119" t="s">
        <v>161</v>
      </c>
      <c r="K9" s="120" t="s">
        <v>37</v>
      </c>
      <c r="L9" s="121">
        <v>65</v>
      </c>
      <c r="M9" s="122" t="s">
        <v>173</v>
      </c>
    </row>
    <row r="10" spans="1:13" s="2" customFormat="1" ht="20.100000000000001" customHeight="1">
      <c r="A10" s="207"/>
      <c r="B10" s="210"/>
      <c r="C10" s="119" t="s">
        <v>174</v>
      </c>
      <c r="D10" s="120" t="s">
        <v>39</v>
      </c>
      <c r="E10" s="121">
        <v>68</v>
      </c>
      <c r="F10" s="122" t="s">
        <v>92</v>
      </c>
      <c r="G10" s="203"/>
      <c r="H10" s="207"/>
      <c r="I10" s="210"/>
      <c r="J10" s="119" t="s">
        <v>162</v>
      </c>
      <c r="K10" s="120" t="s">
        <v>41</v>
      </c>
      <c r="L10" s="121">
        <v>75</v>
      </c>
      <c r="M10" s="122" t="s">
        <v>66</v>
      </c>
    </row>
    <row r="11" spans="1:13" s="2" customFormat="1" ht="20.100000000000001" customHeight="1" thickBot="1">
      <c r="A11" s="212"/>
      <c r="B11" s="213"/>
      <c r="C11" s="127"/>
      <c r="D11" s="128"/>
      <c r="E11" s="129"/>
      <c r="F11" s="130"/>
      <c r="G11" s="203"/>
      <c r="H11" s="212"/>
      <c r="I11" s="213"/>
      <c r="J11" s="127" t="s">
        <v>163</v>
      </c>
      <c r="K11" s="128" t="s">
        <v>175</v>
      </c>
      <c r="L11" s="129">
        <v>59</v>
      </c>
      <c r="M11" s="130" t="s">
        <v>170</v>
      </c>
    </row>
    <row r="12" spans="1:13" s="2" customFormat="1" ht="20.100000000000001" customHeight="1">
      <c r="A12" s="206">
        <v>2</v>
      </c>
      <c r="B12" s="209" t="s">
        <v>30</v>
      </c>
      <c r="C12" s="115" t="s">
        <v>36</v>
      </c>
      <c r="D12" s="116" t="s">
        <v>45</v>
      </c>
      <c r="E12" s="117">
        <v>80</v>
      </c>
      <c r="F12" s="118" t="s">
        <v>29</v>
      </c>
      <c r="G12" s="203"/>
      <c r="H12" s="206">
        <v>7</v>
      </c>
      <c r="I12" s="209" t="s">
        <v>46</v>
      </c>
      <c r="J12" s="115" t="s">
        <v>62</v>
      </c>
      <c r="K12" s="116" t="s">
        <v>48</v>
      </c>
      <c r="L12" s="117">
        <v>80</v>
      </c>
      <c r="M12" s="118" t="s">
        <v>29</v>
      </c>
    </row>
    <row r="13" spans="1:13" s="2" customFormat="1" ht="20.100000000000001" customHeight="1">
      <c r="A13" s="207"/>
      <c r="B13" s="210"/>
      <c r="C13" s="119" t="s">
        <v>31</v>
      </c>
      <c r="D13" s="120" t="s">
        <v>51</v>
      </c>
      <c r="E13" s="121">
        <v>82</v>
      </c>
      <c r="F13" s="122" t="s">
        <v>29</v>
      </c>
      <c r="G13" s="203"/>
      <c r="H13" s="207"/>
      <c r="I13" s="210"/>
      <c r="J13" s="119" t="s">
        <v>57</v>
      </c>
      <c r="K13" s="120" t="s">
        <v>54</v>
      </c>
      <c r="L13" s="121">
        <v>71</v>
      </c>
      <c r="M13" s="122" t="s">
        <v>176</v>
      </c>
    </row>
    <row r="14" spans="1:13" s="2" customFormat="1" ht="20.100000000000001" customHeight="1">
      <c r="A14" s="207"/>
      <c r="B14" s="210"/>
      <c r="C14" s="119" t="s">
        <v>40</v>
      </c>
      <c r="D14" s="120" t="s">
        <v>56</v>
      </c>
      <c r="E14" s="121">
        <v>63</v>
      </c>
      <c r="F14" s="122" t="s">
        <v>42</v>
      </c>
      <c r="G14" s="203"/>
      <c r="H14" s="207"/>
      <c r="I14" s="210"/>
      <c r="J14" s="119" t="s">
        <v>177</v>
      </c>
      <c r="K14" s="120" t="s">
        <v>58</v>
      </c>
      <c r="L14" s="121">
        <v>69</v>
      </c>
      <c r="M14" s="122" t="s">
        <v>59</v>
      </c>
    </row>
    <row r="15" spans="1:13" s="2" customFormat="1" ht="20.100000000000001" customHeight="1">
      <c r="A15" s="207"/>
      <c r="B15" s="210"/>
      <c r="C15" s="119" t="s">
        <v>178</v>
      </c>
      <c r="D15" s="120" t="s">
        <v>61</v>
      </c>
      <c r="E15" s="121">
        <v>60</v>
      </c>
      <c r="F15" s="122" t="s">
        <v>170</v>
      </c>
      <c r="G15" s="203"/>
      <c r="H15" s="207"/>
      <c r="I15" s="210"/>
      <c r="J15" s="119" t="s">
        <v>179</v>
      </c>
      <c r="K15" s="120" t="s">
        <v>63</v>
      </c>
      <c r="L15" s="121">
        <v>74</v>
      </c>
      <c r="M15" s="122" t="s">
        <v>180</v>
      </c>
    </row>
    <row r="16" spans="1:13" s="2" customFormat="1" ht="20.100000000000001" customHeight="1" thickBot="1">
      <c r="A16" s="208"/>
      <c r="B16" s="211"/>
      <c r="C16" s="123"/>
      <c r="D16" s="124"/>
      <c r="E16" s="125"/>
      <c r="F16" s="126"/>
      <c r="G16" s="203"/>
      <c r="H16" s="208"/>
      <c r="I16" s="211"/>
      <c r="J16" s="123"/>
      <c r="K16" s="124"/>
      <c r="L16" s="125"/>
      <c r="M16" s="126"/>
    </row>
    <row r="17" spans="1:13" s="2" customFormat="1" ht="20.100000000000001" customHeight="1">
      <c r="A17" s="206">
        <v>3</v>
      </c>
      <c r="B17" s="209" t="s">
        <v>181</v>
      </c>
      <c r="C17" s="115" t="s">
        <v>147</v>
      </c>
      <c r="D17" s="116" t="s">
        <v>64</v>
      </c>
      <c r="E17" s="117">
        <v>82</v>
      </c>
      <c r="F17" s="118" t="s">
        <v>29</v>
      </c>
      <c r="G17" s="203"/>
      <c r="H17" s="206">
        <v>8</v>
      </c>
      <c r="I17" s="209" t="s">
        <v>43</v>
      </c>
      <c r="J17" s="115" t="s">
        <v>44</v>
      </c>
      <c r="K17" s="116" t="s">
        <v>65</v>
      </c>
      <c r="L17" s="117">
        <v>90</v>
      </c>
      <c r="M17" s="118" t="s">
        <v>29</v>
      </c>
    </row>
    <row r="18" spans="1:13" s="2" customFormat="1" ht="20.100000000000001" customHeight="1">
      <c r="A18" s="207"/>
      <c r="B18" s="210"/>
      <c r="C18" s="131" t="s">
        <v>146</v>
      </c>
      <c r="D18" s="120" t="s">
        <v>68</v>
      </c>
      <c r="E18" s="121">
        <v>84</v>
      </c>
      <c r="F18" s="122" t="s">
        <v>29</v>
      </c>
      <c r="G18" s="203"/>
      <c r="H18" s="207"/>
      <c r="I18" s="210"/>
      <c r="J18" s="131" t="s">
        <v>182</v>
      </c>
      <c r="K18" s="120" t="s">
        <v>71</v>
      </c>
      <c r="L18" s="121">
        <v>72</v>
      </c>
      <c r="M18" s="122" t="s">
        <v>52</v>
      </c>
    </row>
    <row r="19" spans="1:13" s="2" customFormat="1" ht="20.100000000000001" customHeight="1">
      <c r="A19" s="207"/>
      <c r="B19" s="210"/>
      <c r="C19" s="131" t="s">
        <v>183</v>
      </c>
      <c r="D19" s="120" t="s">
        <v>73</v>
      </c>
      <c r="E19" s="121">
        <v>80</v>
      </c>
      <c r="F19" s="122" t="s">
        <v>29</v>
      </c>
      <c r="G19" s="203"/>
      <c r="H19" s="207"/>
      <c r="I19" s="210"/>
      <c r="J19" s="131" t="s">
        <v>184</v>
      </c>
      <c r="K19" s="120" t="s">
        <v>75</v>
      </c>
      <c r="L19" s="121">
        <v>85</v>
      </c>
      <c r="M19" s="122" t="s">
        <v>29</v>
      </c>
    </row>
    <row r="20" spans="1:13" s="2" customFormat="1" ht="20.100000000000001" customHeight="1">
      <c r="A20" s="207"/>
      <c r="B20" s="210"/>
      <c r="C20" s="131" t="s">
        <v>148</v>
      </c>
      <c r="D20" s="120" t="s">
        <v>77</v>
      </c>
      <c r="E20" s="121">
        <v>86</v>
      </c>
      <c r="F20" s="122" t="s">
        <v>29</v>
      </c>
      <c r="G20" s="203"/>
      <c r="H20" s="207"/>
      <c r="I20" s="210"/>
      <c r="J20" s="131" t="s">
        <v>55</v>
      </c>
      <c r="K20" s="120" t="s">
        <v>78</v>
      </c>
      <c r="L20" s="121">
        <v>81</v>
      </c>
      <c r="M20" s="122" t="s">
        <v>29</v>
      </c>
    </row>
    <row r="21" spans="1:13" s="2" customFormat="1" ht="20.100000000000001" customHeight="1" thickBot="1">
      <c r="A21" s="212"/>
      <c r="B21" s="213"/>
      <c r="C21" s="132"/>
      <c r="D21" s="128"/>
      <c r="E21" s="129"/>
      <c r="F21" s="130"/>
      <c r="G21" s="203"/>
      <c r="H21" s="212"/>
      <c r="I21" s="213"/>
      <c r="J21" s="132"/>
      <c r="K21" s="128"/>
      <c r="L21" s="129"/>
      <c r="M21" s="130"/>
    </row>
    <row r="22" spans="1:13" s="2" customFormat="1" ht="20.100000000000001" customHeight="1">
      <c r="A22" s="206">
        <v>4</v>
      </c>
      <c r="B22" s="209" t="s">
        <v>185</v>
      </c>
      <c r="C22" s="133" t="s">
        <v>141</v>
      </c>
      <c r="D22" s="116" t="s">
        <v>79</v>
      </c>
      <c r="E22" s="117">
        <v>83</v>
      </c>
      <c r="F22" s="118" t="s">
        <v>29</v>
      </c>
      <c r="G22" s="203"/>
      <c r="H22" s="206">
        <v>9</v>
      </c>
      <c r="I22" s="209" t="s">
        <v>12</v>
      </c>
      <c r="J22" s="133" t="s">
        <v>104</v>
      </c>
      <c r="K22" s="116" t="s">
        <v>81</v>
      </c>
      <c r="L22" s="117">
        <v>83</v>
      </c>
      <c r="M22" s="118" t="s">
        <v>29</v>
      </c>
    </row>
    <row r="23" spans="1:13" s="2" customFormat="1" ht="20.100000000000001" customHeight="1">
      <c r="A23" s="207"/>
      <c r="B23" s="210"/>
      <c r="C23" s="131" t="s">
        <v>27</v>
      </c>
      <c r="D23" s="120" t="s">
        <v>83</v>
      </c>
      <c r="E23" s="121">
        <v>85</v>
      </c>
      <c r="F23" s="122" t="s">
        <v>29</v>
      </c>
      <c r="G23" s="203"/>
      <c r="H23" s="207"/>
      <c r="I23" s="210"/>
      <c r="J23" s="131" t="s">
        <v>86</v>
      </c>
      <c r="K23" s="120" t="s">
        <v>85</v>
      </c>
      <c r="L23" s="121">
        <v>80</v>
      </c>
      <c r="M23" s="122" t="s">
        <v>29</v>
      </c>
    </row>
    <row r="24" spans="1:13" s="2" customFormat="1" ht="20.100000000000001" customHeight="1">
      <c r="A24" s="207"/>
      <c r="B24" s="210"/>
      <c r="C24" s="131" t="s">
        <v>186</v>
      </c>
      <c r="D24" s="120" t="s">
        <v>87</v>
      </c>
      <c r="E24" s="121">
        <v>80</v>
      </c>
      <c r="F24" s="122" t="s">
        <v>29</v>
      </c>
      <c r="G24" s="203"/>
      <c r="H24" s="207"/>
      <c r="I24" s="210"/>
      <c r="J24" s="131" t="s">
        <v>82</v>
      </c>
      <c r="K24" s="120" t="s">
        <v>88</v>
      </c>
      <c r="L24" s="121">
        <v>71</v>
      </c>
      <c r="M24" s="122" t="s">
        <v>176</v>
      </c>
    </row>
    <row r="25" spans="1:13" s="2" customFormat="1" ht="20.100000000000001" customHeight="1">
      <c r="A25" s="207"/>
      <c r="B25" s="210"/>
      <c r="C25" s="131" t="s">
        <v>187</v>
      </c>
      <c r="D25" s="120" t="s">
        <v>89</v>
      </c>
      <c r="E25" s="121">
        <v>73</v>
      </c>
      <c r="F25" s="122" t="s">
        <v>69</v>
      </c>
      <c r="G25" s="203"/>
      <c r="H25" s="207"/>
      <c r="I25" s="210"/>
      <c r="J25" s="131" t="s">
        <v>188</v>
      </c>
      <c r="K25" s="120" t="s">
        <v>91</v>
      </c>
      <c r="L25" s="121">
        <v>75</v>
      </c>
      <c r="M25" s="122" t="s">
        <v>66</v>
      </c>
    </row>
    <row r="26" spans="1:13" s="2" customFormat="1" ht="20.100000000000001" customHeight="1" thickBot="1">
      <c r="A26" s="212"/>
      <c r="B26" s="213"/>
      <c r="C26" s="132"/>
      <c r="D26" s="128"/>
      <c r="E26" s="129"/>
      <c r="F26" s="130"/>
      <c r="G26" s="203"/>
      <c r="H26" s="212"/>
      <c r="I26" s="213"/>
      <c r="J26" s="132"/>
      <c r="K26" s="128"/>
      <c r="L26" s="129"/>
      <c r="M26" s="130"/>
    </row>
    <row r="27" spans="1:13" s="2" customFormat="1" ht="20.100000000000001" customHeight="1">
      <c r="A27" s="206">
        <v>5</v>
      </c>
      <c r="B27" s="209" t="s">
        <v>196</v>
      </c>
      <c r="C27" s="115" t="s">
        <v>122</v>
      </c>
      <c r="D27" s="116" t="s">
        <v>93</v>
      </c>
      <c r="E27" s="117">
        <v>83</v>
      </c>
      <c r="F27" s="118" t="s">
        <v>29</v>
      </c>
      <c r="G27" s="203"/>
      <c r="H27" s="206">
        <v>10</v>
      </c>
      <c r="I27" s="209" t="s">
        <v>11</v>
      </c>
      <c r="J27" s="115" t="s">
        <v>111</v>
      </c>
      <c r="K27" s="116" t="s">
        <v>189</v>
      </c>
      <c r="L27" s="117" t="s">
        <v>29</v>
      </c>
      <c r="M27" s="118" t="s">
        <v>29</v>
      </c>
    </row>
    <row r="28" spans="1:13" s="2" customFormat="1" ht="20.100000000000001" customHeight="1">
      <c r="A28" s="207"/>
      <c r="B28" s="210"/>
      <c r="C28" s="119" t="s">
        <v>190</v>
      </c>
      <c r="D28" s="120" t="s">
        <v>94</v>
      </c>
      <c r="E28" s="121">
        <v>75</v>
      </c>
      <c r="F28" s="122" t="s">
        <v>66</v>
      </c>
      <c r="G28" s="203"/>
      <c r="H28" s="207"/>
      <c r="I28" s="210"/>
      <c r="J28" s="119" t="s">
        <v>67</v>
      </c>
      <c r="K28" s="120" t="s">
        <v>191</v>
      </c>
      <c r="L28" s="121">
        <v>73</v>
      </c>
      <c r="M28" s="122" t="s">
        <v>69</v>
      </c>
    </row>
    <row r="29" spans="1:13" s="2" customFormat="1" ht="20.100000000000001" customHeight="1">
      <c r="A29" s="207"/>
      <c r="B29" s="210"/>
      <c r="C29" s="119" t="s">
        <v>70</v>
      </c>
      <c r="D29" s="120" t="s">
        <v>95</v>
      </c>
      <c r="E29" s="121">
        <v>85</v>
      </c>
      <c r="F29" s="122" t="s">
        <v>29</v>
      </c>
      <c r="G29" s="203"/>
      <c r="H29" s="207"/>
      <c r="I29" s="210"/>
      <c r="J29" s="119" t="s">
        <v>72</v>
      </c>
      <c r="K29" s="120" t="s">
        <v>192</v>
      </c>
      <c r="L29" s="121">
        <v>81</v>
      </c>
      <c r="M29" s="122" t="s">
        <v>29</v>
      </c>
    </row>
    <row r="30" spans="1:13" s="2" customFormat="1" ht="20.100000000000001" customHeight="1">
      <c r="A30" s="207"/>
      <c r="B30" s="210"/>
      <c r="C30" s="119" t="s">
        <v>74</v>
      </c>
      <c r="D30" s="120" t="s">
        <v>96</v>
      </c>
      <c r="E30" s="121">
        <v>79</v>
      </c>
      <c r="F30" s="122" t="s">
        <v>38</v>
      </c>
      <c r="G30" s="203"/>
      <c r="H30" s="207"/>
      <c r="I30" s="210"/>
      <c r="J30" s="119" t="s">
        <v>76</v>
      </c>
      <c r="K30" s="120" t="s">
        <v>193</v>
      </c>
      <c r="L30" s="121">
        <v>80</v>
      </c>
      <c r="M30" s="122" t="s">
        <v>29</v>
      </c>
    </row>
    <row r="31" spans="1:13" s="2" customFormat="1" ht="20.100000000000001" customHeight="1" thickBot="1">
      <c r="A31" s="208"/>
      <c r="B31" s="211"/>
      <c r="C31" s="123" t="s">
        <v>121</v>
      </c>
      <c r="D31" s="124" t="s">
        <v>194</v>
      </c>
      <c r="E31" s="125" t="s">
        <v>29</v>
      </c>
      <c r="F31" s="126"/>
      <c r="G31" s="203"/>
      <c r="H31" s="208"/>
      <c r="I31" s="211"/>
      <c r="J31" s="123"/>
      <c r="K31" s="124"/>
      <c r="L31" s="125"/>
      <c r="M31" s="126"/>
    </row>
  </sheetData>
  <mergeCells count="35">
    <mergeCell ref="A27:A31"/>
    <mergeCell ref="B27:B31"/>
    <mergeCell ref="H27:H31"/>
    <mergeCell ref="I27:I31"/>
    <mergeCell ref="A17:A21"/>
    <mergeCell ref="B17:B21"/>
    <mergeCell ref="H17:H21"/>
    <mergeCell ref="I17:I21"/>
    <mergeCell ref="A22:A26"/>
    <mergeCell ref="B22:B26"/>
    <mergeCell ref="H22:H26"/>
    <mergeCell ref="I22:I26"/>
    <mergeCell ref="B12:B16"/>
    <mergeCell ref="H12:H16"/>
    <mergeCell ref="I12:I16"/>
    <mergeCell ref="A7:A11"/>
    <mergeCell ref="B7:B11"/>
    <mergeCell ref="H7:H11"/>
    <mergeCell ref="I7:I11"/>
    <mergeCell ref="A1:M1"/>
    <mergeCell ref="A3:M3"/>
    <mergeCell ref="A5:A6"/>
    <mergeCell ref="B5:B6"/>
    <mergeCell ref="C5:C6"/>
    <mergeCell ref="D5:D6"/>
    <mergeCell ref="E5:E6"/>
    <mergeCell ref="F5:F6"/>
    <mergeCell ref="G5:G31"/>
    <mergeCell ref="H5:H6"/>
    <mergeCell ref="I5:I6"/>
    <mergeCell ref="J5:J6"/>
    <mergeCell ref="K5:K6"/>
    <mergeCell ref="L5:L6"/>
    <mergeCell ref="M5:M6"/>
    <mergeCell ref="A12:A16"/>
  </mergeCells>
  <pageMargins left="0.31496062992125984" right="0.31496062992125984" top="0.15748031496062992" bottom="0.11811023622047245" header="0.31496062992125984" footer="0.31496062992125984"/>
  <pageSetup paperSize="9" scale="8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110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72</v>
      </c>
      <c r="C7" s="35">
        <v>19</v>
      </c>
      <c r="D7" s="56">
        <v>42.88</v>
      </c>
      <c r="E7" s="35">
        <v>88</v>
      </c>
      <c r="F7" s="35">
        <f>C7</f>
        <v>19</v>
      </c>
      <c r="G7" s="36">
        <f>F7</f>
        <v>19</v>
      </c>
    </row>
    <row r="8" spans="1:7" s="37" customFormat="1" ht="30" customHeight="1">
      <c r="A8" s="38">
        <v>2</v>
      </c>
      <c r="B8" s="29" t="s">
        <v>67</v>
      </c>
      <c r="C8" s="39">
        <v>98</v>
      </c>
      <c r="D8" s="57">
        <v>41.96</v>
      </c>
      <c r="E8" s="39">
        <v>2</v>
      </c>
      <c r="F8" s="39">
        <f>C8-C7</f>
        <v>79</v>
      </c>
      <c r="G8" s="40">
        <f>F8</f>
        <v>79</v>
      </c>
    </row>
    <row r="9" spans="1:7" s="37" customFormat="1" ht="30" customHeight="1">
      <c r="A9" s="38">
        <v>3</v>
      </c>
      <c r="B9" s="29" t="s">
        <v>111</v>
      </c>
      <c r="C9" s="39">
        <v>118</v>
      </c>
      <c r="D9" s="55">
        <v>42.95</v>
      </c>
      <c r="E9" s="39">
        <v>88</v>
      </c>
      <c r="F9" s="39">
        <f t="shared" ref="F9:F18" si="0">C9-C8</f>
        <v>20</v>
      </c>
      <c r="G9" s="40">
        <f>F9</f>
        <v>20</v>
      </c>
    </row>
    <row r="10" spans="1:7" s="37" customFormat="1" ht="30" customHeight="1">
      <c r="A10" s="38">
        <v>4</v>
      </c>
      <c r="B10" s="29" t="s">
        <v>72</v>
      </c>
      <c r="C10" s="39">
        <v>162</v>
      </c>
      <c r="D10" s="61">
        <v>42.4</v>
      </c>
      <c r="E10" s="39">
        <v>14</v>
      </c>
      <c r="F10" s="39">
        <f t="shared" si="0"/>
        <v>44</v>
      </c>
      <c r="G10" s="40">
        <f>F10+G7</f>
        <v>63</v>
      </c>
    </row>
    <row r="11" spans="1:7" s="37" customFormat="1" ht="30" customHeight="1">
      <c r="A11" s="38">
        <v>5</v>
      </c>
      <c r="B11" s="29" t="s">
        <v>76</v>
      </c>
      <c r="C11" s="39">
        <v>186</v>
      </c>
      <c r="D11" s="55">
        <v>42.38</v>
      </c>
      <c r="E11" s="39">
        <v>5</v>
      </c>
      <c r="F11" s="39">
        <f t="shared" si="0"/>
        <v>24</v>
      </c>
      <c r="G11" s="40">
        <f>F11</f>
        <v>24</v>
      </c>
    </row>
    <row r="12" spans="1:7" s="37" customFormat="1" ht="30" customHeight="1">
      <c r="A12" s="38">
        <v>6</v>
      </c>
      <c r="B12" s="29" t="s">
        <v>67</v>
      </c>
      <c r="C12" s="39">
        <v>226</v>
      </c>
      <c r="D12" s="55">
        <v>42.08</v>
      </c>
      <c r="E12" s="39">
        <v>21</v>
      </c>
      <c r="F12" s="39">
        <f t="shared" si="0"/>
        <v>40</v>
      </c>
      <c r="G12" s="40">
        <f>F12+G8</f>
        <v>119</v>
      </c>
    </row>
    <row r="13" spans="1:7" s="37" customFormat="1" ht="30" customHeight="1">
      <c r="A13" s="38">
        <v>7</v>
      </c>
      <c r="B13" s="29" t="s">
        <v>111</v>
      </c>
      <c r="C13" s="39">
        <v>249</v>
      </c>
      <c r="D13" s="61">
        <v>42.87</v>
      </c>
      <c r="E13" s="39">
        <v>13</v>
      </c>
      <c r="F13" s="39">
        <f t="shared" si="0"/>
        <v>23</v>
      </c>
      <c r="G13" s="58">
        <f>F13+G9</f>
        <v>43</v>
      </c>
    </row>
    <row r="14" spans="1:7" s="37" customFormat="1" ht="30" customHeight="1">
      <c r="A14" s="38">
        <v>8</v>
      </c>
      <c r="B14" s="29" t="s">
        <v>76</v>
      </c>
      <c r="C14" s="39">
        <v>327</v>
      </c>
      <c r="D14" s="57">
        <v>42.39</v>
      </c>
      <c r="E14" s="39">
        <v>14</v>
      </c>
      <c r="F14" s="39">
        <f t="shared" si="0"/>
        <v>78</v>
      </c>
      <c r="G14" s="42">
        <f>F14+G11</f>
        <v>102</v>
      </c>
    </row>
    <row r="15" spans="1:7" s="37" customFormat="1" ht="30" customHeight="1">
      <c r="A15" s="38">
        <v>9</v>
      </c>
      <c r="B15" s="29" t="s">
        <v>72</v>
      </c>
      <c r="C15" s="39">
        <v>407</v>
      </c>
      <c r="D15" s="47">
        <v>41.86</v>
      </c>
      <c r="E15" s="39">
        <v>5</v>
      </c>
      <c r="F15" s="39">
        <f t="shared" si="0"/>
        <v>80</v>
      </c>
      <c r="G15" s="43">
        <f>F15+G10</f>
        <v>143</v>
      </c>
    </row>
    <row r="16" spans="1:7" s="37" customFormat="1" ht="30" customHeight="1">
      <c r="A16" s="38">
        <v>10</v>
      </c>
      <c r="B16" s="29" t="s">
        <v>111</v>
      </c>
      <c r="C16" s="39">
        <v>430</v>
      </c>
      <c r="D16" s="61">
        <v>42.8</v>
      </c>
      <c r="E16" s="39">
        <v>13</v>
      </c>
      <c r="F16" s="39">
        <f t="shared" si="0"/>
        <v>23</v>
      </c>
      <c r="G16" s="58">
        <f>F16+G13</f>
        <v>66</v>
      </c>
    </row>
    <row r="17" spans="1:7" s="37" customFormat="1" ht="30" customHeight="1">
      <c r="A17" s="38">
        <v>11</v>
      </c>
      <c r="B17" s="29" t="s">
        <v>67</v>
      </c>
      <c r="C17" s="39">
        <v>455</v>
      </c>
      <c r="D17" s="61">
        <v>42.06</v>
      </c>
      <c r="E17" s="39">
        <v>15</v>
      </c>
      <c r="F17" s="39">
        <f t="shared" si="0"/>
        <v>25</v>
      </c>
      <c r="G17" s="53">
        <f>F17+G12</f>
        <v>144</v>
      </c>
    </row>
    <row r="18" spans="1:7" s="37" customFormat="1" ht="30" customHeight="1" thickBot="1">
      <c r="A18" s="44" t="s">
        <v>101</v>
      </c>
      <c r="B18" s="30" t="s">
        <v>111</v>
      </c>
      <c r="C18" s="45">
        <v>483</v>
      </c>
      <c r="D18" s="110">
        <v>42.57</v>
      </c>
      <c r="E18" s="45">
        <v>88</v>
      </c>
      <c r="F18" s="45">
        <f t="shared" si="0"/>
        <v>28</v>
      </c>
      <c r="G18" s="109">
        <f>F18+G16</f>
        <v>94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42.43333333333333</v>
      </c>
      <c r="E19" s="274"/>
      <c r="F19" s="274"/>
      <c r="G19" s="274"/>
    </row>
    <row r="21" spans="1:7">
      <c r="A21" t="s">
        <v>166</v>
      </c>
    </row>
    <row r="22" spans="1:7">
      <c r="A22" t="s">
        <v>167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118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114</v>
      </c>
      <c r="C7" s="35">
        <v>69</v>
      </c>
      <c r="D7" s="111">
        <v>42.4</v>
      </c>
      <c r="E7" s="35">
        <v>5</v>
      </c>
      <c r="F7" s="35">
        <f>C7</f>
        <v>69</v>
      </c>
      <c r="G7" s="36">
        <f>F7</f>
        <v>69</v>
      </c>
    </row>
    <row r="8" spans="1:7" s="37" customFormat="1" ht="30" customHeight="1">
      <c r="A8" s="38">
        <v>2</v>
      </c>
      <c r="B8" s="29" t="s">
        <v>141</v>
      </c>
      <c r="C8" s="39">
        <v>99</v>
      </c>
      <c r="D8" s="61">
        <v>42.28</v>
      </c>
      <c r="E8" s="39">
        <v>6</v>
      </c>
      <c r="F8" s="39">
        <f>C8-C7</f>
        <v>30</v>
      </c>
      <c r="G8" s="40">
        <f>F8</f>
        <v>30</v>
      </c>
    </row>
    <row r="9" spans="1:7" s="37" customFormat="1" ht="30" customHeight="1">
      <c r="A9" s="38">
        <v>3</v>
      </c>
      <c r="B9" s="29" t="s">
        <v>142</v>
      </c>
      <c r="C9" s="39">
        <v>163</v>
      </c>
      <c r="D9" s="55">
        <v>42.65</v>
      </c>
      <c r="E9" s="39">
        <v>10</v>
      </c>
      <c r="F9" s="39">
        <f t="shared" ref="F9:F17" si="0">C9-C8</f>
        <v>64</v>
      </c>
      <c r="G9" s="40">
        <f>F9</f>
        <v>64</v>
      </c>
    </row>
    <row r="10" spans="1:7" s="37" customFormat="1" ht="30" customHeight="1">
      <c r="A10" s="38">
        <v>4</v>
      </c>
      <c r="B10" s="29" t="s">
        <v>143</v>
      </c>
      <c r="C10" s="39">
        <v>186</v>
      </c>
      <c r="D10" s="55">
        <v>42.43</v>
      </c>
      <c r="E10" s="39">
        <v>15</v>
      </c>
      <c r="F10" s="39">
        <f t="shared" si="0"/>
        <v>23</v>
      </c>
      <c r="G10" s="40">
        <f>F10</f>
        <v>23</v>
      </c>
    </row>
    <row r="11" spans="1:7" s="37" customFormat="1" ht="30" customHeight="1">
      <c r="A11" s="38">
        <v>5</v>
      </c>
      <c r="B11" s="29" t="s">
        <v>114</v>
      </c>
      <c r="C11" s="39">
        <v>219</v>
      </c>
      <c r="D11" s="55">
        <v>42.77</v>
      </c>
      <c r="E11" s="39">
        <v>13</v>
      </c>
      <c r="F11" s="39">
        <f t="shared" si="0"/>
        <v>33</v>
      </c>
      <c r="G11" s="40">
        <f>F11+G7</f>
        <v>102</v>
      </c>
    </row>
    <row r="12" spans="1:7" s="37" customFormat="1" ht="30" customHeight="1">
      <c r="A12" s="38">
        <v>6</v>
      </c>
      <c r="B12" s="29" t="s">
        <v>143</v>
      </c>
      <c r="C12" s="39">
        <v>249</v>
      </c>
      <c r="D12" s="61">
        <v>42.63</v>
      </c>
      <c r="E12" s="39">
        <v>88</v>
      </c>
      <c r="F12" s="39">
        <f t="shared" si="0"/>
        <v>30</v>
      </c>
      <c r="G12" s="40">
        <f>F12+G10</f>
        <v>53</v>
      </c>
    </row>
    <row r="13" spans="1:7" s="37" customFormat="1" ht="30" customHeight="1">
      <c r="A13" s="38">
        <v>7</v>
      </c>
      <c r="B13" s="29" t="s">
        <v>141</v>
      </c>
      <c r="C13" s="39">
        <v>328</v>
      </c>
      <c r="D13" s="47">
        <v>42.09</v>
      </c>
      <c r="E13" s="39">
        <v>2</v>
      </c>
      <c r="F13" s="39">
        <f t="shared" si="0"/>
        <v>79</v>
      </c>
      <c r="G13" s="40">
        <f>F13+G8</f>
        <v>109</v>
      </c>
    </row>
    <row r="14" spans="1:7" s="37" customFormat="1" ht="30" customHeight="1">
      <c r="A14" s="38">
        <v>8</v>
      </c>
      <c r="B14" s="29" t="s">
        <v>142</v>
      </c>
      <c r="C14" s="39">
        <v>372</v>
      </c>
      <c r="D14" s="57">
        <v>42.31</v>
      </c>
      <c r="E14" s="39">
        <v>4</v>
      </c>
      <c r="F14" s="39">
        <f t="shared" si="0"/>
        <v>44</v>
      </c>
      <c r="G14" s="40">
        <f>F14+G9</f>
        <v>108</v>
      </c>
    </row>
    <row r="15" spans="1:7" s="37" customFormat="1" ht="30" customHeight="1">
      <c r="A15" s="38">
        <v>9</v>
      </c>
      <c r="B15" s="29" t="s">
        <v>143</v>
      </c>
      <c r="C15" s="39">
        <v>415</v>
      </c>
      <c r="D15" s="57">
        <v>42.34</v>
      </c>
      <c r="E15" s="39">
        <v>3</v>
      </c>
      <c r="F15" s="39">
        <f t="shared" si="0"/>
        <v>43</v>
      </c>
      <c r="G15" s="59">
        <f>F15+G12</f>
        <v>96</v>
      </c>
    </row>
    <row r="16" spans="1:7" s="37" customFormat="1" ht="30" customHeight="1">
      <c r="A16" s="38">
        <v>10</v>
      </c>
      <c r="B16" s="29" t="s">
        <v>114</v>
      </c>
      <c r="C16" s="39">
        <v>436</v>
      </c>
      <c r="D16" s="61">
        <v>42.6</v>
      </c>
      <c r="E16" s="39">
        <v>10</v>
      </c>
      <c r="F16" s="39">
        <f t="shared" si="0"/>
        <v>21</v>
      </c>
      <c r="G16" s="42">
        <f>F16+G11</f>
        <v>123</v>
      </c>
    </row>
    <row r="17" spans="1:7" s="37" customFormat="1" ht="30" customHeight="1">
      <c r="A17" s="38">
        <v>11</v>
      </c>
      <c r="B17" s="29" t="s">
        <v>142</v>
      </c>
      <c r="C17" s="39">
        <v>456</v>
      </c>
      <c r="D17" s="55">
        <v>42.47</v>
      </c>
      <c r="E17" s="39">
        <v>21</v>
      </c>
      <c r="F17" s="39">
        <f t="shared" si="0"/>
        <v>20</v>
      </c>
      <c r="G17" s="43">
        <f>F17+G14</f>
        <v>128</v>
      </c>
    </row>
    <row r="18" spans="1:7" s="37" customFormat="1" ht="30" customHeight="1" thickBot="1">
      <c r="A18" s="44" t="s">
        <v>101</v>
      </c>
      <c r="B18" s="30" t="s">
        <v>141</v>
      </c>
      <c r="C18" s="45">
        <v>481</v>
      </c>
      <c r="D18" s="64">
        <v>42.1</v>
      </c>
      <c r="E18" s="45">
        <v>4</v>
      </c>
      <c r="F18" s="45">
        <f>C18-C17</f>
        <v>25</v>
      </c>
      <c r="G18" s="46">
        <f>F18+G13</f>
        <v>134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42.422500000000007</v>
      </c>
      <c r="E19" s="274"/>
      <c r="F19" s="274"/>
      <c r="G19" s="274"/>
    </row>
    <row r="21" spans="1:7">
      <c r="A21" t="s">
        <v>152</v>
      </c>
    </row>
    <row r="22" spans="1:7">
      <c r="A22" t="s">
        <v>153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119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120</v>
      </c>
      <c r="C7" s="35">
        <v>65</v>
      </c>
      <c r="D7" s="56">
        <v>42.19</v>
      </c>
      <c r="E7" s="35">
        <v>6</v>
      </c>
      <c r="F7" s="35">
        <f>C7</f>
        <v>65</v>
      </c>
      <c r="G7" s="36">
        <f t="shared" ref="G7:G11" si="0">F7</f>
        <v>65</v>
      </c>
    </row>
    <row r="8" spans="1:7" s="37" customFormat="1" ht="30" customHeight="1">
      <c r="A8" s="38">
        <v>2</v>
      </c>
      <c r="B8" s="29" t="s">
        <v>74</v>
      </c>
      <c r="C8" s="39">
        <v>85</v>
      </c>
      <c r="D8" s="61">
        <v>43.42</v>
      </c>
      <c r="E8" s="39">
        <v>13</v>
      </c>
      <c r="F8" s="39">
        <f>C8-C7</f>
        <v>20</v>
      </c>
      <c r="G8" s="40">
        <f t="shared" si="0"/>
        <v>20</v>
      </c>
    </row>
    <row r="9" spans="1:7" s="37" customFormat="1" ht="30" customHeight="1">
      <c r="A9" s="38">
        <v>3</v>
      </c>
      <c r="B9" s="29" t="s">
        <v>70</v>
      </c>
      <c r="C9" s="39">
        <v>161</v>
      </c>
      <c r="D9" s="55">
        <v>42.69</v>
      </c>
      <c r="E9" s="39">
        <v>3</v>
      </c>
      <c r="F9" s="39">
        <f t="shared" ref="F9:F17" si="1">C9-C8</f>
        <v>76</v>
      </c>
      <c r="G9" s="40">
        <f t="shared" si="0"/>
        <v>76</v>
      </c>
    </row>
    <row r="10" spans="1:7" s="37" customFormat="1" ht="30" customHeight="1">
      <c r="A10" s="38">
        <v>4</v>
      </c>
      <c r="B10" s="29" t="s">
        <v>121</v>
      </c>
      <c r="C10" s="39">
        <v>181</v>
      </c>
      <c r="D10" s="55">
        <v>42.92</v>
      </c>
      <c r="E10" s="39">
        <v>88</v>
      </c>
      <c r="F10" s="39">
        <f t="shared" si="1"/>
        <v>20</v>
      </c>
      <c r="G10" s="40">
        <f t="shared" si="0"/>
        <v>20</v>
      </c>
    </row>
    <row r="11" spans="1:7" s="37" customFormat="1" ht="30" customHeight="1">
      <c r="A11" s="38">
        <v>5</v>
      </c>
      <c r="B11" s="29" t="s">
        <v>122</v>
      </c>
      <c r="C11" s="39">
        <v>228</v>
      </c>
      <c r="D11" s="55">
        <v>42.31</v>
      </c>
      <c r="E11" s="39">
        <v>6</v>
      </c>
      <c r="F11" s="39">
        <f t="shared" si="1"/>
        <v>47</v>
      </c>
      <c r="G11" s="40">
        <f t="shared" si="0"/>
        <v>47</v>
      </c>
    </row>
    <row r="12" spans="1:7" s="37" customFormat="1" ht="30" customHeight="1">
      <c r="A12" s="38">
        <v>6</v>
      </c>
      <c r="B12" s="29" t="s">
        <v>74</v>
      </c>
      <c r="C12" s="39">
        <v>262</v>
      </c>
      <c r="D12" s="61">
        <v>42.74</v>
      </c>
      <c r="E12" s="39">
        <v>3</v>
      </c>
      <c r="F12" s="39">
        <f t="shared" si="1"/>
        <v>34</v>
      </c>
      <c r="G12" s="40">
        <f>F12+G8</f>
        <v>54</v>
      </c>
    </row>
    <row r="13" spans="1:7" s="37" customFormat="1" ht="30" customHeight="1">
      <c r="A13" s="38">
        <v>7</v>
      </c>
      <c r="B13" s="29" t="s">
        <v>120</v>
      </c>
      <c r="C13" s="39">
        <v>327</v>
      </c>
      <c r="D13" s="104">
        <v>42.13</v>
      </c>
      <c r="E13" s="39">
        <v>15</v>
      </c>
      <c r="F13" s="39">
        <f t="shared" si="1"/>
        <v>65</v>
      </c>
      <c r="G13" s="53">
        <f>F13+G7</f>
        <v>130</v>
      </c>
    </row>
    <row r="14" spans="1:7" s="37" customFormat="1" ht="30" customHeight="1">
      <c r="A14" s="38">
        <v>8</v>
      </c>
      <c r="B14" s="29" t="s">
        <v>121</v>
      </c>
      <c r="C14" s="39">
        <v>370</v>
      </c>
      <c r="D14" s="61">
        <v>42.58</v>
      </c>
      <c r="E14" s="39">
        <v>10</v>
      </c>
      <c r="F14" s="39">
        <f t="shared" si="1"/>
        <v>43</v>
      </c>
      <c r="G14" s="58">
        <f>F14+G10</f>
        <v>63</v>
      </c>
    </row>
    <row r="15" spans="1:7" s="37" customFormat="1" ht="30" customHeight="1">
      <c r="A15" s="38">
        <v>9</v>
      </c>
      <c r="B15" s="29" t="s">
        <v>70</v>
      </c>
      <c r="C15" s="39">
        <v>401</v>
      </c>
      <c r="D15" s="57">
        <v>42.63</v>
      </c>
      <c r="E15" s="39">
        <v>9</v>
      </c>
      <c r="F15" s="112">
        <f t="shared" si="1"/>
        <v>31</v>
      </c>
      <c r="G15" s="43">
        <f>F15+G9</f>
        <v>107</v>
      </c>
    </row>
    <row r="16" spans="1:7" s="37" customFormat="1" ht="30" customHeight="1">
      <c r="A16" s="38">
        <v>10</v>
      </c>
      <c r="B16" s="29" t="s">
        <v>122</v>
      </c>
      <c r="C16" s="39">
        <v>426</v>
      </c>
      <c r="D16" s="57">
        <v>42.22</v>
      </c>
      <c r="E16" s="39">
        <v>21</v>
      </c>
      <c r="F16" s="39">
        <f t="shared" si="1"/>
        <v>25</v>
      </c>
      <c r="G16" s="63">
        <f>F16+G11</f>
        <v>72</v>
      </c>
    </row>
    <row r="17" spans="1:7" s="37" customFormat="1" ht="30" customHeight="1">
      <c r="A17" s="38">
        <v>11</v>
      </c>
      <c r="B17" s="29" t="s">
        <v>74</v>
      </c>
      <c r="C17" s="39">
        <v>452</v>
      </c>
      <c r="D17" s="57">
        <v>42.25</v>
      </c>
      <c r="E17" s="39">
        <v>2</v>
      </c>
      <c r="F17" s="39">
        <f t="shared" si="1"/>
        <v>26</v>
      </c>
      <c r="G17" s="59">
        <f>F17+G12</f>
        <v>80</v>
      </c>
    </row>
    <row r="18" spans="1:7" s="37" customFormat="1" ht="30" customHeight="1" thickBot="1">
      <c r="A18" s="44" t="s">
        <v>101</v>
      </c>
      <c r="B18" s="30" t="s">
        <v>121</v>
      </c>
      <c r="C18" s="45">
        <v>480</v>
      </c>
      <c r="D18" s="65">
        <v>42.58</v>
      </c>
      <c r="E18" s="45">
        <v>10</v>
      </c>
      <c r="F18" s="45">
        <f>C18-C17</f>
        <v>28</v>
      </c>
      <c r="G18" s="113">
        <f>F18+G14</f>
        <v>91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42.555</v>
      </c>
      <c r="E19" s="274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157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145</v>
      </c>
      <c r="C7" s="35">
        <v>67</v>
      </c>
      <c r="D7" s="56">
        <v>42.38</v>
      </c>
      <c r="E7" s="35">
        <v>4</v>
      </c>
      <c r="F7" s="35">
        <f>C7</f>
        <v>67</v>
      </c>
      <c r="G7" s="36">
        <f>F7</f>
        <v>67</v>
      </c>
    </row>
    <row r="8" spans="1:7" s="37" customFormat="1" ht="30" customHeight="1">
      <c r="A8" s="38">
        <v>2</v>
      </c>
      <c r="B8" s="29" t="s">
        <v>146</v>
      </c>
      <c r="C8" s="39">
        <v>101</v>
      </c>
      <c r="D8" s="61">
        <v>42.73</v>
      </c>
      <c r="E8" s="39">
        <v>21</v>
      </c>
      <c r="F8" s="39">
        <f>C8-C7</f>
        <v>34</v>
      </c>
      <c r="G8" s="40">
        <f>F8</f>
        <v>34</v>
      </c>
    </row>
    <row r="9" spans="1:7" s="37" customFormat="1" ht="30" customHeight="1">
      <c r="A9" s="38">
        <v>3</v>
      </c>
      <c r="B9" s="29" t="s">
        <v>147</v>
      </c>
      <c r="C9" s="39">
        <v>163</v>
      </c>
      <c r="D9" s="57">
        <v>42.37</v>
      </c>
      <c r="E9" s="39">
        <v>2</v>
      </c>
      <c r="F9" s="39">
        <f t="shared" ref="F9:F16" si="0">C9-C8</f>
        <v>62</v>
      </c>
      <c r="G9" s="40">
        <f>F9</f>
        <v>62</v>
      </c>
    </row>
    <row r="10" spans="1:7" s="37" customFormat="1" ht="30" customHeight="1">
      <c r="A10" s="38">
        <v>4</v>
      </c>
      <c r="B10" s="29" t="s">
        <v>148</v>
      </c>
      <c r="C10" s="39">
        <v>188</v>
      </c>
      <c r="D10" s="55">
        <v>42.93</v>
      </c>
      <c r="E10" s="39">
        <v>1</v>
      </c>
      <c r="F10" s="39">
        <f t="shared" si="0"/>
        <v>25</v>
      </c>
      <c r="G10" s="40">
        <f>F10</f>
        <v>25</v>
      </c>
    </row>
    <row r="11" spans="1:7" s="37" customFormat="1" ht="30" customHeight="1">
      <c r="A11" s="38">
        <v>5</v>
      </c>
      <c r="B11" s="29" t="s">
        <v>145</v>
      </c>
      <c r="C11" s="39">
        <v>222</v>
      </c>
      <c r="D11" s="47">
        <v>42.03</v>
      </c>
      <c r="E11" s="39">
        <v>15</v>
      </c>
      <c r="F11" s="39">
        <f t="shared" si="0"/>
        <v>34</v>
      </c>
      <c r="G11" s="40">
        <f>F11+G7</f>
        <v>101</v>
      </c>
    </row>
    <row r="12" spans="1:7" s="37" customFormat="1" ht="30" customHeight="1">
      <c r="A12" s="38">
        <v>6</v>
      </c>
      <c r="B12" s="29" t="s">
        <v>146</v>
      </c>
      <c r="C12" s="39">
        <v>262</v>
      </c>
      <c r="D12" s="61">
        <v>42.84</v>
      </c>
      <c r="E12" s="39">
        <v>9</v>
      </c>
      <c r="F12" s="39">
        <f t="shared" si="0"/>
        <v>40</v>
      </c>
      <c r="G12" s="40">
        <f t="shared" ref="G12:G16" si="1">F12+G8</f>
        <v>74</v>
      </c>
    </row>
    <row r="13" spans="1:7" s="37" customFormat="1" ht="30" customHeight="1">
      <c r="A13" s="38">
        <v>7</v>
      </c>
      <c r="B13" s="29" t="s">
        <v>147</v>
      </c>
      <c r="C13" s="39">
        <v>280</v>
      </c>
      <c r="D13" s="55">
        <v>42.58</v>
      </c>
      <c r="E13" s="39">
        <v>4</v>
      </c>
      <c r="F13" s="39">
        <f t="shared" si="0"/>
        <v>18</v>
      </c>
      <c r="G13" s="40">
        <f t="shared" si="1"/>
        <v>80</v>
      </c>
    </row>
    <row r="14" spans="1:7" s="37" customFormat="1" ht="30" customHeight="1">
      <c r="A14" s="38">
        <v>8</v>
      </c>
      <c r="B14" s="29" t="s">
        <v>148</v>
      </c>
      <c r="C14" s="39">
        <v>332</v>
      </c>
      <c r="D14" s="55">
        <v>42.68</v>
      </c>
      <c r="E14" s="39">
        <v>9</v>
      </c>
      <c r="F14" s="39">
        <f t="shared" si="0"/>
        <v>52</v>
      </c>
      <c r="G14" s="58">
        <f t="shared" si="1"/>
        <v>77</v>
      </c>
    </row>
    <row r="15" spans="1:7" s="37" customFormat="1" ht="30" customHeight="1">
      <c r="A15" s="38">
        <v>9</v>
      </c>
      <c r="B15" s="29" t="s">
        <v>145</v>
      </c>
      <c r="C15" s="39">
        <v>369</v>
      </c>
      <c r="D15" s="55">
        <v>42.42</v>
      </c>
      <c r="E15" s="39">
        <v>7</v>
      </c>
      <c r="F15" s="39">
        <f t="shared" si="0"/>
        <v>37</v>
      </c>
      <c r="G15" s="53">
        <f t="shared" si="1"/>
        <v>138</v>
      </c>
    </row>
    <row r="16" spans="1:7" s="37" customFormat="1" ht="30" customHeight="1">
      <c r="A16" s="38">
        <v>10</v>
      </c>
      <c r="B16" s="29" t="s">
        <v>146</v>
      </c>
      <c r="C16" s="39">
        <v>409</v>
      </c>
      <c r="D16" s="60">
        <v>42.5</v>
      </c>
      <c r="E16" s="39">
        <v>2</v>
      </c>
      <c r="F16" s="39">
        <f t="shared" si="0"/>
        <v>40</v>
      </c>
      <c r="G16" s="42">
        <f t="shared" si="1"/>
        <v>114</v>
      </c>
    </row>
    <row r="17" spans="1:7" s="37" customFormat="1" ht="30" customHeight="1">
      <c r="A17" s="38">
        <v>11</v>
      </c>
      <c r="B17" s="29" t="s">
        <v>148</v>
      </c>
      <c r="C17" s="39">
        <v>436</v>
      </c>
      <c r="D17" s="57">
        <v>42.64</v>
      </c>
      <c r="E17" s="39">
        <v>9</v>
      </c>
      <c r="F17" s="39">
        <f>C17-C16</f>
        <v>27</v>
      </c>
      <c r="G17" s="59">
        <f>F17+G14</f>
        <v>104</v>
      </c>
    </row>
    <row r="18" spans="1:7" s="37" customFormat="1" ht="30" customHeight="1" thickBot="1">
      <c r="A18" s="44" t="s">
        <v>101</v>
      </c>
      <c r="B18" s="30" t="s">
        <v>147</v>
      </c>
      <c r="C18" s="45">
        <v>476</v>
      </c>
      <c r="D18" s="64">
        <v>42.97</v>
      </c>
      <c r="E18" s="45">
        <v>13</v>
      </c>
      <c r="F18" s="45">
        <f>C18-C17</f>
        <v>40</v>
      </c>
      <c r="G18" s="54">
        <f>F18+G13</f>
        <v>120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42.589166666666671</v>
      </c>
      <c r="E19" s="274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123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149</v>
      </c>
      <c r="C7" s="35">
        <v>26</v>
      </c>
      <c r="D7" s="56">
        <v>42.69</v>
      </c>
      <c r="E7" s="35">
        <v>1</v>
      </c>
      <c r="F7" s="35">
        <f>C7</f>
        <v>26</v>
      </c>
      <c r="G7" s="36">
        <f>F7</f>
        <v>26</v>
      </c>
    </row>
    <row r="8" spans="1:7" s="37" customFormat="1" ht="30" customHeight="1">
      <c r="A8" s="38">
        <v>2</v>
      </c>
      <c r="B8" s="29" t="s">
        <v>124</v>
      </c>
      <c r="C8" s="39">
        <v>65</v>
      </c>
      <c r="D8" s="61">
        <v>42.84</v>
      </c>
      <c r="E8" s="39">
        <v>9</v>
      </c>
      <c r="F8" s="39">
        <f>C8-C7</f>
        <v>39</v>
      </c>
      <c r="G8" s="40">
        <f>F8</f>
        <v>39</v>
      </c>
    </row>
    <row r="9" spans="1:7" s="37" customFormat="1" ht="30" customHeight="1">
      <c r="A9" s="38">
        <v>3</v>
      </c>
      <c r="B9" s="29" t="s">
        <v>80</v>
      </c>
      <c r="C9" s="39">
        <v>117</v>
      </c>
      <c r="D9" s="55">
        <v>42.63</v>
      </c>
      <c r="E9" s="39">
        <v>15</v>
      </c>
      <c r="F9" s="39">
        <f t="shared" ref="F9:F16" si="0">C9-C8</f>
        <v>52</v>
      </c>
      <c r="G9" s="40">
        <f>F9</f>
        <v>52</v>
      </c>
    </row>
    <row r="10" spans="1:7" s="37" customFormat="1" ht="30" customHeight="1">
      <c r="A10" s="38">
        <v>4</v>
      </c>
      <c r="B10" s="29" t="s">
        <v>84</v>
      </c>
      <c r="C10" s="39">
        <v>165</v>
      </c>
      <c r="D10" s="55">
        <v>42.72</v>
      </c>
      <c r="E10" s="39">
        <v>21</v>
      </c>
      <c r="F10" s="39">
        <f t="shared" si="0"/>
        <v>48</v>
      </c>
      <c r="G10" s="40">
        <f>F10</f>
        <v>48</v>
      </c>
    </row>
    <row r="11" spans="1:7" s="37" customFormat="1" ht="30" customHeight="1">
      <c r="A11" s="38">
        <v>5</v>
      </c>
      <c r="B11" s="29" t="s">
        <v>149</v>
      </c>
      <c r="C11" s="39">
        <v>223</v>
      </c>
      <c r="D11" s="47">
        <v>42.37</v>
      </c>
      <c r="E11" s="39">
        <v>7</v>
      </c>
      <c r="F11" s="39">
        <f t="shared" si="0"/>
        <v>58</v>
      </c>
      <c r="G11" s="40">
        <f>F11+G7</f>
        <v>84</v>
      </c>
    </row>
    <row r="12" spans="1:7" s="37" customFormat="1" ht="30" customHeight="1">
      <c r="A12" s="38">
        <v>6</v>
      </c>
      <c r="B12" s="29" t="s">
        <v>124</v>
      </c>
      <c r="C12" s="39">
        <v>283</v>
      </c>
      <c r="D12" s="60">
        <v>42.42</v>
      </c>
      <c r="E12" s="39">
        <v>10</v>
      </c>
      <c r="F12" s="39">
        <f t="shared" si="0"/>
        <v>60</v>
      </c>
      <c r="G12" s="40">
        <f t="shared" ref="G12:G16" si="1">F12+G8</f>
        <v>99</v>
      </c>
    </row>
    <row r="13" spans="1:7" s="37" customFormat="1" ht="30" customHeight="1">
      <c r="A13" s="38">
        <v>7</v>
      </c>
      <c r="B13" s="29" t="s">
        <v>80</v>
      </c>
      <c r="C13" s="39">
        <v>352</v>
      </c>
      <c r="D13" s="55">
        <v>42.58</v>
      </c>
      <c r="E13" s="39">
        <v>1</v>
      </c>
      <c r="F13" s="39">
        <f t="shared" si="0"/>
        <v>69</v>
      </c>
      <c r="G13" s="58">
        <f t="shared" si="1"/>
        <v>121</v>
      </c>
    </row>
    <row r="14" spans="1:7" s="37" customFormat="1" ht="30" customHeight="1">
      <c r="A14" s="38">
        <v>8</v>
      </c>
      <c r="B14" s="29" t="s">
        <v>84</v>
      </c>
      <c r="C14" s="39">
        <v>399</v>
      </c>
      <c r="D14" s="57">
        <v>42.63</v>
      </c>
      <c r="E14" s="39">
        <v>88</v>
      </c>
      <c r="F14" s="39">
        <f t="shared" si="0"/>
        <v>47</v>
      </c>
      <c r="G14" s="59">
        <f t="shared" si="1"/>
        <v>95</v>
      </c>
    </row>
    <row r="15" spans="1:7" s="37" customFormat="1" ht="30" customHeight="1">
      <c r="A15" s="38">
        <v>9</v>
      </c>
      <c r="B15" s="29" t="s">
        <v>149</v>
      </c>
      <c r="C15" s="39">
        <v>419</v>
      </c>
      <c r="D15" s="55">
        <v>42.44</v>
      </c>
      <c r="E15" s="39">
        <v>7</v>
      </c>
      <c r="F15" s="39">
        <f t="shared" si="0"/>
        <v>20</v>
      </c>
      <c r="G15" s="42">
        <f t="shared" si="1"/>
        <v>104</v>
      </c>
    </row>
    <row r="16" spans="1:7" s="37" customFormat="1" ht="30" customHeight="1">
      <c r="A16" s="38">
        <v>10</v>
      </c>
      <c r="B16" s="29" t="s">
        <v>124</v>
      </c>
      <c r="C16" s="39">
        <v>452</v>
      </c>
      <c r="D16" s="55">
        <v>42.44</v>
      </c>
      <c r="E16" s="39">
        <v>3</v>
      </c>
      <c r="F16" s="39">
        <f t="shared" si="0"/>
        <v>33</v>
      </c>
      <c r="G16" s="43">
        <f t="shared" si="1"/>
        <v>132</v>
      </c>
    </row>
    <row r="17" spans="1:7" s="37" customFormat="1" ht="30" customHeight="1">
      <c r="A17" s="38">
        <v>11</v>
      </c>
      <c r="B17" s="29"/>
      <c r="C17" s="39"/>
      <c r="D17" s="55"/>
      <c r="E17" s="39"/>
      <c r="F17" s="39"/>
      <c r="G17" s="63"/>
    </row>
    <row r="18" spans="1:7" s="37" customFormat="1" ht="30" customHeight="1" thickBot="1">
      <c r="A18" s="44" t="s">
        <v>101</v>
      </c>
      <c r="B18" s="30" t="s">
        <v>80</v>
      </c>
      <c r="C18" s="45">
        <v>478</v>
      </c>
      <c r="D18" s="65">
        <v>42.44</v>
      </c>
      <c r="E18" s="45">
        <v>15</v>
      </c>
      <c r="F18" s="45">
        <f>C18-C16</f>
        <v>26</v>
      </c>
      <c r="G18" s="46">
        <f>F18+G13</f>
        <v>147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42.563636363636363</v>
      </c>
      <c r="E19" s="274"/>
      <c r="F19" s="274"/>
      <c r="G19" s="274"/>
    </row>
    <row r="21" spans="1:7">
      <c r="A21" t="s">
        <v>150</v>
      </c>
    </row>
    <row r="22" spans="1:7">
      <c r="A22" t="s">
        <v>151</v>
      </c>
    </row>
    <row r="23" spans="1:7">
      <c r="A23" t="s">
        <v>154</v>
      </c>
    </row>
    <row r="24" spans="1:7">
      <c r="A24" t="s">
        <v>155</v>
      </c>
    </row>
    <row r="25" spans="1:7">
      <c r="A25" t="s">
        <v>156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4.5703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158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159</v>
      </c>
      <c r="C7" s="35">
        <v>64</v>
      </c>
      <c r="D7" s="56">
        <v>42.42</v>
      </c>
      <c r="E7" s="35">
        <v>7</v>
      </c>
      <c r="F7" s="35">
        <f>C7</f>
        <v>64</v>
      </c>
      <c r="G7" s="36">
        <f>F7</f>
        <v>64</v>
      </c>
    </row>
    <row r="8" spans="1:7" s="37" customFormat="1" ht="30" customHeight="1">
      <c r="A8" s="38">
        <v>2</v>
      </c>
      <c r="B8" s="29" t="s">
        <v>162</v>
      </c>
      <c r="C8" s="39">
        <v>84</v>
      </c>
      <c r="D8" s="61">
        <v>43.54</v>
      </c>
      <c r="E8" s="39">
        <v>88</v>
      </c>
      <c r="F8" s="39">
        <f>C8-C7</f>
        <v>20</v>
      </c>
      <c r="G8" s="40">
        <f>F8</f>
        <v>20</v>
      </c>
    </row>
    <row r="9" spans="1:7" s="37" customFormat="1" ht="30" customHeight="1">
      <c r="A9" s="38">
        <v>3</v>
      </c>
      <c r="B9" s="29" t="s">
        <v>163</v>
      </c>
      <c r="C9" s="39">
        <v>105</v>
      </c>
      <c r="D9" s="55">
        <v>43.18</v>
      </c>
      <c r="E9" s="39">
        <v>4</v>
      </c>
      <c r="F9" s="39">
        <f t="shared" ref="F9:F16" si="0">C9-C8</f>
        <v>21</v>
      </c>
      <c r="G9" s="40">
        <f>F9</f>
        <v>21</v>
      </c>
    </row>
    <row r="10" spans="1:7" s="37" customFormat="1" ht="30" customHeight="1">
      <c r="A10" s="38">
        <v>4</v>
      </c>
      <c r="B10" s="29" t="s">
        <v>160</v>
      </c>
      <c r="C10" s="39">
        <v>159</v>
      </c>
      <c r="D10" s="57">
        <v>42.67</v>
      </c>
      <c r="E10" s="39">
        <v>1</v>
      </c>
      <c r="F10" s="39">
        <f t="shared" si="0"/>
        <v>54</v>
      </c>
      <c r="G10" s="40">
        <f>F10</f>
        <v>54</v>
      </c>
    </row>
    <row r="11" spans="1:7" s="37" customFormat="1" ht="30" customHeight="1">
      <c r="A11" s="38">
        <v>5</v>
      </c>
      <c r="B11" s="29" t="s">
        <v>161</v>
      </c>
      <c r="C11" s="39">
        <v>201</v>
      </c>
      <c r="D11" s="55">
        <v>43.08</v>
      </c>
      <c r="E11" s="39">
        <v>9</v>
      </c>
      <c r="F11" s="39">
        <f t="shared" si="0"/>
        <v>42</v>
      </c>
      <c r="G11" s="40">
        <f>F11</f>
        <v>42</v>
      </c>
    </row>
    <row r="12" spans="1:7" s="37" customFormat="1" ht="30" customHeight="1">
      <c r="A12" s="38">
        <v>6</v>
      </c>
      <c r="B12" s="29" t="s">
        <v>159</v>
      </c>
      <c r="C12" s="39">
        <v>245</v>
      </c>
      <c r="D12" s="61">
        <v>42.46</v>
      </c>
      <c r="E12" s="39">
        <v>14</v>
      </c>
      <c r="F12" s="39">
        <f t="shared" si="0"/>
        <v>44</v>
      </c>
      <c r="G12" s="40">
        <f>F12+G7</f>
        <v>108</v>
      </c>
    </row>
    <row r="13" spans="1:7" s="37" customFormat="1" ht="30" customHeight="1">
      <c r="A13" s="38">
        <v>7</v>
      </c>
      <c r="B13" s="29" t="s">
        <v>162</v>
      </c>
      <c r="C13" s="39">
        <v>303</v>
      </c>
      <c r="D13" s="47">
        <v>42.25</v>
      </c>
      <c r="E13" s="39">
        <v>21</v>
      </c>
      <c r="F13" s="39">
        <f t="shared" si="0"/>
        <v>58</v>
      </c>
      <c r="G13" s="40">
        <f>F13+G8</f>
        <v>78</v>
      </c>
    </row>
    <row r="14" spans="1:7" s="37" customFormat="1" ht="30" customHeight="1">
      <c r="A14" s="38">
        <v>8</v>
      </c>
      <c r="B14" s="29" t="s">
        <v>160</v>
      </c>
      <c r="C14" s="39">
        <v>323</v>
      </c>
      <c r="D14" s="55">
        <v>42.89</v>
      </c>
      <c r="E14" s="39">
        <v>7</v>
      </c>
      <c r="F14" s="39">
        <f t="shared" si="0"/>
        <v>20</v>
      </c>
      <c r="G14" s="59">
        <f>F14+G10</f>
        <v>74</v>
      </c>
    </row>
    <row r="15" spans="1:7" s="37" customFormat="1" ht="30" customHeight="1">
      <c r="A15" s="38">
        <v>9</v>
      </c>
      <c r="B15" s="29" t="s">
        <v>161</v>
      </c>
      <c r="C15" s="39">
        <v>373</v>
      </c>
      <c r="D15" s="57">
        <v>42.33</v>
      </c>
      <c r="E15" s="39">
        <v>21</v>
      </c>
      <c r="F15" s="39">
        <f t="shared" si="0"/>
        <v>50</v>
      </c>
      <c r="G15" s="42">
        <f>F15+G11</f>
        <v>92</v>
      </c>
    </row>
    <row r="16" spans="1:7" s="37" customFormat="1" ht="30" customHeight="1">
      <c r="A16" s="38">
        <v>10</v>
      </c>
      <c r="B16" s="29" t="s">
        <v>163</v>
      </c>
      <c r="C16" s="39">
        <v>423</v>
      </c>
      <c r="D16" s="57">
        <v>42.75</v>
      </c>
      <c r="E16" s="39">
        <v>14</v>
      </c>
      <c r="F16" s="39">
        <f t="shared" si="0"/>
        <v>50</v>
      </c>
      <c r="G16" s="63">
        <f>F16+G9</f>
        <v>71</v>
      </c>
    </row>
    <row r="17" spans="1:7" s="37" customFormat="1" ht="30" customHeight="1">
      <c r="A17" s="38">
        <v>11</v>
      </c>
      <c r="B17" s="29" t="s">
        <v>162</v>
      </c>
      <c r="C17" s="39">
        <v>449</v>
      </c>
      <c r="D17" s="55">
        <v>42.26</v>
      </c>
      <c r="E17" s="39">
        <v>1</v>
      </c>
      <c r="F17" s="39">
        <f>C17-C16</f>
        <v>26</v>
      </c>
      <c r="G17" s="43">
        <f>F17+G13</f>
        <v>104</v>
      </c>
    </row>
    <row r="18" spans="1:7" s="37" customFormat="1" ht="30" customHeight="1" thickBot="1">
      <c r="A18" s="44" t="s">
        <v>101</v>
      </c>
      <c r="B18" s="30" t="s">
        <v>159</v>
      </c>
      <c r="C18" s="45">
        <v>476</v>
      </c>
      <c r="D18" s="65">
        <v>42.37</v>
      </c>
      <c r="E18" s="45">
        <v>9</v>
      </c>
      <c r="F18" s="45">
        <f>C18-C17</f>
        <v>27</v>
      </c>
      <c r="G18" s="46">
        <f>F18+G12</f>
        <v>135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42.68333333333333</v>
      </c>
      <c r="E19" s="274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M17" sqref="M17"/>
    </sheetView>
  </sheetViews>
  <sheetFormatPr defaultRowHeight="1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.140625" style="1" customWidth="1"/>
    <col min="6" max="6" width="7" style="1" customWidth="1"/>
    <col min="7" max="7" width="10.42578125" style="1" customWidth="1"/>
    <col min="8" max="8" width="16.7109375" style="1" customWidth="1"/>
    <col min="9" max="9" width="11.140625" style="1" customWidth="1"/>
    <col min="10" max="10" width="9" style="1" customWidth="1"/>
    <col min="11" max="11" width="8.85546875" style="1" customWidth="1"/>
  </cols>
  <sheetData>
    <row r="1" spans="1:11" ht="19.5">
      <c r="A1" s="214" t="s">
        <v>209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5.75" thickBot="1"/>
    <row r="3" spans="1:11" s="2" customFormat="1">
      <c r="A3" s="215" t="s">
        <v>2</v>
      </c>
      <c r="B3" s="219" t="s">
        <v>0</v>
      </c>
      <c r="C3" s="223" t="s">
        <v>19</v>
      </c>
      <c r="D3" s="215" t="s">
        <v>1</v>
      </c>
      <c r="E3" s="216"/>
      <c r="F3" s="217"/>
      <c r="G3" s="218" t="s">
        <v>4</v>
      </c>
      <c r="H3" s="219"/>
      <c r="I3" s="215" t="s">
        <v>22</v>
      </c>
      <c r="J3" s="220"/>
      <c r="K3" s="217"/>
    </row>
    <row r="4" spans="1:11" s="3" customFormat="1" ht="15.75" thickBot="1">
      <c r="A4" s="221"/>
      <c r="B4" s="222"/>
      <c r="C4" s="224"/>
      <c r="D4" s="9" t="s">
        <v>3</v>
      </c>
      <c r="E4" s="21" t="s">
        <v>18</v>
      </c>
      <c r="F4" s="10" t="s">
        <v>2</v>
      </c>
      <c r="G4" s="13" t="s">
        <v>5</v>
      </c>
      <c r="H4" s="12" t="s">
        <v>17</v>
      </c>
      <c r="I4" s="9" t="s">
        <v>3</v>
      </c>
      <c r="J4" s="11" t="s">
        <v>7</v>
      </c>
      <c r="K4" s="10" t="s">
        <v>8</v>
      </c>
    </row>
    <row r="5" spans="1:11" s="2" customFormat="1" ht="24.95" customHeight="1">
      <c r="A5" s="27">
        <v>1</v>
      </c>
      <c r="B5" s="20" t="s">
        <v>14</v>
      </c>
      <c r="C5" s="25">
        <v>2</v>
      </c>
      <c r="D5" s="101">
        <v>42.17</v>
      </c>
      <c r="E5" s="24">
        <v>3</v>
      </c>
      <c r="F5" s="25">
        <v>2</v>
      </c>
      <c r="G5" s="66">
        <v>484</v>
      </c>
      <c r="H5" s="97" t="s">
        <v>140</v>
      </c>
      <c r="I5" s="89">
        <v>41.64</v>
      </c>
      <c r="J5" s="67">
        <v>245</v>
      </c>
      <c r="K5" s="25">
        <v>1</v>
      </c>
    </row>
    <row r="6" spans="1:11" s="2" customFormat="1" ht="24.95" customHeight="1">
      <c r="A6" s="7">
        <v>2</v>
      </c>
      <c r="B6" s="99" t="s">
        <v>13</v>
      </c>
      <c r="C6" s="8">
        <v>9</v>
      </c>
      <c r="D6" s="7">
        <v>42.25</v>
      </c>
      <c r="E6" s="23">
        <v>21</v>
      </c>
      <c r="F6" s="8">
        <v>3</v>
      </c>
      <c r="G6" s="6">
        <v>484</v>
      </c>
      <c r="H6" s="5">
        <f>4.75+15</f>
        <v>19.75</v>
      </c>
      <c r="I6" s="102">
        <v>41.72</v>
      </c>
      <c r="J6" s="4">
        <v>360</v>
      </c>
      <c r="K6" s="8">
        <v>6</v>
      </c>
    </row>
    <row r="7" spans="1:11" s="2" customFormat="1" ht="24.95" customHeight="1">
      <c r="A7" s="7">
        <v>3</v>
      </c>
      <c r="B7" s="19" t="s">
        <v>9</v>
      </c>
      <c r="C7" s="8">
        <v>8</v>
      </c>
      <c r="D7" s="88">
        <v>42.14</v>
      </c>
      <c r="E7" s="23">
        <v>15</v>
      </c>
      <c r="F7" s="8">
        <v>1</v>
      </c>
      <c r="G7" s="6">
        <v>484</v>
      </c>
      <c r="H7" s="5">
        <v>32.049999999999997</v>
      </c>
      <c r="I7" s="7">
        <v>41.67</v>
      </c>
      <c r="J7" s="4">
        <v>61</v>
      </c>
      <c r="K7" s="8">
        <v>15</v>
      </c>
    </row>
    <row r="8" spans="1:11" s="2" customFormat="1" ht="24.95" customHeight="1">
      <c r="A8" s="7">
        <v>4</v>
      </c>
      <c r="B8" s="20" t="s">
        <v>10</v>
      </c>
      <c r="C8" s="8">
        <v>7</v>
      </c>
      <c r="D8" s="7">
        <v>42.85</v>
      </c>
      <c r="E8" s="23">
        <v>13</v>
      </c>
      <c r="F8" s="8">
        <v>6</v>
      </c>
      <c r="G8" s="6">
        <v>483</v>
      </c>
      <c r="H8" s="5" t="s">
        <v>20</v>
      </c>
      <c r="I8" s="7">
        <v>41.71</v>
      </c>
      <c r="J8" s="4">
        <v>451</v>
      </c>
      <c r="K8" s="8">
        <v>6</v>
      </c>
    </row>
    <row r="9" spans="1:11" s="2" customFormat="1" ht="24.95" customHeight="1">
      <c r="A9" s="7">
        <v>5</v>
      </c>
      <c r="B9" s="20" t="s">
        <v>11</v>
      </c>
      <c r="C9" s="8">
        <v>10</v>
      </c>
      <c r="D9" s="7">
        <v>43.03</v>
      </c>
      <c r="E9" s="23">
        <v>88</v>
      </c>
      <c r="F9" s="8">
        <v>7</v>
      </c>
      <c r="G9" s="6">
        <v>483</v>
      </c>
      <c r="H9" s="5" t="s">
        <v>20</v>
      </c>
      <c r="I9" s="7">
        <v>41.86</v>
      </c>
      <c r="J9" s="4">
        <v>399</v>
      </c>
      <c r="K9" s="8">
        <v>5</v>
      </c>
    </row>
    <row r="10" spans="1:11" s="2" customFormat="1" ht="24.95" customHeight="1">
      <c r="A10" s="7">
        <v>6</v>
      </c>
      <c r="B10" s="20" t="s">
        <v>15</v>
      </c>
      <c r="C10" s="8">
        <v>4</v>
      </c>
      <c r="D10" s="7">
        <v>42.49</v>
      </c>
      <c r="E10" s="23">
        <v>5</v>
      </c>
      <c r="F10" s="8">
        <v>4</v>
      </c>
      <c r="G10" s="6">
        <v>481</v>
      </c>
      <c r="H10" s="5" t="s">
        <v>21</v>
      </c>
      <c r="I10" s="7">
        <v>42.09</v>
      </c>
      <c r="J10" s="4">
        <v>283</v>
      </c>
      <c r="K10" s="8">
        <v>2</v>
      </c>
    </row>
    <row r="11" spans="1:11" s="2" customFormat="1" ht="24.95" customHeight="1">
      <c r="A11" s="7">
        <v>7</v>
      </c>
      <c r="B11" s="19" t="s">
        <v>16</v>
      </c>
      <c r="C11" s="8">
        <v>5</v>
      </c>
      <c r="D11" s="7">
        <v>43.13</v>
      </c>
      <c r="E11" s="23">
        <v>6</v>
      </c>
      <c r="F11" s="8">
        <v>9</v>
      </c>
      <c r="G11" s="6">
        <v>480</v>
      </c>
      <c r="H11" s="5" t="s">
        <v>136</v>
      </c>
      <c r="I11" s="7">
        <v>42.13</v>
      </c>
      <c r="J11" s="4">
        <v>273</v>
      </c>
      <c r="K11" s="8">
        <v>15</v>
      </c>
    </row>
    <row r="12" spans="1:11" s="2" customFormat="1" ht="24.95" customHeight="1">
      <c r="A12" s="7">
        <v>8</v>
      </c>
      <c r="B12" s="20" t="s">
        <v>135</v>
      </c>
      <c r="C12" s="8">
        <v>3</v>
      </c>
      <c r="D12" s="7">
        <v>43.44</v>
      </c>
      <c r="E12" s="23">
        <v>4</v>
      </c>
      <c r="F12" s="8">
        <v>10</v>
      </c>
      <c r="G12" s="6">
        <v>478</v>
      </c>
      <c r="H12" s="5" t="s">
        <v>117</v>
      </c>
      <c r="I12" s="7">
        <v>42.03</v>
      </c>
      <c r="J12" s="4">
        <v>208</v>
      </c>
      <c r="K12" s="8">
        <v>15</v>
      </c>
    </row>
    <row r="13" spans="1:11" s="2" customFormat="1" ht="24.95" customHeight="1">
      <c r="A13" s="7">
        <v>9</v>
      </c>
      <c r="B13" s="99" t="s">
        <v>116</v>
      </c>
      <c r="C13" s="16">
        <v>1</v>
      </c>
      <c r="D13" s="14">
        <v>42.57</v>
      </c>
      <c r="E13" s="22">
        <v>1</v>
      </c>
      <c r="F13" s="16">
        <v>5</v>
      </c>
      <c r="G13" s="17">
        <v>476</v>
      </c>
      <c r="H13" s="15" t="s">
        <v>137</v>
      </c>
      <c r="I13" s="14">
        <v>42.37</v>
      </c>
      <c r="J13" s="18">
        <v>204</v>
      </c>
      <c r="K13" s="8">
        <v>7</v>
      </c>
    </row>
    <row r="14" spans="1:11" s="2" customFormat="1" ht="24.95" customHeight="1" thickBot="1">
      <c r="A14" s="9">
        <v>10</v>
      </c>
      <c r="B14" s="100" t="s">
        <v>144</v>
      </c>
      <c r="C14" s="10">
        <v>6</v>
      </c>
      <c r="D14" s="9">
        <v>43.03</v>
      </c>
      <c r="E14" s="21">
        <v>7</v>
      </c>
      <c r="F14" s="10">
        <v>8</v>
      </c>
      <c r="G14" s="13">
        <v>476</v>
      </c>
      <c r="H14" s="96" t="s">
        <v>137</v>
      </c>
      <c r="I14" s="9">
        <v>42.25</v>
      </c>
      <c r="J14" s="11">
        <v>258</v>
      </c>
      <c r="K14" s="10">
        <v>21</v>
      </c>
    </row>
  </sheetData>
  <mergeCells count="7">
    <mergeCell ref="A1:K1"/>
    <mergeCell ref="D3:F3"/>
    <mergeCell ref="G3:H3"/>
    <mergeCell ref="I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>
      <selection activeCell="E19" sqref="E19"/>
    </sheetView>
  </sheetViews>
  <sheetFormatPr defaultRowHeight="15"/>
  <cols>
    <col min="1" max="1" width="7.7109375" style="1" customWidth="1"/>
    <col min="2" max="2" width="21.85546875" customWidth="1"/>
    <col min="3" max="3" width="13.85546875" style="1" customWidth="1"/>
    <col min="4" max="4" width="12.85546875" style="1" customWidth="1"/>
    <col min="5" max="5" width="8.28515625" style="1" customWidth="1"/>
    <col min="6" max="6" width="6.28515625" customWidth="1"/>
    <col min="7" max="7" width="7.85546875" style="1" customWidth="1"/>
    <col min="8" max="8" width="21" customWidth="1"/>
    <col min="9" max="9" width="14.140625" style="1" customWidth="1"/>
    <col min="10" max="10" width="13" style="1" customWidth="1"/>
    <col min="11" max="11" width="8.7109375" style="1" customWidth="1"/>
  </cols>
  <sheetData>
    <row r="1" spans="1:11" ht="26.25">
      <c r="A1" s="233" t="s">
        <v>138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4.5" customHeight="1"/>
    <row r="3" spans="1:11" ht="23.25">
      <c r="A3" s="190" t="s">
        <v>134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3.75" customHeight="1" thickBot="1"/>
    <row r="5" spans="1:11" s="31" customFormat="1" ht="16.5" customHeight="1">
      <c r="A5" s="234"/>
      <c r="B5" s="227" t="s">
        <v>23</v>
      </c>
      <c r="C5" s="238" t="s">
        <v>0</v>
      </c>
      <c r="D5" s="236" t="s">
        <v>6</v>
      </c>
      <c r="E5" s="231" t="s">
        <v>103</v>
      </c>
      <c r="F5" s="68"/>
      <c r="G5" s="225"/>
      <c r="H5" s="227" t="s">
        <v>23</v>
      </c>
      <c r="I5" s="238" t="s">
        <v>0</v>
      </c>
      <c r="J5" s="229" t="s">
        <v>6</v>
      </c>
      <c r="K5" s="231" t="s">
        <v>103</v>
      </c>
    </row>
    <row r="6" spans="1:11" s="31" customFormat="1" ht="17.25" customHeight="1" thickBot="1">
      <c r="A6" s="235"/>
      <c r="B6" s="228"/>
      <c r="C6" s="239"/>
      <c r="D6" s="237"/>
      <c r="E6" s="232"/>
      <c r="F6" s="69"/>
      <c r="G6" s="226"/>
      <c r="H6" s="228"/>
      <c r="I6" s="239"/>
      <c r="J6" s="230"/>
      <c r="K6" s="232"/>
    </row>
    <row r="7" spans="1:11" s="2" customFormat="1" ht="27.95" customHeight="1">
      <c r="A7" s="34">
        <v>1</v>
      </c>
      <c r="B7" s="28" t="s">
        <v>40</v>
      </c>
      <c r="C7" s="35" t="s">
        <v>30</v>
      </c>
      <c r="D7" s="139">
        <v>41.64</v>
      </c>
      <c r="E7" s="79">
        <v>1</v>
      </c>
      <c r="F7" s="80"/>
      <c r="G7" s="34">
        <v>16</v>
      </c>
      <c r="H7" s="28" t="s">
        <v>139</v>
      </c>
      <c r="I7" s="35" t="s">
        <v>30</v>
      </c>
      <c r="J7" s="135">
        <v>42.01</v>
      </c>
      <c r="K7" s="79">
        <v>5</v>
      </c>
    </row>
    <row r="8" spans="1:11" s="2" customFormat="1" ht="27.95" customHeight="1">
      <c r="A8" s="38">
        <v>2</v>
      </c>
      <c r="B8" s="29" t="s">
        <v>50</v>
      </c>
      <c r="C8" s="39" t="s">
        <v>129</v>
      </c>
      <c r="D8" s="26">
        <v>41.67</v>
      </c>
      <c r="E8" s="52">
        <v>15</v>
      </c>
      <c r="F8" s="70"/>
      <c r="G8" s="38">
        <v>17</v>
      </c>
      <c r="H8" s="29" t="s">
        <v>86</v>
      </c>
      <c r="I8" s="39" t="s">
        <v>12</v>
      </c>
      <c r="J8" s="57">
        <v>42.01</v>
      </c>
      <c r="K8" s="52">
        <v>3</v>
      </c>
    </row>
    <row r="9" spans="1:11" s="2" customFormat="1" ht="27.95" customHeight="1">
      <c r="A9" s="38">
        <v>3</v>
      </c>
      <c r="B9" s="29" t="s">
        <v>62</v>
      </c>
      <c r="C9" s="39" t="s">
        <v>197</v>
      </c>
      <c r="D9" s="26">
        <v>41.71</v>
      </c>
      <c r="E9" s="52">
        <v>6</v>
      </c>
      <c r="F9" s="70"/>
      <c r="G9" s="38">
        <v>18</v>
      </c>
      <c r="H9" s="29" t="s">
        <v>57</v>
      </c>
      <c r="I9" s="39" t="s">
        <v>197</v>
      </c>
      <c r="J9" s="41">
        <v>42.02</v>
      </c>
      <c r="K9" s="52">
        <v>3</v>
      </c>
    </row>
    <row r="10" spans="1:11" s="2" customFormat="1" ht="27.95" customHeight="1">
      <c r="A10" s="38">
        <v>4</v>
      </c>
      <c r="B10" s="29" t="s">
        <v>82</v>
      </c>
      <c r="C10" s="39" t="s">
        <v>12</v>
      </c>
      <c r="D10" s="26">
        <v>41.72</v>
      </c>
      <c r="E10" s="52">
        <v>6</v>
      </c>
      <c r="F10" s="70"/>
      <c r="G10" s="38">
        <v>19</v>
      </c>
      <c r="H10" s="29" t="s">
        <v>145</v>
      </c>
      <c r="I10" s="39" t="s">
        <v>198</v>
      </c>
      <c r="J10" s="26">
        <v>42.03</v>
      </c>
      <c r="K10" s="52">
        <v>15</v>
      </c>
    </row>
    <row r="11" spans="1:11" s="2" customFormat="1" ht="27.95" customHeight="1">
      <c r="A11" s="38">
        <v>5</v>
      </c>
      <c r="B11" s="29" t="s">
        <v>40</v>
      </c>
      <c r="C11" s="39" t="s">
        <v>30</v>
      </c>
      <c r="D11" s="55">
        <v>41.73</v>
      </c>
      <c r="E11" s="52">
        <v>3</v>
      </c>
      <c r="F11" s="70"/>
      <c r="G11" s="38">
        <v>20</v>
      </c>
      <c r="H11" s="29" t="s">
        <v>62</v>
      </c>
      <c r="I11" s="39" t="s">
        <v>197</v>
      </c>
      <c r="J11" s="39">
        <v>42.04</v>
      </c>
      <c r="K11" s="52">
        <v>15</v>
      </c>
    </row>
    <row r="12" spans="1:11" s="2" customFormat="1" ht="27.95" customHeight="1">
      <c r="A12" s="38">
        <v>6</v>
      </c>
      <c r="B12" s="29" t="s">
        <v>50</v>
      </c>
      <c r="C12" s="39" t="s">
        <v>129</v>
      </c>
      <c r="D12" s="39">
        <v>41.82</v>
      </c>
      <c r="E12" s="52">
        <v>5</v>
      </c>
      <c r="F12" s="70"/>
      <c r="G12" s="38">
        <v>21</v>
      </c>
      <c r="H12" s="29" t="s">
        <v>67</v>
      </c>
      <c r="I12" s="39" t="s">
        <v>11</v>
      </c>
      <c r="J12" s="61">
        <v>42.06</v>
      </c>
      <c r="K12" s="52">
        <v>15</v>
      </c>
    </row>
    <row r="13" spans="1:11" s="2" customFormat="1" ht="27.95" customHeight="1">
      <c r="A13" s="38">
        <v>7</v>
      </c>
      <c r="B13" s="29" t="s">
        <v>47</v>
      </c>
      <c r="C13" s="39" t="s">
        <v>197</v>
      </c>
      <c r="D13" s="41">
        <v>41.82</v>
      </c>
      <c r="E13" s="52">
        <v>6</v>
      </c>
      <c r="F13" s="70"/>
      <c r="G13" s="38">
        <v>22</v>
      </c>
      <c r="H13" s="29" t="s">
        <v>139</v>
      </c>
      <c r="I13" s="39" t="s">
        <v>30</v>
      </c>
      <c r="J13" s="55">
        <v>42.07</v>
      </c>
      <c r="K13" s="52">
        <v>6</v>
      </c>
    </row>
    <row r="14" spans="1:11" s="2" customFormat="1" ht="27.95" customHeight="1">
      <c r="A14" s="38">
        <v>8</v>
      </c>
      <c r="B14" s="29" t="s">
        <v>60</v>
      </c>
      <c r="C14" s="39" t="s">
        <v>129</v>
      </c>
      <c r="D14" s="41">
        <v>41.84</v>
      </c>
      <c r="E14" s="52">
        <v>5</v>
      </c>
      <c r="F14" s="70"/>
      <c r="G14" s="38">
        <v>23</v>
      </c>
      <c r="H14" s="29" t="s">
        <v>67</v>
      </c>
      <c r="I14" s="39" t="s">
        <v>11</v>
      </c>
      <c r="J14" s="55">
        <v>42.08</v>
      </c>
      <c r="K14" s="52">
        <v>21</v>
      </c>
    </row>
    <row r="15" spans="1:11" s="2" customFormat="1" ht="27.95" customHeight="1">
      <c r="A15" s="38">
        <v>9</v>
      </c>
      <c r="B15" s="29" t="s">
        <v>72</v>
      </c>
      <c r="C15" s="39" t="s">
        <v>11</v>
      </c>
      <c r="D15" s="26">
        <v>41.86</v>
      </c>
      <c r="E15" s="52">
        <v>5</v>
      </c>
      <c r="F15" s="70"/>
      <c r="G15" s="38">
        <v>24</v>
      </c>
      <c r="H15" s="29" t="s">
        <v>55</v>
      </c>
      <c r="I15" s="39" t="s">
        <v>129</v>
      </c>
      <c r="J15" s="41">
        <v>42.09</v>
      </c>
      <c r="K15" s="52">
        <v>88</v>
      </c>
    </row>
    <row r="16" spans="1:11" s="2" customFormat="1" ht="27.95" customHeight="1">
      <c r="A16" s="38">
        <v>10</v>
      </c>
      <c r="B16" s="29" t="s">
        <v>82</v>
      </c>
      <c r="C16" s="39" t="s">
        <v>12</v>
      </c>
      <c r="D16" s="103">
        <v>41.9</v>
      </c>
      <c r="E16" s="52">
        <v>2</v>
      </c>
      <c r="F16" s="70"/>
      <c r="G16" s="38">
        <v>25</v>
      </c>
      <c r="H16" s="29" t="s">
        <v>141</v>
      </c>
      <c r="I16" s="39" t="s">
        <v>131</v>
      </c>
      <c r="J16" s="26">
        <v>42.09</v>
      </c>
      <c r="K16" s="52">
        <v>2</v>
      </c>
    </row>
    <row r="17" spans="1:11" s="2" customFormat="1" ht="27.95" customHeight="1">
      <c r="A17" s="38">
        <v>11</v>
      </c>
      <c r="B17" s="29" t="s">
        <v>53</v>
      </c>
      <c r="C17" s="39" t="s">
        <v>197</v>
      </c>
      <c r="D17" s="41">
        <v>41.93</v>
      </c>
      <c r="E17" s="52">
        <v>5</v>
      </c>
      <c r="F17" s="70"/>
      <c r="G17" s="38">
        <v>26</v>
      </c>
      <c r="H17" s="29" t="s">
        <v>86</v>
      </c>
      <c r="I17" s="39" t="s">
        <v>12</v>
      </c>
      <c r="J17" s="103">
        <v>42.1</v>
      </c>
      <c r="K17" s="52">
        <v>3</v>
      </c>
    </row>
    <row r="18" spans="1:11" s="2" customFormat="1" ht="27.95" customHeight="1">
      <c r="A18" s="38">
        <v>12</v>
      </c>
      <c r="B18" s="29" t="s">
        <v>50</v>
      </c>
      <c r="C18" s="39" t="s">
        <v>129</v>
      </c>
      <c r="D18" s="39">
        <v>41.95</v>
      </c>
      <c r="E18" s="52">
        <v>4</v>
      </c>
      <c r="F18" s="70"/>
      <c r="G18" s="38">
        <v>27</v>
      </c>
      <c r="H18" s="29" t="s">
        <v>141</v>
      </c>
      <c r="I18" s="39" t="s">
        <v>131</v>
      </c>
      <c r="J18" s="61">
        <v>42.1</v>
      </c>
      <c r="K18" s="52">
        <v>4</v>
      </c>
    </row>
    <row r="19" spans="1:11" s="2" customFormat="1" ht="27.95" customHeight="1">
      <c r="A19" s="38">
        <v>13</v>
      </c>
      <c r="B19" s="29" t="s">
        <v>67</v>
      </c>
      <c r="C19" s="39" t="s">
        <v>11</v>
      </c>
      <c r="D19" s="57">
        <v>41.96</v>
      </c>
      <c r="E19" s="52">
        <v>2</v>
      </c>
      <c r="F19" s="70"/>
      <c r="G19" s="38">
        <v>28</v>
      </c>
      <c r="H19" s="29" t="s">
        <v>57</v>
      </c>
      <c r="I19" s="39" t="s">
        <v>197</v>
      </c>
      <c r="J19" s="55">
        <v>42.12</v>
      </c>
      <c r="K19" s="52">
        <v>10</v>
      </c>
    </row>
    <row r="20" spans="1:11" s="2" customFormat="1" ht="27.95" customHeight="1">
      <c r="A20" s="38">
        <v>14</v>
      </c>
      <c r="B20" s="29" t="s">
        <v>62</v>
      </c>
      <c r="C20" s="39" t="s">
        <v>197</v>
      </c>
      <c r="D20" s="39">
        <v>41.98</v>
      </c>
      <c r="E20" s="52">
        <v>14</v>
      </c>
      <c r="F20" s="70"/>
      <c r="G20" s="38">
        <v>29</v>
      </c>
      <c r="H20" s="29" t="s">
        <v>120</v>
      </c>
      <c r="I20" s="39" t="s">
        <v>132</v>
      </c>
      <c r="J20" s="136">
        <v>42.13</v>
      </c>
      <c r="K20" s="52">
        <v>15</v>
      </c>
    </row>
    <row r="21" spans="1:11" s="2" customFormat="1" ht="27.95" customHeight="1" thickBot="1">
      <c r="A21" s="44">
        <v>15</v>
      </c>
      <c r="B21" s="30" t="s">
        <v>40</v>
      </c>
      <c r="C21" s="45" t="s">
        <v>30</v>
      </c>
      <c r="D21" s="64">
        <v>42</v>
      </c>
      <c r="E21" s="72">
        <v>14</v>
      </c>
      <c r="F21" s="71"/>
      <c r="G21" s="44">
        <v>30</v>
      </c>
      <c r="H21" s="30" t="s">
        <v>105</v>
      </c>
      <c r="I21" s="45" t="s">
        <v>12</v>
      </c>
      <c r="J21" s="107">
        <v>42.14</v>
      </c>
      <c r="K21" s="72">
        <v>6</v>
      </c>
    </row>
    <row r="22" spans="1:11" ht="3.75" customHeight="1">
      <c r="A22" s="74"/>
      <c r="B22" s="75"/>
      <c r="C22" s="92"/>
      <c r="D22" s="74"/>
      <c r="E22" s="74"/>
      <c r="F22" s="76"/>
      <c r="G22" s="77"/>
      <c r="H22" s="76"/>
      <c r="I22" s="74"/>
    </row>
    <row r="23" spans="1:11" s="37" customFormat="1" ht="21.75" customHeight="1">
      <c r="A23" s="82">
        <v>41.64</v>
      </c>
      <c r="B23" s="83" t="s">
        <v>133</v>
      </c>
      <c r="C23" s="93"/>
      <c r="D23" s="86"/>
      <c r="E23" s="84"/>
      <c r="F23" s="81"/>
      <c r="G23" s="85">
        <v>41.82</v>
      </c>
      <c r="H23" s="83" t="s">
        <v>125</v>
      </c>
      <c r="I23" s="93"/>
      <c r="J23" s="86"/>
      <c r="K23" s="84"/>
    </row>
    <row r="24" spans="1:11" ht="8.25" customHeight="1"/>
    <row r="25" spans="1:11" ht="19.5">
      <c r="A25" s="137" t="s">
        <v>200</v>
      </c>
      <c r="G25" s="87"/>
    </row>
    <row r="26" spans="1:11" ht="19.5">
      <c r="A26" s="138" t="s">
        <v>199</v>
      </c>
      <c r="G26" s="87"/>
    </row>
    <row r="27" spans="1:11" ht="8.25" customHeight="1">
      <c r="A27" s="138"/>
      <c r="G27" s="87"/>
    </row>
    <row r="28" spans="1:11" ht="18.75">
      <c r="A28" s="137" t="s">
        <v>201</v>
      </c>
    </row>
    <row r="29" spans="1:11" ht="18.75">
      <c r="A29" s="138" t="s">
        <v>202</v>
      </c>
    </row>
    <row r="30" spans="1:11" ht="18.75">
      <c r="A30" s="138" t="s">
        <v>203</v>
      </c>
    </row>
  </sheetData>
  <mergeCells count="12">
    <mergeCell ref="G5:G6"/>
    <mergeCell ref="H5:H6"/>
    <mergeCell ref="J5:J6"/>
    <mergeCell ref="K5:K6"/>
    <mergeCell ref="A1:K1"/>
    <mergeCell ref="A5:A6"/>
    <mergeCell ref="B5:B6"/>
    <mergeCell ref="D5:D6"/>
    <mergeCell ref="E5:E6"/>
    <mergeCell ref="A3:K3"/>
    <mergeCell ref="C5:C6"/>
    <mergeCell ref="I5:I6"/>
  </mergeCells>
  <pageMargins left="0.70866141732283472" right="0.51181102362204722" top="0.35433070866141736" bottom="0.15748031496062992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>
      <selection activeCell="A7" sqref="A5:K27"/>
    </sheetView>
  </sheetViews>
  <sheetFormatPr defaultRowHeight="15"/>
  <cols>
    <col min="1" max="1" width="6" customWidth="1"/>
    <col min="2" max="2" width="21.28515625" customWidth="1"/>
    <col min="3" max="3" width="14.5703125" style="1" customWidth="1"/>
    <col min="4" max="4" width="12.5703125" style="1" customWidth="1"/>
    <col min="5" max="5" width="11" style="1" customWidth="1"/>
    <col min="6" max="6" width="4.42578125" customWidth="1"/>
    <col min="7" max="7" width="6" customWidth="1"/>
    <col min="8" max="8" width="21.28515625" customWidth="1"/>
    <col min="9" max="9" width="14" style="1" customWidth="1"/>
    <col min="10" max="10" width="12.42578125" style="1" customWidth="1"/>
    <col min="11" max="11" width="11.42578125" style="1" customWidth="1"/>
    <col min="12" max="12" width="2.28515625" customWidth="1"/>
  </cols>
  <sheetData>
    <row r="1" spans="1:14" ht="26.25">
      <c r="A1" s="233" t="s">
        <v>138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4" ht="4.5" customHeight="1">
      <c r="A2" s="1"/>
      <c r="G2" s="1"/>
    </row>
    <row r="3" spans="1:14" ht="23.25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4" ht="7.5" customHeight="1" thickBot="1"/>
    <row r="5" spans="1:14" s="31" customFormat="1" ht="20.25" customHeight="1">
      <c r="A5" s="234" t="s">
        <v>18</v>
      </c>
      <c r="B5" s="227" t="s">
        <v>23</v>
      </c>
      <c r="C5" s="238" t="s">
        <v>0</v>
      </c>
      <c r="D5" s="236" t="s">
        <v>6</v>
      </c>
      <c r="E5" s="231" t="s">
        <v>126</v>
      </c>
      <c r="F5" s="256"/>
      <c r="G5" s="234" t="s">
        <v>18</v>
      </c>
      <c r="H5" s="227" t="s">
        <v>23</v>
      </c>
      <c r="I5" s="238" t="s">
        <v>0</v>
      </c>
      <c r="J5" s="236" t="s">
        <v>6</v>
      </c>
      <c r="K5" s="231" t="s">
        <v>126</v>
      </c>
    </row>
    <row r="6" spans="1:14" s="31" customFormat="1" ht="18.75" customHeight="1" thickBot="1">
      <c r="A6" s="249"/>
      <c r="B6" s="250"/>
      <c r="C6" s="253"/>
      <c r="D6" s="251"/>
      <c r="E6" s="252"/>
      <c r="F6" s="257"/>
      <c r="G6" s="249"/>
      <c r="H6" s="250"/>
      <c r="I6" s="253"/>
      <c r="J6" s="251"/>
      <c r="K6" s="252"/>
    </row>
    <row r="7" spans="1:14" s="2" customFormat="1" ht="21.95" customHeight="1">
      <c r="A7" s="254">
        <v>6</v>
      </c>
      <c r="B7" s="29" t="s">
        <v>62</v>
      </c>
      <c r="C7" s="39" t="s">
        <v>197</v>
      </c>
      <c r="D7" s="26">
        <v>41.71</v>
      </c>
      <c r="E7" s="258">
        <f>AVERAGE(D7:D9)</f>
        <v>41.75</v>
      </c>
      <c r="F7" s="257"/>
      <c r="G7" s="240">
        <v>4</v>
      </c>
      <c r="H7" s="28" t="s">
        <v>50</v>
      </c>
      <c r="I7" s="35" t="s">
        <v>129</v>
      </c>
      <c r="J7" s="35">
        <v>41.95</v>
      </c>
      <c r="K7" s="243">
        <f>AVERAGE(J7:J9)</f>
        <v>42.120000000000005</v>
      </c>
    </row>
    <row r="8" spans="1:14" s="2" customFormat="1" ht="21.95" customHeight="1">
      <c r="A8" s="255"/>
      <c r="B8" s="29" t="s">
        <v>82</v>
      </c>
      <c r="C8" s="39" t="s">
        <v>12</v>
      </c>
      <c r="D8" s="26">
        <v>41.72</v>
      </c>
      <c r="E8" s="259"/>
      <c r="F8" s="257"/>
      <c r="G8" s="241"/>
      <c r="H8" s="29" t="s">
        <v>141</v>
      </c>
      <c r="I8" s="39" t="s">
        <v>131</v>
      </c>
      <c r="J8" s="61">
        <v>42.1</v>
      </c>
      <c r="K8" s="244"/>
    </row>
    <row r="9" spans="1:14" s="2" customFormat="1" ht="21.95" customHeight="1" thickBot="1">
      <c r="A9" s="255"/>
      <c r="B9" s="73" t="s">
        <v>47</v>
      </c>
      <c r="C9" s="95" t="s">
        <v>197</v>
      </c>
      <c r="D9" s="106">
        <v>41.82</v>
      </c>
      <c r="E9" s="259"/>
      <c r="F9" s="257"/>
      <c r="G9" s="242"/>
      <c r="H9" s="30" t="s">
        <v>142</v>
      </c>
      <c r="I9" s="45" t="s">
        <v>131</v>
      </c>
      <c r="J9" s="110">
        <v>42.31</v>
      </c>
      <c r="K9" s="245"/>
    </row>
    <row r="10" spans="1:14" s="2" customFormat="1" ht="21.95" customHeight="1">
      <c r="A10" s="240">
        <v>5</v>
      </c>
      <c r="B10" s="28" t="s">
        <v>50</v>
      </c>
      <c r="C10" s="35" t="s">
        <v>129</v>
      </c>
      <c r="D10" s="35">
        <v>41.82</v>
      </c>
      <c r="E10" s="246">
        <f>AVERAGE(D10:D12)</f>
        <v>41.839999999999996</v>
      </c>
      <c r="F10" s="257"/>
      <c r="G10" s="240">
        <v>21</v>
      </c>
      <c r="H10" s="28" t="s">
        <v>67</v>
      </c>
      <c r="I10" s="35" t="s">
        <v>11</v>
      </c>
      <c r="J10" s="56">
        <v>42.08</v>
      </c>
      <c r="K10" s="243">
        <f>AVERAGE(J10:J12)</f>
        <v>42.169999999999995</v>
      </c>
    </row>
    <row r="11" spans="1:14" s="2" customFormat="1" ht="21.95" customHeight="1">
      <c r="A11" s="241"/>
      <c r="B11" s="29" t="s">
        <v>60</v>
      </c>
      <c r="C11" s="39" t="s">
        <v>129</v>
      </c>
      <c r="D11" s="41">
        <v>41.84</v>
      </c>
      <c r="E11" s="247"/>
      <c r="F11" s="257"/>
      <c r="G11" s="241"/>
      <c r="H11" s="29" t="s">
        <v>82</v>
      </c>
      <c r="I11" s="39" t="s">
        <v>12</v>
      </c>
      <c r="J11" s="39">
        <v>42.21</v>
      </c>
      <c r="K11" s="244"/>
    </row>
    <row r="12" spans="1:14" s="2" customFormat="1" ht="21.95" customHeight="1" thickBot="1">
      <c r="A12" s="242"/>
      <c r="B12" s="146" t="s">
        <v>72</v>
      </c>
      <c r="C12" s="45" t="s">
        <v>11</v>
      </c>
      <c r="D12" s="147">
        <v>41.86</v>
      </c>
      <c r="E12" s="248"/>
      <c r="F12" s="257"/>
      <c r="G12" s="242"/>
      <c r="H12" s="30" t="s">
        <v>122</v>
      </c>
      <c r="I12" s="45" t="s">
        <v>132</v>
      </c>
      <c r="J12" s="110">
        <v>42.22</v>
      </c>
      <c r="K12" s="245"/>
    </row>
    <row r="13" spans="1:14" s="2" customFormat="1" ht="21.95" customHeight="1">
      <c r="A13" s="255">
        <v>15</v>
      </c>
      <c r="B13" s="143" t="s">
        <v>50</v>
      </c>
      <c r="C13" s="145" t="s">
        <v>129</v>
      </c>
      <c r="D13" s="144">
        <v>41.67</v>
      </c>
      <c r="E13" s="260">
        <f>AVERAGE(D13:D15)</f>
        <v>41.913333333333334</v>
      </c>
      <c r="F13" s="257"/>
      <c r="G13" s="240">
        <v>10</v>
      </c>
      <c r="H13" s="28" t="s">
        <v>57</v>
      </c>
      <c r="I13" s="35" t="s">
        <v>197</v>
      </c>
      <c r="J13" s="56">
        <v>42.12</v>
      </c>
      <c r="K13" s="246">
        <f>AVERAGE(J13:J15)</f>
        <v>42.233333333333334</v>
      </c>
    </row>
    <row r="14" spans="1:14" s="2" customFormat="1" ht="21.95" customHeight="1">
      <c r="A14" s="255"/>
      <c r="B14" s="29" t="s">
        <v>145</v>
      </c>
      <c r="C14" s="39" t="s">
        <v>198</v>
      </c>
      <c r="D14" s="26">
        <v>42.03</v>
      </c>
      <c r="E14" s="260"/>
      <c r="F14" s="257"/>
      <c r="G14" s="241"/>
      <c r="H14" s="29" t="s">
        <v>104</v>
      </c>
      <c r="I14" s="39" t="s">
        <v>12</v>
      </c>
      <c r="J14" s="41">
        <v>42.16</v>
      </c>
      <c r="K14" s="247"/>
    </row>
    <row r="15" spans="1:14" s="2" customFormat="1" ht="21.95" customHeight="1" thickBot="1">
      <c r="A15" s="255"/>
      <c r="B15" s="73" t="s">
        <v>62</v>
      </c>
      <c r="C15" s="95" t="s">
        <v>197</v>
      </c>
      <c r="D15" s="95">
        <v>42.04</v>
      </c>
      <c r="E15" s="260"/>
      <c r="F15" s="257"/>
      <c r="G15" s="242"/>
      <c r="H15" s="30" t="s">
        <v>124</v>
      </c>
      <c r="I15" s="45" t="s">
        <v>130</v>
      </c>
      <c r="J15" s="62">
        <v>42.42</v>
      </c>
      <c r="K15" s="248"/>
    </row>
    <row r="16" spans="1:14" s="2" customFormat="1" ht="21.95" customHeight="1">
      <c r="A16" s="240">
        <v>3</v>
      </c>
      <c r="B16" s="28" t="s">
        <v>40</v>
      </c>
      <c r="C16" s="35" t="s">
        <v>30</v>
      </c>
      <c r="D16" s="56">
        <v>41.73</v>
      </c>
      <c r="E16" s="243">
        <f>AVERAGE(D16:D18)</f>
        <v>41.919999999999995</v>
      </c>
      <c r="F16" s="257"/>
      <c r="G16" s="240">
        <v>88</v>
      </c>
      <c r="H16" s="28" t="s">
        <v>55</v>
      </c>
      <c r="I16" s="35" t="s">
        <v>129</v>
      </c>
      <c r="J16" s="105">
        <v>42.09</v>
      </c>
      <c r="K16" s="246">
        <f>AVERAGE(J16:J18)</f>
        <v>42.393333333333338</v>
      </c>
      <c r="M16" s="90" t="s">
        <v>205</v>
      </c>
      <c r="N16"/>
    </row>
    <row r="17" spans="1:14" s="2" customFormat="1" ht="21.95" customHeight="1">
      <c r="A17" s="241"/>
      <c r="B17" s="29" t="s">
        <v>86</v>
      </c>
      <c r="C17" s="39" t="s">
        <v>12</v>
      </c>
      <c r="D17" s="57">
        <v>42.01</v>
      </c>
      <c r="E17" s="244"/>
      <c r="F17" s="257"/>
      <c r="G17" s="241"/>
      <c r="H17" s="29" t="s">
        <v>104</v>
      </c>
      <c r="I17" s="39" t="s">
        <v>12</v>
      </c>
      <c r="J17" s="39">
        <v>42.52</v>
      </c>
      <c r="K17" s="247"/>
      <c r="M17" s="91" t="s">
        <v>215</v>
      </c>
      <c r="N17"/>
    </row>
    <row r="18" spans="1:14" s="2" customFormat="1" ht="21.95" customHeight="1" thickBot="1">
      <c r="A18" s="242"/>
      <c r="B18" s="30" t="s">
        <v>57</v>
      </c>
      <c r="C18" s="45" t="s">
        <v>197</v>
      </c>
      <c r="D18" s="114">
        <v>42.02</v>
      </c>
      <c r="E18" s="245"/>
      <c r="F18" s="257"/>
      <c r="G18" s="242"/>
      <c r="H18" s="30" t="s">
        <v>111</v>
      </c>
      <c r="I18" s="45" t="s">
        <v>11</v>
      </c>
      <c r="J18" s="110">
        <v>42.57</v>
      </c>
      <c r="K18" s="248"/>
      <c r="M18" s="90"/>
      <c r="N18"/>
    </row>
    <row r="19" spans="1:14" s="2" customFormat="1" ht="21.95" customHeight="1">
      <c r="A19" s="254">
        <v>2</v>
      </c>
      <c r="B19" s="29" t="s">
        <v>82</v>
      </c>
      <c r="C19" s="39" t="s">
        <v>12</v>
      </c>
      <c r="D19" s="103">
        <v>41.9</v>
      </c>
      <c r="E19" s="261">
        <f>AVERAGE(D19:D21)</f>
        <v>41.983333333333334</v>
      </c>
      <c r="F19" s="257"/>
      <c r="G19" s="240">
        <v>7</v>
      </c>
      <c r="H19" s="143" t="s">
        <v>149</v>
      </c>
      <c r="I19" s="145" t="s">
        <v>130</v>
      </c>
      <c r="J19" s="144">
        <v>42.37</v>
      </c>
      <c r="K19" s="246">
        <f>AVERAGE(J19:J21)</f>
        <v>42.403333333333329</v>
      </c>
      <c r="M19" s="142" t="s">
        <v>204</v>
      </c>
      <c r="N19"/>
    </row>
    <row r="20" spans="1:14" s="2" customFormat="1" ht="21.95" customHeight="1">
      <c r="A20" s="255"/>
      <c r="B20" s="29" t="s">
        <v>67</v>
      </c>
      <c r="C20" s="39" t="s">
        <v>11</v>
      </c>
      <c r="D20" s="57">
        <v>41.96</v>
      </c>
      <c r="E20" s="260"/>
      <c r="F20" s="257"/>
      <c r="G20" s="241"/>
      <c r="H20" s="29" t="s">
        <v>145</v>
      </c>
      <c r="I20" s="39" t="s">
        <v>198</v>
      </c>
      <c r="J20" s="55">
        <v>42.42</v>
      </c>
      <c r="K20" s="247"/>
      <c r="M20" s="90" t="s">
        <v>212</v>
      </c>
      <c r="N20"/>
    </row>
    <row r="21" spans="1:14" s="2" customFormat="1" ht="21.95" customHeight="1" thickBot="1">
      <c r="A21" s="255"/>
      <c r="B21" s="73" t="s">
        <v>141</v>
      </c>
      <c r="C21" s="95" t="s">
        <v>131</v>
      </c>
      <c r="D21" s="141">
        <v>42.09</v>
      </c>
      <c r="E21" s="260"/>
      <c r="F21" s="257"/>
      <c r="G21" s="242"/>
      <c r="H21" s="73" t="s">
        <v>159</v>
      </c>
      <c r="I21" s="140" t="s">
        <v>195</v>
      </c>
      <c r="J21" s="148">
        <v>42.42</v>
      </c>
      <c r="K21" s="248"/>
      <c r="M21" s="90" t="s">
        <v>213</v>
      </c>
      <c r="N21"/>
    </row>
    <row r="22" spans="1:14" s="2" customFormat="1" ht="21.95" customHeight="1">
      <c r="A22" s="240">
        <v>1</v>
      </c>
      <c r="B22" s="28" t="s">
        <v>40</v>
      </c>
      <c r="C22" s="35" t="s">
        <v>128</v>
      </c>
      <c r="D22" s="139">
        <v>41.64</v>
      </c>
      <c r="E22" s="246">
        <f>AVERAGE(D22:D24)</f>
        <v>42</v>
      </c>
      <c r="F22" s="257"/>
      <c r="G22" s="240">
        <v>13</v>
      </c>
      <c r="H22" s="28" t="s">
        <v>55</v>
      </c>
      <c r="I22" s="35" t="s">
        <v>129</v>
      </c>
      <c r="J22" s="35">
        <v>42.41</v>
      </c>
      <c r="K22" s="246">
        <f>AVERAGE(J22:J24)</f>
        <v>42.506666666666661</v>
      </c>
      <c r="M22" s="90" t="s">
        <v>214</v>
      </c>
      <c r="N22"/>
    </row>
    <row r="23" spans="1:14" s="2" customFormat="1" ht="21.95" customHeight="1">
      <c r="A23" s="241"/>
      <c r="B23" s="29" t="s">
        <v>36</v>
      </c>
      <c r="C23" s="39" t="s">
        <v>128</v>
      </c>
      <c r="D23" s="57">
        <v>42.16</v>
      </c>
      <c r="E23" s="247"/>
      <c r="F23" s="257"/>
      <c r="G23" s="241"/>
      <c r="H23" s="29" t="s">
        <v>60</v>
      </c>
      <c r="I23" s="39" t="s">
        <v>129</v>
      </c>
      <c r="J23" s="39">
        <v>42.51</v>
      </c>
      <c r="K23" s="247"/>
      <c r="M23" s="90"/>
      <c r="N23"/>
    </row>
    <row r="24" spans="1:14" s="2" customFormat="1" ht="21.95" customHeight="1" thickBot="1">
      <c r="A24" s="242"/>
      <c r="B24" s="29" t="s">
        <v>36</v>
      </c>
      <c r="C24" s="45" t="s">
        <v>128</v>
      </c>
      <c r="D24" s="61">
        <v>42.2</v>
      </c>
      <c r="E24" s="248"/>
      <c r="F24" s="257"/>
      <c r="G24" s="242"/>
      <c r="H24" s="30" t="s">
        <v>57</v>
      </c>
      <c r="I24" s="45" t="s">
        <v>197</v>
      </c>
      <c r="J24" s="62">
        <v>42.6</v>
      </c>
      <c r="K24" s="248"/>
      <c r="M24" s="90" t="s">
        <v>208</v>
      </c>
      <c r="N24"/>
    </row>
    <row r="25" spans="1:14" s="2" customFormat="1" ht="21.95" customHeight="1">
      <c r="A25" s="240">
        <v>14</v>
      </c>
      <c r="B25" s="28" t="s">
        <v>62</v>
      </c>
      <c r="C25" s="35" t="s">
        <v>197</v>
      </c>
      <c r="D25" s="35">
        <v>41.98</v>
      </c>
      <c r="E25" s="246">
        <f>AVERAGE(D25:D27)</f>
        <v>42.11333333333333</v>
      </c>
      <c r="F25" s="257"/>
      <c r="G25" s="240">
        <v>9</v>
      </c>
      <c r="H25" s="28" t="s">
        <v>159</v>
      </c>
      <c r="I25" s="35" t="s">
        <v>195</v>
      </c>
      <c r="J25" s="111">
        <v>42.37</v>
      </c>
      <c r="K25" s="246">
        <f>AVERAGE(J25:J27)</f>
        <v>42.546666666666667</v>
      </c>
      <c r="M25" s="90" t="s">
        <v>207</v>
      </c>
      <c r="N25"/>
    </row>
    <row r="26" spans="1:14" s="2" customFormat="1" ht="21.95" customHeight="1">
      <c r="A26" s="241"/>
      <c r="B26" s="29" t="s">
        <v>40</v>
      </c>
      <c r="C26" s="39" t="s">
        <v>128</v>
      </c>
      <c r="D26" s="61">
        <v>42</v>
      </c>
      <c r="E26" s="247"/>
      <c r="F26" s="257"/>
      <c r="G26" s="241"/>
      <c r="H26" s="29" t="s">
        <v>70</v>
      </c>
      <c r="I26" s="39" t="s">
        <v>132</v>
      </c>
      <c r="J26" s="57">
        <v>42.63</v>
      </c>
      <c r="K26" s="247"/>
      <c r="M26" s="90" t="s">
        <v>206</v>
      </c>
      <c r="N26"/>
    </row>
    <row r="27" spans="1:14" s="2" customFormat="1" ht="21.95" customHeight="1" thickBot="1">
      <c r="A27" s="242"/>
      <c r="B27" s="30" t="s">
        <v>60</v>
      </c>
      <c r="C27" s="45" t="s">
        <v>129</v>
      </c>
      <c r="D27" s="45">
        <v>42.36</v>
      </c>
      <c r="E27" s="248"/>
      <c r="F27" s="257"/>
      <c r="G27" s="242"/>
      <c r="H27" s="30" t="s">
        <v>148</v>
      </c>
      <c r="I27" s="45" t="s">
        <v>198</v>
      </c>
      <c r="J27" s="110">
        <v>42.64</v>
      </c>
      <c r="K27" s="248"/>
      <c r="M27" s="138" t="s">
        <v>211</v>
      </c>
      <c r="N27"/>
    </row>
    <row r="28" spans="1:14" s="2" customFormat="1" ht="9" customHeight="1">
      <c r="A28"/>
      <c r="B28"/>
      <c r="C28" s="1"/>
      <c r="D28" s="1"/>
      <c r="E28" s="1"/>
      <c r="F28" s="94"/>
      <c r="G28"/>
      <c r="H28"/>
      <c r="I28" s="1"/>
      <c r="J28" s="1"/>
      <c r="K28" s="1"/>
    </row>
    <row r="30" spans="1:14" ht="17.25" customHeight="1"/>
    <row r="31" spans="1:14" ht="9" customHeight="1"/>
    <row r="36" ht="10.5" customHeight="1"/>
    <row r="37" ht="16.5" customHeight="1"/>
  </sheetData>
  <mergeCells count="41">
    <mergeCell ref="G7:G9"/>
    <mergeCell ref="K7:K9"/>
    <mergeCell ref="A22:A24"/>
    <mergeCell ref="E22:E24"/>
    <mergeCell ref="A25:A27"/>
    <mergeCell ref="A7:A9"/>
    <mergeCell ref="A13:A15"/>
    <mergeCell ref="F5:F27"/>
    <mergeCell ref="G16:G18"/>
    <mergeCell ref="E7:E9"/>
    <mergeCell ref="E13:E15"/>
    <mergeCell ref="E10:E12"/>
    <mergeCell ref="E19:E21"/>
    <mergeCell ref="C5:C6"/>
    <mergeCell ref="A10:A12"/>
    <mergeCell ref="A19:A21"/>
    <mergeCell ref="A5:A6"/>
    <mergeCell ref="B5:B6"/>
    <mergeCell ref="D5:D6"/>
    <mergeCell ref="E5:E6"/>
    <mergeCell ref="A1:K1"/>
    <mergeCell ref="A3:K3"/>
    <mergeCell ref="G5:G6"/>
    <mergeCell ref="H5:H6"/>
    <mergeCell ref="J5:J6"/>
    <mergeCell ref="K5:K6"/>
    <mergeCell ref="I5:I6"/>
    <mergeCell ref="E25:E27"/>
    <mergeCell ref="K13:K15"/>
    <mergeCell ref="K16:K18"/>
    <mergeCell ref="K19:K21"/>
    <mergeCell ref="G22:G24"/>
    <mergeCell ref="K22:K24"/>
    <mergeCell ref="G25:G27"/>
    <mergeCell ref="K25:K27"/>
    <mergeCell ref="G13:G15"/>
    <mergeCell ref="A16:A18"/>
    <mergeCell ref="E16:E18"/>
    <mergeCell ref="G19:G21"/>
    <mergeCell ref="K10:K12"/>
    <mergeCell ref="G10:G12"/>
  </mergeCells>
  <pageMargins left="0.70866141732283472" right="0.51181102362204722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>
      <selection activeCell="A40" sqref="A40"/>
    </sheetView>
  </sheetViews>
  <sheetFormatPr defaultRowHeight="15.75"/>
  <cols>
    <col min="1" max="2" width="9.140625" style="149"/>
    <col min="3" max="3" width="4.42578125" customWidth="1"/>
    <col min="6" max="6" width="9" style="1" customWidth="1"/>
  </cols>
  <sheetData>
    <row r="1" spans="1:18" ht="18.75">
      <c r="A1" s="265" t="s">
        <v>220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7.5" customHeight="1" thickBot="1"/>
    <row r="3" spans="1:18">
      <c r="A3" s="266" t="s">
        <v>219</v>
      </c>
      <c r="B3" s="268"/>
      <c r="D3" s="266" t="s">
        <v>128</v>
      </c>
      <c r="E3" s="267"/>
      <c r="F3" s="268"/>
      <c r="G3" s="266" t="s">
        <v>12</v>
      </c>
      <c r="H3" s="267"/>
      <c r="I3" s="268"/>
      <c r="J3" s="269" t="s">
        <v>129</v>
      </c>
      <c r="K3" s="267"/>
      <c r="L3" s="268"/>
      <c r="M3" s="269" t="s">
        <v>197</v>
      </c>
      <c r="N3" s="267"/>
      <c r="O3" s="268"/>
      <c r="P3" s="269" t="s">
        <v>11</v>
      </c>
      <c r="Q3" s="267"/>
      <c r="R3" s="268"/>
    </row>
    <row r="4" spans="1:18" s="2" customFormat="1" ht="15" customHeight="1" thickBot="1">
      <c r="A4" s="163" t="s">
        <v>18</v>
      </c>
      <c r="B4" s="164" t="s">
        <v>3</v>
      </c>
      <c r="D4" s="170" t="s">
        <v>217</v>
      </c>
      <c r="E4" s="183" t="s">
        <v>218</v>
      </c>
      <c r="F4" s="184" t="s">
        <v>216</v>
      </c>
      <c r="G4" s="170" t="s">
        <v>217</v>
      </c>
      <c r="H4" s="183" t="s">
        <v>218</v>
      </c>
      <c r="I4" s="184" t="s">
        <v>216</v>
      </c>
      <c r="J4" s="185" t="s">
        <v>217</v>
      </c>
      <c r="K4" s="183" t="s">
        <v>218</v>
      </c>
      <c r="L4" s="184" t="s">
        <v>216</v>
      </c>
      <c r="M4" s="185" t="s">
        <v>217</v>
      </c>
      <c r="N4" s="183" t="s">
        <v>218</v>
      </c>
      <c r="O4" s="184" t="s">
        <v>216</v>
      </c>
      <c r="P4" s="185" t="s">
        <v>217</v>
      </c>
      <c r="Q4" s="183" t="s">
        <v>218</v>
      </c>
      <c r="R4" s="184" t="s">
        <v>216</v>
      </c>
    </row>
    <row r="5" spans="1:18" ht="15" customHeight="1">
      <c r="A5" s="165">
        <v>1</v>
      </c>
      <c r="B5" s="166">
        <v>42</v>
      </c>
      <c r="D5" s="157">
        <v>3</v>
      </c>
      <c r="E5" s="158">
        <v>69</v>
      </c>
      <c r="F5" s="159">
        <f>(VLOOKUP(D5,$A$5:$B$18,2)-41.75)*E5</f>
        <v>11.729999999999627</v>
      </c>
      <c r="G5" s="157">
        <v>21</v>
      </c>
      <c r="H5" s="158">
        <v>29</v>
      </c>
      <c r="I5" s="159">
        <f>(VLOOKUP(G5,$A$5:$B$18,2)-41.75)*H5</f>
        <v>12.179999999999843</v>
      </c>
      <c r="J5" s="172">
        <v>15</v>
      </c>
      <c r="K5" s="150">
        <v>67</v>
      </c>
      <c r="L5" s="173">
        <f>(VLOOKUP(J5,$A$5:$B$18,2)-41.75)*K5</f>
        <v>10.943333333333378</v>
      </c>
      <c r="M5" s="172">
        <v>13</v>
      </c>
      <c r="N5" s="150">
        <v>27</v>
      </c>
      <c r="O5" s="173">
        <f>(VLOOKUP(M5,$A$5:$B$18,2)-41.75)*N5</f>
        <v>20.429999999999836</v>
      </c>
      <c r="P5" s="172">
        <v>88</v>
      </c>
      <c r="Q5" s="150">
        <v>19</v>
      </c>
      <c r="R5" s="173">
        <f>(VLOOKUP(P5,$A$5:$B$18,2)-41.75)*Q5</f>
        <v>12.223333333333422</v>
      </c>
    </row>
    <row r="6" spans="1:18" ht="15" customHeight="1">
      <c r="A6" s="167">
        <v>2</v>
      </c>
      <c r="B6" s="168">
        <v>41.983333333333334</v>
      </c>
      <c r="D6" s="153">
        <v>7</v>
      </c>
      <c r="E6" s="151">
        <v>22</v>
      </c>
      <c r="F6" s="154">
        <f t="shared" ref="F6:F16" si="0">(VLOOKUP(D6,$A$5:$B$18,2)-41.75)*E6</f>
        <v>14.373333333333235</v>
      </c>
      <c r="G6" s="153">
        <v>10</v>
      </c>
      <c r="H6" s="151">
        <v>62</v>
      </c>
      <c r="I6" s="188">
        <f t="shared" ref="I6:I16" si="1">(VLOOKUP(G6,$A$5:$B$18,2)-41.75)*H6</f>
        <v>29.966666666666725</v>
      </c>
      <c r="J6" s="153">
        <v>1</v>
      </c>
      <c r="K6" s="151">
        <v>32</v>
      </c>
      <c r="L6" s="154">
        <f t="shared" ref="L6:L16" si="2">(VLOOKUP(J6,$A$5:$B$18,2)-41.75)*K6</f>
        <v>8</v>
      </c>
      <c r="M6" s="153">
        <v>14</v>
      </c>
      <c r="N6" s="151">
        <v>72</v>
      </c>
      <c r="O6" s="154">
        <f t="shared" ref="O6:O16" si="3">(VLOOKUP(M6,$A$5:$B$18,2)-41.75)*N6</f>
        <v>26.159999999999741</v>
      </c>
      <c r="P6" s="153">
        <v>2</v>
      </c>
      <c r="Q6" s="151">
        <v>79</v>
      </c>
      <c r="R6" s="154">
        <f t="shared" ref="R6:R16" si="4">(VLOOKUP(P6,$A$5:$B$18,2)-41.75)*Q6</f>
        <v>18.433333333333408</v>
      </c>
    </row>
    <row r="7" spans="1:18" ht="15" customHeight="1">
      <c r="A7" s="167">
        <v>3</v>
      </c>
      <c r="B7" s="169">
        <v>41.919999999999995</v>
      </c>
      <c r="D7" s="153">
        <v>9</v>
      </c>
      <c r="E7" s="151">
        <v>28</v>
      </c>
      <c r="F7" s="154">
        <f t="shared" si="0"/>
        <v>22.306666666666672</v>
      </c>
      <c r="G7" s="153">
        <v>5</v>
      </c>
      <c r="H7" s="151">
        <v>28</v>
      </c>
      <c r="I7" s="154">
        <f t="shared" si="1"/>
        <v>2.5199999999998965</v>
      </c>
      <c r="J7" s="153">
        <v>13</v>
      </c>
      <c r="K7" s="151">
        <v>68</v>
      </c>
      <c r="L7" s="188">
        <f t="shared" si="2"/>
        <v>51.453333333332921</v>
      </c>
      <c r="M7" s="153">
        <v>7</v>
      </c>
      <c r="N7" s="151">
        <v>65</v>
      </c>
      <c r="O7" s="188">
        <f t="shared" si="3"/>
        <v>42.466666666666377</v>
      </c>
      <c r="P7" s="153">
        <v>88</v>
      </c>
      <c r="Q7" s="151">
        <v>20</v>
      </c>
      <c r="R7" s="154">
        <f t="shared" si="4"/>
        <v>12.86666666666676</v>
      </c>
    </row>
    <row r="8" spans="1:18" ht="15" customHeight="1">
      <c r="A8" s="167">
        <v>4</v>
      </c>
      <c r="B8" s="169">
        <v>42.120000000000005</v>
      </c>
      <c r="D8" s="153">
        <v>6</v>
      </c>
      <c r="E8" s="151">
        <v>46</v>
      </c>
      <c r="F8" s="154">
        <f t="shared" si="0"/>
        <v>0</v>
      </c>
      <c r="G8" s="153">
        <v>4</v>
      </c>
      <c r="H8" s="151">
        <v>50</v>
      </c>
      <c r="I8" s="154">
        <f t="shared" si="1"/>
        <v>18.500000000000227</v>
      </c>
      <c r="J8" s="153">
        <v>14</v>
      </c>
      <c r="K8" s="151">
        <v>22</v>
      </c>
      <c r="L8" s="154">
        <f t="shared" si="2"/>
        <v>7.9933333333332541</v>
      </c>
      <c r="M8" s="153">
        <v>3</v>
      </c>
      <c r="N8" s="151">
        <v>62</v>
      </c>
      <c r="O8" s="154">
        <f t="shared" si="3"/>
        <v>10.539999999999665</v>
      </c>
      <c r="P8" s="153">
        <v>14</v>
      </c>
      <c r="Q8" s="151">
        <v>44</v>
      </c>
      <c r="R8" s="154">
        <f t="shared" si="4"/>
        <v>15.986666666666508</v>
      </c>
    </row>
    <row r="9" spans="1:18" ht="15" customHeight="1">
      <c r="A9" s="167">
        <v>5</v>
      </c>
      <c r="B9" s="168">
        <v>41.839999999999996</v>
      </c>
      <c r="D9" s="153">
        <v>10</v>
      </c>
      <c r="E9" s="151">
        <v>41</v>
      </c>
      <c r="F9" s="154">
        <f t="shared" si="0"/>
        <v>19.816666666666706</v>
      </c>
      <c r="G9" s="153">
        <v>2</v>
      </c>
      <c r="H9" s="151">
        <v>60</v>
      </c>
      <c r="I9" s="154">
        <f t="shared" si="1"/>
        <v>14.000000000000057</v>
      </c>
      <c r="J9" s="153">
        <v>4</v>
      </c>
      <c r="K9" s="151">
        <v>18</v>
      </c>
      <c r="L9" s="154">
        <f t="shared" si="2"/>
        <v>6.6600000000000819</v>
      </c>
      <c r="M9" s="153">
        <v>4</v>
      </c>
      <c r="N9" s="151">
        <v>27</v>
      </c>
      <c r="O9" s="154">
        <f t="shared" si="3"/>
        <v>9.9900000000001228</v>
      </c>
      <c r="P9" s="153">
        <v>5</v>
      </c>
      <c r="Q9" s="151">
        <v>24</v>
      </c>
      <c r="R9" s="154">
        <f t="shared" si="4"/>
        <v>2.1599999999999113</v>
      </c>
    </row>
    <row r="10" spans="1:18" ht="15" customHeight="1">
      <c r="A10" s="167">
        <v>6</v>
      </c>
      <c r="B10" s="169">
        <v>41.75</v>
      </c>
      <c r="D10" s="153">
        <v>1</v>
      </c>
      <c r="E10" s="151">
        <v>80</v>
      </c>
      <c r="F10" s="154">
        <f t="shared" si="0"/>
        <v>20</v>
      </c>
      <c r="G10" s="153">
        <v>15</v>
      </c>
      <c r="H10" s="151">
        <v>22</v>
      </c>
      <c r="I10" s="154">
        <f t="shared" si="1"/>
        <v>3.5933333333333479</v>
      </c>
      <c r="J10" s="153">
        <v>5</v>
      </c>
      <c r="K10" s="151">
        <v>44</v>
      </c>
      <c r="L10" s="154">
        <f t="shared" si="2"/>
        <v>3.9599999999998374</v>
      </c>
      <c r="M10" s="153">
        <v>5</v>
      </c>
      <c r="N10" s="151">
        <v>35</v>
      </c>
      <c r="O10" s="154">
        <f t="shared" si="3"/>
        <v>3.1499999999998707</v>
      </c>
      <c r="P10" s="153">
        <v>21</v>
      </c>
      <c r="Q10" s="151">
        <v>40</v>
      </c>
      <c r="R10" s="154">
        <f t="shared" si="4"/>
        <v>16.799999999999784</v>
      </c>
    </row>
    <row r="11" spans="1:18" ht="15" customHeight="1">
      <c r="A11" s="167">
        <v>7</v>
      </c>
      <c r="B11" s="168">
        <v>42.403333333333329</v>
      </c>
      <c r="D11" s="153">
        <v>13</v>
      </c>
      <c r="E11" s="151">
        <v>48</v>
      </c>
      <c r="F11" s="188">
        <f t="shared" si="0"/>
        <v>36.319999999999709</v>
      </c>
      <c r="G11" s="153">
        <v>6</v>
      </c>
      <c r="H11" s="151">
        <v>33</v>
      </c>
      <c r="I11" s="154">
        <f t="shared" si="1"/>
        <v>0</v>
      </c>
      <c r="J11" s="153">
        <v>7</v>
      </c>
      <c r="K11" s="151">
        <v>34</v>
      </c>
      <c r="L11" s="154">
        <f t="shared" si="2"/>
        <v>22.213333333333182</v>
      </c>
      <c r="M11" s="153">
        <v>6</v>
      </c>
      <c r="N11" s="151">
        <v>43</v>
      </c>
      <c r="O11" s="154">
        <f t="shared" si="3"/>
        <v>0</v>
      </c>
      <c r="P11" s="153">
        <v>13</v>
      </c>
      <c r="Q11" s="151">
        <v>23</v>
      </c>
      <c r="R11" s="154">
        <f t="shared" si="4"/>
        <v>17.403333333333194</v>
      </c>
    </row>
    <row r="12" spans="1:18">
      <c r="A12" s="167">
        <v>9</v>
      </c>
      <c r="B12" s="168">
        <v>42.546666666666667</v>
      </c>
      <c r="D12" s="153">
        <v>14</v>
      </c>
      <c r="E12" s="151">
        <v>40</v>
      </c>
      <c r="F12" s="154">
        <f t="shared" si="0"/>
        <v>14.533333333333189</v>
      </c>
      <c r="G12" s="153">
        <v>3</v>
      </c>
      <c r="H12" s="151">
        <v>72</v>
      </c>
      <c r="I12" s="154">
        <f t="shared" si="1"/>
        <v>12.239999999999611</v>
      </c>
      <c r="J12" s="153">
        <v>88</v>
      </c>
      <c r="K12" s="151">
        <v>44</v>
      </c>
      <c r="L12" s="154">
        <f t="shared" si="2"/>
        <v>28.306666666666871</v>
      </c>
      <c r="M12" s="153">
        <v>15</v>
      </c>
      <c r="N12" s="151">
        <v>47</v>
      </c>
      <c r="O12" s="154">
        <f t="shared" si="3"/>
        <v>7.6766666666666978</v>
      </c>
      <c r="P12" s="153">
        <v>14</v>
      </c>
      <c r="Q12" s="151">
        <v>78</v>
      </c>
      <c r="R12" s="188">
        <f t="shared" si="4"/>
        <v>28.339999999999719</v>
      </c>
    </row>
    <row r="13" spans="1:18">
      <c r="A13" s="167">
        <v>10</v>
      </c>
      <c r="B13" s="168">
        <v>42.233333333333334</v>
      </c>
      <c r="D13" s="153">
        <v>1</v>
      </c>
      <c r="E13" s="151">
        <v>46</v>
      </c>
      <c r="F13" s="154">
        <f t="shared" si="0"/>
        <v>11.5</v>
      </c>
      <c r="G13" s="153">
        <v>6</v>
      </c>
      <c r="H13" s="151">
        <v>62</v>
      </c>
      <c r="I13" s="154">
        <f t="shared" si="1"/>
        <v>0</v>
      </c>
      <c r="J13" s="153">
        <v>2</v>
      </c>
      <c r="K13" s="151">
        <v>42</v>
      </c>
      <c r="L13" s="154">
        <f t="shared" si="2"/>
        <v>9.8000000000000398</v>
      </c>
      <c r="M13" s="153">
        <v>10</v>
      </c>
      <c r="N13" s="151">
        <v>26</v>
      </c>
      <c r="O13" s="154">
        <f t="shared" si="3"/>
        <v>12.566666666666691</v>
      </c>
      <c r="P13" s="153">
        <v>5</v>
      </c>
      <c r="Q13" s="151">
        <v>80</v>
      </c>
      <c r="R13" s="154">
        <f t="shared" si="4"/>
        <v>7.1999999999997044</v>
      </c>
    </row>
    <row r="14" spans="1:18">
      <c r="A14" s="167">
        <v>13</v>
      </c>
      <c r="B14" s="168">
        <v>42.506666666666661</v>
      </c>
      <c r="D14" s="153">
        <v>5</v>
      </c>
      <c r="E14" s="151">
        <v>21</v>
      </c>
      <c r="F14" s="154">
        <f t="shared" si="0"/>
        <v>1.8899999999999224</v>
      </c>
      <c r="G14" s="153">
        <v>88</v>
      </c>
      <c r="H14" s="151">
        <v>20</v>
      </c>
      <c r="I14" s="154">
        <f t="shared" si="1"/>
        <v>12.86666666666676</v>
      </c>
      <c r="J14" s="153">
        <v>13</v>
      </c>
      <c r="K14" s="151">
        <v>31</v>
      </c>
      <c r="L14" s="154">
        <f t="shared" si="2"/>
        <v>23.456666666666479</v>
      </c>
      <c r="M14" s="153">
        <v>15</v>
      </c>
      <c r="N14" s="151">
        <v>20</v>
      </c>
      <c r="O14" s="154">
        <f t="shared" si="3"/>
        <v>3.2666666666666799</v>
      </c>
      <c r="P14" s="153">
        <v>13</v>
      </c>
      <c r="Q14" s="151">
        <v>23</v>
      </c>
      <c r="R14" s="154">
        <f t="shared" si="4"/>
        <v>17.403333333333194</v>
      </c>
    </row>
    <row r="15" spans="1:18">
      <c r="A15" s="167">
        <v>14</v>
      </c>
      <c r="B15" s="168">
        <v>42.11333333333333</v>
      </c>
      <c r="D15" s="153">
        <v>14</v>
      </c>
      <c r="E15" s="151">
        <v>20</v>
      </c>
      <c r="F15" s="154">
        <f t="shared" si="0"/>
        <v>7.2666666666665947</v>
      </c>
      <c r="G15" s="153">
        <v>7</v>
      </c>
      <c r="H15" s="151">
        <v>29</v>
      </c>
      <c r="I15" s="154">
        <f t="shared" si="1"/>
        <v>18.946666666666538</v>
      </c>
      <c r="J15" s="153">
        <v>4</v>
      </c>
      <c r="K15" s="151">
        <v>56</v>
      </c>
      <c r="L15" s="154">
        <f t="shared" si="2"/>
        <v>20.720000000000255</v>
      </c>
      <c r="M15" s="153">
        <v>6</v>
      </c>
      <c r="N15" s="151">
        <v>33</v>
      </c>
      <c r="O15" s="154">
        <f t="shared" si="3"/>
        <v>0</v>
      </c>
      <c r="P15" s="153">
        <v>15</v>
      </c>
      <c r="Q15" s="151">
        <v>25</v>
      </c>
      <c r="R15" s="154">
        <f t="shared" si="4"/>
        <v>4.0833333333333499</v>
      </c>
    </row>
    <row r="16" spans="1:18" ht="16.5" thickBot="1">
      <c r="A16" s="167">
        <v>15</v>
      </c>
      <c r="B16" s="168">
        <v>41.913333333333334</v>
      </c>
      <c r="D16" s="174">
        <v>1</v>
      </c>
      <c r="E16" s="175">
        <v>23</v>
      </c>
      <c r="F16" s="176">
        <f t="shared" si="0"/>
        <v>5.75</v>
      </c>
      <c r="G16" s="155">
        <v>3</v>
      </c>
      <c r="H16" s="152">
        <v>17</v>
      </c>
      <c r="I16" s="156">
        <f t="shared" si="1"/>
        <v>2.8899999999999082</v>
      </c>
      <c r="J16" s="155">
        <v>5</v>
      </c>
      <c r="K16" s="152">
        <v>26</v>
      </c>
      <c r="L16" s="156">
        <f t="shared" si="2"/>
        <v>2.3399999999999039</v>
      </c>
      <c r="M16" s="155">
        <v>2</v>
      </c>
      <c r="N16" s="152">
        <v>26</v>
      </c>
      <c r="O16" s="156">
        <f t="shared" si="3"/>
        <v>6.0666666666666913</v>
      </c>
      <c r="P16" s="155">
        <v>88</v>
      </c>
      <c r="Q16" s="152">
        <v>28</v>
      </c>
      <c r="R16" s="156">
        <f t="shared" si="4"/>
        <v>18.013333333333463</v>
      </c>
    </row>
    <row r="17" spans="1:18" ht="16.5" thickBot="1">
      <c r="A17" s="167">
        <v>21</v>
      </c>
      <c r="B17" s="169">
        <v>42.169999999999995</v>
      </c>
      <c r="D17" s="178" t="s">
        <v>2</v>
      </c>
      <c r="E17" s="179">
        <v>5</v>
      </c>
      <c r="F17" s="177">
        <f>SUM(F5:F16)</f>
        <v>165.48666666666566</v>
      </c>
      <c r="G17" s="178" t="s">
        <v>2</v>
      </c>
      <c r="H17" s="186">
        <v>1</v>
      </c>
      <c r="I17" s="187">
        <f>SUM(I5:I16)</f>
        <v>127.70333333333289</v>
      </c>
      <c r="J17" s="178" t="s">
        <v>2</v>
      </c>
      <c r="K17" s="179">
        <v>7</v>
      </c>
      <c r="L17" s="177">
        <f>SUM(L5:L16)</f>
        <v>195.84666666666618</v>
      </c>
      <c r="M17" s="178" t="s">
        <v>2</v>
      </c>
      <c r="N17" s="186">
        <v>3</v>
      </c>
      <c r="O17" s="187">
        <f>SUM(O5:O16)</f>
        <v>142.31333333333239</v>
      </c>
      <c r="P17" s="178" t="s">
        <v>2</v>
      </c>
      <c r="Q17" s="179">
        <v>6</v>
      </c>
      <c r="R17" s="177">
        <f>SUM(R5:R16)</f>
        <v>170.91333333333242</v>
      </c>
    </row>
    <row r="18" spans="1:18" ht="16.5" thickBot="1">
      <c r="A18" s="170">
        <v>88</v>
      </c>
      <c r="B18" s="171">
        <v>42.393333333333338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>
      <c r="D19" s="262" t="s">
        <v>131</v>
      </c>
      <c r="E19" s="263"/>
      <c r="F19" s="264"/>
      <c r="G19" s="262" t="s">
        <v>132</v>
      </c>
      <c r="H19" s="263"/>
      <c r="I19" s="264"/>
      <c r="J19" s="262" t="s">
        <v>135</v>
      </c>
      <c r="K19" s="263"/>
      <c r="L19" s="264"/>
      <c r="M19" s="262" t="s">
        <v>115</v>
      </c>
      <c r="N19" s="263"/>
      <c r="O19" s="264"/>
      <c r="P19" s="262" t="s">
        <v>195</v>
      </c>
      <c r="Q19" s="263"/>
      <c r="R19" s="264"/>
    </row>
    <row r="20" spans="1:18" ht="16.5" thickBot="1">
      <c r="D20" s="160" t="s">
        <v>217</v>
      </c>
      <c r="E20" s="161" t="s">
        <v>218</v>
      </c>
      <c r="F20" s="162" t="s">
        <v>216</v>
      </c>
      <c r="G20" s="160" t="s">
        <v>217</v>
      </c>
      <c r="H20" s="161" t="s">
        <v>218</v>
      </c>
      <c r="I20" s="162" t="s">
        <v>216</v>
      </c>
      <c r="J20" s="160" t="s">
        <v>217</v>
      </c>
      <c r="K20" s="161" t="s">
        <v>218</v>
      </c>
      <c r="L20" s="162" t="s">
        <v>216</v>
      </c>
      <c r="M20" s="160" t="s">
        <v>217</v>
      </c>
      <c r="N20" s="161" t="s">
        <v>218</v>
      </c>
      <c r="O20" s="162" t="s">
        <v>216</v>
      </c>
      <c r="P20" s="160" t="s">
        <v>217</v>
      </c>
      <c r="Q20" s="161" t="s">
        <v>218</v>
      </c>
      <c r="R20" s="162" t="s">
        <v>216</v>
      </c>
    </row>
    <row r="21" spans="1:18">
      <c r="D21" s="157">
        <v>5</v>
      </c>
      <c r="E21" s="158">
        <v>69</v>
      </c>
      <c r="F21" s="159">
        <f>(VLOOKUP(D21,$A$5:$B$18,2)-41.75)*E21</f>
        <v>6.2099999999997451</v>
      </c>
      <c r="G21" s="157">
        <v>6</v>
      </c>
      <c r="H21" s="158">
        <v>65</v>
      </c>
      <c r="I21" s="159">
        <f>(VLOOKUP(G21,$A$5:$B$18,2)-41.75)*H21</f>
        <v>0</v>
      </c>
      <c r="J21" s="157">
        <v>4</v>
      </c>
      <c r="K21" s="158">
        <v>67</v>
      </c>
      <c r="L21" s="159">
        <f>(VLOOKUP(J21,$A$5:$B$18,2)-41.75)*K21</f>
        <v>24.790000000000305</v>
      </c>
      <c r="M21" s="157">
        <v>1</v>
      </c>
      <c r="N21" s="158">
        <v>26</v>
      </c>
      <c r="O21" s="159">
        <f t="shared" ref="O21:O31" si="5">(VLOOKUP(M21,$A$5:$B$18,2)-41.75)*N21</f>
        <v>6.5</v>
      </c>
      <c r="P21" s="157">
        <v>7</v>
      </c>
      <c r="Q21" s="158">
        <v>64</v>
      </c>
      <c r="R21" s="189">
        <f>(VLOOKUP(P21,$A$5:$B$18,2)-41.75)*Q21</f>
        <v>41.813333333333048</v>
      </c>
    </row>
    <row r="22" spans="1:18">
      <c r="D22" s="153">
        <v>6</v>
      </c>
      <c r="E22" s="151">
        <v>30</v>
      </c>
      <c r="F22" s="154">
        <f t="shared" ref="F22:F32" si="6">(VLOOKUP(D22,$A$5:$B$18,2)-41.75)*E22</f>
        <v>0</v>
      </c>
      <c r="G22" s="153">
        <v>13</v>
      </c>
      <c r="H22" s="151">
        <v>20</v>
      </c>
      <c r="I22" s="154">
        <f t="shared" ref="I22:I32" si="7">(VLOOKUP(G22,$A$5:$B$18,2)-41.75)*H22</f>
        <v>15.133333333333212</v>
      </c>
      <c r="J22" s="153">
        <v>21</v>
      </c>
      <c r="K22" s="151">
        <v>34</v>
      </c>
      <c r="L22" s="154">
        <f t="shared" ref="L22:L32" si="8">(VLOOKUP(J22,$A$5:$B$18,2)-41.75)*K22</f>
        <v>14.279999999999816</v>
      </c>
      <c r="M22" s="153">
        <v>9</v>
      </c>
      <c r="N22" s="151">
        <v>39</v>
      </c>
      <c r="O22" s="154">
        <f t="shared" si="5"/>
        <v>31.070000000000007</v>
      </c>
      <c r="P22" s="153">
        <v>88</v>
      </c>
      <c r="Q22" s="151">
        <v>20</v>
      </c>
      <c r="R22" s="154">
        <f t="shared" ref="R22:R32" si="9">(VLOOKUP(P22,$A$5:$B$18,2)-41.75)*Q22</f>
        <v>12.86666666666676</v>
      </c>
    </row>
    <row r="23" spans="1:18">
      <c r="D23" s="153">
        <v>10</v>
      </c>
      <c r="E23" s="151">
        <v>64</v>
      </c>
      <c r="F23" s="188">
        <f t="shared" si="6"/>
        <v>30.933333333333394</v>
      </c>
      <c r="G23" s="153">
        <v>3</v>
      </c>
      <c r="H23" s="151">
        <v>76</v>
      </c>
      <c r="I23" s="154">
        <f t="shared" si="7"/>
        <v>12.91999999999959</v>
      </c>
      <c r="J23" s="153">
        <v>2</v>
      </c>
      <c r="K23" s="151">
        <v>62</v>
      </c>
      <c r="L23" s="154">
        <f t="shared" si="8"/>
        <v>14.466666666666725</v>
      </c>
      <c r="M23" s="153">
        <v>15</v>
      </c>
      <c r="N23" s="151">
        <v>52</v>
      </c>
      <c r="O23" s="154">
        <f t="shared" si="5"/>
        <v>8.4933333333333678</v>
      </c>
      <c r="P23" s="153">
        <v>4</v>
      </c>
      <c r="Q23" s="151">
        <v>21</v>
      </c>
      <c r="R23" s="154">
        <f t="shared" si="9"/>
        <v>7.7700000000000955</v>
      </c>
    </row>
    <row r="24" spans="1:18">
      <c r="D24" s="153">
        <v>15</v>
      </c>
      <c r="E24" s="151">
        <v>23</v>
      </c>
      <c r="F24" s="154">
        <f t="shared" si="6"/>
        <v>3.7566666666666819</v>
      </c>
      <c r="G24" s="153">
        <v>88</v>
      </c>
      <c r="H24" s="151">
        <v>20</v>
      </c>
      <c r="I24" s="154">
        <f t="shared" si="7"/>
        <v>12.86666666666676</v>
      </c>
      <c r="J24" s="153">
        <v>1</v>
      </c>
      <c r="K24" s="151">
        <v>25</v>
      </c>
      <c r="L24" s="154">
        <f t="shared" si="8"/>
        <v>6.25</v>
      </c>
      <c r="M24" s="153">
        <v>21</v>
      </c>
      <c r="N24" s="151">
        <v>48</v>
      </c>
      <c r="O24" s="154">
        <f t="shared" si="5"/>
        <v>20.159999999999741</v>
      </c>
      <c r="P24" s="153">
        <v>1</v>
      </c>
      <c r="Q24" s="151">
        <v>54</v>
      </c>
      <c r="R24" s="154">
        <f t="shared" si="9"/>
        <v>13.5</v>
      </c>
    </row>
    <row r="25" spans="1:18">
      <c r="D25" s="153">
        <v>13</v>
      </c>
      <c r="E25" s="151">
        <v>33</v>
      </c>
      <c r="F25" s="154">
        <f t="shared" si="6"/>
        <v>24.9699999999998</v>
      </c>
      <c r="G25" s="153">
        <v>6</v>
      </c>
      <c r="H25" s="151">
        <v>47</v>
      </c>
      <c r="I25" s="154">
        <f t="shared" si="7"/>
        <v>0</v>
      </c>
      <c r="J25" s="153">
        <v>15</v>
      </c>
      <c r="K25" s="151">
        <v>34</v>
      </c>
      <c r="L25" s="154">
        <f t="shared" si="8"/>
        <v>5.5533333333333559</v>
      </c>
      <c r="M25" s="153">
        <v>7</v>
      </c>
      <c r="N25" s="151">
        <v>58</v>
      </c>
      <c r="O25" s="188">
        <f t="shared" si="5"/>
        <v>37.893333333333075</v>
      </c>
      <c r="P25" s="153">
        <v>9</v>
      </c>
      <c r="Q25" s="151">
        <v>42</v>
      </c>
      <c r="R25" s="154">
        <f t="shared" si="9"/>
        <v>33.460000000000008</v>
      </c>
    </row>
    <row r="26" spans="1:18">
      <c r="D26" s="153">
        <v>88</v>
      </c>
      <c r="E26" s="151">
        <v>30</v>
      </c>
      <c r="F26" s="154">
        <f t="shared" si="6"/>
        <v>19.300000000000139</v>
      </c>
      <c r="G26" s="153">
        <v>3</v>
      </c>
      <c r="H26" s="151">
        <v>34</v>
      </c>
      <c r="I26" s="154">
        <f t="shared" si="7"/>
        <v>5.7799999999998164</v>
      </c>
      <c r="J26" s="153">
        <v>9</v>
      </c>
      <c r="K26" s="151">
        <v>40</v>
      </c>
      <c r="L26" s="154">
        <f t="shared" si="8"/>
        <v>31.866666666666674</v>
      </c>
      <c r="M26" s="153">
        <v>10</v>
      </c>
      <c r="N26" s="151">
        <v>60</v>
      </c>
      <c r="O26" s="154">
        <f t="shared" si="5"/>
        <v>29.000000000000057</v>
      </c>
      <c r="P26" s="153">
        <v>14</v>
      </c>
      <c r="Q26" s="151">
        <v>44</v>
      </c>
      <c r="R26" s="154">
        <f t="shared" si="9"/>
        <v>15.986666666666508</v>
      </c>
    </row>
    <row r="27" spans="1:18">
      <c r="D27" s="153">
        <v>2</v>
      </c>
      <c r="E27" s="151">
        <v>79</v>
      </c>
      <c r="F27" s="154">
        <f t="shared" si="6"/>
        <v>18.433333333333408</v>
      </c>
      <c r="G27" s="153">
        <v>15</v>
      </c>
      <c r="H27" s="151">
        <v>65</v>
      </c>
      <c r="I27" s="154">
        <f t="shared" si="7"/>
        <v>10.61666666666671</v>
      </c>
      <c r="J27" s="153">
        <v>4</v>
      </c>
      <c r="K27" s="151">
        <v>18</v>
      </c>
      <c r="L27" s="154">
        <f t="shared" si="8"/>
        <v>6.6600000000000819</v>
      </c>
      <c r="M27" s="153">
        <v>1</v>
      </c>
      <c r="N27" s="151">
        <v>69</v>
      </c>
      <c r="O27" s="154">
        <f t="shared" si="5"/>
        <v>17.25</v>
      </c>
      <c r="P27" s="153">
        <v>21</v>
      </c>
      <c r="Q27" s="151">
        <v>58</v>
      </c>
      <c r="R27" s="154">
        <f t="shared" si="9"/>
        <v>24.359999999999687</v>
      </c>
    </row>
    <row r="28" spans="1:18">
      <c r="D28" s="153">
        <v>4</v>
      </c>
      <c r="E28" s="151">
        <v>44</v>
      </c>
      <c r="F28" s="154">
        <f t="shared" si="6"/>
        <v>16.2800000000002</v>
      </c>
      <c r="G28" s="153">
        <v>10</v>
      </c>
      <c r="H28" s="151">
        <v>43</v>
      </c>
      <c r="I28" s="154">
        <f t="shared" si="7"/>
        <v>20.783333333333374</v>
      </c>
      <c r="J28" s="153">
        <v>9</v>
      </c>
      <c r="K28" s="151">
        <v>52</v>
      </c>
      <c r="L28" s="188">
        <f t="shared" si="8"/>
        <v>41.426666666666677</v>
      </c>
      <c r="M28" s="153">
        <v>88</v>
      </c>
      <c r="N28" s="151">
        <v>47</v>
      </c>
      <c r="O28" s="154">
        <f t="shared" si="5"/>
        <v>30.236666666666885</v>
      </c>
      <c r="P28" s="153">
        <v>7</v>
      </c>
      <c r="Q28" s="151">
        <v>20</v>
      </c>
      <c r="R28" s="154">
        <f t="shared" si="9"/>
        <v>13.066666666666578</v>
      </c>
    </row>
    <row r="29" spans="1:18">
      <c r="D29" s="153">
        <v>3</v>
      </c>
      <c r="E29" s="151">
        <v>43</v>
      </c>
      <c r="F29" s="154">
        <f t="shared" si="6"/>
        <v>7.3099999999997678</v>
      </c>
      <c r="G29" s="153">
        <v>9</v>
      </c>
      <c r="H29" s="151">
        <v>31</v>
      </c>
      <c r="I29" s="188">
        <f t="shared" si="7"/>
        <v>24.696666666666673</v>
      </c>
      <c r="J29" s="153">
        <v>7</v>
      </c>
      <c r="K29" s="151">
        <v>37</v>
      </c>
      <c r="L29" s="154">
        <f t="shared" si="8"/>
        <v>24.173333333333169</v>
      </c>
      <c r="M29" s="153">
        <v>7</v>
      </c>
      <c r="N29" s="151">
        <v>20</v>
      </c>
      <c r="O29" s="154">
        <f t="shared" si="5"/>
        <v>13.066666666666578</v>
      </c>
      <c r="P29" s="153">
        <v>21</v>
      </c>
      <c r="Q29" s="151">
        <v>50</v>
      </c>
      <c r="R29" s="154">
        <f t="shared" si="9"/>
        <v>20.99999999999973</v>
      </c>
    </row>
    <row r="30" spans="1:18">
      <c r="D30" s="153">
        <v>10</v>
      </c>
      <c r="E30" s="151">
        <v>21</v>
      </c>
      <c r="F30" s="154">
        <f t="shared" si="6"/>
        <v>10.15000000000002</v>
      </c>
      <c r="G30" s="153">
        <v>21</v>
      </c>
      <c r="H30" s="151">
        <v>25</v>
      </c>
      <c r="I30" s="154">
        <f t="shared" si="7"/>
        <v>10.499999999999865</v>
      </c>
      <c r="J30" s="153">
        <v>2</v>
      </c>
      <c r="K30" s="151">
        <v>40</v>
      </c>
      <c r="L30" s="154">
        <f t="shared" si="8"/>
        <v>9.3333333333333712</v>
      </c>
      <c r="M30" s="153">
        <v>3</v>
      </c>
      <c r="N30" s="151">
        <v>33</v>
      </c>
      <c r="O30" s="154">
        <f t="shared" si="5"/>
        <v>5.6099999999998218</v>
      </c>
      <c r="P30" s="153">
        <v>14</v>
      </c>
      <c r="Q30" s="151">
        <v>50</v>
      </c>
      <c r="R30" s="154">
        <f t="shared" si="9"/>
        <v>18.166666666666487</v>
      </c>
    </row>
    <row r="31" spans="1:18">
      <c r="D31" s="153">
        <v>21</v>
      </c>
      <c r="E31" s="151">
        <v>20</v>
      </c>
      <c r="F31" s="154">
        <f t="shared" si="6"/>
        <v>8.399999999999892</v>
      </c>
      <c r="G31" s="153">
        <v>2</v>
      </c>
      <c r="H31" s="151">
        <v>26</v>
      </c>
      <c r="I31" s="154">
        <f t="shared" si="7"/>
        <v>6.0666666666666913</v>
      </c>
      <c r="J31" s="153">
        <v>9</v>
      </c>
      <c r="K31" s="151">
        <v>27</v>
      </c>
      <c r="L31" s="154">
        <f t="shared" si="8"/>
        <v>21.510000000000005</v>
      </c>
      <c r="M31" s="153">
        <v>15</v>
      </c>
      <c r="N31" s="151">
        <v>26</v>
      </c>
      <c r="O31" s="154">
        <f t="shared" si="5"/>
        <v>4.2466666666666839</v>
      </c>
      <c r="P31" s="153">
        <v>1</v>
      </c>
      <c r="Q31" s="151">
        <v>26</v>
      </c>
      <c r="R31" s="154">
        <f t="shared" si="9"/>
        <v>6.5</v>
      </c>
    </row>
    <row r="32" spans="1:18" ht="16.5" thickBot="1">
      <c r="D32" s="155">
        <v>4</v>
      </c>
      <c r="E32" s="152">
        <v>25</v>
      </c>
      <c r="F32" s="156">
        <f t="shared" si="6"/>
        <v>9.2500000000001137</v>
      </c>
      <c r="G32" s="155">
        <v>10</v>
      </c>
      <c r="H32" s="152">
        <v>28</v>
      </c>
      <c r="I32" s="156">
        <f t="shared" si="7"/>
        <v>13.53333333333336</v>
      </c>
      <c r="J32" s="155">
        <v>13</v>
      </c>
      <c r="K32" s="152">
        <v>40</v>
      </c>
      <c r="L32" s="156">
        <f t="shared" si="8"/>
        <v>30.266666666666424</v>
      </c>
      <c r="M32" s="155"/>
      <c r="N32" s="152"/>
      <c r="O32" s="156"/>
      <c r="P32" s="155">
        <v>9</v>
      </c>
      <c r="Q32" s="152">
        <v>27</v>
      </c>
      <c r="R32" s="156">
        <f t="shared" si="9"/>
        <v>21.510000000000005</v>
      </c>
    </row>
    <row r="33" spans="1:18" s="182" customFormat="1" ht="16.5" thickBot="1">
      <c r="A33" s="181"/>
      <c r="B33" s="181"/>
      <c r="D33" s="178" t="s">
        <v>2</v>
      </c>
      <c r="E33" s="179">
        <v>4</v>
      </c>
      <c r="F33" s="177">
        <f>SUM(F21:F32)</f>
        <v>154.99333333333314</v>
      </c>
      <c r="G33" s="178" t="s">
        <v>2</v>
      </c>
      <c r="H33" s="186">
        <v>2</v>
      </c>
      <c r="I33" s="187">
        <f>SUM(I21:I32)</f>
        <v>132.89666666666605</v>
      </c>
      <c r="J33" s="178" t="s">
        <v>2</v>
      </c>
      <c r="K33" s="179">
        <v>10</v>
      </c>
      <c r="L33" s="177">
        <f>SUM(L21:L32)</f>
        <v>230.5766666666666</v>
      </c>
      <c r="M33" s="178" t="s">
        <v>2</v>
      </c>
      <c r="N33" s="179">
        <v>8</v>
      </c>
      <c r="O33" s="177">
        <f>SUM(O21:O32)</f>
        <v>203.52666666666619</v>
      </c>
      <c r="P33" s="178" t="s">
        <v>2</v>
      </c>
      <c r="Q33" s="179">
        <v>9</v>
      </c>
      <c r="R33" s="177">
        <f>SUM(R21:R32)</f>
        <v>229.99999999999892</v>
      </c>
    </row>
    <row r="35" spans="1:18">
      <c r="A35" s="281" t="s">
        <v>221</v>
      </c>
    </row>
    <row r="36" spans="1:18">
      <c r="A36" s="281" t="s">
        <v>222</v>
      </c>
    </row>
    <row r="38" spans="1:18">
      <c r="A38" s="281" t="s">
        <v>223</v>
      </c>
    </row>
    <row r="39" spans="1:18">
      <c r="A39" s="281" t="s">
        <v>224</v>
      </c>
    </row>
    <row r="40" spans="1:18">
      <c r="A40" s="281" t="s">
        <v>225</v>
      </c>
    </row>
  </sheetData>
  <sortState ref="A4:B17">
    <sortCondition ref="A3"/>
  </sortState>
  <mergeCells count="12">
    <mergeCell ref="G19:I19"/>
    <mergeCell ref="J19:L19"/>
    <mergeCell ref="M19:O19"/>
    <mergeCell ref="P19:R19"/>
    <mergeCell ref="A1:R1"/>
    <mergeCell ref="D3:F3"/>
    <mergeCell ref="A3:B3"/>
    <mergeCell ref="G3:I3"/>
    <mergeCell ref="J3:L3"/>
    <mergeCell ref="M3:O3"/>
    <mergeCell ref="P3:R3"/>
    <mergeCell ref="D19:F1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C17" sqref="C17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112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40</v>
      </c>
      <c r="C7" s="35">
        <v>69</v>
      </c>
      <c r="D7" s="56">
        <v>41.73</v>
      </c>
      <c r="E7" s="35">
        <v>3</v>
      </c>
      <c r="F7" s="35">
        <f>C7</f>
        <v>69</v>
      </c>
      <c r="G7" s="36">
        <f>F7</f>
        <v>69</v>
      </c>
    </row>
    <row r="8" spans="1:7" s="37" customFormat="1" ht="30" customHeight="1">
      <c r="A8" s="38">
        <v>2</v>
      </c>
      <c r="B8" s="29" t="s">
        <v>139</v>
      </c>
      <c r="C8" s="39">
        <v>91</v>
      </c>
      <c r="D8" s="55">
        <v>42.88</v>
      </c>
      <c r="E8" s="39">
        <v>7</v>
      </c>
      <c r="F8" s="39">
        <f>C8-C7</f>
        <v>22</v>
      </c>
      <c r="G8" s="40">
        <f>F8</f>
        <v>22</v>
      </c>
    </row>
    <row r="9" spans="1:7" s="37" customFormat="1" ht="30" customHeight="1">
      <c r="A9" s="38">
        <v>3</v>
      </c>
      <c r="B9" s="29" t="s">
        <v>36</v>
      </c>
      <c r="C9" s="39">
        <v>119</v>
      </c>
      <c r="D9" s="55">
        <v>42.77</v>
      </c>
      <c r="E9" s="39">
        <v>9</v>
      </c>
      <c r="F9" s="39">
        <f t="shared" ref="F9:F18" si="0">C9-C8</f>
        <v>28</v>
      </c>
      <c r="G9" s="40">
        <f>F9</f>
        <v>28</v>
      </c>
    </row>
    <row r="10" spans="1:7" s="37" customFormat="1" ht="30" customHeight="1">
      <c r="A10" s="38">
        <v>4</v>
      </c>
      <c r="B10" s="29" t="s">
        <v>139</v>
      </c>
      <c r="C10" s="39">
        <v>165</v>
      </c>
      <c r="D10" s="55">
        <v>42.07</v>
      </c>
      <c r="E10" s="39">
        <v>6</v>
      </c>
      <c r="F10" s="39">
        <f t="shared" si="0"/>
        <v>46</v>
      </c>
      <c r="G10" s="40">
        <f>F10+G8</f>
        <v>68</v>
      </c>
    </row>
    <row r="11" spans="1:7" s="37" customFormat="1" ht="30" customHeight="1">
      <c r="A11" s="38">
        <v>5</v>
      </c>
      <c r="B11" s="29" t="s">
        <v>113</v>
      </c>
      <c r="C11" s="39">
        <v>206</v>
      </c>
      <c r="D11" s="57">
        <v>42.51</v>
      </c>
      <c r="E11" s="39">
        <v>10</v>
      </c>
      <c r="F11" s="39">
        <f t="shared" si="0"/>
        <v>41</v>
      </c>
      <c r="G11" s="59">
        <f>F11</f>
        <v>41</v>
      </c>
    </row>
    <row r="12" spans="1:7" s="37" customFormat="1" ht="30" customHeight="1">
      <c r="A12" s="38">
        <v>6</v>
      </c>
      <c r="B12" s="29" t="s">
        <v>40</v>
      </c>
      <c r="C12" s="39">
        <v>286</v>
      </c>
      <c r="D12" s="104">
        <v>41.64</v>
      </c>
      <c r="E12" s="39">
        <v>1</v>
      </c>
      <c r="F12" s="39">
        <f t="shared" si="0"/>
        <v>80</v>
      </c>
      <c r="G12" s="58">
        <f>F12+G7</f>
        <v>149</v>
      </c>
    </row>
    <row r="13" spans="1:7" s="37" customFormat="1" ht="30" customHeight="1">
      <c r="A13" s="38">
        <v>7</v>
      </c>
      <c r="B13" s="29" t="s">
        <v>36</v>
      </c>
      <c r="C13" s="39">
        <v>334</v>
      </c>
      <c r="D13" s="55">
        <v>42.74</v>
      </c>
      <c r="E13" s="39">
        <v>13</v>
      </c>
      <c r="F13" s="39">
        <f t="shared" si="0"/>
        <v>48</v>
      </c>
      <c r="G13" s="40">
        <f>F13+G9</f>
        <v>76</v>
      </c>
    </row>
    <row r="14" spans="1:7" s="37" customFormat="1" ht="30" customHeight="1">
      <c r="A14" s="38">
        <v>8</v>
      </c>
      <c r="B14" s="29" t="s">
        <v>139</v>
      </c>
      <c r="C14" s="39">
        <v>374</v>
      </c>
      <c r="D14" s="55">
        <v>42.44</v>
      </c>
      <c r="E14" s="39">
        <v>14</v>
      </c>
      <c r="F14" s="39">
        <f t="shared" si="0"/>
        <v>40</v>
      </c>
      <c r="G14" s="40">
        <f>F14+G10</f>
        <v>108</v>
      </c>
    </row>
    <row r="15" spans="1:7" s="37" customFormat="1" ht="30" customHeight="1">
      <c r="A15" s="38">
        <v>9</v>
      </c>
      <c r="B15" s="29" t="s">
        <v>36</v>
      </c>
      <c r="C15" s="39">
        <v>420</v>
      </c>
      <c r="D15" s="57">
        <v>42.16</v>
      </c>
      <c r="E15" s="39">
        <v>1</v>
      </c>
      <c r="F15" s="39">
        <f t="shared" si="0"/>
        <v>46</v>
      </c>
      <c r="G15" s="58">
        <f>F15+G13</f>
        <v>122</v>
      </c>
    </row>
    <row r="16" spans="1:7" s="37" customFormat="1" ht="30" customHeight="1">
      <c r="A16" s="38">
        <v>10</v>
      </c>
      <c r="B16" s="29" t="s">
        <v>139</v>
      </c>
      <c r="C16" s="39">
        <v>441</v>
      </c>
      <c r="D16" s="57">
        <v>42.01</v>
      </c>
      <c r="E16" s="39">
        <v>5</v>
      </c>
      <c r="F16" s="39">
        <f t="shared" si="0"/>
        <v>21</v>
      </c>
      <c r="G16" s="42">
        <f>F16+G14</f>
        <v>129</v>
      </c>
    </row>
    <row r="17" spans="1:7" s="37" customFormat="1" ht="30" customHeight="1">
      <c r="A17" s="38">
        <v>11</v>
      </c>
      <c r="B17" s="29" t="s">
        <v>40</v>
      </c>
      <c r="C17" s="39">
        <v>461</v>
      </c>
      <c r="D17" s="61">
        <v>42</v>
      </c>
      <c r="E17" s="39">
        <v>14</v>
      </c>
      <c r="F17" s="39">
        <f t="shared" si="0"/>
        <v>20</v>
      </c>
      <c r="G17" s="53">
        <f>F17+G12</f>
        <v>169</v>
      </c>
    </row>
    <row r="18" spans="1:7" s="37" customFormat="1" ht="30" customHeight="1" thickBot="1">
      <c r="A18" s="44" t="s">
        <v>101</v>
      </c>
      <c r="B18" s="30" t="s">
        <v>36</v>
      </c>
      <c r="C18" s="45">
        <v>484</v>
      </c>
      <c r="D18" s="64">
        <v>42.2</v>
      </c>
      <c r="E18" s="45">
        <v>1</v>
      </c>
      <c r="F18" s="45">
        <f t="shared" si="0"/>
        <v>23</v>
      </c>
      <c r="G18" s="54">
        <f>F18+G15</f>
        <v>145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42.262499999999996</v>
      </c>
      <c r="E19" s="273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107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35"/>
      <c r="B6" s="228"/>
      <c r="C6" s="237"/>
      <c r="D6" s="237"/>
      <c r="E6" s="237"/>
      <c r="F6" s="32" t="s">
        <v>99</v>
      </c>
      <c r="G6" s="33" t="s">
        <v>100</v>
      </c>
    </row>
    <row r="7" spans="1:7" s="37" customFormat="1" ht="30" customHeight="1">
      <c r="A7" s="34">
        <v>1</v>
      </c>
      <c r="B7" s="28" t="s">
        <v>82</v>
      </c>
      <c r="C7" s="35">
        <v>29</v>
      </c>
      <c r="D7" s="35">
        <v>42.21</v>
      </c>
      <c r="E7" s="35">
        <v>21</v>
      </c>
      <c r="F7" s="35">
        <f>C7</f>
        <v>29</v>
      </c>
      <c r="G7" s="36">
        <f>F7</f>
        <v>29</v>
      </c>
    </row>
    <row r="8" spans="1:7" s="37" customFormat="1" ht="30" customHeight="1">
      <c r="A8" s="38">
        <v>2</v>
      </c>
      <c r="B8" s="29" t="s">
        <v>104</v>
      </c>
      <c r="C8" s="39">
        <v>91</v>
      </c>
      <c r="D8" s="41">
        <v>42.16</v>
      </c>
      <c r="E8" s="39">
        <v>10</v>
      </c>
      <c r="F8" s="39">
        <f>C8-C7</f>
        <v>62</v>
      </c>
      <c r="G8" s="40">
        <f>F8</f>
        <v>62</v>
      </c>
    </row>
    <row r="9" spans="1:7" s="37" customFormat="1" ht="30" customHeight="1">
      <c r="A9" s="38">
        <v>3</v>
      </c>
      <c r="B9" s="29" t="s">
        <v>105</v>
      </c>
      <c r="C9" s="39">
        <v>119</v>
      </c>
      <c r="D9" s="39">
        <v>42.76</v>
      </c>
      <c r="E9" s="39">
        <v>5</v>
      </c>
      <c r="F9" s="39">
        <f t="shared" ref="F9:F18" si="0">C9-C8</f>
        <v>28</v>
      </c>
      <c r="G9" s="40">
        <f>F9</f>
        <v>28</v>
      </c>
    </row>
    <row r="10" spans="1:7" s="37" customFormat="1" ht="30" customHeight="1">
      <c r="A10" s="38">
        <v>4</v>
      </c>
      <c r="B10" s="29" t="s">
        <v>86</v>
      </c>
      <c r="C10" s="39">
        <v>169</v>
      </c>
      <c r="D10" s="39">
        <v>42.33</v>
      </c>
      <c r="E10" s="39">
        <v>4</v>
      </c>
      <c r="F10" s="39">
        <f t="shared" si="0"/>
        <v>50</v>
      </c>
      <c r="G10" s="40">
        <f>F10</f>
        <v>50</v>
      </c>
    </row>
    <row r="11" spans="1:7" s="37" customFormat="1" ht="30" customHeight="1">
      <c r="A11" s="38">
        <v>5</v>
      </c>
      <c r="B11" s="29" t="s">
        <v>82</v>
      </c>
      <c r="C11" s="39">
        <v>229</v>
      </c>
      <c r="D11" s="103">
        <v>41.9</v>
      </c>
      <c r="E11" s="39">
        <v>2</v>
      </c>
      <c r="F11" s="39">
        <f t="shared" si="0"/>
        <v>60</v>
      </c>
      <c r="G11" s="40">
        <f>F11+G7</f>
        <v>89</v>
      </c>
    </row>
    <row r="12" spans="1:7" s="37" customFormat="1" ht="30" customHeight="1">
      <c r="A12" s="38">
        <v>6</v>
      </c>
      <c r="B12" s="29" t="s">
        <v>104</v>
      </c>
      <c r="C12" s="39">
        <v>251</v>
      </c>
      <c r="D12" s="39">
        <v>42.42</v>
      </c>
      <c r="E12" s="39">
        <v>15</v>
      </c>
      <c r="F12" s="39">
        <f t="shared" si="0"/>
        <v>22</v>
      </c>
      <c r="G12" s="40">
        <f t="shared" ref="G12:G14" si="1">F12+G8</f>
        <v>84</v>
      </c>
    </row>
    <row r="13" spans="1:7" s="37" customFormat="1" ht="30" customHeight="1">
      <c r="A13" s="38">
        <v>7</v>
      </c>
      <c r="B13" s="29" t="s">
        <v>105</v>
      </c>
      <c r="C13" s="39">
        <v>284</v>
      </c>
      <c r="D13" s="41">
        <v>42.14</v>
      </c>
      <c r="E13" s="39">
        <v>6</v>
      </c>
      <c r="F13" s="39">
        <f t="shared" si="0"/>
        <v>33</v>
      </c>
      <c r="G13" s="58">
        <f t="shared" si="1"/>
        <v>61</v>
      </c>
    </row>
    <row r="14" spans="1:7" s="37" customFormat="1" ht="30" customHeight="1">
      <c r="A14" s="38">
        <v>8</v>
      </c>
      <c r="B14" s="29" t="s">
        <v>86</v>
      </c>
      <c r="C14" s="39">
        <v>356</v>
      </c>
      <c r="D14" s="57">
        <v>42.01</v>
      </c>
      <c r="E14" s="39">
        <v>3</v>
      </c>
      <c r="F14" s="39">
        <f t="shared" si="0"/>
        <v>72</v>
      </c>
      <c r="G14" s="40">
        <f t="shared" si="1"/>
        <v>122</v>
      </c>
    </row>
    <row r="15" spans="1:7" s="37" customFormat="1" ht="30" customHeight="1">
      <c r="A15" s="38">
        <v>9</v>
      </c>
      <c r="B15" s="29" t="s">
        <v>82</v>
      </c>
      <c r="C15" s="39">
        <v>418</v>
      </c>
      <c r="D15" s="47">
        <v>41.72</v>
      </c>
      <c r="E15" s="39">
        <v>6</v>
      </c>
      <c r="F15" s="39">
        <f t="shared" si="0"/>
        <v>62</v>
      </c>
      <c r="G15" s="53">
        <f>F15+G11</f>
        <v>151</v>
      </c>
    </row>
    <row r="16" spans="1:7" s="37" customFormat="1" ht="30" customHeight="1">
      <c r="A16" s="38">
        <v>10</v>
      </c>
      <c r="B16" s="29" t="s">
        <v>104</v>
      </c>
      <c r="C16" s="39">
        <v>438</v>
      </c>
      <c r="D16" s="39">
        <v>42.52</v>
      </c>
      <c r="E16" s="39">
        <v>88</v>
      </c>
      <c r="F16" s="39">
        <f t="shared" si="0"/>
        <v>20</v>
      </c>
      <c r="G16" s="42">
        <f>F16+G12</f>
        <v>104</v>
      </c>
    </row>
    <row r="17" spans="1:7" s="37" customFormat="1" ht="30" customHeight="1">
      <c r="A17" s="38">
        <v>11</v>
      </c>
      <c r="B17" s="29" t="s">
        <v>105</v>
      </c>
      <c r="C17" s="39">
        <v>467</v>
      </c>
      <c r="D17" s="39">
        <v>42.53</v>
      </c>
      <c r="E17" s="39">
        <v>7</v>
      </c>
      <c r="F17" s="39">
        <f t="shared" si="0"/>
        <v>29</v>
      </c>
      <c r="G17" s="59">
        <f>F17+G13</f>
        <v>90</v>
      </c>
    </row>
    <row r="18" spans="1:7" s="37" customFormat="1" ht="30" customHeight="1" thickBot="1">
      <c r="A18" s="44" t="s">
        <v>101</v>
      </c>
      <c r="B18" s="30" t="s">
        <v>86</v>
      </c>
      <c r="C18" s="45">
        <v>484</v>
      </c>
      <c r="D18" s="62">
        <v>42.1</v>
      </c>
      <c r="E18" s="45">
        <v>3</v>
      </c>
      <c r="F18" s="45">
        <f t="shared" si="0"/>
        <v>17</v>
      </c>
      <c r="G18" s="54">
        <f>F18+G14</f>
        <v>139</v>
      </c>
    </row>
    <row r="19" spans="1:7" s="37" customFormat="1" ht="30" customHeight="1" thickBot="1">
      <c r="A19" s="278" t="s">
        <v>106</v>
      </c>
      <c r="B19" s="279"/>
      <c r="C19" s="280"/>
      <c r="D19" s="48">
        <f>AVERAGE(D7:D18)</f>
        <v>42.233333333333327</v>
      </c>
      <c r="E19" s="274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108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50</v>
      </c>
      <c r="C7" s="35">
        <v>67</v>
      </c>
      <c r="D7" s="78">
        <v>41.67</v>
      </c>
      <c r="E7" s="35">
        <v>15</v>
      </c>
      <c r="F7" s="35">
        <f>C7-0</f>
        <v>67</v>
      </c>
      <c r="G7" s="36">
        <f>F7</f>
        <v>67</v>
      </c>
    </row>
    <row r="8" spans="1:7" s="37" customFormat="1" ht="30" customHeight="1">
      <c r="A8" s="38">
        <v>2</v>
      </c>
      <c r="B8" s="29" t="s">
        <v>44</v>
      </c>
      <c r="C8" s="39">
        <v>99</v>
      </c>
      <c r="D8" s="39">
        <v>42.44</v>
      </c>
      <c r="E8" s="39">
        <v>1</v>
      </c>
      <c r="F8" s="39">
        <f>C8-C7</f>
        <v>32</v>
      </c>
      <c r="G8" s="40">
        <f>F8</f>
        <v>32</v>
      </c>
    </row>
    <row r="9" spans="1:7" s="37" customFormat="1" ht="30" customHeight="1">
      <c r="A9" s="38">
        <v>3</v>
      </c>
      <c r="B9" s="29" t="s">
        <v>55</v>
      </c>
      <c r="C9" s="39">
        <v>167</v>
      </c>
      <c r="D9" s="39">
        <v>42.41</v>
      </c>
      <c r="E9" s="39">
        <v>13</v>
      </c>
      <c r="F9" s="39">
        <f t="shared" ref="F9:F18" si="0">C9-C8</f>
        <v>68</v>
      </c>
      <c r="G9" s="40">
        <f>F9</f>
        <v>68</v>
      </c>
    </row>
    <row r="10" spans="1:7" s="37" customFormat="1" ht="30" customHeight="1">
      <c r="A10" s="38">
        <v>4</v>
      </c>
      <c r="B10" s="29" t="s">
        <v>60</v>
      </c>
      <c r="C10" s="39">
        <v>189</v>
      </c>
      <c r="D10" s="39">
        <v>42.36</v>
      </c>
      <c r="E10" s="39">
        <v>14</v>
      </c>
      <c r="F10" s="39">
        <f t="shared" si="0"/>
        <v>22</v>
      </c>
      <c r="G10" s="40">
        <f>F10</f>
        <v>22</v>
      </c>
    </row>
    <row r="11" spans="1:7" s="37" customFormat="1" ht="30" customHeight="1">
      <c r="A11" s="38">
        <v>5</v>
      </c>
      <c r="B11" s="29" t="s">
        <v>44</v>
      </c>
      <c r="C11" s="39">
        <v>207</v>
      </c>
      <c r="D11" s="103">
        <v>42.7</v>
      </c>
      <c r="E11" s="39">
        <v>4</v>
      </c>
      <c r="F11" s="39">
        <f t="shared" si="0"/>
        <v>18</v>
      </c>
      <c r="G11" s="40">
        <f>F11+G8</f>
        <v>50</v>
      </c>
    </row>
    <row r="12" spans="1:7" s="37" customFormat="1" ht="30" customHeight="1">
      <c r="A12" s="38">
        <v>6</v>
      </c>
      <c r="B12" s="29" t="s">
        <v>50</v>
      </c>
      <c r="C12" s="39">
        <v>251</v>
      </c>
      <c r="D12" s="39">
        <v>41.82</v>
      </c>
      <c r="E12" s="39">
        <v>5</v>
      </c>
      <c r="F12" s="39">
        <f t="shared" si="0"/>
        <v>44</v>
      </c>
      <c r="G12" s="58">
        <f>F12+G7</f>
        <v>111</v>
      </c>
    </row>
    <row r="13" spans="1:7" s="37" customFormat="1" ht="30" customHeight="1">
      <c r="A13" s="38">
        <v>7</v>
      </c>
      <c r="B13" s="29" t="s">
        <v>60</v>
      </c>
      <c r="C13" s="39">
        <v>285</v>
      </c>
      <c r="D13" s="39">
        <v>42.45</v>
      </c>
      <c r="E13" s="39">
        <v>7</v>
      </c>
      <c r="F13" s="39">
        <f t="shared" si="0"/>
        <v>34</v>
      </c>
      <c r="G13" s="40">
        <f>F13+G10</f>
        <v>56</v>
      </c>
    </row>
    <row r="14" spans="1:7" s="37" customFormat="1" ht="30" customHeight="1">
      <c r="A14" s="38">
        <v>8</v>
      </c>
      <c r="B14" s="29" t="s">
        <v>55</v>
      </c>
      <c r="C14" s="39">
        <v>329</v>
      </c>
      <c r="D14" s="41">
        <v>42.09</v>
      </c>
      <c r="E14" s="39">
        <v>88</v>
      </c>
      <c r="F14" s="39">
        <f t="shared" si="0"/>
        <v>44</v>
      </c>
      <c r="G14" s="42">
        <f>F14+G9</f>
        <v>112</v>
      </c>
    </row>
    <row r="15" spans="1:7" s="37" customFormat="1" ht="30" customHeight="1">
      <c r="A15" s="38">
        <v>9</v>
      </c>
      <c r="B15" s="29" t="s">
        <v>44</v>
      </c>
      <c r="C15" s="39">
        <v>371</v>
      </c>
      <c r="D15" s="57">
        <v>42.41</v>
      </c>
      <c r="E15" s="39">
        <v>2</v>
      </c>
      <c r="F15" s="39">
        <f t="shared" si="0"/>
        <v>42</v>
      </c>
      <c r="G15" s="59">
        <f>F15+G11</f>
        <v>92</v>
      </c>
    </row>
    <row r="16" spans="1:7" s="37" customFormat="1" ht="30" customHeight="1">
      <c r="A16" s="38">
        <v>10</v>
      </c>
      <c r="B16" s="29" t="s">
        <v>60</v>
      </c>
      <c r="C16" s="39">
        <v>402</v>
      </c>
      <c r="D16" s="39">
        <v>42.51</v>
      </c>
      <c r="E16" s="39">
        <v>13</v>
      </c>
      <c r="F16" s="39">
        <f t="shared" si="0"/>
        <v>31</v>
      </c>
      <c r="G16" s="58">
        <f>F16+G13</f>
        <v>87</v>
      </c>
    </row>
    <row r="17" spans="1:7" s="37" customFormat="1" ht="30" customHeight="1">
      <c r="A17" s="38">
        <v>11</v>
      </c>
      <c r="B17" s="29" t="s">
        <v>50</v>
      </c>
      <c r="C17" s="39">
        <v>458</v>
      </c>
      <c r="D17" s="39">
        <v>41.95</v>
      </c>
      <c r="E17" s="39">
        <v>4</v>
      </c>
      <c r="F17" s="39">
        <f t="shared" si="0"/>
        <v>56</v>
      </c>
      <c r="G17" s="53">
        <f>F17+G12</f>
        <v>167</v>
      </c>
    </row>
    <row r="18" spans="1:7" s="37" customFormat="1" ht="30" customHeight="1" thickBot="1">
      <c r="A18" s="44" t="s">
        <v>101</v>
      </c>
      <c r="B18" s="30" t="s">
        <v>60</v>
      </c>
      <c r="C18" s="45">
        <v>484</v>
      </c>
      <c r="D18" s="98">
        <v>41.84</v>
      </c>
      <c r="E18" s="45">
        <v>5</v>
      </c>
      <c r="F18" s="45">
        <f t="shared" si="0"/>
        <v>26</v>
      </c>
      <c r="G18" s="54">
        <f>F18+G16</f>
        <v>113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42.220833333333324</v>
      </c>
      <c r="E19" s="274"/>
      <c r="F19" s="274"/>
      <c r="G19" s="274"/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>
      <selection activeCell="E7" sqref="E7:F18"/>
    </sheetView>
  </sheetViews>
  <sheetFormatPr defaultRowHeight="15"/>
  <cols>
    <col min="1" max="1" width="10.7109375" customWidth="1"/>
    <col min="2" max="2" width="22.42578125" customWidth="1"/>
    <col min="3" max="3" width="13.85546875" style="1" customWidth="1"/>
    <col min="4" max="4" width="13.7109375" style="1" customWidth="1"/>
    <col min="5" max="5" width="9.7109375" style="1" customWidth="1"/>
    <col min="6" max="6" width="12.42578125" style="1" customWidth="1"/>
    <col min="7" max="7" width="16.42578125" style="1" customWidth="1"/>
  </cols>
  <sheetData>
    <row r="1" spans="1:7" ht="21">
      <c r="A1" s="275" t="s">
        <v>138</v>
      </c>
      <c r="B1" s="275"/>
      <c r="C1" s="275"/>
      <c r="D1" s="275"/>
      <c r="E1" s="275"/>
      <c r="F1" s="275"/>
      <c r="G1" s="275"/>
    </row>
    <row r="2" spans="1:7" ht="7.5" customHeight="1"/>
    <row r="3" spans="1:7" ht="18.75">
      <c r="A3" s="276" t="s">
        <v>109</v>
      </c>
      <c r="B3" s="276"/>
      <c r="C3" s="276"/>
      <c r="D3" s="276"/>
      <c r="E3" s="276"/>
      <c r="F3" s="276"/>
      <c r="G3" s="276"/>
    </row>
    <row r="4" spans="1:7" ht="7.5" customHeight="1" thickBot="1"/>
    <row r="5" spans="1:7" s="31" customFormat="1" ht="20.25" customHeight="1">
      <c r="A5" s="234" t="s">
        <v>97</v>
      </c>
      <c r="B5" s="227" t="s">
        <v>23</v>
      </c>
      <c r="C5" s="236" t="s">
        <v>102</v>
      </c>
      <c r="D5" s="236" t="s">
        <v>6</v>
      </c>
      <c r="E5" s="236" t="s">
        <v>103</v>
      </c>
      <c r="F5" s="196" t="s">
        <v>98</v>
      </c>
      <c r="G5" s="277"/>
    </row>
    <row r="6" spans="1:7" s="31" customFormat="1" ht="27.75" customHeight="1" thickBot="1">
      <c r="A6" s="249"/>
      <c r="B6" s="250"/>
      <c r="C6" s="251"/>
      <c r="D6" s="251"/>
      <c r="E6" s="251"/>
      <c r="F6" s="49" t="s">
        <v>99</v>
      </c>
      <c r="G6" s="50" t="s">
        <v>100</v>
      </c>
    </row>
    <row r="7" spans="1:7" s="37" customFormat="1" ht="30" customHeight="1">
      <c r="A7" s="34">
        <v>1</v>
      </c>
      <c r="B7" s="28" t="s">
        <v>57</v>
      </c>
      <c r="C7" s="35">
        <v>27</v>
      </c>
      <c r="D7" s="108">
        <v>42.6</v>
      </c>
      <c r="E7" s="35">
        <v>13</v>
      </c>
      <c r="F7" s="35">
        <f>C7</f>
        <v>27</v>
      </c>
      <c r="G7" s="36">
        <f>F7</f>
        <v>27</v>
      </c>
    </row>
    <row r="8" spans="1:7" s="37" customFormat="1" ht="30" customHeight="1">
      <c r="A8" s="38">
        <v>2</v>
      </c>
      <c r="B8" s="29" t="s">
        <v>62</v>
      </c>
      <c r="C8" s="39">
        <v>99</v>
      </c>
      <c r="D8" s="39">
        <v>41.98</v>
      </c>
      <c r="E8" s="39">
        <v>14</v>
      </c>
      <c r="F8" s="39">
        <f>C8-C7</f>
        <v>72</v>
      </c>
      <c r="G8" s="40">
        <f>F8</f>
        <v>72</v>
      </c>
    </row>
    <row r="9" spans="1:7" s="37" customFormat="1" ht="30" customHeight="1">
      <c r="A9" s="38">
        <v>3</v>
      </c>
      <c r="B9" s="29" t="s">
        <v>53</v>
      </c>
      <c r="C9" s="39">
        <v>164</v>
      </c>
      <c r="D9" s="39">
        <v>42.53</v>
      </c>
      <c r="E9" s="39">
        <v>7</v>
      </c>
      <c r="F9" s="39">
        <f t="shared" ref="F9:F18" si="0">C9-C8</f>
        <v>65</v>
      </c>
      <c r="G9" s="40">
        <f>F9</f>
        <v>65</v>
      </c>
    </row>
    <row r="10" spans="1:7" s="37" customFormat="1" ht="30" customHeight="1">
      <c r="A10" s="38">
        <v>4</v>
      </c>
      <c r="B10" s="29" t="s">
        <v>57</v>
      </c>
      <c r="C10" s="39">
        <v>226</v>
      </c>
      <c r="D10" s="41">
        <v>42.02</v>
      </c>
      <c r="E10" s="39">
        <v>3</v>
      </c>
      <c r="F10" s="39">
        <f t="shared" si="0"/>
        <v>62</v>
      </c>
      <c r="G10" s="40">
        <f>F10+G7</f>
        <v>89</v>
      </c>
    </row>
    <row r="11" spans="1:7" s="37" customFormat="1" ht="30" customHeight="1">
      <c r="A11" s="38">
        <v>5</v>
      </c>
      <c r="B11" s="29" t="s">
        <v>47</v>
      </c>
      <c r="C11" s="39">
        <v>253</v>
      </c>
      <c r="D11" s="55">
        <v>42.55</v>
      </c>
      <c r="E11" s="39">
        <v>4</v>
      </c>
      <c r="F11" s="39">
        <f t="shared" si="0"/>
        <v>27</v>
      </c>
      <c r="G11" s="40">
        <f>F11</f>
        <v>27</v>
      </c>
    </row>
    <row r="12" spans="1:7" s="37" customFormat="1" ht="30" customHeight="1">
      <c r="A12" s="38">
        <v>6</v>
      </c>
      <c r="B12" s="29" t="s">
        <v>53</v>
      </c>
      <c r="C12" s="39">
        <v>288</v>
      </c>
      <c r="D12" s="41">
        <v>41.93</v>
      </c>
      <c r="E12" s="39">
        <v>5</v>
      </c>
      <c r="F12" s="39">
        <f t="shared" si="0"/>
        <v>35</v>
      </c>
      <c r="G12" s="42">
        <f>F12+G9</f>
        <v>100</v>
      </c>
    </row>
    <row r="13" spans="1:7" s="37" customFormat="1" ht="30" customHeight="1">
      <c r="A13" s="38">
        <v>7</v>
      </c>
      <c r="B13" s="29" t="s">
        <v>47</v>
      </c>
      <c r="C13" s="39">
        <v>331</v>
      </c>
      <c r="D13" s="41">
        <v>41.82</v>
      </c>
      <c r="E13" s="39">
        <v>6</v>
      </c>
      <c r="F13" s="39">
        <f t="shared" si="0"/>
        <v>43</v>
      </c>
      <c r="G13" s="58">
        <f>F13+G11</f>
        <v>70</v>
      </c>
    </row>
    <row r="14" spans="1:7" s="37" customFormat="1" ht="30" customHeight="1">
      <c r="A14" s="38">
        <v>8</v>
      </c>
      <c r="B14" s="29" t="s">
        <v>62</v>
      </c>
      <c r="C14" s="39">
        <v>378</v>
      </c>
      <c r="D14" s="39">
        <v>42.04</v>
      </c>
      <c r="E14" s="39">
        <v>15</v>
      </c>
      <c r="F14" s="39">
        <f t="shared" si="0"/>
        <v>47</v>
      </c>
      <c r="G14" s="40">
        <f>F14+G8</f>
        <v>119</v>
      </c>
    </row>
    <row r="15" spans="1:7" s="37" customFormat="1" ht="30" customHeight="1">
      <c r="A15" s="38">
        <v>9</v>
      </c>
      <c r="B15" s="29" t="s">
        <v>57</v>
      </c>
      <c r="C15" s="39">
        <v>404</v>
      </c>
      <c r="D15" s="55">
        <v>42.12</v>
      </c>
      <c r="E15" s="39">
        <v>10</v>
      </c>
      <c r="F15" s="39">
        <f t="shared" si="0"/>
        <v>26</v>
      </c>
      <c r="G15" s="40">
        <f>F15+G10</f>
        <v>115</v>
      </c>
    </row>
    <row r="16" spans="1:7" s="37" customFormat="1" ht="30" customHeight="1">
      <c r="A16" s="38">
        <v>10</v>
      </c>
      <c r="B16" s="29" t="s">
        <v>47</v>
      </c>
      <c r="C16" s="39">
        <v>424</v>
      </c>
      <c r="D16" s="39">
        <v>42.39</v>
      </c>
      <c r="E16" s="39">
        <v>15</v>
      </c>
      <c r="F16" s="39">
        <f t="shared" si="0"/>
        <v>20</v>
      </c>
      <c r="G16" s="59">
        <f>F16+G13</f>
        <v>90</v>
      </c>
    </row>
    <row r="17" spans="1:7" s="37" customFormat="1" ht="30" customHeight="1">
      <c r="A17" s="38">
        <v>11</v>
      </c>
      <c r="B17" s="29" t="s">
        <v>62</v>
      </c>
      <c r="C17" s="39">
        <v>457</v>
      </c>
      <c r="D17" s="47">
        <v>41.71</v>
      </c>
      <c r="E17" s="39">
        <v>6</v>
      </c>
      <c r="F17" s="39">
        <f t="shared" si="0"/>
        <v>33</v>
      </c>
      <c r="G17" s="53">
        <f>F17+G14</f>
        <v>152</v>
      </c>
    </row>
    <row r="18" spans="1:7" s="37" customFormat="1" ht="30" customHeight="1" thickBot="1">
      <c r="A18" s="44" t="s">
        <v>101</v>
      </c>
      <c r="B18" s="30" t="s">
        <v>57</v>
      </c>
      <c r="C18" s="45">
        <v>483</v>
      </c>
      <c r="D18" s="62">
        <v>42.19</v>
      </c>
      <c r="E18" s="45">
        <v>2</v>
      </c>
      <c r="F18" s="45">
        <f t="shared" si="0"/>
        <v>26</v>
      </c>
      <c r="G18" s="54">
        <f>F18+G15</f>
        <v>141</v>
      </c>
    </row>
    <row r="19" spans="1:7" s="37" customFormat="1" ht="30" customHeight="1" thickBot="1">
      <c r="A19" s="270" t="s">
        <v>106</v>
      </c>
      <c r="B19" s="271"/>
      <c r="C19" s="272"/>
      <c r="D19" s="51">
        <f>AVERAGE(D7:D18)</f>
        <v>42.156666666666666</v>
      </c>
      <c r="E19" s="274"/>
      <c r="F19" s="274"/>
      <c r="G19" s="274"/>
    </row>
    <row r="21" spans="1:7">
      <c r="A21" t="s">
        <v>164</v>
      </c>
    </row>
    <row r="22" spans="1:7">
      <c r="A22" t="s">
        <v>165</v>
      </c>
    </row>
  </sheetData>
  <mergeCells count="10">
    <mergeCell ref="A19:C19"/>
    <mergeCell ref="E19:G19"/>
    <mergeCell ref="A1:G1"/>
    <mergeCell ref="A3:G3"/>
    <mergeCell ref="A5:A6"/>
    <mergeCell ref="B5:B6"/>
    <mergeCell ref="C5:C6"/>
    <mergeCell ref="D5:D6"/>
    <mergeCell ref="E5:E6"/>
    <mergeCell ref="F5:G5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Регистрация</vt:lpstr>
      <vt:lpstr>Общие результаты</vt:lpstr>
      <vt:lpstr>ЛК на отрезках</vt:lpstr>
      <vt:lpstr>ЛК по картам</vt:lpstr>
      <vt:lpstr>Выбор картов</vt:lpstr>
      <vt:lpstr>Питы MC karting</vt:lpstr>
      <vt:lpstr>Питы Лидер</vt:lpstr>
      <vt:lpstr>Питы City.com</vt:lpstr>
      <vt:lpstr>Питы 2Fast4u</vt:lpstr>
      <vt:lpstr>Питы СССР</vt:lpstr>
      <vt:lpstr>Питы Kart racing</vt:lpstr>
      <vt:lpstr>Питы Seat ST</vt:lpstr>
      <vt:lpstr>Питы Пи-Ветераны</vt:lpstr>
      <vt:lpstr>Питы Ferrari Odessa</vt:lpstr>
      <vt:lpstr>Питы New Pioneer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2012-07-31T11:17:40Z</cp:lastPrinted>
  <dcterms:created xsi:type="dcterms:W3CDTF">2012-07-09T16:41:05Z</dcterms:created>
  <dcterms:modified xsi:type="dcterms:W3CDTF">2012-07-31T11:26:09Z</dcterms:modified>
</cp:coreProperties>
</file>