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0115" windowHeight="9270" tabRatio="814" activeTab="1"/>
  </bookViews>
  <sheets>
    <sheet name="Регистрация" sheetId="24" r:id="rId1"/>
    <sheet name="Общие результаты" sheetId="1" r:id="rId2"/>
    <sheet name="ЛК на отрезках" sheetId="19" r:id="rId3"/>
    <sheet name="ЛК по картам" sheetId="18" r:id="rId4"/>
    <sheet name="Выбор картов" sheetId="22" r:id="rId5"/>
    <sheet name="Питы City.com" sheetId="7" r:id="rId6"/>
    <sheet name="Питы Лидер" sheetId="6" r:id="rId7"/>
    <sheet name="Питы СССР" sheetId="8" r:id="rId8"/>
    <sheet name="Питы 2Fast4u" sheetId="9" r:id="rId9"/>
    <sheet name="Питы MC karting" sheetId="10" r:id="rId10"/>
    <sheet name="Питы Seat ST" sheetId="12" r:id="rId11"/>
    <sheet name="Питы BOOM" sheetId="13" r:id="rId12"/>
    <sheet name="Вспомогательный" sheetId="23" r:id="rId13"/>
  </sheets>
  <definedNames>
    <definedName name="_xlnm._FilterDatabase" localSheetId="12" hidden="1">Вспомогательный!$B$3:$F$3</definedName>
    <definedName name="_xlnm._FilterDatabase" localSheetId="2" hidden="1">'ЛК на отрезках'!$B$5:$E$21</definedName>
    <definedName name="_xlnm._FilterDatabase" localSheetId="3" hidden="1">'ЛК по картам'!$B$5:$E$21</definedName>
  </definedNames>
  <calcPr calcId="125725"/>
</workbook>
</file>

<file path=xl/calcChain.xml><?xml version="1.0" encoding="utf-8"?>
<calcChain xmlns="http://schemas.openxmlformats.org/spreadsheetml/2006/main">
  <c r="S17" i="22"/>
  <c r="S15"/>
  <c r="S13"/>
  <c r="S11"/>
  <c r="S7"/>
  <c r="S5"/>
  <c r="L33" l="1"/>
  <c r="L32"/>
  <c r="L31"/>
  <c r="L30"/>
  <c r="L29"/>
  <c r="L28"/>
  <c r="L27"/>
  <c r="L26"/>
  <c r="L25"/>
  <c r="L24"/>
  <c r="L23"/>
  <c r="L22"/>
  <c r="I33"/>
  <c r="I32"/>
  <c r="I31"/>
  <c r="I30"/>
  <c r="I29"/>
  <c r="I28"/>
  <c r="I27"/>
  <c r="I26"/>
  <c r="I25"/>
  <c r="I24"/>
  <c r="I23"/>
  <c r="I22"/>
  <c r="F33"/>
  <c r="F32"/>
  <c r="F31"/>
  <c r="F30"/>
  <c r="F29"/>
  <c r="F28"/>
  <c r="F27"/>
  <c r="F26"/>
  <c r="F25"/>
  <c r="F24"/>
  <c r="F23"/>
  <c r="F22"/>
  <c r="O16"/>
  <c r="O15"/>
  <c r="O14"/>
  <c r="O13"/>
  <c r="O12"/>
  <c r="O11"/>
  <c r="O10"/>
  <c r="O9"/>
  <c r="O8"/>
  <c r="O7"/>
  <c r="O6"/>
  <c r="O5"/>
  <c r="I17" l="1"/>
  <c r="I16"/>
  <c r="I15"/>
  <c r="I14"/>
  <c r="I13"/>
  <c r="I12"/>
  <c r="I11"/>
  <c r="I10"/>
  <c r="I9"/>
  <c r="I8"/>
  <c r="I7"/>
  <c r="I6"/>
  <c r="I5"/>
  <c r="L16"/>
  <c r="L15"/>
  <c r="L14"/>
  <c r="L13"/>
  <c r="L12"/>
  <c r="L11"/>
  <c r="L10"/>
  <c r="L9"/>
  <c r="L8"/>
  <c r="L7"/>
  <c r="L6"/>
  <c r="L5"/>
  <c r="F16"/>
  <c r="F15"/>
  <c r="F14"/>
  <c r="F13"/>
  <c r="F12"/>
  <c r="F11"/>
  <c r="F10"/>
  <c r="F9"/>
  <c r="F8"/>
  <c r="F7"/>
  <c r="F6"/>
  <c r="F5"/>
  <c r="K19" i="18" l="1"/>
  <c r="E22"/>
  <c r="G18" i="13"/>
  <c r="G17"/>
  <c r="G16"/>
  <c r="G15"/>
  <c r="G14"/>
  <c r="G13"/>
  <c r="G12"/>
  <c r="G11"/>
  <c r="G18" i="12"/>
  <c r="G17"/>
  <c r="G16"/>
  <c r="G15"/>
  <c r="G14"/>
  <c r="G13"/>
  <c r="G12"/>
  <c r="G11"/>
  <c r="G18" i="10"/>
  <c r="G17"/>
  <c r="G16"/>
  <c r="G15"/>
  <c r="G14"/>
  <c r="G13"/>
  <c r="G12"/>
  <c r="G11"/>
  <c r="G10"/>
  <c r="G9"/>
  <c r="G18" i="9"/>
  <c r="G17"/>
  <c r="G16"/>
  <c r="G15"/>
  <c r="G14"/>
  <c r="G13"/>
  <c r="G12"/>
  <c r="G11"/>
  <c r="G18" i="8"/>
  <c r="G17"/>
  <c r="G16"/>
  <c r="G15"/>
  <c r="G14"/>
  <c r="G13"/>
  <c r="G12"/>
  <c r="G11"/>
  <c r="G10"/>
  <c r="F15"/>
  <c r="F19" i="6"/>
  <c r="G19" s="1"/>
  <c r="F18"/>
  <c r="G18" s="1"/>
  <c r="G17"/>
  <c r="G16"/>
  <c r="G15"/>
  <c r="G14"/>
  <c r="G13"/>
  <c r="G12"/>
  <c r="G11"/>
  <c r="G10"/>
  <c r="G18" i="7" l="1"/>
  <c r="G17"/>
  <c r="G16"/>
  <c r="G15"/>
  <c r="G14"/>
  <c r="G13"/>
  <c r="G12"/>
  <c r="G11"/>
  <c r="H6" i="1"/>
  <c r="B16" i="22"/>
  <c r="K7" i="18" l="1"/>
  <c r="K10"/>
  <c r="E13"/>
  <c r="E19"/>
  <c r="E10"/>
  <c r="K16"/>
  <c r="K13"/>
  <c r="E7"/>
  <c r="E16"/>
  <c r="I34" i="22" l="1"/>
  <c r="F18"/>
  <c r="F34"/>
  <c r="L34"/>
  <c r="L18"/>
  <c r="I18"/>
  <c r="S9" s="1"/>
  <c r="O18"/>
  <c r="T9" l="1"/>
  <c r="T11"/>
  <c r="T17"/>
  <c r="T13"/>
  <c r="T15"/>
  <c r="T7"/>
  <c r="F18" i="13"/>
  <c r="F17"/>
  <c r="F9"/>
  <c r="G9" s="1"/>
  <c r="F10"/>
  <c r="G10" s="1"/>
  <c r="F11"/>
  <c r="F12"/>
  <c r="F13"/>
  <c r="F14"/>
  <c r="F15"/>
  <c r="F16"/>
  <c r="F8"/>
  <c r="G8" s="1"/>
  <c r="F7"/>
  <c r="G7" s="1"/>
  <c r="D19"/>
  <c r="F18" i="12"/>
  <c r="F9"/>
  <c r="G9" s="1"/>
  <c r="F10"/>
  <c r="G10" s="1"/>
  <c r="F11"/>
  <c r="F12"/>
  <c r="F13"/>
  <c r="F14"/>
  <c r="F15"/>
  <c r="F16"/>
  <c r="F17"/>
  <c r="F8"/>
  <c r="G8" s="1"/>
  <c r="F7"/>
  <c r="G7" s="1"/>
  <c r="D19"/>
  <c r="F9" i="10"/>
  <c r="F10"/>
  <c r="F11"/>
  <c r="F12"/>
  <c r="F13"/>
  <c r="F14"/>
  <c r="F15"/>
  <c r="F16"/>
  <c r="F17"/>
  <c r="F18"/>
  <c r="F8"/>
  <c r="G8" s="1"/>
  <c r="F7"/>
  <c r="G7" s="1"/>
  <c r="D19"/>
  <c r="F9" i="8"/>
  <c r="G9" s="1"/>
  <c r="F10"/>
  <c r="F11"/>
  <c r="F12"/>
  <c r="F13"/>
  <c r="F14"/>
  <c r="F16"/>
  <c r="F17"/>
  <c r="F18"/>
  <c r="F8"/>
  <c r="G8" s="1"/>
  <c r="F7"/>
  <c r="G7" s="1"/>
  <c r="D19" i="9"/>
  <c r="F18"/>
  <c r="F17"/>
  <c r="F16"/>
  <c r="F15"/>
  <c r="F14"/>
  <c r="F13"/>
  <c r="F12"/>
  <c r="F11"/>
  <c r="F10"/>
  <c r="G10" s="1"/>
  <c r="F9"/>
  <c r="G9" s="1"/>
  <c r="F8"/>
  <c r="G8" s="1"/>
  <c r="F7"/>
  <c r="G7" s="1"/>
  <c r="D19" i="8"/>
  <c r="F18" i="7"/>
  <c r="F17"/>
  <c r="F16"/>
  <c r="F15"/>
  <c r="F14"/>
  <c r="F13"/>
  <c r="F12"/>
  <c r="F11"/>
  <c r="F10"/>
  <c r="G10" s="1"/>
  <c r="F9"/>
  <c r="G9" s="1"/>
  <c r="F8"/>
  <c r="G8" s="1"/>
  <c r="F7"/>
  <c r="G7" s="1"/>
  <c r="D19"/>
  <c r="D20" i="6"/>
  <c r="F9"/>
  <c r="G9" s="1"/>
  <c r="F10"/>
  <c r="F11"/>
  <c r="F12"/>
  <c r="F13"/>
  <c r="F14"/>
  <c r="F15"/>
  <c r="F16"/>
  <c r="F17"/>
  <c r="F8"/>
  <c r="G8" s="1"/>
  <c r="F7"/>
  <c r="G7" s="1"/>
</calcChain>
</file>

<file path=xl/comments1.xml><?xml version="1.0" encoding="utf-8"?>
<comments xmlns="http://schemas.openxmlformats.org/spreadsheetml/2006/main">
  <authors>
    <author>Owner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Owner:</t>
        </r>
        <r>
          <rPr>
            <sz val="9"/>
            <color indexed="81"/>
            <rFont val="Tahoma"/>
            <family val="2"/>
            <charset val="204"/>
          </rPr>
          <t xml:space="preserve">
начислен штраф 10 сек за 18 кругов на фин. Отрезке; 
компенсировано штрафных 5 сек за не остановку на белой линии в связи с поломкой тормозов 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04"/>
          </rPr>
          <t>Owner:</t>
        </r>
        <r>
          <rPr>
            <sz val="9"/>
            <color indexed="81"/>
            <rFont val="Tahoma"/>
            <family val="2"/>
            <charset val="204"/>
          </rPr>
          <t xml:space="preserve">
начислен штраф 10 сек после финиша за обгон с нарушением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04"/>
          </rPr>
          <t>Owner:</t>
        </r>
        <r>
          <rPr>
            <sz val="9"/>
            <color indexed="81"/>
            <rFont val="Tahoma"/>
            <family val="2"/>
            <charset val="204"/>
          </rPr>
          <t xml:space="preserve">
начислен штраф 10 сек за недобор 2 кругов на последнем отрезке</t>
        </r>
      </text>
    </comment>
    <comment ref="H10" authorId="0">
      <text>
        <r>
          <rPr>
            <b/>
            <sz val="9"/>
            <color indexed="81"/>
            <rFont val="Tahoma"/>
            <family val="2"/>
            <charset val="204"/>
          </rPr>
          <t>Owner:</t>
        </r>
        <r>
          <rPr>
            <sz val="9"/>
            <color indexed="81"/>
            <rFont val="Tahoma"/>
            <family val="2"/>
            <charset val="204"/>
          </rPr>
          <t xml:space="preserve">
начислен штраф 5 сек после финиша за превышение количества кругов участником</t>
        </r>
      </text>
    </comment>
    <comment ref="H11" authorId="0">
      <text>
        <r>
          <rPr>
            <b/>
            <sz val="9"/>
            <color indexed="81"/>
            <rFont val="Tahoma"/>
            <family val="2"/>
            <charset val="204"/>
          </rPr>
          <t>Owner:</t>
        </r>
        <r>
          <rPr>
            <sz val="9"/>
            <color indexed="81"/>
            <rFont val="Tahoma"/>
            <family val="2"/>
            <charset val="204"/>
          </rPr>
          <t xml:space="preserve">
начислен штраф в 1 круг за недобор кругов одним из участников</t>
        </r>
      </text>
    </comment>
  </commentList>
</comments>
</file>

<file path=xl/comments2.xml><?xml version="1.0" encoding="utf-8"?>
<comments xmlns="http://schemas.openxmlformats.org/spreadsheetml/2006/main">
  <authors>
    <author>Owner</author>
  </authors>
  <commentList>
    <comment ref="F10" authorId="0">
      <text>
        <r>
          <rPr>
            <b/>
            <sz val="9"/>
            <color indexed="81"/>
            <rFont val="Tahoma"/>
            <family val="2"/>
            <charset val="204"/>
          </rPr>
          <t>Owner:</t>
        </r>
        <r>
          <rPr>
            <sz val="9"/>
            <color indexed="81"/>
            <rFont val="Tahoma"/>
            <family val="2"/>
            <charset val="204"/>
          </rPr>
          <t xml:space="preserve">
начислен штраф 5 сек на пит стопе</t>
        </r>
      </text>
    </comment>
    <comment ref="F18" authorId="0">
      <text>
        <r>
          <rPr>
            <b/>
            <sz val="9"/>
            <color indexed="81"/>
            <rFont val="Tahoma"/>
            <family val="2"/>
            <charset val="204"/>
          </rPr>
          <t>Owner:</t>
        </r>
        <r>
          <rPr>
            <sz val="9"/>
            <color indexed="81"/>
            <rFont val="Tahoma"/>
            <family val="2"/>
            <charset val="204"/>
          </rPr>
          <t xml:space="preserve">
начислен штраф 10 сек после финиша</t>
        </r>
      </text>
    </comment>
  </commentList>
</comments>
</file>

<file path=xl/comments3.xml><?xml version="1.0" encoding="utf-8"?>
<comments xmlns="http://schemas.openxmlformats.org/spreadsheetml/2006/main">
  <authors>
    <author>Owner</author>
  </authors>
  <commentList>
    <comment ref="F9" authorId="0">
      <text>
        <r>
          <rPr>
            <b/>
            <sz val="9"/>
            <color indexed="81"/>
            <rFont val="Tahoma"/>
            <family val="2"/>
            <charset val="204"/>
          </rPr>
          <t>Owner:</t>
        </r>
        <r>
          <rPr>
            <sz val="9"/>
            <color indexed="81"/>
            <rFont val="Tahoma"/>
            <family val="2"/>
            <charset val="204"/>
          </rPr>
          <t xml:space="preserve">
начислен штраф 5 сек на пит стопе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204"/>
          </rPr>
          <t>Owner:</t>
        </r>
        <r>
          <rPr>
            <sz val="9"/>
            <color indexed="81"/>
            <rFont val="Tahoma"/>
            <family val="2"/>
            <charset val="204"/>
          </rPr>
          <t xml:space="preserve">
5 кругов сверх лимита не штрафуется в связи с вынужденным пит стопом из-за поломки карта №7 на предыдущем отрезке </t>
        </r>
      </text>
    </comment>
  </commentList>
</comments>
</file>

<file path=xl/comments4.xml><?xml version="1.0" encoding="utf-8"?>
<comments xmlns="http://schemas.openxmlformats.org/spreadsheetml/2006/main">
  <authors>
    <author>Owner</author>
  </authors>
  <commentLis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>Owner:</t>
        </r>
        <r>
          <rPr>
            <sz val="9"/>
            <color indexed="81"/>
            <rFont val="Tahoma"/>
            <family val="2"/>
            <charset val="204"/>
          </rPr>
          <t xml:space="preserve">
начислен штраф 5 сек на пит стопе</t>
        </r>
      </text>
    </comment>
    <comment ref="F18" authorId="0">
      <text>
        <r>
          <rPr>
            <b/>
            <sz val="9"/>
            <color indexed="81"/>
            <rFont val="Tahoma"/>
            <family val="2"/>
            <charset val="204"/>
          </rPr>
          <t>Owner:</t>
        </r>
        <r>
          <rPr>
            <sz val="9"/>
            <color indexed="81"/>
            <rFont val="Tahoma"/>
            <family val="2"/>
            <charset val="204"/>
          </rPr>
          <t xml:space="preserve">
начислен штраф 10 сек (с учетом отставания от лидера) после финиша</t>
        </r>
      </text>
    </comment>
  </commentList>
</comments>
</file>

<file path=xl/comments5.xml><?xml version="1.0" encoding="utf-8"?>
<comments xmlns="http://schemas.openxmlformats.org/spreadsheetml/2006/main">
  <authors>
    <author>Owner</author>
  </authors>
  <commentList>
    <comment ref="G15" authorId="0">
      <text>
        <r>
          <rPr>
            <b/>
            <sz val="9"/>
            <color indexed="81"/>
            <rFont val="Tahoma"/>
            <family val="2"/>
            <charset val="204"/>
          </rPr>
          <t>Owner:</t>
        </r>
        <r>
          <rPr>
            <sz val="9"/>
            <color indexed="81"/>
            <rFont val="Tahoma"/>
            <family val="2"/>
            <charset val="204"/>
          </rPr>
          <t xml:space="preserve">
начислен штраф 5 сек после финиша</t>
        </r>
      </text>
    </comment>
    <comment ref="F18" authorId="0">
      <text>
        <r>
          <rPr>
            <b/>
            <sz val="9"/>
            <color indexed="81"/>
            <rFont val="Tahoma"/>
            <family val="2"/>
            <charset val="204"/>
          </rPr>
          <t>Owner:</t>
        </r>
        <r>
          <rPr>
            <sz val="9"/>
            <color indexed="81"/>
            <rFont val="Tahoma"/>
            <family val="2"/>
            <charset val="204"/>
          </rPr>
          <t xml:space="preserve">
штраф не начислен, поскольку с учетом отставания от лидера длина отрезка более 20 кругов</t>
        </r>
      </text>
    </comment>
  </commentList>
</comments>
</file>

<file path=xl/comments6.xml><?xml version="1.0" encoding="utf-8"?>
<comments xmlns="http://schemas.openxmlformats.org/spreadsheetml/2006/main">
  <authors>
    <author>Owner</author>
  </authors>
  <commentList>
    <comment ref="G17" authorId="0">
      <text>
        <r>
          <rPr>
            <b/>
            <sz val="9"/>
            <color indexed="81"/>
            <rFont val="Tahoma"/>
            <family val="2"/>
            <charset val="204"/>
          </rPr>
          <t>Owner:</t>
        </r>
        <r>
          <rPr>
            <sz val="9"/>
            <color indexed="81"/>
            <rFont val="Tahoma"/>
            <family val="2"/>
            <charset val="204"/>
          </rPr>
          <t xml:space="preserve">
начислен штраф в 1 круг за недобор по минимальному кол-ву кругов</t>
        </r>
      </text>
    </comment>
  </commentList>
</comments>
</file>

<file path=xl/comments7.xml><?xml version="1.0" encoding="utf-8"?>
<comments xmlns="http://schemas.openxmlformats.org/spreadsheetml/2006/main">
  <authors>
    <author>Owner</author>
  </authors>
  <commentList>
    <comment ref="F45" authorId="0">
      <text>
        <r>
          <rPr>
            <b/>
            <sz val="9"/>
            <color indexed="81"/>
            <rFont val="Tahoma"/>
            <family val="2"/>
            <charset val="204"/>
          </rPr>
          <t>Owner:</t>
        </r>
        <r>
          <rPr>
            <sz val="9"/>
            <color indexed="81"/>
            <rFont val="Tahoma"/>
            <family val="2"/>
            <charset val="204"/>
          </rPr>
          <t xml:space="preserve">
начислен штраф 10 сек после финиша</t>
        </r>
      </text>
    </comment>
    <comment ref="F59" authorId="0">
      <text>
        <r>
          <rPr>
            <b/>
            <sz val="9"/>
            <color indexed="81"/>
            <rFont val="Tahoma"/>
            <family val="2"/>
            <charset val="204"/>
          </rPr>
          <t>Owner:</t>
        </r>
        <r>
          <rPr>
            <sz val="9"/>
            <color indexed="81"/>
            <rFont val="Tahoma"/>
            <family val="2"/>
            <charset val="204"/>
          </rPr>
          <t xml:space="preserve">
начислен штраф 5 сек на пит стопе</t>
        </r>
      </text>
    </comment>
  </commentList>
</comments>
</file>

<file path=xl/sharedStrings.xml><?xml version="1.0" encoding="utf-8"?>
<sst xmlns="http://schemas.openxmlformats.org/spreadsheetml/2006/main" count="707" uniqueCount="167">
  <si>
    <t>Команда</t>
  </si>
  <si>
    <t>Квала</t>
  </si>
  <si>
    <t>Место</t>
  </si>
  <si>
    <t>Время</t>
  </si>
  <si>
    <t>Гонка</t>
  </si>
  <si>
    <t>Круги</t>
  </si>
  <si>
    <t>Лучший круг</t>
  </si>
  <si>
    <t>На круге</t>
  </si>
  <si>
    <t>На карте</t>
  </si>
  <si>
    <t>CITY.COM</t>
  </si>
  <si>
    <t>2FAST4U</t>
  </si>
  <si>
    <t>СССР</t>
  </si>
  <si>
    <t>Лидер</t>
  </si>
  <si>
    <t>ЛИДЕР</t>
  </si>
  <si>
    <t>MC KARTING</t>
  </si>
  <si>
    <t>SEAT SPORT TEAM</t>
  </si>
  <si>
    <t>Время/от лидера</t>
  </si>
  <si>
    <t>Карт</t>
  </si>
  <si>
    <t>№ в гонке</t>
  </si>
  <si>
    <t>1 круг</t>
  </si>
  <si>
    <t>Лучший круг в гонке</t>
  </si>
  <si>
    <t>Пилот</t>
  </si>
  <si>
    <t>№</t>
  </si>
  <si>
    <t>Вес</t>
  </si>
  <si>
    <t>Довес</t>
  </si>
  <si>
    <t>1-1</t>
  </si>
  <si>
    <t>-</t>
  </si>
  <si>
    <t>MC Karting</t>
  </si>
  <si>
    <t>Комышан Ярослав</t>
  </si>
  <si>
    <t>6-1</t>
  </si>
  <si>
    <t>1-2</t>
  </si>
  <si>
    <t>6-2</t>
  </si>
  <si>
    <t>1-3</t>
  </si>
  <si>
    <t>Саргсян Артем</t>
  </si>
  <si>
    <t>6-3</t>
  </si>
  <si>
    <t>1-4</t>
  </si>
  <si>
    <t>Шендрик Влад</t>
  </si>
  <si>
    <t>6-4</t>
  </si>
  <si>
    <t>+17</t>
  </si>
  <si>
    <t>City Com</t>
  </si>
  <si>
    <t>Хоперия Леван</t>
  </si>
  <si>
    <t>2-1</t>
  </si>
  <si>
    <t>2fast4u</t>
  </si>
  <si>
    <t>Танана Саша</t>
  </si>
  <si>
    <t>7-1</t>
  </si>
  <si>
    <t>Кравец Олег</t>
  </si>
  <si>
    <t>2-2</t>
  </si>
  <si>
    <t>+8</t>
  </si>
  <si>
    <t>Подолян Саша</t>
  </si>
  <si>
    <t>7-2</t>
  </si>
  <si>
    <t>Бахмацкий Олег</t>
  </si>
  <si>
    <t>2-3</t>
  </si>
  <si>
    <t>Бойко Коля</t>
  </si>
  <si>
    <t>7-3</t>
  </si>
  <si>
    <t>+11</t>
  </si>
  <si>
    <t>Токаренко Гена</t>
  </si>
  <si>
    <t>2-4</t>
  </si>
  <si>
    <t>Шевелев Валера</t>
  </si>
  <si>
    <t>7-4</t>
  </si>
  <si>
    <t>3-1</t>
  </si>
  <si>
    <t>+5</t>
  </si>
  <si>
    <t>Соколан Артем</t>
  </si>
  <si>
    <t>3-2</t>
  </si>
  <si>
    <t>+7</t>
  </si>
  <si>
    <t>Сова Иван</t>
  </si>
  <si>
    <t>Скобликов Влад</t>
  </si>
  <si>
    <t>3-3</t>
  </si>
  <si>
    <t>Голубченко Саша</t>
  </si>
  <si>
    <t>3-4</t>
  </si>
  <si>
    <t>4-1</t>
  </si>
  <si>
    <t>Полупан Вова</t>
  </si>
  <si>
    <t>4-2</t>
  </si>
  <si>
    <t>Манило Денис</t>
  </si>
  <si>
    <t>4-3</t>
  </si>
  <si>
    <t>4-4</t>
  </si>
  <si>
    <t>5-1</t>
  </si>
  <si>
    <t>5-2</t>
  </si>
  <si>
    <t>5-3</t>
  </si>
  <si>
    <t>5-4</t>
  </si>
  <si>
    <t>Обяза-тельные</t>
  </si>
  <si>
    <t>Кол-во кругов на трассе</t>
  </si>
  <si>
    <t>отрезок</t>
  </si>
  <si>
    <t>всего у пилота</t>
  </si>
  <si>
    <t>Финиш</t>
  </si>
  <si>
    <t>Круг заезда на пит</t>
  </si>
  <si>
    <t>Карт №</t>
  </si>
  <si>
    <t>Иванов Юра</t>
  </si>
  <si>
    <t>СРЕДНИЙ ЛУЧШИЙ КРУГ НА ОТРЕЗКЕ</t>
  </si>
  <si>
    <t>Таблица пит-стопов команды  ЛИДЕР</t>
  </si>
  <si>
    <t>Таблица пит-стопов команды  CITY.COM</t>
  </si>
  <si>
    <t>Таблица пит-стопов команды  2FAST4U</t>
  </si>
  <si>
    <t>Таблица пит-стопов команды  СССР</t>
  </si>
  <si>
    <t>Резанко Оля</t>
  </si>
  <si>
    <t>Таблица пит-стопов команды  MC KARTING</t>
  </si>
  <si>
    <t>Комышан Ярик</t>
  </si>
  <si>
    <t>Таблица пит-стопов команды  SEAT SPORT TEAM</t>
  </si>
  <si>
    <t>Розенберг Дима</t>
  </si>
  <si>
    <t>Хомяк Ира</t>
  </si>
  <si>
    <t>Павлик Сергей</t>
  </si>
  <si>
    <t>Лучший круг у данного пилота за гонку</t>
  </si>
  <si>
    <t>Средний ЛК</t>
  </si>
  <si>
    <t>Лучшие круги по картам, топ 3</t>
  </si>
  <si>
    <t>City.com</t>
  </si>
  <si>
    <t>Seat ST</t>
  </si>
  <si>
    <t>Лучший круг пилота в своей команде</t>
  </si>
  <si>
    <t>Лучшие круги в гонке на отрезках, топ 30</t>
  </si>
  <si>
    <t>Бейлин Дима</t>
  </si>
  <si>
    <t>Яценко Игорь</t>
  </si>
  <si>
    <t>Регистрационная форма</t>
  </si>
  <si>
    <t>№ ком</t>
  </si>
  <si>
    <t>+18</t>
  </si>
  <si>
    <t>+9</t>
  </si>
  <si>
    <t>Неодим</t>
  </si>
  <si>
    <t>2Fast4U</t>
  </si>
  <si>
    <t>Потери</t>
  </si>
  <si>
    <t>Карты</t>
  </si>
  <si>
    <t>Отрезки</t>
  </si>
  <si>
    <t>Рейтинг картов</t>
  </si>
  <si>
    <t>BOOM</t>
  </si>
  <si>
    <t>поломка</t>
  </si>
  <si>
    <t>Таблица пит-стопов команды  BOOM</t>
  </si>
  <si>
    <t>Омельченко Андрей</t>
  </si>
  <si>
    <t>Хавило Дима</t>
  </si>
  <si>
    <t>ЛК</t>
  </si>
  <si>
    <t>Кругов</t>
  </si>
  <si>
    <t>Лучшие в стратегии на этапе - 2 Fast4U. Они оказались на голову выше конкурентов, выиграв за счет этого компонента около 30 секунд</t>
  </si>
  <si>
    <t>Разброс в успешности стратегии у City.com, Лидера, СССР и MC Karting - всего лишь около 10 секунд. Итоговые отрывы этих команд</t>
  </si>
  <si>
    <t xml:space="preserve">между собой обусловлены другими гоночными составляющими. Так, у City.com причина на поверхности - провальный 2-й пит стоп, </t>
  </si>
  <si>
    <t>Остальные 3 команды - BOOM, Seat ST, Kart racing - сильно проигрывают лидирующей пятерке. Только за счет стратегии выбора картов</t>
  </si>
  <si>
    <t>Результат</t>
  </si>
  <si>
    <t>Потери от лидера</t>
  </si>
  <si>
    <t>Мес-то</t>
  </si>
  <si>
    <t>Всего, сек</t>
  </si>
  <si>
    <t>Среднее</t>
  </si>
  <si>
    <t>где ребята в очереди потеряли 35 секунд (почти 1 круг), сев при этом на посредственный карт №5</t>
  </si>
  <si>
    <t>Kart racing могли бы отыграть у победителей почти 2,5 круга (!).</t>
  </si>
  <si>
    <t>MC Kart</t>
  </si>
  <si>
    <t>+4</t>
  </si>
  <si>
    <t>+16</t>
  </si>
  <si>
    <t>Ёрик</t>
  </si>
  <si>
    <t>у каждого из остальных 4 главных фаворитов чемпионата. На картах быстрейшей группы (№13, 10, 1 и 7) они провели 300 кругов</t>
  </si>
  <si>
    <t xml:space="preserve"> против около 200 у всех главных конкурентов, т.е. в 1,5 раза больше. </t>
  </si>
  <si>
    <t>Правда, увлекшись стратегией, упустили счет общего количества кругов, из-за чего едва не потеряли победу на этапе.</t>
  </si>
  <si>
    <t>РЕЗУЛЬТАТЫ 4-го этапа марафон-чемпионата "36 часов Жажды Скорости", 09.09.12</t>
  </si>
  <si>
    <t>Тарасенко Игорь</t>
  </si>
  <si>
    <t>84</t>
  </si>
  <si>
    <t>+3</t>
  </si>
  <si>
    <t>Марафон-чемпионат "36 часов Жажды Скорости", 4-й этап</t>
  </si>
  <si>
    <t>75</t>
  </si>
  <si>
    <t>Члечко Сергей</t>
  </si>
  <si>
    <t>6:00:34.00</t>
  </si>
  <si>
    <t>4 круга</t>
  </si>
  <si>
    <t>5 кругов</t>
  </si>
  <si>
    <t>Joint</t>
  </si>
  <si>
    <t>Топ 15 лучших кругов показаны на 7 разных картах.</t>
  </si>
  <si>
    <r>
      <t>Только 1 (!) карт из 11 (№21) не попал в топ 30 лучших кругов</t>
    </r>
    <r>
      <rPr>
        <sz val="14"/>
        <color theme="1"/>
        <rFont val="Calibri"/>
        <family val="2"/>
        <charset val="204"/>
        <scheme val="minor"/>
      </rPr>
      <t xml:space="preserve"> (и то, ему не хватило всего 2 сотых секунды).</t>
    </r>
  </si>
  <si>
    <t>В топ 15 по 4 строчки оккупировали пилоты из MC Karting и City.com.</t>
  </si>
  <si>
    <t>Рекордное количество разных пилотов (20) из всех 7 команд в топ 30 по лучшим кругам.</t>
  </si>
  <si>
    <r>
      <t>Лучшие круги на 4-х из 11 картов у СССР,</t>
    </r>
    <r>
      <rPr>
        <sz val="14"/>
        <color theme="1"/>
        <rFont val="Calibri"/>
        <family val="2"/>
        <charset val="204"/>
        <scheme val="minor"/>
      </rPr>
      <t xml:space="preserve"> на 2-х - у MC karting и 2Fast4U.</t>
    </r>
    <r>
      <rPr>
        <b/>
        <sz val="14"/>
        <color theme="1"/>
        <rFont val="Calibri"/>
        <family val="2"/>
        <charset val="204"/>
        <scheme val="minor"/>
      </rPr>
      <t xml:space="preserve"> </t>
    </r>
  </si>
  <si>
    <t>На этом этапе разброс между лучшим и худшим картами - всего около 0,4 сек!</t>
  </si>
  <si>
    <t>По сути, практически идеальная ситуация, аналогичная равенству картов на 1-м этапе.</t>
  </si>
  <si>
    <t>При этом, карт №6 субъективно кажется недооцененным. По ощущениям (с учетом его победы в квале)</t>
  </si>
  <si>
    <t xml:space="preserve"> его место как минимум среди первых 4-х картов.</t>
  </si>
  <si>
    <t>Фактор стратегии выбора машин на этом этапе померк в сравнении со стабильностью темпа пилотов команды.</t>
  </si>
  <si>
    <t>22 пилота (из 28!) из всех 7 команд показали как минимум одно из 3-х лучших времен на каком-либо из картов!</t>
  </si>
  <si>
    <t>Впечатляющая плотность результатов ;)</t>
  </si>
  <si>
    <t>Успешность стратегии команд на 4-м этапе в выборе картов (на основании среднего ЛК)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</si>
</sst>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5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3"/>
      <color rgb="FFFF0000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3"/>
      <color indexed="8"/>
      <name val="Calibri"/>
      <family val="2"/>
      <charset val="204"/>
    </font>
    <font>
      <strike/>
      <sz val="13"/>
      <color indexed="8"/>
      <name val="Calibri"/>
      <family val="2"/>
      <charset val="204"/>
    </font>
    <font>
      <b/>
      <sz val="14"/>
      <color rgb="FFFF0000"/>
      <name val="Calibri"/>
      <family val="2"/>
      <charset val="204"/>
    </font>
    <font>
      <sz val="13"/>
      <name val="Calibri"/>
      <family val="2"/>
      <charset val="204"/>
    </font>
    <font>
      <b/>
      <sz val="13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3"/>
      <color rgb="FFFF0000"/>
      <name val="Calibri"/>
      <family val="2"/>
      <charset val="204"/>
      <scheme val="minor"/>
    </font>
    <font>
      <b/>
      <sz val="20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u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u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11" fillId="0" borderId="32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1" fillId="0" borderId="0" xfId="0" applyFont="1"/>
    <xf numFmtId="0" fontId="22" fillId="0" borderId="0" xfId="0" applyFont="1"/>
    <xf numFmtId="0" fontId="11" fillId="0" borderId="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0" fillId="0" borderId="1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5" fillId="0" borderId="0" xfId="0" applyFont="1"/>
    <xf numFmtId="0" fontId="11" fillId="0" borderId="19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164" fontId="26" fillId="0" borderId="7" xfId="0" applyNumberFormat="1" applyFont="1" applyBorder="1" applyAlignment="1">
      <alignment horizontal="center"/>
    </xf>
    <xf numFmtId="0" fontId="27" fillId="0" borderId="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164" fontId="26" fillId="0" borderId="18" xfId="0" applyNumberFormat="1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2" fontId="27" fillId="0" borderId="7" xfId="0" applyNumberFormat="1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164" fontId="28" fillId="0" borderId="2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" fillId="0" borderId="0" xfId="0" applyFont="1"/>
    <xf numFmtId="0" fontId="26" fillId="0" borderId="11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164" fontId="29" fillId="0" borderId="23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11" fillId="0" borderId="32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2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2" fontId="0" fillId="0" borderId="6" xfId="0" applyNumberForma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30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2" fillId="0" borderId="0" xfId="0" applyFont="1"/>
    <xf numFmtId="0" fontId="32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6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164" fontId="33" fillId="0" borderId="23" xfId="0" applyNumberFormat="1" applyFont="1" applyBorder="1" applyAlignment="1">
      <alignment horizont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64" fontId="26" fillId="0" borderId="25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0" fontId="26" fillId="0" borderId="52" xfId="0" applyFont="1" applyBorder="1" applyAlignment="1">
      <alignment horizontal="center"/>
    </xf>
    <xf numFmtId="2" fontId="26" fillId="0" borderId="23" xfId="0" applyNumberFormat="1" applyFont="1" applyBorder="1" applyAlignment="1">
      <alignment horizontal="center"/>
    </xf>
    <xf numFmtId="49" fontId="0" fillId="0" borderId="0" xfId="0" applyNumberFormat="1"/>
    <xf numFmtId="0" fontId="5" fillId="0" borderId="5" xfId="0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/>
    <xf numFmtId="0" fontId="3" fillId="0" borderId="8" xfId="0" applyFont="1" applyBorder="1" applyAlignment="1"/>
    <xf numFmtId="0" fontId="3" fillId="0" borderId="16" xfId="0" applyFont="1" applyBorder="1" applyAlignment="1"/>
    <xf numFmtId="0" fontId="24" fillId="0" borderId="8" xfId="0" applyFont="1" applyBorder="1" applyAlignment="1"/>
    <xf numFmtId="49" fontId="3" fillId="0" borderId="51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 textRotation="90"/>
    </xf>
    <xf numFmtId="0" fontId="24" fillId="0" borderId="25" xfId="0" applyFont="1" applyFill="1" applyBorder="1" applyAlignment="1">
      <alignment horizontal="center" vertical="center" textRotation="90"/>
    </xf>
    <xf numFmtId="0" fontId="21" fillId="0" borderId="1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textRotation="90"/>
    </xf>
    <xf numFmtId="0" fontId="24" fillId="0" borderId="9" xfId="0" applyFont="1" applyFill="1" applyBorder="1" applyAlignment="1">
      <alignment horizontal="center" vertical="center" textRotation="90"/>
    </xf>
    <xf numFmtId="0" fontId="21" fillId="0" borderId="26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 textRotation="90"/>
    </xf>
    <xf numFmtId="0" fontId="21" fillId="0" borderId="3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2" fontId="11" fillId="0" borderId="42" xfId="0" applyNumberFormat="1" applyFont="1" applyBorder="1" applyAlignment="1">
      <alignment horizontal="center" vertical="center"/>
    </xf>
    <xf numFmtId="2" fontId="11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164" fontId="26" fillId="0" borderId="7" xfId="0" applyNumberFormat="1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164" fontId="26" fillId="0" borderId="5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164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8" fillId="0" borderId="26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164" fontId="26" fillId="0" borderId="10" xfId="0" applyNumberFormat="1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2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34" fillId="0" borderId="32" xfId="0" applyFont="1" applyBorder="1" applyAlignment="1">
      <alignment horizontal="center" vertical="center"/>
    </xf>
    <xf numFmtId="2" fontId="35" fillId="0" borderId="1" xfId="0" applyNumberFormat="1" applyFont="1" applyBorder="1" applyAlignment="1">
      <alignment horizontal="center" vertical="center"/>
    </xf>
    <xf numFmtId="2" fontId="34" fillId="0" borderId="32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0" fillId="0" borderId="62" xfId="0" applyFont="1" applyBorder="1" applyAlignment="1">
      <alignment horizontal="left"/>
    </xf>
    <xf numFmtId="0" fontId="0" fillId="0" borderId="62" xfId="0" applyFont="1" applyBorder="1" applyAlignment="1">
      <alignment horizontal="center"/>
    </xf>
    <xf numFmtId="0" fontId="32" fillId="0" borderId="6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0" fillId="0" borderId="19" xfId="0" applyFont="1" applyBorder="1" applyAlignment="1">
      <alignment horizontal="left" vertical="center"/>
    </xf>
    <xf numFmtId="0" fontId="35" fillId="0" borderId="19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2" fontId="34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2" fontId="15" fillId="0" borderId="19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2" fontId="15" fillId="0" borderId="32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5" fillId="0" borderId="27" xfId="0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 vertical="center"/>
    </xf>
    <xf numFmtId="0" fontId="36" fillId="0" borderId="0" xfId="0" applyFont="1"/>
    <xf numFmtId="164" fontId="26" fillId="0" borderId="7" xfId="0" applyNumberFormat="1" applyFont="1" applyFill="1" applyBorder="1" applyAlignment="1">
      <alignment horizontal="center"/>
    </xf>
    <xf numFmtId="164" fontId="26" fillId="6" borderId="7" xfId="0" applyNumberFormat="1" applyFont="1" applyFill="1" applyBorder="1" applyAlignment="1">
      <alignment horizontal="center"/>
    </xf>
    <xf numFmtId="164" fontId="28" fillId="6" borderId="23" xfId="0" applyNumberFormat="1" applyFont="1" applyFill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9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66"/>
      <color rgb="FFFF9933"/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75" zoomScaleNormal="75" workbookViewId="0">
      <selection sqref="A1:M1"/>
    </sheetView>
  </sheetViews>
  <sheetFormatPr defaultRowHeight="15"/>
  <cols>
    <col min="1" max="1" width="9" customWidth="1"/>
    <col min="2" max="2" width="10.7109375" customWidth="1"/>
    <col min="3" max="3" width="32.5703125" customWidth="1"/>
    <col min="4" max="4" width="8.42578125" customWidth="1"/>
    <col min="5" max="6" width="11.28515625" customWidth="1"/>
    <col min="7" max="7" width="3.85546875" customWidth="1"/>
    <col min="9" max="9" width="10.42578125" customWidth="1"/>
    <col min="10" max="10" width="31.140625" customWidth="1"/>
    <col min="12" max="12" width="9.85546875" customWidth="1"/>
  </cols>
  <sheetData>
    <row r="1" spans="1:13" ht="26.25">
      <c r="A1" s="212" t="s">
        <v>147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5.25" customHeight="1"/>
    <row r="3" spans="1:13" ht="21.75" customHeight="1">
      <c r="A3" s="213" t="s">
        <v>108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</row>
    <row r="4" spans="1:13" ht="15.75" customHeight="1" thickBo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 s="22" customFormat="1" ht="20.25" customHeight="1">
      <c r="A5" s="214" t="s">
        <v>109</v>
      </c>
      <c r="B5" s="216" t="s">
        <v>0</v>
      </c>
      <c r="C5" s="218" t="s">
        <v>21</v>
      </c>
      <c r="D5" s="220" t="s">
        <v>22</v>
      </c>
      <c r="E5" s="220" t="s">
        <v>23</v>
      </c>
      <c r="F5" s="222" t="s">
        <v>24</v>
      </c>
      <c r="G5" s="224"/>
      <c r="H5" s="227" t="s">
        <v>109</v>
      </c>
      <c r="I5" s="204" t="s">
        <v>0</v>
      </c>
      <c r="J5" s="206" t="s">
        <v>21</v>
      </c>
      <c r="K5" s="208" t="s">
        <v>22</v>
      </c>
      <c r="L5" s="208" t="s">
        <v>23</v>
      </c>
      <c r="M5" s="210" t="s">
        <v>24</v>
      </c>
    </row>
    <row r="6" spans="1:13" s="22" customFormat="1" ht="24" customHeight="1" thickBot="1">
      <c r="A6" s="215"/>
      <c r="B6" s="217"/>
      <c r="C6" s="219"/>
      <c r="D6" s="221"/>
      <c r="E6" s="221"/>
      <c r="F6" s="223"/>
      <c r="G6" s="225"/>
      <c r="H6" s="228"/>
      <c r="I6" s="205"/>
      <c r="J6" s="207"/>
      <c r="K6" s="209"/>
      <c r="L6" s="209"/>
      <c r="M6" s="211"/>
    </row>
    <row r="7" spans="1:13" s="2" customFormat="1" ht="20.100000000000001" customHeight="1">
      <c r="A7" s="199">
        <v>1</v>
      </c>
      <c r="B7" s="200" t="s">
        <v>11</v>
      </c>
      <c r="C7" s="176" t="s">
        <v>92</v>
      </c>
      <c r="D7" s="83" t="s">
        <v>25</v>
      </c>
      <c r="E7" s="188" t="s">
        <v>26</v>
      </c>
      <c r="F7" s="179" t="s">
        <v>26</v>
      </c>
      <c r="G7" s="225"/>
      <c r="H7" s="202">
        <v>5</v>
      </c>
      <c r="I7" s="200" t="s">
        <v>136</v>
      </c>
      <c r="J7" s="171" t="s">
        <v>33</v>
      </c>
      <c r="K7" s="83" t="s">
        <v>75</v>
      </c>
      <c r="L7" s="183">
        <v>80</v>
      </c>
      <c r="M7" s="178" t="s">
        <v>26</v>
      </c>
    </row>
    <row r="8" spans="1:13" s="2" customFormat="1" ht="20.100000000000001" customHeight="1">
      <c r="A8" s="190"/>
      <c r="B8" s="192"/>
      <c r="C8" s="174" t="s">
        <v>61</v>
      </c>
      <c r="D8" s="84" t="s">
        <v>30</v>
      </c>
      <c r="E8" s="184">
        <v>73</v>
      </c>
      <c r="F8" s="179" t="s">
        <v>63</v>
      </c>
      <c r="G8" s="225"/>
      <c r="H8" s="195"/>
      <c r="I8" s="192"/>
      <c r="J8" s="172" t="s">
        <v>28</v>
      </c>
      <c r="K8" s="84" t="s">
        <v>76</v>
      </c>
      <c r="L8" s="184">
        <v>83</v>
      </c>
      <c r="M8" s="179" t="s">
        <v>26</v>
      </c>
    </row>
    <row r="9" spans="1:13" s="2" customFormat="1" ht="20.100000000000001" customHeight="1">
      <c r="A9" s="190"/>
      <c r="B9" s="192"/>
      <c r="C9" s="174" t="s">
        <v>67</v>
      </c>
      <c r="D9" s="84" t="s">
        <v>32</v>
      </c>
      <c r="E9" s="184">
        <v>82</v>
      </c>
      <c r="F9" s="179" t="s">
        <v>26</v>
      </c>
      <c r="G9" s="225"/>
      <c r="H9" s="195"/>
      <c r="I9" s="192"/>
      <c r="J9" s="172" t="s">
        <v>36</v>
      </c>
      <c r="K9" s="84" t="s">
        <v>77</v>
      </c>
      <c r="L9" s="184">
        <v>63</v>
      </c>
      <c r="M9" s="179" t="s">
        <v>38</v>
      </c>
    </row>
    <row r="10" spans="1:13" s="2" customFormat="1" ht="20.100000000000001" customHeight="1">
      <c r="A10" s="190"/>
      <c r="B10" s="192"/>
      <c r="C10" s="174" t="s">
        <v>65</v>
      </c>
      <c r="D10" s="84" t="s">
        <v>35</v>
      </c>
      <c r="E10" s="184">
        <v>81</v>
      </c>
      <c r="F10" s="179" t="s">
        <v>26</v>
      </c>
      <c r="G10" s="225"/>
      <c r="H10" s="195"/>
      <c r="I10" s="192"/>
      <c r="J10" s="172" t="s">
        <v>106</v>
      </c>
      <c r="K10" s="84" t="s">
        <v>78</v>
      </c>
      <c r="L10" s="184">
        <v>60</v>
      </c>
      <c r="M10" s="179" t="s">
        <v>110</v>
      </c>
    </row>
    <row r="11" spans="1:13" s="2" customFormat="1" ht="20.100000000000001" customHeight="1" thickBot="1">
      <c r="A11" s="191"/>
      <c r="B11" s="193"/>
      <c r="C11" s="173"/>
      <c r="D11" s="85"/>
      <c r="E11" s="185"/>
      <c r="F11" s="180"/>
      <c r="G11" s="225"/>
      <c r="H11" s="196"/>
      <c r="I11" s="193"/>
      <c r="J11" s="173"/>
      <c r="K11" s="85"/>
      <c r="L11" s="185"/>
      <c r="M11" s="180"/>
    </row>
    <row r="12" spans="1:13" s="2" customFormat="1" ht="20.100000000000001" customHeight="1">
      <c r="A12" s="199">
        <v>2</v>
      </c>
      <c r="B12" s="200" t="s">
        <v>42</v>
      </c>
      <c r="C12" s="171" t="s">
        <v>43</v>
      </c>
      <c r="D12" s="170" t="s">
        <v>41</v>
      </c>
      <c r="E12" s="186">
        <v>71</v>
      </c>
      <c r="F12" s="181" t="s">
        <v>111</v>
      </c>
      <c r="G12" s="225"/>
      <c r="H12" s="194">
        <v>6</v>
      </c>
      <c r="I12" s="200" t="s">
        <v>12</v>
      </c>
      <c r="J12" s="176" t="s">
        <v>72</v>
      </c>
      <c r="K12" s="170" t="s">
        <v>29</v>
      </c>
      <c r="L12" s="186">
        <v>80</v>
      </c>
      <c r="M12" s="179" t="s">
        <v>26</v>
      </c>
    </row>
    <row r="13" spans="1:13" s="2" customFormat="1" ht="20.100000000000001" customHeight="1">
      <c r="A13" s="190"/>
      <c r="B13" s="192"/>
      <c r="C13" s="172" t="s">
        <v>48</v>
      </c>
      <c r="D13" s="84" t="s">
        <v>46</v>
      </c>
      <c r="E13" s="184">
        <v>76</v>
      </c>
      <c r="F13" s="179" t="s">
        <v>137</v>
      </c>
      <c r="G13" s="225"/>
      <c r="H13" s="195"/>
      <c r="I13" s="192"/>
      <c r="J13" s="174" t="s">
        <v>139</v>
      </c>
      <c r="K13" s="84" t="s">
        <v>31</v>
      </c>
      <c r="L13" s="189" t="s">
        <v>148</v>
      </c>
      <c r="M13" s="179" t="s">
        <v>60</v>
      </c>
    </row>
    <row r="14" spans="1:13" s="2" customFormat="1" ht="20.100000000000001" customHeight="1">
      <c r="A14" s="190"/>
      <c r="B14" s="192"/>
      <c r="C14" s="172" t="s">
        <v>57</v>
      </c>
      <c r="D14" s="84" t="s">
        <v>51</v>
      </c>
      <c r="E14" s="184">
        <v>81</v>
      </c>
      <c r="F14" s="179" t="s">
        <v>26</v>
      </c>
      <c r="G14" s="225"/>
      <c r="H14" s="195"/>
      <c r="I14" s="192"/>
      <c r="J14" s="174" t="s">
        <v>107</v>
      </c>
      <c r="K14" s="84" t="s">
        <v>34</v>
      </c>
      <c r="L14" s="184">
        <v>84</v>
      </c>
      <c r="M14" s="179" t="s">
        <v>26</v>
      </c>
    </row>
    <row r="15" spans="1:13" s="2" customFormat="1" ht="20.100000000000001" customHeight="1">
      <c r="A15" s="190"/>
      <c r="B15" s="192"/>
      <c r="C15" s="172" t="s">
        <v>52</v>
      </c>
      <c r="D15" s="84" t="s">
        <v>56</v>
      </c>
      <c r="E15" s="184">
        <v>73</v>
      </c>
      <c r="F15" s="179" t="s">
        <v>63</v>
      </c>
      <c r="G15" s="225"/>
      <c r="H15" s="195"/>
      <c r="I15" s="192"/>
      <c r="J15" s="174" t="s">
        <v>70</v>
      </c>
      <c r="K15" s="84" t="s">
        <v>37</v>
      </c>
      <c r="L15" s="184">
        <v>72</v>
      </c>
      <c r="M15" s="179" t="s">
        <v>47</v>
      </c>
    </row>
    <row r="16" spans="1:13" s="2" customFormat="1" ht="20.100000000000001" customHeight="1" thickBot="1">
      <c r="A16" s="191"/>
      <c r="B16" s="193"/>
      <c r="C16" s="173"/>
      <c r="D16" s="86"/>
      <c r="E16" s="187"/>
      <c r="F16" s="182"/>
      <c r="G16" s="225"/>
      <c r="H16" s="201"/>
      <c r="I16" s="193"/>
      <c r="J16" s="177"/>
      <c r="K16" s="86"/>
      <c r="L16" s="187"/>
      <c r="M16" s="182"/>
    </row>
    <row r="17" spans="1:13" s="2" customFormat="1" ht="20.100000000000001" customHeight="1">
      <c r="A17" s="199">
        <v>3</v>
      </c>
      <c r="B17" s="200" t="s">
        <v>118</v>
      </c>
      <c r="C17" s="171" t="s">
        <v>64</v>
      </c>
      <c r="D17" s="83" t="s">
        <v>59</v>
      </c>
      <c r="E17" s="183">
        <v>86</v>
      </c>
      <c r="F17" s="178" t="s">
        <v>26</v>
      </c>
      <c r="G17" s="225"/>
      <c r="H17" s="202">
        <v>7</v>
      </c>
      <c r="I17" s="203" t="s">
        <v>39</v>
      </c>
      <c r="J17" s="171" t="s">
        <v>50</v>
      </c>
      <c r="K17" s="83" t="s">
        <v>44</v>
      </c>
      <c r="L17" s="183">
        <v>80</v>
      </c>
      <c r="M17" s="178" t="s">
        <v>26</v>
      </c>
    </row>
    <row r="18" spans="1:13" s="2" customFormat="1" ht="20.100000000000001" customHeight="1">
      <c r="A18" s="190"/>
      <c r="B18" s="192"/>
      <c r="C18" s="174" t="s">
        <v>121</v>
      </c>
      <c r="D18" s="84" t="s">
        <v>62</v>
      </c>
      <c r="E18" s="184">
        <v>69</v>
      </c>
      <c r="F18" s="179" t="s">
        <v>54</v>
      </c>
      <c r="G18" s="225"/>
      <c r="H18" s="195"/>
      <c r="I18" s="197"/>
      <c r="J18" s="174" t="s">
        <v>45</v>
      </c>
      <c r="K18" s="84" t="s">
        <v>49</v>
      </c>
      <c r="L18" s="184">
        <v>73</v>
      </c>
      <c r="M18" s="179" t="s">
        <v>63</v>
      </c>
    </row>
    <row r="19" spans="1:13" s="2" customFormat="1" ht="20.100000000000001" customHeight="1">
      <c r="A19" s="190"/>
      <c r="B19" s="192"/>
      <c r="C19" s="174" t="s">
        <v>122</v>
      </c>
      <c r="D19" s="84" t="s">
        <v>66</v>
      </c>
      <c r="E19" s="184">
        <v>64</v>
      </c>
      <c r="F19" s="179" t="s">
        <v>138</v>
      </c>
      <c r="G19" s="225"/>
      <c r="H19" s="195"/>
      <c r="I19" s="197"/>
      <c r="J19" s="174" t="s">
        <v>55</v>
      </c>
      <c r="K19" s="84" t="s">
        <v>53</v>
      </c>
      <c r="L19" s="184">
        <v>87</v>
      </c>
      <c r="M19" s="179" t="s">
        <v>26</v>
      </c>
    </row>
    <row r="20" spans="1:13" s="2" customFormat="1" ht="20.100000000000001" customHeight="1">
      <c r="A20" s="190"/>
      <c r="B20" s="192"/>
      <c r="C20" s="174" t="s">
        <v>149</v>
      </c>
      <c r="D20" s="84" t="s">
        <v>68</v>
      </c>
      <c r="E20" s="184">
        <v>73</v>
      </c>
      <c r="F20" s="179" t="s">
        <v>63</v>
      </c>
      <c r="G20" s="225"/>
      <c r="H20" s="195"/>
      <c r="I20" s="197"/>
      <c r="J20" s="174" t="s">
        <v>40</v>
      </c>
      <c r="K20" s="84" t="s">
        <v>58</v>
      </c>
      <c r="L20" s="184">
        <v>93</v>
      </c>
      <c r="M20" s="179" t="s">
        <v>26</v>
      </c>
    </row>
    <row r="21" spans="1:13" s="2" customFormat="1" ht="20.100000000000001" customHeight="1" thickBot="1">
      <c r="A21" s="191"/>
      <c r="B21" s="193"/>
      <c r="C21" s="175"/>
      <c r="D21" s="85"/>
      <c r="E21" s="185"/>
      <c r="F21" s="180"/>
      <c r="G21" s="225"/>
      <c r="H21" s="196"/>
      <c r="I21" s="198"/>
      <c r="J21" s="175"/>
      <c r="K21" s="85"/>
      <c r="L21" s="185"/>
      <c r="M21" s="180"/>
    </row>
    <row r="22" spans="1:13" s="2" customFormat="1" ht="20.100000000000001" customHeight="1">
      <c r="A22" s="190">
        <v>4</v>
      </c>
      <c r="B22" s="192" t="s">
        <v>103</v>
      </c>
      <c r="C22" s="172" t="s">
        <v>98</v>
      </c>
      <c r="D22" s="170" t="s">
        <v>69</v>
      </c>
      <c r="E22" s="188" t="s">
        <v>145</v>
      </c>
      <c r="F22" s="181" t="s">
        <v>26</v>
      </c>
      <c r="G22" s="225"/>
    </row>
    <row r="23" spans="1:13" s="2" customFormat="1" ht="20.100000000000001" customHeight="1">
      <c r="A23" s="190"/>
      <c r="B23" s="192"/>
      <c r="C23" s="172" t="s">
        <v>112</v>
      </c>
      <c r="D23" s="84" t="s">
        <v>71</v>
      </c>
      <c r="E23" s="184">
        <v>75</v>
      </c>
      <c r="F23" s="179" t="s">
        <v>60</v>
      </c>
      <c r="G23" s="225"/>
    </row>
    <row r="24" spans="1:13" s="2" customFormat="1" ht="20.100000000000001" customHeight="1">
      <c r="A24" s="190"/>
      <c r="B24" s="192"/>
      <c r="C24" s="172" t="s">
        <v>144</v>
      </c>
      <c r="D24" s="84" t="s">
        <v>73</v>
      </c>
      <c r="E24" s="184">
        <v>77</v>
      </c>
      <c r="F24" s="179" t="s">
        <v>146</v>
      </c>
      <c r="G24" s="225"/>
    </row>
    <row r="25" spans="1:13" s="2" customFormat="1" ht="20.100000000000001" customHeight="1">
      <c r="A25" s="190"/>
      <c r="B25" s="192"/>
      <c r="C25" s="172" t="s">
        <v>97</v>
      </c>
      <c r="D25" s="84" t="s">
        <v>74</v>
      </c>
      <c r="E25" s="188" t="s">
        <v>26</v>
      </c>
      <c r="F25" s="179" t="s">
        <v>26</v>
      </c>
      <c r="G25" s="225"/>
    </row>
    <row r="26" spans="1:13" s="2" customFormat="1" ht="20.100000000000001" customHeight="1" thickBot="1">
      <c r="A26" s="191"/>
      <c r="B26" s="193"/>
      <c r="C26" s="177"/>
      <c r="D26" s="85"/>
      <c r="E26" s="185"/>
      <c r="F26" s="180"/>
      <c r="G26" s="226"/>
    </row>
    <row r="27" spans="1:13">
      <c r="M27" s="168"/>
    </row>
  </sheetData>
  <mergeCells count="29">
    <mergeCell ref="A7:A11"/>
    <mergeCell ref="B7:B11"/>
    <mergeCell ref="H7:H11"/>
    <mergeCell ref="I7:I11"/>
    <mergeCell ref="A1:M1"/>
    <mergeCell ref="A3:M3"/>
    <mergeCell ref="A5:A6"/>
    <mergeCell ref="B5:B6"/>
    <mergeCell ref="C5:C6"/>
    <mergeCell ref="D5:D6"/>
    <mergeCell ref="E5:E6"/>
    <mergeCell ref="F5:F6"/>
    <mergeCell ref="G5:G26"/>
    <mergeCell ref="H5:H6"/>
    <mergeCell ref="I5:I6"/>
    <mergeCell ref="J5:J6"/>
    <mergeCell ref="K5:K6"/>
    <mergeCell ref="L5:L6"/>
    <mergeCell ref="M5:M6"/>
    <mergeCell ref="A22:A26"/>
    <mergeCell ref="B22:B26"/>
    <mergeCell ref="A12:A16"/>
    <mergeCell ref="B12:B16"/>
    <mergeCell ref="H12:H16"/>
    <mergeCell ref="I12:I16"/>
    <mergeCell ref="A17:A21"/>
    <mergeCell ref="B17:B21"/>
    <mergeCell ref="H17:H21"/>
    <mergeCell ref="I17:I21"/>
  </mergeCells>
  <pageMargins left="0.31496062992125984" right="0.31496062992125984" top="0.15748031496062992" bottom="0.11811023622047245" header="0.31496062992125984" footer="0.31496062992125984"/>
  <pageSetup paperSize="9" scale="84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zoomScale="75" zoomScaleNormal="75" workbookViewId="0">
      <selection activeCell="E19" sqref="E19:G19"/>
    </sheetView>
  </sheetViews>
  <sheetFormatPr defaultRowHeight="15"/>
  <cols>
    <col min="1" max="1" width="10.7109375" customWidth="1"/>
    <col min="2" max="2" width="22.42578125" customWidth="1"/>
    <col min="3" max="3" width="13.85546875" style="1" customWidth="1"/>
    <col min="4" max="4" width="13.7109375" style="1" customWidth="1"/>
    <col min="5" max="5" width="9.7109375" style="1" customWidth="1"/>
    <col min="6" max="6" width="12.42578125" style="1" customWidth="1"/>
    <col min="7" max="7" width="16.42578125" style="1" customWidth="1"/>
  </cols>
  <sheetData>
    <row r="1" spans="1:7" ht="21">
      <c r="A1" s="298" t="s">
        <v>147</v>
      </c>
      <c r="B1" s="298"/>
      <c r="C1" s="298"/>
      <c r="D1" s="298"/>
      <c r="E1" s="298"/>
      <c r="F1" s="298"/>
      <c r="G1" s="298"/>
    </row>
    <row r="2" spans="1:7" ht="7.5" customHeight="1"/>
    <row r="3" spans="1:7" ht="18.75">
      <c r="A3" s="299" t="s">
        <v>93</v>
      </c>
      <c r="B3" s="299"/>
      <c r="C3" s="299"/>
      <c r="D3" s="299"/>
      <c r="E3" s="299"/>
      <c r="F3" s="299"/>
      <c r="G3" s="299"/>
    </row>
    <row r="4" spans="1:7" ht="7.5" customHeight="1" thickBot="1"/>
    <row r="5" spans="1:7" s="22" customFormat="1" ht="20.25" customHeight="1">
      <c r="A5" s="261" t="s">
        <v>79</v>
      </c>
      <c r="B5" s="242" t="s">
        <v>21</v>
      </c>
      <c r="C5" s="220" t="s">
        <v>84</v>
      </c>
      <c r="D5" s="220" t="s">
        <v>6</v>
      </c>
      <c r="E5" s="220" t="s">
        <v>85</v>
      </c>
      <c r="F5" s="208" t="s">
        <v>80</v>
      </c>
      <c r="G5" s="300"/>
    </row>
    <row r="6" spans="1:7" s="22" customFormat="1" ht="27.75" customHeight="1" thickBot="1">
      <c r="A6" s="262"/>
      <c r="B6" s="257"/>
      <c r="C6" s="221"/>
      <c r="D6" s="221"/>
      <c r="E6" s="221"/>
      <c r="F6" s="39" t="s">
        <v>81</v>
      </c>
      <c r="G6" s="40" t="s">
        <v>82</v>
      </c>
    </row>
    <row r="7" spans="1:7" s="28" customFormat="1" ht="30" customHeight="1">
      <c r="A7" s="25">
        <v>1</v>
      </c>
      <c r="B7" s="19" t="s">
        <v>36</v>
      </c>
      <c r="C7" s="26">
        <v>19</v>
      </c>
      <c r="D7" s="46">
        <v>39.06</v>
      </c>
      <c r="E7" s="26">
        <v>7</v>
      </c>
      <c r="F7" s="26">
        <f>C7</f>
        <v>19</v>
      </c>
      <c r="G7" s="27">
        <f>F7</f>
        <v>19</v>
      </c>
    </row>
    <row r="8" spans="1:7" s="28" customFormat="1" ht="30" customHeight="1">
      <c r="A8" s="29">
        <v>2</v>
      </c>
      <c r="B8" s="20" t="s">
        <v>106</v>
      </c>
      <c r="C8" s="30">
        <v>63</v>
      </c>
      <c r="D8" s="45">
        <v>39.36</v>
      </c>
      <c r="E8" s="30">
        <v>21</v>
      </c>
      <c r="F8" s="30">
        <f>C8-C7</f>
        <v>44</v>
      </c>
      <c r="G8" s="31">
        <f>F8</f>
        <v>44</v>
      </c>
    </row>
    <row r="9" spans="1:7" s="28" customFormat="1" ht="30" customHeight="1">
      <c r="A9" s="29">
        <v>3</v>
      </c>
      <c r="B9" s="20" t="s">
        <v>36</v>
      </c>
      <c r="C9" s="30">
        <v>97</v>
      </c>
      <c r="D9" s="51">
        <v>38.799999999999997</v>
      </c>
      <c r="E9" s="30">
        <v>10</v>
      </c>
      <c r="F9" s="30">
        <f t="shared" ref="F9:F18" si="0">C9-C8</f>
        <v>34</v>
      </c>
      <c r="G9" s="31">
        <f>F9+G7</f>
        <v>53</v>
      </c>
    </row>
    <row r="10" spans="1:7" s="28" customFormat="1" ht="30" customHeight="1">
      <c r="A10" s="29">
        <v>4</v>
      </c>
      <c r="B10" s="20" t="s">
        <v>94</v>
      </c>
      <c r="C10" s="30">
        <v>153</v>
      </c>
      <c r="D10" s="45">
        <v>38.96</v>
      </c>
      <c r="E10" s="30">
        <v>3</v>
      </c>
      <c r="F10" s="30">
        <f t="shared" si="0"/>
        <v>56</v>
      </c>
      <c r="G10" s="31">
        <f>F10</f>
        <v>56</v>
      </c>
    </row>
    <row r="11" spans="1:7" s="28" customFormat="1" ht="30" customHeight="1">
      <c r="A11" s="29">
        <v>5</v>
      </c>
      <c r="B11" s="20" t="s">
        <v>33</v>
      </c>
      <c r="C11" s="30">
        <v>175</v>
      </c>
      <c r="D11" s="45">
        <v>38.79</v>
      </c>
      <c r="E11" s="30">
        <v>14</v>
      </c>
      <c r="F11" s="30">
        <f t="shared" si="0"/>
        <v>22</v>
      </c>
      <c r="G11" s="48">
        <f>F11</f>
        <v>22</v>
      </c>
    </row>
    <row r="12" spans="1:7" s="28" customFormat="1" ht="30" customHeight="1">
      <c r="A12" s="29">
        <v>6</v>
      </c>
      <c r="B12" s="20" t="s">
        <v>106</v>
      </c>
      <c r="C12" s="30">
        <v>237</v>
      </c>
      <c r="D12" s="51">
        <v>38.549999999999997</v>
      </c>
      <c r="E12" s="30">
        <v>7</v>
      </c>
      <c r="F12" s="30">
        <f t="shared" si="0"/>
        <v>62</v>
      </c>
      <c r="G12" s="48">
        <f>F12+G8</f>
        <v>106</v>
      </c>
    </row>
    <row r="13" spans="1:7" s="28" customFormat="1" ht="30" customHeight="1">
      <c r="A13" s="29">
        <v>7</v>
      </c>
      <c r="B13" s="20" t="s">
        <v>36</v>
      </c>
      <c r="C13" s="30">
        <v>287</v>
      </c>
      <c r="D13" s="47">
        <v>38.24</v>
      </c>
      <c r="E13" s="30">
        <v>2</v>
      </c>
      <c r="F13" s="30">
        <f t="shared" si="0"/>
        <v>50</v>
      </c>
      <c r="G13" s="31">
        <f>F13+G9</f>
        <v>103</v>
      </c>
    </row>
    <row r="14" spans="1:7" s="28" customFormat="1" ht="30" customHeight="1">
      <c r="A14" s="29">
        <v>8</v>
      </c>
      <c r="B14" s="20" t="s">
        <v>33</v>
      </c>
      <c r="C14" s="30">
        <v>357</v>
      </c>
      <c r="D14" s="45">
        <v>38.590000000000003</v>
      </c>
      <c r="E14" s="30">
        <v>14</v>
      </c>
      <c r="F14" s="30">
        <f t="shared" si="0"/>
        <v>70</v>
      </c>
      <c r="G14" s="31">
        <f>F14+G11</f>
        <v>92</v>
      </c>
    </row>
    <row r="15" spans="1:7" s="28" customFormat="1" ht="30" customHeight="1">
      <c r="A15" s="29">
        <v>9</v>
      </c>
      <c r="B15" s="20" t="s">
        <v>94</v>
      </c>
      <c r="C15" s="30">
        <v>423</v>
      </c>
      <c r="D15" s="50">
        <v>38.6</v>
      </c>
      <c r="E15" s="30">
        <v>7</v>
      </c>
      <c r="F15" s="30">
        <f t="shared" si="0"/>
        <v>66</v>
      </c>
      <c r="G15" s="32">
        <f>F15+G10</f>
        <v>122</v>
      </c>
    </row>
    <row r="16" spans="1:7" s="28" customFormat="1" ht="30" customHeight="1">
      <c r="A16" s="29">
        <v>10</v>
      </c>
      <c r="B16" s="20" t="s">
        <v>36</v>
      </c>
      <c r="C16" s="30">
        <v>461</v>
      </c>
      <c r="D16" s="45">
        <v>38.380000000000003</v>
      </c>
      <c r="E16" s="30">
        <v>14</v>
      </c>
      <c r="F16" s="30">
        <f t="shared" si="0"/>
        <v>38</v>
      </c>
      <c r="G16" s="33">
        <f>F16+G13</f>
        <v>141</v>
      </c>
    </row>
    <row r="17" spans="1:7" s="28" customFormat="1" ht="30" customHeight="1">
      <c r="A17" s="29">
        <v>11</v>
      </c>
      <c r="B17" s="20" t="s">
        <v>106</v>
      </c>
      <c r="C17" s="30">
        <v>511</v>
      </c>
      <c r="D17" s="81">
        <v>38.24</v>
      </c>
      <c r="E17" s="30">
        <v>2</v>
      </c>
      <c r="F17" s="30">
        <f t="shared" si="0"/>
        <v>50</v>
      </c>
      <c r="G17" s="43">
        <f>F17+G12</f>
        <v>156</v>
      </c>
    </row>
    <row r="18" spans="1:7" s="28" customFormat="1" ht="30" customHeight="1" thickBot="1">
      <c r="A18" s="34" t="s">
        <v>83</v>
      </c>
      <c r="B18" s="21" t="s">
        <v>33</v>
      </c>
      <c r="C18" s="35">
        <v>528</v>
      </c>
      <c r="D18" s="53">
        <v>38.450000000000003</v>
      </c>
      <c r="E18" s="35">
        <v>1</v>
      </c>
      <c r="F18" s="35">
        <f t="shared" si="0"/>
        <v>17</v>
      </c>
      <c r="G18" s="314">
        <f>F18+G14</f>
        <v>109</v>
      </c>
    </row>
    <row r="19" spans="1:7" s="28" customFormat="1" ht="30" customHeight="1" thickBot="1">
      <c r="A19" s="294" t="s">
        <v>87</v>
      </c>
      <c r="B19" s="295"/>
      <c r="C19" s="296"/>
      <c r="D19" s="41">
        <f>AVERAGE(D7:D18)</f>
        <v>38.668333333333337</v>
      </c>
      <c r="E19" s="306"/>
      <c r="F19" s="297"/>
      <c r="G19" s="297"/>
    </row>
  </sheetData>
  <mergeCells count="10">
    <mergeCell ref="A19:C19"/>
    <mergeCell ref="E19:G19"/>
    <mergeCell ref="A1:G1"/>
    <mergeCell ref="A3:G3"/>
    <mergeCell ref="A5:A6"/>
    <mergeCell ref="B5:B6"/>
    <mergeCell ref="C5:C6"/>
    <mergeCell ref="D5:D6"/>
    <mergeCell ref="E5:E6"/>
    <mergeCell ref="F5:G5"/>
  </mergeCells>
  <pageMargins left="0.70866141732283472" right="0.51181102362204722" top="0.74803149606299213" bottom="0.74803149606299213" header="0.31496062992125984" footer="0.31496062992125984"/>
  <pageSetup paperSize="9" orientation="landscape" verticalDpi="3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zoomScale="75" zoomScaleNormal="75" workbookViewId="0">
      <selection activeCell="E19" sqref="E19:G19"/>
    </sheetView>
  </sheetViews>
  <sheetFormatPr defaultRowHeight="15"/>
  <cols>
    <col min="1" max="1" width="10.7109375" customWidth="1"/>
    <col min="2" max="2" width="22.42578125" customWidth="1"/>
    <col min="3" max="3" width="13.85546875" style="1" customWidth="1"/>
    <col min="4" max="4" width="13.7109375" style="1" customWidth="1"/>
    <col min="5" max="5" width="9.7109375" style="1" customWidth="1"/>
    <col min="6" max="6" width="12.42578125" style="1" customWidth="1"/>
    <col min="7" max="7" width="16.42578125" style="1" customWidth="1"/>
  </cols>
  <sheetData>
    <row r="1" spans="1:7" ht="21">
      <c r="A1" s="298" t="s">
        <v>147</v>
      </c>
      <c r="B1" s="298"/>
      <c r="C1" s="298"/>
      <c r="D1" s="298"/>
      <c r="E1" s="298"/>
      <c r="F1" s="298"/>
      <c r="G1" s="298"/>
    </row>
    <row r="2" spans="1:7" ht="7.5" customHeight="1"/>
    <row r="3" spans="1:7" ht="18.75">
      <c r="A3" s="299" t="s">
        <v>95</v>
      </c>
      <c r="B3" s="299"/>
      <c r="C3" s="299"/>
      <c r="D3" s="299"/>
      <c r="E3" s="299"/>
      <c r="F3" s="299"/>
      <c r="G3" s="299"/>
    </row>
    <row r="4" spans="1:7" ht="7.5" customHeight="1" thickBot="1"/>
    <row r="5" spans="1:7" s="22" customFormat="1" ht="20.25" customHeight="1">
      <c r="A5" s="261" t="s">
        <v>79</v>
      </c>
      <c r="B5" s="242" t="s">
        <v>21</v>
      </c>
      <c r="C5" s="220" t="s">
        <v>84</v>
      </c>
      <c r="D5" s="220" t="s">
        <v>6</v>
      </c>
      <c r="E5" s="220" t="s">
        <v>85</v>
      </c>
      <c r="F5" s="208" t="s">
        <v>80</v>
      </c>
      <c r="G5" s="300"/>
    </row>
    <row r="6" spans="1:7" s="22" customFormat="1" ht="27.75" customHeight="1" thickBot="1">
      <c r="A6" s="262"/>
      <c r="B6" s="257"/>
      <c r="C6" s="221"/>
      <c r="D6" s="221"/>
      <c r="E6" s="221"/>
      <c r="F6" s="39" t="s">
        <v>81</v>
      </c>
      <c r="G6" s="40" t="s">
        <v>82</v>
      </c>
    </row>
    <row r="7" spans="1:7" s="28" customFormat="1" ht="30" customHeight="1">
      <c r="A7" s="25">
        <v>1</v>
      </c>
      <c r="B7" s="19" t="s">
        <v>96</v>
      </c>
      <c r="C7" s="26">
        <v>50</v>
      </c>
      <c r="D7" s="46">
        <v>38.97</v>
      </c>
      <c r="E7" s="26">
        <v>6</v>
      </c>
      <c r="F7" s="26">
        <f>C7</f>
        <v>50</v>
      </c>
      <c r="G7" s="27">
        <f t="shared" ref="G7:G10" si="0">F7</f>
        <v>50</v>
      </c>
    </row>
    <row r="8" spans="1:7" s="28" customFormat="1" ht="30" customHeight="1">
      <c r="A8" s="29">
        <v>2</v>
      </c>
      <c r="B8" s="20" t="s">
        <v>153</v>
      </c>
      <c r="C8" s="30">
        <v>70</v>
      </c>
      <c r="D8" s="51">
        <v>39.53</v>
      </c>
      <c r="E8" s="30">
        <v>2</v>
      </c>
      <c r="F8" s="30">
        <f>C8-C7</f>
        <v>20</v>
      </c>
      <c r="G8" s="31">
        <f t="shared" si="0"/>
        <v>20</v>
      </c>
    </row>
    <row r="9" spans="1:7" s="28" customFormat="1" ht="30" customHeight="1">
      <c r="A9" s="29">
        <v>3</v>
      </c>
      <c r="B9" s="20" t="s">
        <v>98</v>
      </c>
      <c r="C9" s="30">
        <v>97</v>
      </c>
      <c r="D9" s="45">
        <v>39.32</v>
      </c>
      <c r="E9" s="30">
        <v>1</v>
      </c>
      <c r="F9" s="30">
        <f t="shared" ref="F9:F17" si="1">C9-C8</f>
        <v>27</v>
      </c>
      <c r="G9" s="31">
        <f t="shared" si="0"/>
        <v>27</v>
      </c>
    </row>
    <row r="10" spans="1:7" s="28" customFormat="1" ht="30" customHeight="1">
      <c r="A10" s="29">
        <v>4</v>
      </c>
      <c r="B10" s="20" t="s">
        <v>97</v>
      </c>
      <c r="C10" s="30">
        <v>132</v>
      </c>
      <c r="D10" s="45">
        <v>38.78</v>
      </c>
      <c r="E10" s="30">
        <v>5</v>
      </c>
      <c r="F10" s="30">
        <f t="shared" si="1"/>
        <v>35</v>
      </c>
      <c r="G10" s="31">
        <f t="shared" si="0"/>
        <v>35</v>
      </c>
    </row>
    <row r="11" spans="1:7" s="28" customFormat="1" ht="30" customHeight="1">
      <c r="A11" s="29">
        <v>5</v>
      </c>
      <c r="B11" s="20" t="s">
        <v>96</v>
      </c>
      <c r="C11" s="30">
        <v>193</v>
      </c>
      <c r="D11" s="47">
        <v>38.58</v>
      </c>
      <c r="E11" s="30">
        <v>13</v>
      </c>
      <c r="F11" s="30">
        <f t="shared" si="1"/>
        <v>61</v>
      </c>
      <c r="G11" s="31">
        <f>F11+G7</f>
        <v>111</v>
      </c>
    </row>
    <row r="12" spans="1:7" s="28" customFormat="1" ht="30" customHeight="1">
      <c r="A12" s="29">
        <v>6</v>
      </c>
      <c r="B12" s="20" t="s">
        <v>153</v>
      </c>
      <c r="C12" s="30">
        <v>234</v>
      </c>
      <c r="D12" s="50">
        <v>39.01</v>
      </c>
      <c r="E12" s="30">
        <v>3</v>
      </c>
      <c r="F12" s="30">
        <f t="shared" si="1"/>
        <v>41</v>
      </c>
      <c r="G12" s="31">
        <f>F12+G8</f>
        <v>61</v>
      </c>
    </row>
    <row r="13" spans="1:7" s="28" customFormat="1" ht="30" customHeight="1">
      <c r="A13" s="29">
        <v>7</v>
      </c>
      <c r="B13" s="20" t="s">
        <v>97</v>
      </c>
      <c r="C13" s="30">
        <v>273</v>
      </c>
      <c r="D13" s="51">
        <v>38.729999999999997</v>
      </c>
      <c r="E13" s="30">
        <v>1</v>
      </c>
      <c r="F13" s="30">
        <f t="shared" si="1"/>
        <v>39</v>
      </c>
      <c r="G13" s="48">
        <f>F13+G10</f>
        <v>74</v>
      </c>
    </row>
    <row r="14" spans="1:7" s="28" customFormat="1" ht="30" customHeight="1">
      <c r="A14" s="29">
        <v>8</v>
      </c>
      <c r="B14" s="20" t="s">
        <v>98</v>
      </c>
      <c r="C14" s="30">
        <v>310</v>
      </c>
      <c r="D14" s="51">
        <v>38.86</v>
      </c>
      <c r="E14" s="30">
        <v>7</v>
      </c>
      <c r="F14" s="30">
        <f t="shared" si="1"/>
        <v>37</v>
      </c>
      <c r="G14" s="48">
        <f>F14+G9</f>
        <v>64</v>
      </c>
    </row>
    <row r="15" spans="1:7" s="28" customFormat="1" ht="30" customHeight="1">
      <c r="A15" s="29">
        <v>9</v>
      </c>
      <c r="B15" s="20" t="s">
        <v>96</v>
      </c>
      <c r="C15" s="30">
        <v>370</v>
      </c>
      <c r="D15" s="45">
        <v>38.619999999999997</v>
      </c>
      <c r="E15" s="30">
        <v>13</v>
      </c>
      <c r="F15" s="82">
        <f t="shared" si="1"/>
        <v>60</v>
      </c>
      <c r="G15" s="43">
        <f>F15+G11</f>
        <v>171</v>
      </c>
    </row>
    <row r="16" spans="1:7" s="28" customFormat="1" ht="30" customHeight="1">
      <c r="A16" s="29">
        <v>10</v>
      </c>
      <c r="B16" s="20" t="s">
        <v>153</v>
      </c>
      <c r="C16" s="30">
        <v>399</v>
      </c>
      <c r="D16" s="45">
        <v>39.33</v>
      </c>
      <c r="E16" s="30">
        <v>4</v>
      </c>
      <c r="F16" s="30">
        <f t="shared" si="1"/>
        <v>29</v>
      </c>
      <c r="G16" s="49">
        <f>F16+G12</f>
        <v>90</v>
      </c>
    </row>
    <row r="17" spans="1:7" s="28" customFormat="1" ht="30" customHeight="1">
      <c r="A17" s="29">
        <v>11</v>
      </c>
      <c r="B17" s="20" t="s">
        <v>97</v>
      </c>
      <c r="C17" s="30">
        <v>457</v>
      </c>
      <c r="D17" s="50">
        <v>38.630000000000003</v>
      </c>
      <c r="E17" s="30">
        <v>3</v>
      </c>
      <c r="F17" s="30">
        <f t="shared" si="1"/>
        <v>58</v>
      </c>
      <c r="G17" s="33">
        <f>F17+G13</f>
        <v>132</v>
      </c>
    </row>
    <row r="18" spans="1:7" s="28" customFormat="1" ht="30" customHeight="1" thickBot="1">
      <c r="A18" s="34" t="s">
        <v>83</v>
      </c>
      <c r="B18" s="21" t="s">
        <v>98</v>
      </c>
      <c r="C18" s="35">
        <v>525</v>
      </c>
      <c r="D18" s="313">
        <v>38.450000000000003</v>
      </c>
      <c r="E18" s="35">
        <v>5</v>
      </c>
      <c r="F18" s="35">
        <f>C18-C17</f>
        <v>68</v>
      </c>
      <c r="G18" s="44">
        <f>F18+G14</f>
        <v>132</v>
      </c>
    </row>
    <row r="19" spans="1:7" s="28" customFormat="1" ht="30" customHeight="1" thickBot="1">
      <c r="A19" s="294" t="s">
        <v>87</v>
      </c>
      <c r="B19" s="295"/>
      <c r="C19" s="296"/>
      <c r="D19" s="41">
        <f>AVERAGE(D7:D18)</f>
        <v>38.900833333333331</v>
      </c>
      <c r="E19" s="297"/>
      <c r="F19" s="297"/>
      <c r="G19" s="297"/>
    </row>
  </sheetData>
  <mergeCells count="10">
    <mergeCell ref="A19:C19"/>
    <mergeCell ref="E19:G19"/>
    <mergeCell ref="A1:G1"/>
    <mergeCell ref="A3:G3"/>
    <mergeCell ref="A5:A6"/>
    <mergeCell ref="B5:B6"/>
    <mergeCell ref="C5:C6"/>
    <mergeCell ref="D5:D6"/>
    <mergeCell ref="E5:E6"/>
    <mergeCell ref="F5:G5"/>
  </mergeCells>
  <pageMargins left="0.70866141732283472" right="0.51181102362204722" top="0.74803149606299213" bottom="0.74803149606299213" header="0.31496062992125984" footer="0.31496062992125984"/>
  <pageSetup paperSize="9" orientation="landscape" verticalDpi="30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zoomScale="75" zoomScaleNormal="75" workbookViewId="0">
      <selection activeCell="E19" sqref="E19:G19"/>
    </sheetView>
  </sheetViews>
  <sheetFormatPr defaultRowHeight="15"/>
  <cols>
    <col min="1" max="1" width="10.7109375" customWidth="1"/>
    <col min="2" max="2" width="22.42578125" customWidth="1"/>
    <col min="3" max="3" width="13.85546875" style="1" customWidth="1"/>
    <col min="4" max="4" width="13.7109375" style="1" customWidth="1"/>
    <col min="5" max="5" width="9.7109375" style="1" customWidth="1"/>
    <col min="6" max="6" width="12.42578125" style="1" customWidth="1"/>
    <col min="7" max="7" width="16.42578125" style="1" customWidth="1"/>
  </cols>
  <sheetData>
    <row r="1" spans="1:7" ht="21">
      <c r="A1" s="298" t="s">
        <v>147</v>
      </c>
      <c r="B1" s="298"/>
      <c r="C1" s="298"/>
      <c r="D1" s="298"/>
      <c r="E1" s="298"/>
      <c r="F1" s="298"/>
      <c r="G1" s="298"/>
    </row>
    <row r="2" spans="1:7" ht="7.5" customHeight="1"/>
    <row r="3" spans="1:7" ht="18.75">
      <c r="A3" s="299" t="s">
        <v>120</v>
      </c>
      <c r="B3" s="299"/>
      <c r="C3" s="299"/>
      <c r="D3" s="299"/>
      <c r="E3" s="299"/>
      <c r="F3" s="299"/>
      <c r="G3" s="299"/>
    </row>
    <row r="4" spans="1:7" ht="7.5" customHeight="1" thickBot="1"/>
    <row r="5" spans="1:7" s="22" customFormat="1" ht="20.25" customHeight="1">
      <c r="A5" s="261" t="s">
        <v>79</v>
      </c>
      <c r="B5" s="242" t="s">
        <v>21</v>
      </c>
      <c r="C5" s="220" t="s">
        <v>84</v>
      </c>
      <c r="D5" s="220" t="s">
        <v>6</v>
      </c>
      <c r="E5" s="220" t="s">
        <v>85</v>
      </c>
      <c r="F5" s="208" t="s">
        <v>80</v>
      </c>
      <c r="G5" s="300"/>
    </row>
    <row r="6" spans="1:7" s="22" customFormat="1" ht="27.75" customHeight="1" thickBot="1">
      <c r="A6" s="262"/>
      <c r="B6" s="257"/>
      <c r="C6" s="221"/>
      <c r="D6" s="221"/>
      <c r="E6" s="221"/>
      <c r="F6" s="39" t="s">
        <v>81</v>
      </c>
      <c r="G6" s="40" t="s">
        <v>82</v>
      </c>
    </row>
    <row r="7" spans="1:7" s="28" customFormat="1" ht="30" customHeight="1">
      <c r="A7" s="25">
        <v>1</v>
      </c>
      <c r="B7" s="19" t="s">
        <v>64</v>
      </c>
      <c r="C7" s="26">
        <v>21</v>
      </c>
      <c r="D7" s="46">
        <v>39.28</v>
      </c>
      <c r="E7" s="26">
        <v>4</v>
      </c>
      <c r="F7" s="26">
        <f>C7</f>
        <v>21</v>
      </c>
      <c r="G7" s="27">
        <f>F7</f>
        <v>21</v>
      </c>
    </row>
    <row r="8" spans="1:7" s="28" customFormat="1" ht="30" customHeight="1">
      <c r="A8" s="29">
        <v>2</v>
      </c>
      <c r="B8" s="20" t="s">
        <v>121</v>
      </c>
      <c r="C8" s="30">
        <v>70</v>
      </c>
      <c r="D8" s="51">
        <v>39.29</v>
      </c>
      <c r="E8" s="30">
        <v>13</v>
      </c>
      <c r="F8" s="30">
        <f>C8-C7</f>
        <v>49</v>
      </c>
      <c r="G8" s="31">
        <f>F8</f>
        <v>49</v>
      </c>
    </row>
    <row r="9" spans="1:7" s="28" customFormat="1" ht="30" customHeight="1">
      <c r="A9" s="29">
        <v>3</v>
      </c>
      <c r="B9" s="20" t="s">
        <v>149</v>
      </c>
      <c r="C9" s="30">
        <v>133</v>
      </c>
      <c r="D9" s="45">
        <v>38.72</v>
      </c>
      <c r="E9" s="30">
        <v>6</v>
      </c>
      <c r="F9" s="30">
        <f t="shared" ref="F9:F16" si="0">C9-C8</f>
        <v>63</v>
      </c>
      <c r="G9" s="31">
        <f>F9</f>
        <v>63</v>
      </c>
    </row>
    <row r="10" spans="1:7" s="28" customFormat="1" ht="30" customHeight="1">
      <c r="A10" s="29">
        <v>4</v>
      </c>
      <c r="B10" s="20" t="s">
        <v>122</v>
      </c>
      <c r="C10" s="30">
        <v>153</v>
      </c>
      <c r="D10" s="45">
        <v>39.28</v>
      </c>
      <c r="E10" s="30">
        <v>4</v>
      </c>
      <c r="F10" s="30">
        <f t="shared" si="0"/>
        <v>20</v>
      </c>
      <c r="G10" s="31">
        <f>F10</f>
        <v>20</v>
      </c>
    </row>
    <row r="11" spans="1:7" s="28" customFormat="1" ht="30" customHeight="1">
      <c r="A11" s="29">
        <v>5</v>
      </c>
      <c r="B11" s="20" t="s">
        <v>64</v>
      </c>
      <c r="C11" s="30">
        <v>208</v>
      </c>
      <c r="D11" s="45">
        <v>38.619999999999997</v>
      </c>
      <c r="E11" s="30">
        <v>2</v>
      </c>
      <c r="F11" s="30">
        <f t="shared" si="0"/>
        <v>55</v>
      </c>
      <c r="G11" s="31">
        <f>F11+G7</f>
        <v>76</v>
      </c>
    </row>
    <row r="12" spans="1:7" s="28" customFormat="1" ht="30" customHeight="1">
      <c r="A12" s="29">
        <v>6</v>
      </c>
      <c r="B12" s="20" t="s">
        <v>121</v>
      </c>
      <c r="C12" s="30">
        <v>272</v>
      </c>
      <c r="D12" s="50">
        <v>38.79</v>
      </c>
      <c r="E12" s="30">
        <v>14</v>
      </c>
      <c r="F12" s="30">
        <f t="shared" si="0"/>
        <v>64</v>
      </c>
      <c r="G12" s="31">
        <f>F12+G8</f>
        <v>113</v>
      </c>
    </row>
    <row r="13" spans="1:7" s="28" customFormat="1" ht="30" customHeight="1">
      <c r="A13" s="29">
        <v>7</v>
      </c>
      <c r="B13" s="20" t="s">
        <v>149</v>
      </c>
      <c r="C13" s="30">
        <v>321</v>
      </c>
      <c r="D13" s="37">
        <v>38.58</v>
      </c>
      <c r="E13" s="30">
        <v>6</v>
      </c>
      <c r="F13" s="30">
        <f t="shared" si="0"/>
        <v>49</v>
      </c>
      <c r="G13" s="48">
        <f>F13+G9</f>
        <v>112</v>
      </c>
    </row>
    <row r="14" spans="1:7" s="28" customFormat="1" ht="30" customHeight="1">
      <c r="A14" s="29">
        <v>8</v>
      </c>
      <c r="B14" s="20" t="s">
        <v>122</v>
      </c>
      <c r="C14" s="30">
        <v>356</v>
      </c>
      <c r="D14" s="47">
        <v>38.81</v>
      </c>
      <c r="E14" s="30">
        <v>21</v>
      </c>
      <c r="F14" s="30">
        <f t="shared" si="0"/>
        <v>35</v>
      </c>
      <c r="G14" s="48">
        <f>F14+G10</f>
        <v>55</v>
      </c>
    </row>
    <row r="15" spans="1:7" s="28" customFormat="1" ht="30" customHeight="1">
      <c r="A15" s="29">
        <v>9</v>
      </c>
      <c r="B15" s="20" t="s">
        <v>64</v>
      </c>
      <c r="C15" s="30">
        <v>421</v>
      </c>
      <c r="D15" s="47">
        <v>38.590000000000003</v>
      </c>
      <c r="E15" s="30">
        <v>6</v>
      </c>
      <c r="F15" s="30">
        <f t="shared" si="0"/>
        <v>65</v>
      </c>
      <c r="G15" s="33">
        <f>F15+G11</f>
        <v>141</v>
      </c>
    </row>
    <row r="16" spans="1:7" s="28" customFormat="1" ht="30" customHeight="1">
      <c r="A16" s="29">
        <v>10</v>
      </c>
      <c r="B16" s="20" t="s">
        <v>121</v>
      </c>
      <c r="C16" s="30">
        <v>446</v>
      </c>
      <c r="D16" s="51">
        <v>39.04</v>
      </c>
      <c r="E16" s="30">
        <v>4</v>
      </c>
      <c r="F16" s="30">
        <f t="shared" si="0"/>
        <v>25</v>
      </c>
      <c r="G16" s="32">
        <f>F16+G12</f>
        <v>138</v>
      </c>
    </row>
    <row r="17" spans="1:7" s="28" customFormat="1" ht="30" customHeight="1">
      <c r="A17" s="29">
        <v>11</v>
      </c>
      <c r="B17" s="20" t="s">
        <v>122</v>
      </c>
      <c r="C17" s="30">
        <v>473</v>
      </c>
      <c r="D17" s="51">
        <v>38.9</v>
      </c>
      <c r="E17" s="30">
        <v>13</v>
      </c>
      <c r="F17" s="30">
        <f>C17-C16</f>
        <v>27</v>
      </c>
      <c r="G17" s="49">
        <f>F17+G14</f>
        <v>82</v>
      </c>
    </row>
    <row r="18" spans="1:7" s="28" customFormat="1" ht="30" customHeight="1" thickBot="1">
      <c r="A18" s="34" t="s">
        <v>83</v>
      </c>
      <c r="B18" s="21" t="s">
        <v>149</v>
      </c>
      <c r="C18" s="35">
        <v>525</v>
      </c>
      <c r="D18" s="52">
        <v>38.67</v>
      </c>
      <c r="E18" s="35">
        <v>14</v>
      </c>
      <c r="F18" s="35">
        <f>C18-C17</f>
        <v>52</v>
      </c>
      <c r="G18" s="36">
        <f>F18+G13</f>
        <v>164</v>
      </c>
    </row>
    <row r="19" spans="1:7" s="28" customFormat="1" ht="30" customHeight="1" thickBot="1">
      <c r="A19" s="294" t="s">
        <v>87</v>
      </c>
      <c r="B19" s="295"/>
      <c r="C19" s="296"/>
      <c r="D19" s="41">
        <f>AVERAGE(D7:D18)</f>
        <v>38.880833333333335</v>
      </c>
      <c r="E19" s="297"/>
      <c r="F19" s="297"/>
      <c r="G19" s="297"/>
    </row>
  </sheetData>
  <mergeCells count="10">
    <mergeCell ref="A19:C19"/>
    <mergeCell ref="E19:G19"/>
    <mergeCell ref="A1:G1"/>
    <mergeCell ref="A3:G3"/>
    <mergeCell ref="A5:A6"/>
    <mergeCell ref="B5:B6"/>
    <mergeCell ref="C5:C6"/>
    <mergeCell ref="D5:D6"/>
    <mergeCell ref="E5:E6"/>
    <mergeCell ref="F5:G5"/>
  </mergeCells>
  <pageMargins left="0.70866141732283472" right="0.51181102362204722" top="0.74803149606299213" bottom="0.74803149606299213" header="0.31496062992125984" footer="0.31496062992125984"/>
  <pageSetup paperSize="9" orientation="landscape" verticalDpi="30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88"/>
  <sheetViews>
    <sheetView workbookViewId="0">
      <selection activeCell="H5" sqref="H5"/>
    </sheetView>
  </sheetViews>
  <sheetFormatPr defaultRowHeight="15"/>
  <cols>
    <col min="2" max="2" width="20" style="142" customWidth="1"/>
    <col min="3" max="3" width="12.28515625" customWidth="1"/>
    <col min="4" max="4" width="9.140625" style="143"/>
  </cols>
  <sheetData>
    <row r="2" spans="1:6" ht="15.75" thickBot="1"/>
    <row r="3" spans="1:6" ht="15.75" thickBot="1">
      <c r="A3" s="326" t="s">
        <v>2</v>
      </c>
      <c r="B3" s="327" t="s">
        <v>21</v>
      </c>
      <c r="C3" s="328" t="s">
        <v>0</v>
      </c>
      <c r="D3" s="329" t="s">
        <v>123</v>
      </c>
      <c r="E3" s="328" t="s">
        <v>17</v>
      </c>
      <c r="F3" s="330" t="s">
        <v>124</v>
      </c>
    </row>
    <row r="4" spans="1:6">
      <c r="A4" s="324">
        <v>1</v>
      </c>
      <c r="B4" s="331" t="s">
        <v>72</v>
      </c>
      <c r="C4" s="320" t="s">
        <v>12</v>
      </c>
      <c r="D4" s="332">
        <v>38.159999999999997</v>
      </c>
      <c r="E4" s="325">
        <v>5</v>
      </c>
      <c r="F4" s="325">
        <v>34</v>
      </c>
    </row>
    <row r="5" spans="1:6">
      <c r="A5" s="137">
        <v>2</v>
      </c>
      <c r="B5" s="140" t="s">
        <v>52</v>
      </c>
      <c r="C5" s="138" t="s">
        <v>113</v>
      </c>
      <c r="D5" s="322">
        <v>38.18</v>
      </c>
      <c r="E5" s="138">
        <v>10</v>
      </c>
      <c r="F5" s="138">
        <v>49</v>
      </c>
    </row>
    <row r="6" spans="1:6">
      <c r="A6" s="137">
        <v>3</v>
      </c>
      <c r="B6" s="315" t="s">
        <v>50</v>
      </c>
      <c r="C6" s="135" t="s">
        <v>102</v>
      </c>
      <c r="D6" s="318">
        <v>38.19</v>
      </c>
      <c r="E6" s="135">
        <v>1</v>
      </c>
      <c r="F6" s="135">
        <v>57</v>
      </c>
    </row>
    <row r="7" spans="1:6">
      <c r="A7" s="137">
        <v>4</v>
      </c>
      <c r="B7" s="140" t="s">
        <v>36</v>
      </c>
      <c r="C7" s="138" t="s">
        <v>27</v>
      </c>
      <c r="D7" s="317">
        <v>38.24</v>
      </c>
      <c r="E7" s="138">
        <v>2</v>
      </c>
      <c r="F7" s="138">
        <v>50</v>
      </c>
    </row>
    <row r="8" spans="1:6">
      <c r="A8" s="137">
        <v>5</v>
      </c>
      <c r="B8" s="140" t="s">
        <v>106</v>
      </c>
      <c r="C8" s="138" t="s">
        <v>27</v>
      </c>
      <c r="D8" s="322">
        <v>38.24</v>
      </c>
      <c r="E8" s="138">
        <v>2</v>
      </c>
      <c r="F8" s="138">
        <v>50</v>
      </c>
    </row>
    <row r="9" spans="1:6">
      <c r="A9" s="137">
        <v>6</v>
      </c>
      <c r="B9" s="140" t="s">
        <v>72</v>
      </c>
      <c r="C9" s="138" t="s">
        <v>12</v>
      </c>
      <c r="D9" s="139">
        <v>38.28</v>
      </c>
      <c r="E9" s="138">
        <v>5</v>
      </c>
      <c r="F9" s="138">
        <v>76</v>
      </c>
    </row>
    <row r="10" spans="1:6">
      <c r="A10" s="137">
        <v>7</v>
      </c>
      <c r="B10" s="141" t="s">
        <v>48</v>
      </c>
      <c r="C10" s="138" t="s">
        <v>113</v>
      </c>
      <c r="D10" s="317">
        <v>38.35</v>
      </c>
      <c r="E10" s="135">
        <v>2</v>
      </c>
      <c r="F10" s="135">
        <v>75</v>
      </c>
    </row>
    <row r="11" spans="1:6">
      <c r="A11" s="137">
        <v>8</v>
      </c>
      <c r="B11" s="140" t="s">
        <v>65</v>
      </c>
      <c r="C11" s="135" t="s">
        <v>11</v>
      </c>
      <c r="D11" s="322">
        <v>38.36</v>
      </c>
      <c r="E11" s="138">
        <v>6</v>
      </c>
      <c r="F11" s="138">
        <v>61</v>
      </c>
    </row>
    <row r="12" spans="1:6">
      <c r="A12" s="137">
        <v>9</v>
      </c>
      <c r="B12" s="315" t="s">
        <v>45</v>
      </c>
      <c r="C12" s="135" t="s">
        <v>102</v>
      </c>
      <c r="D12" s="317">
        <v>38.369999999999997</v>
      </c>
      <c r="E12" s="135">
        <v>10</v>
      </c>
      <c r="F12" s="135">
        <v>65</v>
      </c>
    </row>
    <row r="13" spans="1:6">
      <c r="A13" s="137">
        <v>10</v>
      </c>
      <c r="B13" s="315" t="s">
        <v>50</v>
      </c>
      <c r="C13" s="135" t="s">
        <v>102</v>
      </c>
      <c r="D13" s="139">
        <v>38.380000000000003</v>
      </c>
      <c r="E13" s="135">
        <v>1</v>
      </c>
      <c r="F13" s="135">
        <v>60</v>
      </c>
    </row>
    <row r="14" spans="1:6">
      <c r="A14" s="137">
        <v>11</v>
      </c>
      <c r="B14" s="140" t="s">
        <v>36</v>
      </c>
      <c r="C14" s="138" t="s">
        <v>27</v>
      </c>
      <c r="D14" s="139">
        <v>38.380000000000003</v>
      </c>
      <c r="E14" s="138">
        <v>14</v>
      </c>
      <c r="F14" s="138">
        <v>38</v>
      </c>
    </row>
    <row r="15" spans="1:6">
      <c r="A15" s="137">
        <v>12</v>
      </c>
      <c r="B15" s="315" t="s">
        <v>45</v>
      </c>
      <c r="C15" s="135" t="s">
        <v>102</v>
      </c>
      <c r="D15" s="139">
        <v>38.42</v>
      </c>
      <c r="E15" s="135">
        <v>10</v>
      </c>
      <c r="F15" s="135">
        <v>80</v>
      </c>
    </row>
    <row r="16" spans="1:6">
      <c r="A16" s="137">
        <v>13</v>
      </c>
      <c r="B16" s="319" t="s">
        <v>61</v>
      </c>
      <c r="C16" s="325" t="s">
        <v>11</v>
      </c>
      <c r="D16" s="334">
        <v>38.44</v>
      </c>
      <c r="E16" s="320">
        <v>7</v>
      </c>
      <c r="F16" s="320">
        <v>28</v>
      </c>
    </row>
    <row r="17" spans="1:6">
      <c r="A17" s="137">
        <v>14</v>
      </c>
      <c r="B17" s="140" t="s">
        <v>33</v>
      </c>
      <c r="C17" s="138" t="s">
        <v>27</v>
      </c>
      <c r="D17" s="316">
        <v>38.450000000000003</v>
      </c>
      <c r="E17" s="138">
        <v>1</v>
      </c>
      <c r="F17" s="138">
        <v>17</v>
      </c>
    </row>
    <row r="18" spans="1:6">
      <c r="A18" s="137">
        <v>15</v>
      </c>
      <c r="B18" s="140" t="s">
        <v>98</v>
      </c>
      <c r="C18" s="138" t="s">
        <v>103</v>
      </c>
      <c r="D18" s="322">
        <v>38.450000000000003</v>
      </c>
      <c r="E18" s="138">
        <v>5</v>
      </c>
      <c r="F18" s="138">
        <v>68</v>
      </c>
    </row>
    <row r="19" spans="1:6">
      <c r="A19" s="137">
        <v>16</v>
      </c>
      <c r="B19" s="140" t="s">
        <v>67</v>
      </c>
      <c r="C19" s="135" t="s">
        <v>11</v>
      </c>
      <c r="D19" s="317">
        <v>38.47</v>
      </c>
      <c r="E19" s="138">
        <v>4</v>
      </c>
      <c r="F19" s="138">
        <v>53</v>
      </c>
    </row>
    <row r="20" spans="1:6">
      <c r="A20" s="137">
        <v>17</v>
      </c>
      <c r="B20" s="141" t="s">
        <v>57</v>
      </c>
      <c r="C20" s="138" t="s">
        <v>113</v>
      </c>
      <c r="D20" s="317">
        <v>38.479999999999997</v>
      </c>
      <c r="E20" s="135">
        <v>5</v>
      </c>
      <c r="F20" s="135">
        <v>80</v>
      </c>
    </row>
    <row r="21" spans="1:6">
      <c r="A21" s="137">
        <v>18</v>
      </c>
      <c r="B21" s="140" t="s">
        <v>61</v>
      </c>
      <c r="C21" s="135" t="s">
        <v>11</v>
      </c>
      <c r="D21" s="136">
        <v>38.51</v>
      </c>
      <c r="E21" s="138">
        <v>3</v>
      </c>
      <c r="F21" s="138">
        <v>52</v>
      </c>
    </row>
    <row r="22" spans="1:6">
      <c r="A22" s="137">
        <v>19</v>
      </c>
      <c r="B22" s="140" t="s">
        <v>107</v>
      </c>
      <c r="C22" s="138" t="s">
        <v>12</v>
      </c>
      <c r="D22" s="317">
        <v>38.54</v>
      </c>
      <c r="E22" s="138">
        <v>6</v>
      </c>
      <c r="F22" s="138">
        <v>61</v>
      </c>
    </row>
    <row r="23" spans="1:6">
      <c r="A23" s="137">
        <v>20</v>
      </c>
      <c r="B23" s="140" t="s">
        <v>106</v>
      </c>
      <c r="C23" s="138" t="s">
        <v>27</v>
      </c>
      <c r="D23" s="136">
        <v>38.549999999999997</v>
      </c>
      <c r="E23" s="138">
        <v>7</v>
      </c>
      <c r="F23" s="138">
        <v>62</v>
      </c>
    </row>
    <row r="24" spans="1:6">
      <c r="A24" s="137">
        <v>21</v>
      </c>
      <c r="B24" s="140" t="s">
        <v>52</v>
      </c>
      <c r="C24" s="138" t="s">
        <v>113</v>
      </c>
      <c r="D24" s="139">
        <v>38.56</v>
      </c>
      <c r="E24" s="138">
        <v>2</v>
      </c>
      <c r="F24" s="138">
        <v>29</v>
      </c>
    </row>
    <row r="25" spans="1:6">
      <c r="A25" s="137">
        <v>22</v>
      </c>
      <c r="B25" s="141" t="s">
        <v>70</v>
      </c>
      <c r="C25" s="138" t="s">
        <v>12</v>
      </c>
      <c r="D25" s="316">
        <v>38.57</v>
      </c>
      <c r="E25" s="135">
        <v>1</v>
      </c>
      <c r="F25" s="135">
        <v>79</v>
      </c>
    </row>
    <row r="26" spans="1:6">
      <c r="A26" s="137">
        <v>23</v>
      </c>
      <c r="B26" s="141" t="s">
        <v>149</v>
      </c>
      <c r="C26" s="138" t="s">
        <v>118</v>
      </c>
      <c r="D26" s="318">
        <v>38.58</v>
      </c>
      <c r="E26" s="135">
        <v>6</v>
      </c>
      <c r="F26" s="135">
        <v>49</v>
      </c>
    </row>
    <row r="27" spans="1:6">
      <c r="A27" s="137">
        <v>24</v>
      </c>
      <c r="B27" s="141" t="s">
        <v>48</v>
      </c>
      <c r="C27" s="138" t="s">
        <v>113</v>
      </c>
      <c r="D27" s="333">
        <v>38.58</v>
      </c>
      <c r="E27" s="135">
        <v>10</v>
      </c>
      <c r="F27" s="135">
        <v>22</v>
      </c>
    </row>
    <row r="28" spans="1:6">
      <c r="A28" s="137">
        <v>25</v>
      </c>
      <c r="B28" s="141" t="s">
        <v>96</v>
      </c>
      <c r="C28" s="138" t="s">
        <v>103</v>
      </c>
      <c r="D28" s="321">
        <v>38.58</v>
      </c>
      <c r="E28" s="135">
        <v>13</v>
      </c>
      <c r="F28" s="135">
        <v>61</v>
      </c>
    </row>
    <row r="29" spans="1:6">
      <c r="A29" s="137">
        <v>26</v>
      </c>
      <c r="B29" s="140" t="s">
        <v>64</v>
      </c>
      <c r="C29" s="138" t="s">
        <v>118</v>
      </c>
      <c r="D29" s="317">
        <v>38.590000000000003</v>
      </c>
      <c r="E29" s="138">
        <v>6</v>
      </c>
      <c r="F29" s="138">
        <v>65</v>
      </c>
    </row>
    <row r="30" spans="1:6">
      <c r="A30" s="137">
        <v>27</v>
      </c>
      <c r="B30" s="140" t="s">
        <v>72</v>
      </c>
      <c r="C30" s="138" t="s">
        <v>12</v>
      </c>
      <c r="D30" s="136">
        <v>38.590000000000003</v>
      </c>
      <c r="E30" s="138">
        <v>13</v>
      </c>
      <c r="F30" s="138">
        <v>31</v>
      </c>
    </row>
    <row r="31" spans="1:6">
      <c r="A31" s="137">
        <v>28</v>
      </c>
      <c r="B31" s="140" t="s">
        <v>33</v>
      </c>
      <c r="C31" s="138" t="s">
        <v>27</v>
      </c>
      <c r="D31" s="139">
        <v>38.590000000000003</v>
      </c>
      <c r="E31" s="138">
        <v>14</v>
      </c>
      <c r="F31" s="138">
        <v>70</v>
      </c>
    </row>
    <row r="32" spans="1:6">
      <c r="A32" s="137">
        <v>29</v>
      </c>
      <c r="B32" s="140" t="s">
        <v>94</v>
      </c>
      <c r="C32" s="138" t="s">
        <v>27</v>
      </c>
      <c r="D32" s="316">
        <v>38.6</v>
      </c>
      <c r="E32" s="138">
        <v>7</v>
      </c>
      <c r="F32" s="138">
        <v>66</v>
      </c>
    </row>
    <row r="33" spans="1:6">
      <c r="A33" s="137">
        <v>30</v>
      </c>
      <c r="B33" s="140" t="s">
        <v>92</v>
      </c>
      <c r="C33" s="135" t="s">
        <v>11</v>
      </c>
      <c r="D33" s="316">
        <v>38.6</v>
      </c>
      <c r="E33" s="138">
        <v>13</v>
      </c>
      <c r="F33" s="138">
        <v>29</v>
      </c>
    </row>
    <row r="34" spans="1:6">
      <c r="A34" s="137">
        <v>31</v>
      </c>
      <c r="B34" s="140" t="s">
        <v>67</v>
      </c>
      <c r="C34" s="135" t="s">
        <v>11</v>
      </c>
      <c r="D34" s="139">
        <v>38.61</v>
      </c>
      <c r="E34" s="138">
        <v>7</v>
      </c>
      <c r="F34" s="138">
        <v>81</v>
      </c>
    </row>
    <row r="35" spans="1:6">
      <c r="A35" s="137">
        <v>32</v>
      </c>
      <c r="B35" s="140" t="s">
        <v>64</v>
      </c>
      <c r="C35" s="138" t="s">
        <v>118</v>
      </c>
      <c r="D35" s="139">
        <v>38.619999999999997</v>
      </c>
      <c r="E35" s="138">
        <v>2</v>
      </c>
      <c r="F35" s="138">
        <v>55</v>
      </c>
    </row>
    <row r="36" spans="1:6">
      <c r="A36" s="137">
        <v>33</v>
      </c>
      <c r="B36" s="140" t="s">
        <v>92</v>
      </c>
      <c r="C36" s="135" t="s">
        <v>11</v>
      </c>
      <c r="D36" s="139">
        <v>38.619999999999997</v>
      </c>
      <c r="E36" s="138">
        <v>13</v>
      </c>
      <c r="F36" s="138">
        <v>80</v>
      </c>
    </row>
    <row r="37" spans="1:6">
      <c r="A37" s="137">
        <v>34</v>
      </c>
      <c r="B37" s="140" t="s">
        <v>96</v>
      </c>
      <c r="C37" s="138" t="s">
        <v>103</v>
      </c>
      <c r="D37" s="139">
        <v>38.619999999999997</v>
      </c>
      <c r="E37" s="138">
        <v>13</v>
      </c>
      <c r="F37" s="138">
        <v>60</v>
      </c>
    </row>
    <row r="38" spans="1:6">
      <c r="A38" s="137">
        <v>35</v>
      </c>
      <c r="B38" s="141" t="s">
        <v>70</v>
      </c>
      <c r="C38" s="138" t="s">
        <v>12</v>
      </c>
      <c r="D38" s="139">
        <v>38.619999999999997</v>
      </c>
      <c r="E38" s="135">
        <v>14</v>
      </c>
      <c r="F38" s="135">
        <v>29</v>
      </c>
    </row>
    <row r="39" spans="1:6">
      <c r="A39" s="137">
        <v>36</v>
      </c>
      <c r="B39" s="141" t="s">
        <v>52</v>
      </c>
      <c r="C39" s="138" t="s">
        <v>113</v>
      </c>
      <c r="D39" s="139">
        <v>38.619999999999997</v>
      </c>
      <c r="E39" s="135">
        <v>21</v>
      </c>
      <c r="F39" s="135">
        <v>59</v>
      </c>
    </row>
    <row r="40" spans="1:6">
      <c r="A40" s="137">
        <v>37</v>
      </c>
      <c r="B40" s="140" t="s">
        <v>97</v>
      </c>
      <c r="C40" s="138" t="s">
        <v>103</v>
      </c>
      <c r="D40" s="323">
        <v>38.630000000000003</v>
      </c>
      <c r="E40" s="138">
        <v>3</v>
      </c>
      <c r="F40" s="138">
        <v>58</v>
      </c>
    </row>
    <row r="41" spans="1:6">
      <c r="A41" s="137">
        <v>38</v>
      </c>
      <c r="B41" s="315" t="s">
        <v>55</v>
      </c>
      <c r="C41" s="135" t="s">
        <v>102</v>
      </c>
      <c r="D41" s="316">
        <v>38.65</v>
      </c>
      <c r="E41" s="135">
        <v>5</v>
      </c>
      <c r="F41" s="135">
        <v>43</v>
      </c>
    </row>
    <row r="42" spans="1:6">
      <c r="A42" s="137">
        <v>39</v>
      </c>
      <c r="B42" s="141" t="s">
        <v>67</v>
      </c>
      <c r="C42" s="135" t="s">
        <v>11</v>
      </c>
      <c r="D42" s="139">
        <v>38.659999999999997</v>
      </c>
      <c r="E42" s="135">
        <v>1</v>
      </c>
      <c r="F42" s="135">
        <v>21</v>
      </c>
    </row>
    <row r="43" spans="1:6">
      <c r="A43" s="137">
        <v>40</v>
      </c>
      <c r="B43" s="140" t="s">
        <v>149</v>
      </c>
      <c r="C43" s="138" t="s">
        <v>118</v>
      </c>
      <c r="D43" s="136">
        <v>38.67</v>
      </c>
      <c r="E43" s="138">
        <v>14</v>
      </c>
      <c r="F43" s="138">
        <v>52</v>
      </c>
    </row>
    <row r="44" spans="1:6">
      <c r="A44" s="137">
        <v>41</v>
      </c>
      <c r="B44" s="140" t="s">
        <v>48</v>
      </c>
      <c r="C44" s="138" t="s">
        <v>113</v>
      </c>
      <c r="D44" s="139">
        <v>38.68</v>
      </c>
      <c r="E44" s="138">
        <v>2</v>
      </c>
      <c r="F44" s="138">
        <v>69</v>
      </c>
    </row>
    <row r="45" spans="1:6">
      <c r="A45" s="137">
        <v>42</v>
      </c>
      <c r="B45" s="315" t="s">
        <v>50</v>
      </c>
      <c r="C45" s="135" t="s">
        <v>102</v>
      </c>
      <c r="D45" s="139">
        <v>38.71</v>
      </c>
      <c r="E45" s="135">
        <v>21</v>
      </c>
      <c r="F45" s="135">
        <v>18</v>
      </c>
    </row>
    <row r="46" spans="1:6">
      <c r="A46" s="137">
        <v>43</v>
      </c>
      <c r="B46" s="140" t="s">
        <v>149</v>
      </c>
      <c r="C46" s="138" t="s">
        <v>118</v>
      </c>
      <c r="D46" s="139">
        <v>38.72</v>
      </c>
      <c r="E46" s="138">
        <v>6</v>
      </c>
      <c r="F46" s="138">
        <v>63</v>
      </c>
    </row>
    <row r="47" spans="1:6">
      <c r="A47" s="137">
        <v>44</v>
      </c>
      <c r="B47" s="140" t="s">
        <v>97</v>
      </c>
      <c r="C47" s="138" t="s">
        <v>103</v>
      </c>
      <c r="D47" s="136">
        <v>38.729999999999997</v>
      </c>
      <c r="E47" s="138">
        <v>1</v>
      </c>
      <c r="F47" s="138">
        <v>39</v>
      </c>
    </row>
    <row r="48" spans="1:6">
      <c r="A48" s="137">
        <v>45</v>
      </c>
      <c r="B48" s="141" t="s">
        <v>43</v>
      </c>
      <c r="C48" s="138" t="s">
        <v>113</v>
      </c>
      <c r="D48" s="317">
        <v>38.770000000000003</v>
      </c>
      <c r="E48" s="135">
        <v>10</v>
      </c>
      <c r="F48" s="135">
        <v>23</v>
      </c>
    </row>
    <row r="49" spans="1:6">
      <c r="A49" s="137">
        <v>46</v>
      </c>
      <c r="B49" s="140" t="s">
        <v>97</v>
      </c>
      <c r="C49" s="138" t="s">
        <v>103</v>
      </c>
      <c r="D49" s="139">
        <v>38.78</v>
      </c>
      <c r="E49" s="138">
        <v>5</v>
      </c>
      <c r="F49" s="138">
        <v>35</v>
      </c>
    </row>
    <row r="50" spans="1:6">
      <c r="A50" s="137">
        <v>47</v>
      </c>
      <c r="B50" s="140" t="s">
        <v>65</v>
      </c>
      <c r="C50" s="135" t="s">
        <v>11</v>
      </c>
      <c r="D50" s="139">
        <v>38.79</v>
      </c>
      <c r="E50" s="138">
        <v>4</v>
      </c>
      <c r="F50" s="138">
        <v>32</v>
      </c>
    </row>
    <row r="51" spans="1:6">
      <c r="A51" s="137">
        <v>48</v>
      </c>
      <c r="B51" s="315" t="s">
        <v>45</v>
      </c>
      <c r="C51" s="135" t="s">
        <v>102</v>
      </c>
      <c r="D51" s="139">
        <v>38.79</v>
      </c>
      <c r="E51" s="135">
        <v>14</v>
      </c>
      <c r="F51" s="135">
        <v>23</v>
      </c>
    </row>
    <row r="52" spans="1:6">
      <c r="A52" s="137">
        <v>49</v>
      </c>
      <c r="B52" s="140" t="s">
        <v>33</v>
      </c>
      <c r="C52" s="138" t="s">
        <v>27</v>
      </c>
      <c r="D52" s="333">
        <v>38.79</v>
      </c>
      <c r="E52" s="138">
        <v>14</v>
      </c>
      <c r="F52" s="138">
        <v>22</v>
      </c>
    </row>
    <row r="53" spans="1:6">
      <c r="A53" s="137">
        <v>50</v>
      </c>
      <c r="B53" s="140" t="s">
        <v>121</v>
      </c>
      <c r="C53" s="138" t="s">
        <v>118</v>
      </c>
      <c r="D53" s="316">
        <v>38.79</v>
      </c>
      <c r="E53" s="138">
        <v>14</v>
      </c>
      <c r="F53" s="138">
        <v>64</v>
      </c>
    </row>
    <row r="54" spans="1:6">
      <c r="A54" s="137">
        <v>51</v>
      </c>
      <c r="B54" s="141" t="s">
        <v>36</v>
      </c>
      <c r="C54" s="138" t="s">
        <v>27</v>
      </c>
      <c r="D54" s="136">
        <v>38.799999999999997</v>
      </c>
      <c r="E54" s="135">
        <v>10</v>
      </c>
      <c r="F54" s="135">
        <v>34</v>
      </c>
    </row>
    <row r="55" spans="1:6">
      <c r="A55" s="137">
        <v>52</v>
      </c>
      <c r="B55" s="140" t="s">
        <v>122</v>
      </c>
      <c r="C55" s="138" t="s">
        <v>118</v>
      </c>
      <c r="D55" s="317">
        <v>38.81</v>
      </c>
      <c r="E55" s="138">
        <v>21</v>
      </c>
      <c r="F55" s="138">
        <v>35</v>
      </c>
    </row>
    <row r="56" spans="1:6">
      <c r="A56" s="137">
        <v>53</v>
      </c>
      <c r="B56" s="141" t="s">
        <v>86</v>
      </c>
      <c r="C56" s="138" t="s">
        <v>12</v>
      </c>
      <c r="D56" s="317">
        <v>38.82</v>
      </c>
      <c r="E56" s="135">
        <v>4</v>
      </c>
      <c r="F56" s="135">
        <v>67</v>
      </c>
    </row>
    <row r="57" spans="1:6">
      <c r="A57" s="137">
        <v>54</v>
      </c>
      <c r="B57" s="140" t="s">
        <v>86</v>
      </c>
      <c r="C57" s="138" t="s">
        <v>12</v>
      </c>
      <c r="D57" s="139">
        <v>38.83</v>
      </c>
      <c r="E57" s="138">
        <v>14</v>
      </c>
      <c r="F57" s="138">
        <v>40</v>
      </c>
    </row>
    <row r="58" spans="1:6">
      <c r="A58" s="137">
        <v>55</v>
      </c>
      <c r="B58" s="140" t="s">
        <v>98</v>
      </c>
      <c r="C58" s="138" t="s">
        <v>103</v>
      </c>
      <c r="D58" s="136">
        <v>38.86</v>
      </c>
      <c r="E58" s="138">
        <v>7</v>
      </c>
      <c r="F58" s="138">
        <v>37</v>
      </c>
    </row>
    <row r="59" spans="1:6">
      <c r="A59" s="137">
        <v>56</v>
      </c>
      <c r="B59" s="315" t="s">
        <v>50</v>
      </c>
      <c r="C59" s="135" t="s">
        <v>102</v>
      </c>
      <c r="D59" s="139">
        <v>38.86</v>
      </c>
      <c r="E59" s="135">
        <v>10</v>
      </c>
      <c r="F59" s="135">
        <v>19</v>
      </c>
    </row>
    <row r="60" spans="1:6">
      <c r="A60" s="137">
        <v>57</v>
      </c>
      <c r="B60" s="140" t="s">
        <v>67</v>
      </c>
      <c r="C60" s="135" t="s">
        <v>11</v>
      </c>
      <c r="D60" s="136">
        <v>38.86</v>
      </c>
      <c r="E60" s="138">
        <v>21</v>
      </c>
      <c r="F60" s="138">
        <v>20</v>
      </c>
    </row>
    <row r="61" spans="1:6">
      <c r="A61" s="137">
        <v>58</v>
      </c>
      <c r="B61" s="315" t="s">
        <v>40</v>
      </c>
      <c r="C61" s="135" t="s">
        <v>102</v>
      </c>
      <c r="D61" s="316">
        <v>38.9</v>
      </c>
      <c r="E61" s="135">
        <v>3</v>
      </c>
      <c r="F61" s="135">
        <v>30</v>
      </c>
    </row>
    <row r="62" spans="1:6">
      <c r="A62" s="137">
        <v>59</v>
      </c>
      <c r="B62" s="140" t="s">
        <v>122</v>
      </c>
      <c r="C62" s="138" t="s">
        <v>118</v>
      </c>
      <c r="D62" s="136">
        <v>38.9</v>
      </c>
      <c r="E62" s="138">
        <v>13</v>
      </c>
      <c r="F62" s="138">
        <v>27</v>
      </c>
    </row>
    <row r="63" spans="1:6">
      <c r="A63" s="137">
        <v>60</v>
      </c>
      <c r="B63" s="315" t="s">
        <v>55</v>
      </c>
      <c r="C63" s="135" t="s">
        <v>102</v>
      </c>
      <c r="D63" s="139">
        <v>38.92</v>
      </c>
      <c r="E63" s="135">
        <v>5</v>
      </c>
      <c r="F63" s="135">
        <v>64</v>
      </c>
    </row>
    <row r="64" spans="1:6">
      <c r="A64" s="137">
        <v>61</v>
      </c>
      <c r="B64" s="141" t="s">
        <v>94</v>
      </c>
      <c r="C64" s="138" t="s">
        <v>27</v>
      </c>
      <c r="D64" s="333">
        <v>38.96</v>
      </c>
      <c r="E64" s="135">
        <v>3</v>
      </c>
      <c r="F64" s="135">
        <v>56</v>
      </c>
    </row>
    <row r="65" spans="1:6">
      <c r="A65" s="137">
        <v>62</v>
      </c>
      <c r="B65" s="315" t="s">
        <v>40</v>
      </c>
      <c r="C65" s="135" t="s">
        <v>102</v>
      </c>
      <c r="D65" s="139">
        <v>38.96</v>
      </c>
      <c r="E65" s="135">
        <v>13</v>
      </c>
      <c r="F65" s="135">
        <v>45</v>
      </c>
    </row>
    <row r="66" spans="1:6">
      <c r="A66" s="137">
        <v>63</v>
      </c>
      <c r="B66" s="140" t="s">
        <v>96</v>
      </c>
      <c r="C66" s="138" t="s">
        <v>103</v>
      </c>
      <c r="D66" s="139">
        <v>38.97</v>
      </c>
      <c r="E66" s="138">
        <v>6</v>
      </c>
      <c r="F66" s="138">
        <v>50</v>
      </c>
    </row>
    <row r="67" spans="1:6">
      <c r="A67" s="137">
        <v>64</v>
      </c>
      <c r="B67" s="140" t="s">
        <v>107</v>
      </c>
      <c r="C67" s="138" t="s">
        <v>12</v>
      </c>
      <c r="D67" s="136">
        <v>38.97</v>
      </c>
      <c r="E67" s="138">
        <v>21</v>
      </c>
      <c r="F67" s="138">
        <v>30</v>
      </c>
    </row>
    <row r="68" spans="1:6">
      <c r="A68" s="137">
        <v>65</v>
      </c>
      <c r="B68" s="140" t="s">
        <v>43</v>
      </c>
      <c r="C68" s="138" t="s">
        <v>113</v>
      </c>
      <c r="D68" s="139">
        <v>38.97</v>
      </c>
      <c r="E68" s="138">
        <v>21</v>
      </c>
      <c r="F68" s="138">
        <v>19</v>
      </c>
    </row>
    <row r="69" spans="1:6">
      <c r="A69" s="137">
        <v>66</v>
      </c>
      <c r="B69" s="140" t="s">
        <v>107</v>
      </c>
      <c r="C69" s="138" t="s">
        <v>12</v>
      </c>
      <c r="D69" s="139">
        <v>38.979999999999997</v>
      </c>
      <c r="E69" s="138">
        <v>3</v>
      </c>
      <c r="F69" s="138">
        <v>24</v>
      </c>
    </row>
    <row r="70" spans="1:6">
      <c r="A70" s="137">
        <v>67</v>
      </c>
      <c r="B70" s="141" t="s">
        <v>61</v>
      </c>
      <c r="C70" s="135" t="s">
        <v>11</v>
      </c>
      <c r="D70" s="139">
        <v>39.01</v>
      </c>
      <c r="E70" s="135">
        <v>1</v>
      </c>
      <c r="F70" s="135">
        <v>28</v>
      </c>
    </row>
    <row r="71" spans="1:6">
      <c r="A71" s="137">
        <v>68</v>
      </c>
      <c r="B71" s="140" t="s">
        <v>43</v>
      </c>
      <c r="C71" s="138" t="s">
        <v>113</v>
      </c>
      <c r="D71" s="136">
        <v>39.01</v>
      </c>
      <c r="E71" s="138">
        <v>3</v>
      </c>
      <c r="F71" s="138">
        <v>61</v>
      </c>
    </row>
    <row r="72" spans="1:6">
      <c r="A72" s="137">
        <v>69</v>
      </c>
      <c r="B72" s="140" t="s">
        <v>153</v>
      </c>
      <c r="C72" s="138" t="s">
        <v>103</v>
      </c>
      <c r="D72" s="316">
        <v>39.01</v>
      </c>
      <c r="E72" s="138">
        <v>3</v>
      </c>
      <c r="F72" s="138">
        <v>41</v>
      </c>
    </row>
    <row r="73" spans="1:6">
      <c r="A73" s="137">
        <v>70</v>
      </c>
      <c r="B73" s="141" t="s">
        <v>72</v>
      </c>
      <c r="C73" s="138" t="s">
        <v>12</v>
      </c>
      <c r="D73" s="139">
        <v>39.03</v>
      </c>
      <c r="E73" s="135">
        <v>7</v>
      </c>
      <c r="F73" s="135">
        <v>25</v>
      </c>
    </row>
    <row r="74" spans="1:6">
      <c r="A74" s="137">
        <v>71</v>
      </c>
      <c r="B74" s="140" t="s">
        <v>121</v>
      </c>
      <c r="C74" s="138" t="s">
        <v>118</v>
      </c>
      <c r="D74" s="136">
        <v>39.04</v>
      </c>
      <c r="E74" s="138">
        <v>4</v>
      </c>
      <c r="F74" s="138">
        <v>25</v>
      </c>
    </row>
    <row r="75" spans="1:6">
      <c r="A75" s="137">
        <v>72</v>
      </c>
      <c r="B75" s="140" t="s">
        <v>36</v>
      </c>
      <c r="C75" s="138" t="s">
        <v>27</v>
      </c>
      <c r="D75" s="139">
        <v>39.06</v>
      </c>
      <c r="E75" s="138">
        <v>7</v>
      </c>
      <c r="F75" s="138">
        <v>19</v>
      </c>
    </row>
    <row r="76" spans="1:6">
      <c r="A76" s="137">
        <v>73</v>
      </c>
      <c r="B76" s="140" t="s">
        <v>65</v>
      </c>
      <c r="C76" s="135" t="s">
        <v>11</v>
      </c>
      <c r="D76" s="333">
        <v>39.090000000000003</v>
      </c>
      <c r="E76" s="138">
        <v>4</v>
      </c>
      <c r="F76" s="138">
        <v>43</v>
      </c>
    </row>
    <row r="77" spans="1:6">
      <c r="A77" s="137">
        <v>74</v>
      </c>
      <c r="B77" s="140" t="s">
        <v>57</v>
      </c>
      <c r="C77" s="138" t="s">
        <v>113</v>
      </c>
      <c r="D77" s="136">
        <v>39.130000000000003</v>
      </c>
      <c r="E77" s="138">
        <v>2</v>
      </c>
      <c r="F77" s="138">
        <v>22</v>
      </c>
    </row>
    <row r="78" spans="1:6">
      <c r="A78" s="137">
        <v>75</v>
      </c>
      <c r="B78" s="140" t="s">
        <v>70</v>
      </c>
      <c r="C78" s="138" t="s">
        <v>12</v>
      </c>
      <c r="D78" s="139">
        <v>39.229999999999997</v>
      </c>
      <c r="E78" s="138">
        <v>10</v>
      </c>
      <c r="F78" s="138">
        <v>23</v>
      </c>
    </row>
    <row r="79" spans="1:6">
      <c r="A79" s="137">
        <v>76</v>
      </c>
      <c r="B79" s="140" t="s">
        <v>64</v>
      </c>
      <c r="C79" s="138" t="s">
        <v>118</v>
      </c>
      <c r="D79" s="139">
        <v>39.28</v>
      </c>
      <c r="E79" s="138">
        <v>4</v>
      </c>
      <c r="F79" s="138">
        <v>21</v>
      </c>
    </row>
    <row r="80" spans="1:6">
      <c r="A80" s="137">
        <v>77</v>
      </c>
      <c r="B80" s="141" t="s">
        <v>122</v>
      </c>
      <c r="C80" s="138" t="s">
        <v>118</v>
      </c>
      <c r="D80" s="139">
        <v>39.28</v>
      </c>
      <c r="E80" s="135">
        <v>4</v>
      </c>
      <c r="F80" s="135">
        <v>20</v>
      </c>
    </row>
    <row r="81" spans="1:6">
      <c r="A81" s="137">
        <v>78</v>
      </c>
      <c r="B81" s="141" t="s">
        <v>121</v>
      </c>
      <c r="C81" s="138" t="s">
        <v>118</v>
      </c>
      <c r="D81" s="136">
        <v>39.29</v>
      </c>
      <c r="E81" s="135">
        <v>13</v>
      </c>
      <c r="F81" s="135">
        <v>49</v>
      </c>
    </row>
    <row r="82" spans="1:6">
      <c r="A82" s="137">
        <v>79</v>
      </c>
      <c r="B82" s="315" t="s">
        <v>40</v>
      </c>
      <c r="C82" s="135" t="s">
        <v>102</v>
      </c>
      <c r="D82" s="136">
        <v>39.299999999999997</v>
      </c>
      <c r="E82" s="135">
        <v>21</v>
      </c>
      <c r="F82" s="135">
        <v>25</v>
      </c>
    </row>
    <row r="83" spans="1:6">
      <c r="A83" s="137">
        <v>80</v>
      </c>
      <c r="B83" s="140" t="s">
        <v>98</v>
      </c>
      <c r="C83" s="138" t="s">
        <v>103</v>
      </c>
      <c r="D83" s="139">
        <v>39.32</v>
      </c>
      <c r="E83" s="138">
        <v>1</v>
      </c>
      <c r="F83" s="138">
        <v>27</v>
      </c>
    </row>
    <row r="84" spans="1:6">
      <c r="A84" s="137">
        <v>81</v>
      </c>
      <c r="B84" s="140" t="s">
        <v>153</v>
      </c>
      <c r="C84" s="138" t="s">
        <v>103</v>
      </c>
      <c r="D84" s="139">
        <v>39.33</v>
      </c>
      <c r="E84" s="138">
        <v>4</v>
      </c>
      <c r="F84" s="138">
        <v>29</v>
      </c>
    </row>
    <row r="85" spans="1:6">
      <c r="A85" s="137">
        <v>82</v>
      </c>
      <c r="B85" s="140" t="s">
        <v>86</v>
      </c>
      <c r="C85" s="138" t="s">
        <v>12</v>
      </c>
      <c r="D85" s="136">
        <v>39.35</v>
      </c>
      <c r="E85" s="138">
        <v>4</v>
      </c>
      <c r="F85" s="138">
        <v>9</v>
      </c>
    </row>
    <row r="86" spans="1:6">
      <c r="A86" s="137">
        <v>83</v>
      </c>
      <c r="B86" s="140" t="s">
        <v>106</v>
      </c>
      <c r="C86" s="138" t="s">
        <v>27</v>
      </c>
      <c r="D86" s="139">
        <v>39.36</v>
      </c>
      <c r="E86" s="138">
        <v>21</v>
      </c>
      <c r="F86" s="138">
        <v>44</v>
      </c>
    </row>
    <row r="87" spans="1:6">
      <c r="A87" s="137">
        <v>84</v>
      </c>
      <c r="B87" s="141" t="s">
        <v>57</v>
      </c>
      <c r="C87" s="138" t="s">
        <v>113</v>
      </c>
      <c r="D87" s="136">
        <v>39.380000000000003</v>
      </c>
      <c r="E87" s="135">
        <v>21</v>
      </c>
      <c r="F87" s="135">
        <v>20</v>
      </c>
    </row>
    <row r="88" spans="1:6">
      <c r="A88" s="137">
        <v>85</v>
      </c>
      <c r="B88" s="141" t="s">
        <v>153</v>
      </c>
      <c r="C88" s="138" t="s">
        <v>103</v>
      </c>
      <c r="D88" s="136">
        <v>39.53</v>
      </c>
      <c r="E88" s="135">
        <v>2</v>
      </c>
      <c r="F88" s="135">
        <v>20</v>
      </c>
    </row>
  </sheetData>
  <autoFilter ref="B3:F3">
    <sortState ref="B4:F88">
      <sortCondition ref="D3"/>
    </sortState>
  </autoFilter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>
      <selection activeCell="B18" sqref="B18"/>
    </sheetView>
  </sheetViews>
  <sheetFormatPr defaultRowHeight="15"/>
  <cols>
    <col min="1" max="1" width="9.140625" style="1"/>
    <col min="2" max="2" width="19.5703125" style="1" customWidth="1"/>
    <col min="3" max="3" width="7.140625" style="1" customWidth="1"/>
    <col min="4" max="4" width="11.5703125" style="1" customWidth="1"/>
    <col min="5" max="5" width="7.140625" style="1" customWidth="1"/>
    <col min="6" max="6" width="7" style="1" customWidth="1"/>
    <col min="7" max="7" width="10.42578125" style="1" customWidth="1"/>
    <col min="8" max="8" width="16.7109375" style="1" customWidth="1"/>
    <col min="9" max="9" width="11.140625" style="1" customWidth="1"/>
    <col min="10" max="10" width="9" style="1" customWidth="1"/>
    <col min="11" max="11" width="8.85546875" style="1" customWidth="1"/>
  </cols>
  <sheetData>
    <row r="1" spans="1:11" ht="19.5">
      <c r="A1" s="229" t="s">
        <v>143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5.75" thickBot="1"/>
    <row r="3" spans="1:11" s="2" customFormat="1">
      <c r="A3" s="230" t="s">
        <v>2</v>
      </c>
      <c r="B3" s="234" t="s">
        <v>0</v>
      </c>
      <c r="C3" s="238" t="s">
        <v>18</v>
      </c>
      <c r="D3" s="230" t="s">
        <v>1</v>
      </c>
      <c r="E3" s="231"/>
      <c r="F3" s="232"/>
      <c r="G3" s="233" t="s">
        <v>4</v>
      </c>
      <c r="H3" s="234"/>
      <c r="I3" s="230" t="s">
        <v>20</v>
      </c>
      <c r="J3" s="235"/>
      <c r="K3" s="232"/>
    </row>
    <row r="4" spans="1:11" s="3" customFormat="1" ht="15.75" thickBot="1">
      <c r="A4" s="236"/>
      <c r="B4" s="237"/>
      <c r="C4" s="239"/>
      <c r="D4" s="9" t="s">
        <v>3</v>
      </c>
      <c r="E4" s="16" t="s">
        <v>17</v>
      </c>
      <c r="F4" s="10" t="s">
        <v>2</v>
      </c>
      <c r="G4" s="13" t="s">
        <v>5</v>
      </c>
      <c r="H4" s="12" t="s">
        <v>16</v>
      </c>
      <c r="I4" s="9" t="s">
        <v>3</v>
      </c>
      <c r="J4" s="11" t="s">
        <v>7</v>
      </c>
      <c r="K4" s="10" t="s">
        <v>8</v>
      </c>
    </row>
    <row r="5" spans="1:11" s="2" customFormat="1" ht="24.95" customHeight="1">
      <c r="A5" s="152">
        <v>1</v>
      </c>
      <c r="B5" s="129" t="s">
        <v>9</v>
      </c>
      <c r="C5" s="154">
        <v>7</v>
      </c>
      <c r="D5" s="79">
        <v>39.340000000000003</v>
      </c>
      <c r="E5" s="153">
        <v>14</v>
      </c>
      <c r="F5" s="154">
        <v>4</v>
      </c>
      <c r="G5" s="155">
        <v>529</v>
      </c>
      <c r="H5" s="156" t="s">
        <v>150</v>
      </c>
      <c r="I5" s="79">
        <v>38.192</v>
      </c>
      <c r="J5" s="157">
        <v>437</v>
      </c>
      <c r="K5" s="154">
        <v>1</v>
      </c>
    </row>
    <row r="6" spans="1:11" s="2" customFormat="1" ht="24.95" customHeight="1">
      <c r="A6" s="7">
        <v>2</v>
      </c>
      <c r="B6" s="77" t="s">
        <v>13</v>
      </c>
      <c r="C6" s="8">
        <v>6</v>
      </c>
      <c r="D6" s="7">
        <v>39.31</v>
      </c>
      <c r="E6" s="17">
        <v>10</v>
      </c>
      <c r="F6" s="8">
        <v>3</v>
      </c>
      <c r="G6" s="6">
        <v>529</v>
      </c>
      <c r="H6" s="5">
        <f>18.91-10+5</f>
        <v>13.91</v>
      </c>
      <c r="I6" s="307">
        <v>38.167000000000002</v>
      </c>
      <c r="J6" s="4">
        <v>425</v>
      </c>
      <c r="K6" s="8">
        <v>5</v>
      </c>
    </row>
    <row r="7" spans="1:11" s="2" customFormat="1" ht="24.95" customHeight="1">
      <c r="A7" s="7">
        <v>3</v>
      </c>
      <c r="B7" s="15" t="s">
        <v>11</v>
      </c>
      <c r="C7" s="8">
        <v>1</v>
      </c>
      <c r="D7" s="80">
        <v>39.56</v>
      </c>
      <c r="E7" s="17">
        <v>1</v>
      </c>
      <c r="F7" s="8">
        <v>5</v>
      </c>
      <c r="G7" s="6">
        <v>528</v>
      </c>
      <c r="H7" s="5" t="s">
        <v>19</v>
      </c>
      <c r="I7" s="7">
        <v>38.365000000000002</v>
      </c>
      <c r="J7" s="4">
        <v>181</v>
      </c>
      <c r="K7" s="8">
        <v>6</v>
      </c>
    </row>
    <row r="8" spans="1:11" s="2" customFormat="1" ht="24.95" customHeight="1">
      <c r="A8" s="7">
        <v>4</v>
      </c>
      <c r="B8" s="14" t="s">
        <v>10</v>
      </c>
      <c r="C8" s="8">
        <v>2</v>
      </c>
      <c r="D8" s="7">
        <v>39.82</v>
      </c>
      <c r="E8" s="17">
        <v>2</v>
      </c>
      <c r="F8" s="8">
        <v>6</v>
      </c>
      <c r="G8" s="6">
        <v>528</v>
      </c>
      <c r="H8" s="5" t="s">
        <v>19</v>
      </c>
      <c r="I8" s="7">
        <v>38.186999999999998</v>
      </c>
      <c r="J8" s="4">
        <v>521</v>
      </c>
      <c r="K8" s="8">
        <v>10</v>
      </c>
    </row>
    <row r="9" spans="1:11" s="2" customFormat="1" ht="24.95" customHeight="1">
      <c r="A9" s="7">
        <v>5</v>
      </c>
      <c r="B9" s="15" t="s">
        <v>14</v>
      </c>
      <c r="C9" s="8">
        <v>5</v>
      </c>
      <c r="D9" s="130">
        <v>39.200000000000003</v>
      </c>
      <c r="E9" s="17">
        <v>7</v>
      </c>
      <c r="F9" s="8">
        <v>2</v>
      </c>
      <c r="G9" s="6">
        <v>528</v>
      </c>
      <c r="H9" s="5" t="s">
        <v>19</v>
      </c>
      <c r="I9" s="7">
        <v>38.243000000000002</v>
      </c>
      <c r="J9" s="4">
        <v>488</v>
      </c>
      <c r="K9" s="8">
        <v>2</v>
      </c>
    </row>
    <row r="10" spans="1:11" s="2" customFormat="1" ht="24.95" customHeight="1">
      <c r="A10" s="7">
        <v>6</v>
      </c>
      <c r="B10" s="15" t="s">
        <v>15</v>
      </c>
      <c r="C10" s="8">
        <v>4</v>
      </c>
      <c r="D10" s="307">
        <v>39.18</v>
      </c>
      <c r="E10" s="17">
        <v>6</v>
      </c>
      <c r="F10" s="8">
        <v>1</v>
      </c>
      <c r="G10" s="6">
        <v>525</v>
      </c>
      <c r="H10" s="5" t="s">
        <v>151</v>
      </c>
      <c r="I10" s="7">
        <v>38.457999999999998</v>
      </c>
      <c r="J10" s="4">
        <v>509</v>
      </c>
      <c r="K10" s="8">
        <v>5</v>
      </c>
    </row>
    <row r="11" spans="1:11" s="2" customFormat="1" ht="24.95" customHeight="1" thickBot="1">
      <c r="A11" s="158">
        <v>7</v>
      </c>
      <c r="B11" s="78" t="s">
        <v>118</v>
      </c>
      <c r="C11" s="10">
        <v>3</v>
      </c>
      <c r="D11" s="158">
        <v>39.880000000000003</v>
      </c>
      <c r="E11" s="16">
        <v>4</v>
      </c>
      <c r="F11" s="10">
        <v>7</v>
      </c>
      <c r="G11" s="13">
        <v>524</v>
      </c>
      <c r="H11" s="159" t="s">
        <v>152</v>
      </c>
      <c r="I11" s="308">
        <v>38.58</v>
      </c>
      <c r="J11" s="11">
        <v>316</v>
      </c>
      <c r="K11" s="10">
        <v>6</v>
      </c>
    </row>
    <row r="13" spans="1:11">
      <c r="A13" s="142"/>
    </row>
    <row r="14" spans="1:11">
      <c r="A14" s="142"/>
    </row>
    <row r="15" spans="1:11">
      <c r="A15" s="142"/>
    </row>
    <row r="16" spans="1:11">
      <c r="A16" s="142"/>
    </row>
    <row r="17" spans="1:1">
      <c r="A17" s="142"/>
    </row>
    <row r="18" spans="1:1">
      <c r="A18" s="142"/>
    </row>
    <row r="19" spans="1:1">
      <c r="A19" s="142"/>
    </row>
    <row r="20" spans="1:1">
      <c r="A20" s="142"/>
    </row>
    <row r="21" spans="1:1">
      <c r="A21" s="142"/>
    </row>
    <row r="22" spans="1:1">
      <c r="A22" s="142"/>
    </row>
    <row r="23" spans="1:1">
      <c r="A23" s="142"/>
    </row>
    <row r="24" spans="1:1">
      <c r="A24" s="142"/>
    </row>
    <row r="25" spans="1:1">
      <c r="A25" s="142"/>
    </row>
    <row r="26" spans="1:1">
      <c r="A26" s="142"/>
    </row>
    <row r="27" spans="1:1">
      <c r="A27" s="142"/>
    </row>
    <row r="28" spans="1:1">
      <c r="A28" s="142"/>
    </row>
    <row r="29" spans="1:1">
      <c r="A29" s="142"/>
    </row>
    <row r="30" spans="1:1">
      <c r="A30" s="142"/>
    </row>
    <row r="31" spans="1:1">
      <c r="A31" s="142"/>
    </row>
    <row r="32" spans="1:1">
      <c r="A32" s="142"/>
    </row>
    <row r="33" spans="1:1">
      <c r="A33" s="142"/>
    </row>
    <row r="34" spans="1:1">
      <c r="A34" s="142"/>
    </row>
    <row r="35" spans="1:1">
      <c r="A35" s="142"/>
    </row>
    <row r="36" spans="1:1">
      <c r="A36" s="142"/>
    </row>
    <row r="37" spans="1:1">
      <c r="A37" s="142"/>
    </row>
    <row r="38" spans="1:1">
      <c r="A38" s="142"/>
    </row>
    <row r="39" spans="1:1">
      <c r="A39" s="142"/>
    </row>
    <row r="40" spans="1:1">
      <c r="A40" s="142"/>
    </row>
    <row r="41" spans="1:1">
      <c r="A41" s="142"/>
    </row>
    <row r="42" spans="1:1">
      <c r="A42" s="142"/>
    </row>
    <row r="43" spans="1:1">
      <c r="A43" s="142"/>
    </row>
    <row r="44" spans="1:1">
      <c r="A44" s="142"/>
    </row>
    <row r="45" spans="1:1">
      <c r="A45" s="142"/>
    </row>
    <row r="46" spans="1:1">
      <c r="A46" s="142"/>
    </row>
    <row r="47" spans="1:1">
      <c r="A47" s="142"/>
    </row>
    <row r="48" spans="1:1">
      <c r="A48" s="142"/>
    </row>
    <row r="49" spans="1:1">
      <c r="A49" s="142"/>
    </row>
    <row r="50" spans="1:1">
      <c r="A50" s="142"/>
    </row>
    <row r="51" spans="1:1">
      <c r="A51" s="142"/>
    </row>
    <row r="52" spans="1:1">
      <c r="A52" s="142"/>
    </row>
    <row r="53" spans="1:1">
      <c r="A53" s="142"/>
    </row>
    <row r="54" spans="1:1">
      <c r="A54" s="142"/>
    </row>
    <row r="55" spans="1:1">
      <c r="A55" s="142"/>
    </row>
    <row r="56" spans="1:1">
      <c r="A56" s="142"/>
    </row>
    <row r="57" spans="1:1">
      <c r="A57" s="142"/>
    </row>
    <row r="58" spans="1:1">
      <c r="A58" s="142"/>
    </row>
    <row r="59" spans="1:1">
      <c r="A59" s="142"/>
    </row>
    <row r="60" spans="1:1">
      <c r="A60" s="142"/>
    </row>
  </sheetData>
  <mergeCells count="7">
    <mergeCell ref="A1:K1"/>
    <mergeCell ref="D3:F3"/>
    <mergeCell ref="G3:H3"/>
    <mergeCell ref="I3:K3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110" orientation="landscape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="75" zoomScaleNormal="75" workbookViewId="0">
      <selection activeCell="V12" sqref="V12"/>
    </sheetView>
  </sheetViews>
  <sheetFormatPr defaultRowHeight="15"/>
  <cols>
    <col min="1" max="1" width="7.7109375" style="1" customWidth="1"/>
    <col min="2" max="2" width="21.85546875" customWidth="1"/>
    <col min="3" max="3" width="13.85546875" style="1" customWidth="1"/>
    <col min="4" max="4" width="12.85546875" style="1" customWidth="1"/>
    <col min="5" max="5" width="8.28515625" style="1" customWidth="1"/>
    <col min="6" max="6" width="6.28515625" customWidth="1"/>
    <col min="7" max="7" width="7.85546875" style="1" customWidth="1"/>
    <col min="8" max="8" width="21" customWidth="1"/>
    <col min="9" max="9" width="14.140625" style="1" customWidth="1"/>
    <col min="10" max="10" width="13" style="1" customWidth="1"/>
    <col min="11" max="11" width="8.7109375" style="1" customWidth="1"/>
  </cols>
  <sheetData>
    <row r="1" spans="1:11" ht="26.25">
      <c r="A1" s="212" t="s">
        <v>147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4.5" customHeight="1"/>
    <row r="3" spans="1:11" ht="23.25">
      <c r="A3" s="248" t="s">
        <v>105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</row>
    <row r="4" spans="1:11" ht="3.75" customHeight="1" thickBot="1"/>
    <row r="5" spans="1:11" s="22" customFormat="1" ht="16.5" customHeight="1">
      <c r="A5" s="240"/>
      <c r="B5" s="242" t="s">
        <v>21</v>
      </c>
      <c r="C5" s="249" t="s">
        <v>0</v>
      </c>
      <c r="D5" s="244" t="s">
        <v>6</v>
      </c>
      <c r="E5" s="246" t="s">
        <v>85</v>
      </c>
      <c r="F5" s="54"/>
      <c r="G5" s="240"/>
      <c r="H5" s="242" t="s">
        <v>21</v>
      </c>
      <c r="I5" s="249" t="s">
        <v>0</v>
      </c>
      <c r="J5" s="244" t="s">
        <v>6</v>
      </c>
      <c r="K5" s="246" t="s">
        <v>85</v>
      </c>
    </row>
    <row r="6" spans="1:11" s="22" customFormat="1" ht="17.25" customHeight="1" thickBot="1">
      <c r="A6" s="341"/>
      <c r="B6" s="257"/>
      <c r="C6" s="263"/>
      <c r="D6" s="342"/>
      <c r="E6" s="260"/>
      <c r="F6" s="55"/>
      <c r="G6" s="241"/>
      <c r="H6" s="243"/>
      <c r="I6" s="250"/>
      <c r="J6" s="245"/>
      <c r="K6" s="247"/>
    </row>
    <row r="7" spans="1:11" s="2" customFormat="1" ht="27.95" customHeight="1">
      <c r="A7" s="25">
        <v>1</v>
      </c>
      <c r="B7" s="343" t="s">
        <v>72</v>
      </c>
      <c r="C7" s="344" t="s">
        <v>12</v>
      </c>
      <c r="D7" s="133">
        <v>38.159999999999997</v>
      </c>
      <c r="E7" s="63">
        <v>5</v>
      </c>
      <c r="F7" s="64"/>
      <c r="G7" s="25">
        <v>16</v>
      </c>
      <c r="H7" s="352" t="s">
        <v>67</v>
      </c>
      <c r="I7" s="26" t="s">
        <v>11</v>
      </c>
      <c r="J7" s="309">
        <v>38.47</v>
      </c>
      <c r="K7" s="169">
        <v>4</v>
      </c>
    </row>
    <row r="8" spans="1:11" s="2" customFormat="1" ht="27.95" customHeight="1">
      <c r="A8" s="29">
        <v>2</v>
      </c>
      <c r="B8" s="336" t="s">
        <v>52</v>
      </c>
      <c r="C8" s="337" t="s">
        <v>113</v>
      </c>
      <c r="D8" s="87">
        <v>38.18</v>
      </c>
      <c r="E8" s="345">
        <v>10</v>
      </c>
      <c r="F8" s="56"/>
      <c r="G8" s="29">
        <v>17</v>
      </c>
      <c r="H8" s="338" t="s">
        <v>57</v>
      </c>
      <c r="I8" s="337" t="s">
        <v>113</v>
      </c>
      <c r="J8" s="47">
        <v>38.479999999999997</v>
      </c>
      <c r="K8" s="42">
        <v>5</v>
      </c>
    </row>
    <row r="9" spans="1:11" s="2" customFormat="1" ht="27.95" customHeight="1">
      <c r="A9" s="29">
        <v>3</v>
      </c>
      <c r="B9" s="20" t="s">
        <v>50</v>
      </c>
      <c r="C9" s="30" t="s">
        <v>102</v>
      </c>
      <c r="D9" s="18">
        <v>38.19</v>
      </c>
      <c r="E9" s="42">
        <v>1</v>
      </c>
      <c r="F9" s="56"/>
      <c r="G9" s="29">
        <v>18</v>
      </c>
      <c r="H9" s="336" t="s">
        <v>61</v>
      </c>
      <c r="I9" s="30" t="s">
        <v>11</v>
      </c>
      <c r="J9" s="51">
        <v>38.51</v>
      </c>
      <c r="K9" s="345">
        <v>3</v>
      </c>
    </row>
    <row r="10" spans="1:11" s="2" customFormat="1" ht="27.95" customHeight="1">
      <c r="A10" s="29">
        <v>4</v>
      </c>
      <c r="B10" s="336" t="s">
        <v>36</v>
      </c>
      <c r="C10" s="337" t="s">
        <v>27</v>
      </c>
      <c r="D10" s="47">
        <v>38.24</v>
      </c>
      <c r="E10" s="345">
        <v>2</v>
      </c>
      <c r="F10" s="56"/>
      <c r="G10" s="29">
        <v>19</v>
      </c>
      <c r="H10" s="336" t="s">
        <v>107</v>
      </c>
      <c r="I10" s="337" t="s">
        <v>12</v>
      </c>
      <c r="J10" s="47">
        <v>38.54</v>
      </c>
      <c r="K10" s="345">
        <v>6</v>
      </c>
    </row>
    <row r="11" spans="1:11" s="2" customFormat="1" ht="27.95" customHeight="1">
      <c r="A11" s="29">
        <v>5</v>
      </c>
      <c r="B11" s="336" t="s">
        <v>106</v>
      </c>
      <c r="C11" s="337" t="s">
        <v>27</v>
      </c>
      <c r="D11" s="87">
        <v>38.24</v>
      </c>
      <c r="E11" s="345">
        <v>2</v>
      </c>
      <c r="F11" s="56"/>
      <c r="G11" s="29">
        <v>20</v>
      </c>
      <c r="H11" s="336" t="s">
        <v>106</v>
      </c>
      <c r="I11" s="337" t="s">
        <v>27</v>
      </c>
      <c r="J11" s="51">
        <v>38.549999999999997</v>
      </c>
      <c r="K11" s="345">
        <v>7</v>
      </c>
    </row>
    <row r="12" spans="1:11" s="2" customFormat="1" ht="27.95" customHeight="1">
      <c r="A12" s="29">
        <v>6</v>
      </c>
      <c r="B12" s="336" t="s">
        <v>72</v>
      </c>
      <c r="C12" s="337" t="s">
        <v>12</v>
      </c>
      <c r="D12" s="45">
        <v>38.28</v>
      </c>
      <c r="E12" s="345">
        <v>5</v>
      </c>
      <c r="F12" s="56"/>
      <c r="G12" s="29">
        <v>21</v>
      </c>
      <c r="H12" s="336" t="s">
        <v>52</v>
      </c>
      <c r="I12" s="337" t="s">
        <v>113</v>
      </c>
      <c r="J12" s="45">
        <v>38.56</v>
      </c>
      <c r="K12" s="345">
        <v>2</v>
      </c>
    </row>
    <row r="13" spans="1:11" s="2" customFormat="1" ht="27.95" customHeight="1">
      <c r="A13" s="29">
        <v>7</v>
      </c>
      <c r="B13" s="338" t="s">
        <v>48</v>
      </c>
      <c r="C13" s="337" t="s">
        <v>113</v>
      </c>
      <c r="D13" s="47">
        <v>38.35</v>
      </c>
      <c r="E13" s="42">
        <v>2</v>
      </c>
      <c r="F13" s="56"/>
      <c r="G13" s="29">
        <v>22</v>
      </c>
      <c r="H13" s="338" t="s">
        <v>70</v>
      </c>
      <c r="I13" s="337" t="s">
        <v>12</v>
      </c>
      <c r="J13" s="50">
        <v>38.57</v>
      </c>
      <c r="K13" s="42">
        <v>1</v>
      </c>
    </row>
    <row r="14" spans="1:11" s="2" customFormat="1" ht="27.95" customHeight="1">
      <c r="A14" s="29">
        <v>8</v>
      </c>
      <c r="B14" s="336" t="s">
        <v>65</v>
      </c>
      <c r="C14" s="30" t="s">
        <v>11</v>
      </c>
      <c r="D14" s="87">
        <v>38.36</v>
      </c>
      <c r="E14" s="345">
        <v>6</v>
      </c>
      <c r="F14" s="56"/>
      <c r="G14" s="29">
        <v>23</v>
      </c>
      <c r="H14" s="338" t="s">
        <v>48</v>
      </c>
      <c r="I14" s="337" t="s">
        <v>113</v>
      </c>
      <c r="J14" s="45">
        <v>38.58</v>
      </c>
      <c r="K14" s="42">
        <v>10</v>
      </c>
    </row>
    <row r="15" spans="1:11" s="2" customFormat="1" ht="27.95" customHeight="1">
      <c r="A15" s="29">
        <v>9</v>
      </c>
      <c r="B15" s="20" t="s">
        <v>45</v>
      </c>
      <c r="C15" s="30" t="s">
        <v>102</v>
      </c>
      <c r="D15" s="47">
        <v>38.369999999999997</v>
      </c>
      <c r="E15" s="42">
        <v>10</v>
      </c>
      <c r="F15" s="56"/>
      <c r="G15" s="29">
        <v>24</v>
      </c>
      <c r="H15" s="338" t="s">
        <v>96</v>
      </c>
      <c r="I15" s="337" t="s">
        <v>103</v>
      </c>
      <c r="J15" s="311">
        <v>38.58</v>
      </c>
      <c r="K15" s="42">
        <v>13</v>
      </c>
    </row>
    <row r="16" spans="1:11" s="2" customFormat="1" ht="27.95" customHeight="1">
      <c r="A16" s="29">
        <v>10</v>
      </c>
      <c r="B16" s="20" t="s">
        <v>50</v>
      </c>
      <c r="C16" s="30" t="s">
        <v>102</v>
      </c>
      <c r="D16" s="45">
        <v>38.380000000000003</v>
      </c>
      <c r="E16" s="42">
        <v>1</v>
      </c>
      <c r="F16" s="56"/>
      <c r="G16" s="29">
        <v>25</v>
      </c>
      <c r="H16" s="338" t="s">
        <v>149</v>
      </c>
      <c r="I16" s="337" t="s">
        <v>118</v>
      </c>
      <c r="J16" s="351">
        <v>38.58</v>
      </c>
      <c r="K16" s="42">
        <v>6</v>
      </c>
    </row>
    <row r="17" spans="1:11" s="2" customFormat="1" ht="27.95" customHeight="1">
      <c r="A17" s="29">
        <v>11</v>
      </c>
      <c r="B17" s="336" t="s">
        <v>36</v>
      </c>
      <c r="C17" s="337" t="s">
        <v>27</v>
      </c>
      <c r="D17" s="45">
        <v>38.380000000000003</v>
      </c>
      <c r="E17" s="345">
        <v>14</v>
      </c>
      <c r="F17" s="56"/>
      <c r="G17" s="29">
        <v>26</v>
      </c>
      <c r="H17" s="336" t="s">
        <v>72</v>
      </c>
      <c r="I17" s="337" t="s">
        <v>12</v>
      </c>
      <c r="J17" s="51">
        <v>38.590000000000003</v>
      </c>
      <c r="K17" s="345">
        <v>13</v>
      </c>
    </row>
    <row r="18" spans="1:11" s="2" customFormat="1" ht="27.95" customHeight="1">
      <c r="A18" s="29">
        <v>12</v>
      </c>
      <c r="B18" s="20" t="s">
        <v>45</v>
      </c>
      <c r="C18" s="30" t="s">
        <v>102</v>
      </c>
      <c r="D18" s="45">
        <v>38.42</v>
      </c>
      <c r="E18" s="42">
        <v>10</v>
      </c>
      <c r="F18" s="56"/>
      <c r="G18" s="29">
        <v>27</v>
      </c>
      <c r="H18" s="336" t="s">
        <v>33</v>
      </c>
      <c r="I18" s="337" t="s">
        <v>27</v>
      </c>
      <c r="J18" s="45">
        <v>38.590000000000003</v>
      </c>
      <c r="K18" s="345">
        <v>14</v>
      </c>
    </row>
    <row r="19" spans="1:11" s="2" customFormat="1" ht="27.95" customHeight="1">
      <c r="A19" s="29">
        <v>13</v>
      </c>
      <c r="B19" s="339" t="s">
        <v>61</v>
      </c>
      <c r="C19" s="92" t="s">
        <v>11</v>
      </c>
      <c r="D19" s="340">
        <v>38.44</v>
      </c>
      <c r="E19" s="346">
        <v>7</v>
      </c>
      <c r="F19" s="56"/>
      <c r="G19" s="29">
        <v>28</v>
      </c>
      <c r="H19" s="336" t="s">
        <v>64</v>
      </c>
      <c r="I19" s="337" t="s">
        <v>118</v>
      </c>
      <c r="J19" s="47">
        <v>38.590000000000003</v>
      </c>
      <c r="K19" s="345">
        <v>6</v>
      </c>
    </row>
    <row r="20" spans="1:11" s="2" customFormat="1" ht="27.95" customHeight="1">
      <c r="A20" s="29">
        <v>14</v>
      </c>
      <c r="B20" s="336" t="s">
        <v>33</v>
      </c>
      <c r="C20" s="337" t="s">
        <v>27</v>
      </c>
      <c r="D20" s="50">
        <v>38.450000000000003</v>
      </c>
      <c r="E20" s="345">
        <v>1</v>
      </c>
      <c r="F20" s="56"/>
      <c r="G20" s="29">
        <v>29</v>
      </c>
      <c r="H20" s="336" t="s">
        <v>92</v>
      </c>
      <c r="I20" s="30" t="s">
        <v>11</v>
      </c>
      <c r="J20" s="50">
        <v>38.6</v>
      </c>
      <c r="K20" s="345">
        <v>13</v>
      </c>
    </row>
    <row r="21" spans="1:11" s="2" customFormat="1" ht="27.95" customHeight="1" thickBot="1">
      <c r="A21" s="34">
        <v>15</v>
      </c>
      <c r="B21" s="347" t="s">
        <v>98</v>
      </c>
      <c r="C21" s="348" t="s">
        <v>103</v>
      </c>
      <c r="D21" s="349">
        <v>38.450000000000003</v>
      </c>
      <c r="E21" s="350">
        <v>5</v>
      </c>
      <c r="F21" s="57"/>
      <c r="G21" s="34">
        <v>30</v>
      </c>
      <c r="H21" s="347" t="s">
        <v>94</v>
      </c>
      <c r="I21" s="348" t="s">
        <v>27</v>
      </c>
      <c r="J21" s="53">
        <v>38.6</v>
      </c>
      <c r="K21" s="350">
        <v>7</v>
      </c>
    </row>
    <row r="22" spans="1:11" ht="3.75" customHeight="1">
      <c r="A22" s="59"/>
      <c r="B22" s="60"/>
      <c r="C22" s="74"/>
      <c r="D22" s="59"/>
      <c r="E22" s="59"/>
      <c r="F22" s="61"/>
      <c r="G22" s="62"/>
      <c r="H22" s="61"/>
      <c r="I22" s="59"/>
    </row>
    <row r="23" spans="1:11" s="28" customFormat="1" ht="21.75" customHeight="1">
      <c r="A23" s="66">
        <v>38.159999999999997</v>
      </c>
      <c r="B23" s="67" t="s">
        <v>104</v>
      </c>
      <c r="C23" s="75"/>
      <c r="D23" s="70"/>
      <c r="E23" s="68"/>
      <c r="F23" s="65"/>
      <c r="G23" s="69">
        <v>38.24</v>
      </c>
      <c r="H23" s="67" t="s">
        <v>99</v>
      </c>
      <c r="I23" s="75"/>
      <c r="J23" s="70"/>
      <c r="K23" s="68"/>
    </row>
    <row r="24" spans="1:11" ht="8.25" customHeight="1"/>
    <row r="25" spans="1:11" ht="19.5">
      <c r="A25" s="89" t="s">
        <v>154</v>
      </c>
      <c r="G25" s="71"/>
    </row>
    <row r="26" spans="1:11" ht="19.5">
      <c r="A26" s="88" t="s">
        <v>155</v>
      </c>
      <c r="G26" s="71"/>
    </row>
    <row r="27" spans="1:11" ht="8.25" customHeight="1">
      <c r="A27" s="89"/>
      <c r="G27" s="71"/>
    </row>
    <row r="28" spans="1:11" ht="18.75">
      <c r="A28" s="88" t="s">
        <v>157</v>
      </c>
    </row>
    <row r="29" spans="1:11" ht="18.75">
      <c r="A29" s="89" t="s">
        <v>156</v>
      </c>
    </row>
    <row r="30" spans="1:11" ht="18.75">
      <c r="A30" s="89"/>
    </row>
  </sheetData>
  <mergeCells count="12">
    <mergeCell ref="G5:G6"/>
    <mergeCell ref="H5:H6"/>
    <mergeCell ref="J5:J6"/>
    <mergeCell ref="K5:K6"/>
    <mergeCell ref="A1:K1"/>
    <mergeCell ref="A5:A6"/>
    <mergeCell ref="B5:B6"/>
    <mergeCell ref="D5:D6"/>
    <mergeCell ref="E5:E6"/>
    <mergeCell ref="A3:K3"/>
    <mergeCell ref="C5:C6"/>
    <mergeCell ref="I5:I6"/>
  </mergeCells>
  <pageMargins left="0.70866141732283472" right="0.51181102362204722" top="0.35433070866141736" bottom="0.15748031496062992" header="0.31496062992125984" footer="0.31496062992125984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zoomScale="75" zoomScaleNormal="75" workbookViewId="0">
      <selection activeCell="O8" sqref="O8"/>
    </sheetView>
  </sheetViews>
  <sheetFormatPr defaultRowHeight="15"/>
  <cols>
    <col min="1" max="1" width="6" customWidth="1"/>
    <col min="2" max="2" width="21.28515625" customWidth="1"/>
    <col min="3" max="3" width="14.5703125" style="1" customWidth="1"/>
    <col min="4" max="4" width="12.5703125" style="144" customWidth="1"/>
    <col min="5" max="5" width="11" style="1" customWidth="1"/>
    <col min="6" max="6" width="4.42578125" customWidth="1"/>
    <col min="7" max="7" width="6" customWidth="1"/>
    <col min="8" max="8" width="21.28515625" customWidth="1"/>
    <col min="9" max="9" width="14" style="1" customWidth="1"/>
    <col min="10" max="10" width="12.42578125" style="1" customWidth="1"/>
    <col min="11" max="11" width="11.42578125" style="1" customWidth="1"/>
    <col min="12" max="12" width="2.28515625" customWidth="1"/>
  </cols>
  <sheetData>
    <row r="1" spans="1:14" ht="26.25">
      <c r="A1" s="212" t="s">
        <v>147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4" ht="4.5" customHeight="1">
      <c r="A2" s="1"/>
      <c r="G2" s="1"/>
    </row>
    <row r="3" spans="1:14" ht="23.25">
      <c r="A3" s="248" t="s">
        <v>101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</row>
    <row r="4" spans="1:14" ht="7.5" customHeight="1" thickBot="1"/>
    <row r="5" spans="1:14" s="22" customFormat="1" ht="20.25" customHeight="1">
      <c r="A5" s="261" t="s">
        <v>17</v>
      </c>
      <c r="B5" s="242" t="s">
        <v>21</v>
      </c>
      <c r="C5" s="249" t="s">
        <v>0</v>
      </c>
      <c r="D5" s="258" t="s">
        <v>6</v>
      </c>
      <c r="E5" s="246" t="s">
        <v>100</v>
      </c>
      <c r="F5" s="264"/>
      <c r="G5" s="261" t="s">
        <v>17</v>
      </c>
      <c r="H5" s="242" t="s">
        <v>21</v>
      </c>
      <c r="I5" s="249" t="s">
        <v>0</v>
      </c>
      <c r="J5" s="258" t="s">
        <v>6</v>
      </c>
      <c r="K5" s="246" t="s">
        <v>100</v>
      </c>
    </row>
    <row r="6" spans="1:14" s="22" customFormat="1" ht="18.75" customHeight="1" thickBot="1">
      <c r="A6" s="262"/>
      <c r="B6" s="257"/>
      <c r="C6" s="263"/>
      <c r="D6" s="259"/>
      <c r="E6" s="260"/>
      <c r="F6" s="265"/>
      <c r="G6" s="262"/>
      <c r="H6" s="257"/>
      <c r="I6" s="263"/>
      <c r="J6" s="259"/>
      <c r="K6" s="260"/>
    </row>
    <row r="7" spans="1:14" s="2" customFormat="1" ht="21.95" customHeight="1">
      <c r="A7" s="251">
        <v>2</v>
      </c>
      <c r="B7" s="352" t="s">
        <v>36</v>
      </c>
      <c r="C7" s="344" t="s">
        <v>27</v>
      </c>
      <c r="D7" s="309">
        <v>38.24</v>
      </c>
      <c r="E7" s="254">
        <f t="shared" ref="E7" si="0">AVERAGE(D7:D9)</f>
        <v>38.276666666666671</v>
      </c>
      <c r="F7" s="265"/>
      <c r="G7" s="251">
        <v>14</v>
      </c>
      <c r="H7" s="352" t="s">
        <v>36</v>
      </c>
      <c r="I7" s="344" t="s">
        <v>27</v>
      </c>
      <c r="J7" s="46">
        <v>38.380000000000003</v>
      </c>
      <c r="K7" s="254">
        <f t="shared" ref="K7" si="1">AVERAGE(J7:J9)</f>
        <v>38.53</v>
      </c>
    </row>
    <row r="8" spans="1:14" s="2" customFormat="1" ht="21.95" customHeight="1">
      <c r="A8" s="252"/>
      <c r="B8" s="336" t="s">
        <v>106</v>
      </c>
      <c r="C8" s="337" t="s">
        <v>27</v>
      </c>
      <c r="D8" s="87">
        <v>38.24</v>
      </c>
      <c r="E8" s="255"/>
      <c r="F8" s="265"/>
      <c r="G8" s="252"/>
      <c r="H8" s="336" t="s">
        <v>33</v>
      </c>
      <c r="I8" s="337" t="s">
        <v>27</v>
      </c>
      <c r="J8" s="45">
        <v>38.590000000000003</v>
      </c>
      <c r="K8" s="255"/>
    </row>
    <row r="9" spans="1:14" s="2" customFormat="1" ht="21.95" customHeight="1" thickBot="1">
      <c r="A9" s="253"/>
      <c r="B9" s="356" t="s">
        <v>48</v>
      </c>
      <c r="C9" s="348" t="s">
        <v>113</v>
      </c>
      <c r="D9" s="312">
        <v>38.35</v>
      </c>
      <c r="E9" s="256"/>
      <c r="F9" s="265"/>
      <c r="G9" s="253"/>
      <c r="H9" s="356" t="s">
        <v>70</v>
      </c>
      <c r="I9" s="348" t="s">
        <v>12</v>
      </c>
      <c r="J9" s="132">
        <v>38.619999999999997</v>
      </c>
      <c r="K9" s="256"/>
    </row>
    <row r="10" spans="1:14" s="2" customFormat="1" ht="21.95" customHeight="1">
      <c r="A10" s="252">
        <v>5</v>
      </c>
      <c r="B10" s="338" t="s">
        <v>72</v>
      </c>
      <c r="C10" s="337" t="s">
        <v>12</v>
      </c>
      <c r="D10" s="18">
        <v>38.159999999999997</v>
      </c>
      <c r="E10" s="255">
        <f t="shared" ref="E10" si="2">AVERAGE(D10:D12)</f>
        <v>38.296666666666667</v>
      </c>
      <c r="F10" s="265"/>
      <c r="G10" s="251">
        <v>13</v>
      </c>
      <c r="H10" s="338" t="s">
        <v>96</v>
      </c>
      <c r="I10" s="337" t="s">
        <v>103</v>
      </c>
      <c r="J10" s="311">
        <v>38.58</v>
      </c>
      <c r="K10" s="254">
        <f t="shared" ref="K10" si="3">AVERAGE(J10:J12)</f>
        <v>38.590000000000003</v>
      </c>
    </row>
    <row r="11" spans="1:14" s="2" customFormat="1" ht="21.95" customHeight="1">
      <c r="A11" s="252"/>
      <c r="B11" s="336" t="s">
        <v>72</v>
      </c>
      <c r="C11" s="337" t="s">
        <v>12</v>
      </c>
      <c r="D11" s="45">
        <v>38.28</v>
      </c>
      <c r="E11" s="255"/>
      <c r="F11" s="265"/>
      <c r="G11" s="252"/>
      <c r="H11" s="336" t="s">
        <v>72</v>
      </c>
      <c r="I11" s="337" t="s">
        <v>12</v>
      </c>
      <c r="J11" s="51">
        <v>38.590000000000003</v>
      </c>
      <c r="K11" s="255"/>
      <c r="M11" s="72" t="s">
        <v>164</v>
      </c>
    </row>
    <row r="12" spans="1:14" s="2" customFormat="1" ht="21.95" customHeight="1" thickBot="1">
      <c r="A12" s="252"/>
      <c r="B12" s="353" t="s">
        <v>98</v>
      </c>
      <c r="C12" s="354" t="s">
        <v>103</v>
      </c>
      <c r="D12" s="358">
        <v>38.450000000000003</v>
      </c>
      <c r="E12" s="255"/>
      <c r="F12" s="265"/>
      <c r="G12" s="252"/>
      <c r="H12" s="353" t="s">
        <v>92</v>
      </c>
      <c r="I12" s="125" t="s">
        <v>11</v>
      </c>
      <c r="J12" s="355">
        <v>38.6</v>
      </c>
      <c r="K12" s="255"/>
      <c r="M12" s="72" t="s">
        <v>165</v>
      </c>
    </row>
    <row r="13" spans="1:14" s="2" customFormat="1" ht="21.95" customHeight="1">
      <c r="A13" s="251">
        <v>10</v>
      </c>
      <c r="B13" s="352" t="s">
        <v>52</v>
      </c>
      <c r="C13" s="344" t="s">
        <v>113</v>
      </c>
      <c r="D13" s="359">
        <v>38.18</v>
      </c>
      <c r="E13" s="254">
        <f>AVERAGE(D13:D15)</f>
        <v>38.323333333333331</v>
      </c>
      <c r="F13" s="265"/>
      <c r="G13" s="251">
        <v>3</v>
      </c>
      <c r="H13" s="352" t="s">
        <v>61</v>
      </c>
      <c r="I13" s="26" t="s">
        <v>11</v>
      </c>
      <c r="J13" s="134">
        <v>38.51</v>
      </c>
      <c r="K13" s="254">
        <f t="shared" ref="K13" si="4">AVERAGE(J13:J15)</f>
        <v>38.68</v>
      </c>
      <c r="M13" s="73" t="s">
        <v>158</v>
      </c>
    </row>
    <row r="14" spans="1:14" s="2" customFormat="1" ht="21.95" customHeight="1">
      <c r="A14" s="252"/>
      <c r="B14" s="20" t="s">
        <v>45</v>
      </c>
      <c r="C14" s="30" t="s">
        <v>102</v>
      </c>
      <c r="D14" s="47">
        <v>38.369999999999997</v>
      </c>
      <c r="E14" s="255"/>
      <c r="F14" s="265"/>
      <c r="G14" s="252"/>
      <c r="H14" s="336" t="s">
        <v>97</v>
      </c>
      <c r="I14" s="337" t="s">
        <v>103</v>
      </c>
      <c r="J14" s="50">
        <v>38.630000000000003</v>
      </c>
      <c r="K14" s="255"/>
      <c r="M14" s="72"/>
    </row>
    <row r="15" spans="1:14" s="2" customFormat="1" ht="21.95" customHeight="1" thickBot="1">
      <c r="A15" s="253"/>
      <c r="B15" s="21" t="s">
        <v>45</v>
      </c>
      <c r="C15" s="35" t="s">
        <v>102</v>
      </c>
      <c r="D15" s="132">
        <v>38.42</v>
      </c>
      <c r="E15" s="256"/>
      <c r="F15" s="265"/>
      <c r="G15" s="253"/>
      <c r="H15" s="21" t="s">
        <v>40</v>
      </c>
      <c r="I15" s="35" t="s">
        <v>102</v>
      </c>
      <c r="J15" s="53">
        <v>38.9</v>
      </c>
      <c r="K15" s="256"/>
      <c r="M15" s="363" t="s">
        <v>159</v>
      </c>
    </row>
    <row r="16" spans="1:14" s="2" customFormat="1" ht="21.95" customHeight="1">
      <c r="A16" s="251">
        <v>1</v>
      </c>
      <c r="B16" s="91" t="s">
        <v>50</v>
      </c>
      <c r="C16" s="92" t="s">
        <v>102</v>
      </c>
      <c r="D16" s="335">
        <v>38.19</v>
      </c>
      <c r="E16" s="254">
        <f t="shared" ref="E16" si="5">AVERAGE(D16:D18)</f>
        <v>38.339999999999996</v>
      </c>
      <c r="F16" s="265"/>
      <c r="G16" s="251">
        <v>4</v>
      </c>
      <c r="H16" s="352" t="s">
        <v>67</v>
      </c>
      <c r="I16" s="26" t="s">
        <v>11</v>
      </c>
      <c r="J16" s="357">
        <v>38.47</v>
      </c>
      <c r="K16" s="254">
        <f>AVERAGE(J16:J18)</f>
        <v>38.693333333333328</v>
      </c>
      <c r="M16" s="72" t="s">
        <v>160</v>
      </c>
      <c r="N16"/>
    </row>
    <row r="17" spans="1:14" s="2" customFormat="1" ht="21.95" customHeight="1">
      <c r="A17" s="252"/>
      <c r="B17" s="20" t="s">
        <v>50</v>
      </c>
      <c r="C17" s="30" t="s">
        <v>102</v>
      </c>
      <c r="D17" s="45">
        <v>38.380000000000003</v>
      </c>
      <c r="E17" s="255"/>
      <c r="F17" s="265"/>
      <c r="G17" s="252"/>
      <c r="H17" s="336" t="s">
        <v>65</v>
      </c>
      <c r="I17" s="30" t="s">
        <v>11</v>
      </c>
      <c r="J17" s="93">
        <v>38.79</v>
      </c>
      <c r="K17" s="255"/>
      <c r="M17" s="72"/>
      <c r="N17"/>
    </row>
    <row r="18" spans="1:14" s="2" customFormat="1" ht="21.95" customHeight="1" thickBot="1">
      <c r="A18" s="252"/>
      <c r="B18" s="353" t="s">
        <v>33</v>
      </c>
      <c r="C18" s="354" t="s">
        <v>27</v>
      </c>
      <c r="D18" s="355">
        <v>38.450000000000003</v>
      </c>
      <c r="E18" s="255"/>
      <c r="F18" s="265"/>
      <c r="G18" s="253"/>
      <c r="H18" s="356" t="s">
        <v>86</v>
      </c>
      <c r="I18" s="348" t="s">
        <v>12</v>
      </c>
      <c r="J18" s="312">
        <v>38.82</v>
      </c>
      <c r="K18" s="256"/>
      <c r="M18" s="72" t="s">
        <v>161</v>
      </c>
      <c r="N18"/>
    </row>
    <row r="19" spans="1:14" s="2" customFormat="1" ht="21.95" customHeight="1">
      <c r="A19" s="251">
        <v>6</v>
      </c>
      <c r="B19" s="352" t="s">
        <v>65</v>
      </c>
      <c r="C19" s="26" t="s">
        <v>11</v>
      </c>
      <c r="D19" s="359">
        <v>38.36</v>
      </c>
      <c r="E19" s="254">
        <f t="shared" ref="E19" si="6">AVERAGE(D19:D21)</f>
        <v>38.493333333333332</v>
      </c>
      <c r="F19" s="265"/>
      <c r="G19" s="251">
        <v>21</v>
      </c>
      <c r="H19" s="343" t="s">
        <v>52</v>
      </c>
      <c r="I19" s="344" t="s">
        <v>113</v>
      </c>
      <c r="J19" s="46">
        <v>38.619999999999997</v>
      </c>
      <c r="K19" s="254">
        <f t="shared" ref="K19" si="7">AVERAGE(J19:J21)</f>
        <v>38.713333333333331</v>
      </c>
      <c r="M19" s="145" t="s">
        <v>162</v>
      </c>
      <c r="N19"/>
    </row>
    <row r="20" spans="1:14" s="2" customFormat="1" ht="21.95" customHeight="1">
      <c r="A20" s="252"/>
      <c r="B20" s="336" t="s">
        <v>107</v>
      </c>
      <c r="C20" s="337" t="s">
        <v>12</v>
      </c>
      <c r="D20" s="47">
        <v>38.54</v>
      </c>
      <c r="E20" s="255"/>
      <c r="F20" s="265"/>
      <c r="G20" s="252"/>
      <c r="H20" s="20" t="s">
        <v>50</v>
      </c>
      <c r="I20" s="30" t="s">
        <v>102</v>
      </c>
      <c r="J20" s="45">
        <v>38.71</v>
      </c>
      <c r="K20" s="255"/>
      <c r="M20" s="145"/>
      <c r="N20"/>
    </row>
    <row r="21" spans="1:14" s="2" customFormat="1" ht="21.95" customHeight="1" thickBot="1">
      <c r="A21" s="253"/>
      <c r="B21" s="356" t="s">
        <v>149</v>
      </c>
      <c r="C21" s="348" t="s">
        <v>118</v>
      </c>
      <c r="D21" s="360">
        <v>38.58</v>
      </c>
      <c r="E21" s="256"/>
      <c r="F21" s="265"/>
      <c r="G21" s="253"/>
      <c r="H21" s="347" t="s">
        <v>122</v>
      </c>
      <c r="I21" s="348" t="s">
        <v>118</v>
      </c>
      <c r="J21" s="312">
        <v>38.81</v>
      </c>
      <c r="K21" s="256"/>
      <c r="M21" s="90" t="s">
        <v>163</v>
      </c>
      <c r="N21"/>
    </row>
    <row r="22" spans="1:14" s="2" customFormat="1" ht="21.95" customHeight="1">
      <c r="A22" s="251">
        <v>7</v>
      </c>
      <c r="B22" s="352" t="s">
        <v>61</v>
      </c>
      <c r="C22" s="26" t="s">
        <v>11</v>
      </c>
      <c r="D22" s="362">
        <v>38.44</v>
      </c>
      <c r="E22" s="254">
        <f>AVERAGE(D22:D24)</f>
        <v>38.53</v>
      </c>
      <c r="F22" s="361"/>
      <c r="M22" s="145"/>
      <c r="N22"/>
    </row>
    <row r="23" spans="1:14" s="2" customFormat="1" ht="21.95" customHeight="1">
      <c r="A23" s="252"/>
      <c r="B23" s="336" t="s">
        <v>106</v>
      </c>
      <c r="C23" s="337" t="s">
        <v>27</v>
      </c>
      <c r="D23" s="51">
        <v>38.549999999999997</v>
      </c>
      <c r="E23" s="255"/>
      <c r="F23" s="361"/>
      <c r="M23" s="145"/>
      <c r="N23"/>
    </row>
    <row r="24" spans="1:14" s="2" customFormat="1" ht="21.95" customHeight="1" thickBot="1">
      <c r="A24" s="253"/>
      <c r="B24" s="347" t="s">
        <v>94</v>
      </c>
      <c r="C24" s="348" t="s">
        <v>27</v>
      </c>
      <c r="D24" s="53">
        <v>38.6</v>
      </c>
      <c r="E24" s="256"/>
      <c r="F24" s="361"/>
      <c r="M24" s="145"/>
      <c r="N24"/>
    </row>
    <row r="25" spans="1:14" s="2" customFormat="1" ht="9" customHeight="1">
      <c r="A25"/>
      <c r="B25"/>
      <c r="C25" s="1"/>
      <c r="D25" s="144"/>
      <c r="E25" s="1"/>
      <c r="F25" s="76"/>
      <c r="G25"/>
      <c r="H25"/>
      <c r="I25" s="1"/>
      <c r="J25" s="1"/>
      <c r="K25" s="1"/>
    </row>
    <row r="27" spans="1:14" ht="17.25" customHeight="1"/>
    <row r="28" spans="1:14" ht="9" customHeight="1"/>
    <row r="33" ht="10.5" customHeight="1"/>
    <row r="34" ht="16.5" customHeight="1"/>
  </sheetData>
  <mergeCells count="35">
    <mergeCell ref="A19:A21"/>
    <mergeCell ref="E19:E21"/>
    <mergeCell ref="A16:A18"/>
    <mergeCell ref="G13:G15"/>
    <mergeCell ref="F5:F24"/>
    <mergeCell ref="E16:E18"/>
    <mergeCell ref="K13:K15"/>
    <mergeCell ref="E7:E9"/>
    <mergeCell ref="E10:E12"/>
    <mergeCell ref="C5:C6"/>
    <mergeCell ref="A7:A9"/>
    <mergeCell ref="A10:A12"/>
    <mergeCell ref="A5:A6"/>
    <mergeCell ref="A1:K1"/>
    <mergeCell ref="A3:K3"/>
    <mergeCell ref="G5:G6"/>
    <mergeCell ref="H5:H6"/>
    <mergeCell ref="J5:J6"/>
    <mergeCell ref="K5:K6"/>
    <mergeCell ref="I5:I6"/>
    <mergeCell ref="G10:G12"/>
    <mergeCell ref="B5:B6"/>
    <mergeCell ref="D5:D6"/>
    <mergeCell ref="E5:E6"/>
    <mergeCell ref="A22:A24"/>
    <mergeCell ref="E22:E24"/>
    <mergeCell ref="G7:G9"/>
    <mergeCell ref="G16:G18"/>
    <mergeCell ref="K16:K18"/>
    <mergeCell ref="G19:G21"/>
    <mergeCell ref="E13:E15"/>
    <mergeCell ref="A13:A15"/>
    <mergeCell ref="K10:K12"/>
    <mergeCell ref="K7:K9"/>
    <mergeCell ref="K19:K21"/>
  </mergeCells>
  <pageMargins left="0.70866141732283472" right="0.51181102362204722" top="0.35433070866141736" bottom="0.35433070866141736" header="0.31496062992125984" footer="0.31496062992125984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5"/>
  <sheetViews>
    <sheetView zoomScale="85" zoomScaleNormal="85" workbookViewId="0">
      <selection activeCell="S34" sqref="S34"/>
    </sheetView>
  </sheetViews>
  <sheetFormatPr defaultRowHeight="15.75"/>
  <cols>
    <col min="1" max="2" width="9.140625" style="94"/>
    <col min="3" max="3" width="4.42578125" customWidth="1"/>
    <col min="5" max="5" width="9" customWidth="1"/>
    <col min="6" max="6" width="9" style="1" customWidth="1"/>
    <col min="8" max="8" width="9.140625" customWidth="1"/>
    <col min="11" max="11" width="9.5703125" customWidth="1"/>
    <col min="14" max="14" width="9.140625" customWidth="1"/>
    <col min="16" max="16" width="3.85546875" customWidth="1"/>
    <col min="17" max="17" width="6" customWidth="1"/>
    <col min="18" max="18" width="12.7109375" customWidth="1"/>
    <col min="19" max="19" width="10.7109375" style="1" customWidth="1"/>
    <col min="20" max="20" width="9.85546875" style="1" customWidth="1"/>
  </cols>
  <sheetData>
    <row r="1" spans="1:20" ht="18" customHeight="1">
      <c r="A1" s="229" t="s">
        <v>166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Q1" s="283" t="s">
        <v>129</v>
      </c>
      <c r="R1" s="283"/>
      <c r="S1" s="283"/>
      <c r="T1" s="283"/>
    </row>
    <row r="2" spans="1:20" ht="3.75" customHeight="1" thickBot="1"/>
    <row r="3" spans="1:20" ht="15.75" customHeight="1">
      <c r="A3" s="290" t="s">
        <v>117</v>
      </c>
      <c r="B3" s="292"/>
      <c r="D3" s="290" t="s">
        <v>102</v>
      </c>
      <c r="E3" s="291"/>
      <c r="F3" s="292"/>
      <c r="G3" s="290" t="s">
        <v>12</v>
      </c>
      <c r="H3" s="291"/>
      <c r="I3" s="292"/>
      <c r="J3" s="293" t="s">
        <v>11</v>
      </c>
      <c r="K3" s="291"/>
      <c r="L3" s="292"/>
      <c r="M3" s="290" t="s">
        <v>113</v>
      </c>
      <c r="N3" s="291"/>
      <c r="O3" s="292"/>
      <c r="Q3" s="279" t="s">
        <v>131</v>
      </c>
      <c r="R3" s="281" t="s">
        <v>0</v>
      </c>
      <c r="S3" s="270" t="s">
        <v>130</v>
      </c>
      <c r="T3" s="271"/>
    </row>
    <row r="4" spans="1:20" s="2" customFormat="1" ht="15" customHeight="1" thickBot="1">
      <c r="A4" s="107" t="s">
        <v>17</v>
      </c>
      <c r="B4" s="108" t="s">
        <v>3</v>
      </c>
      <c r="D4" s="161" t="s">
        <v>115</v>
      </c>
      <c r="E4" s="120" t="s">
        <v>116</v>
      </c>
      <c r="F4" s="121" t="s">
        <v>114</v>
      </c>
      <c r="G4" s="112" t="s">
        <v>115</v>
      </c>
      <c r="H4" s="120" t="s">
        <v>116</v>
      </c>
      <c r="I4" s="121" t="s">
        <v>114</v>
      </c>
      <c r="J4" s="122" t="s">
        <v>115</v>
      </c>
      <c r="K4" s="120" t="s">
        <v>116</v>
      </c>
      <c r="L4" s="121" t="s">
        <v>114</v>
      </c>
      <c r="M4" s="112" t="s">
        <v>115</v>
      </c>
      <c r="N4" s="120" t="s">
        <v>116</v>
      </c>
      <c r="O4" s="121" t="s">
        <v>114</v>
      </c>
      <c r="Q4" s="280"/>
      <c r="R4" s="282"/>
      <c r="S4" s="162" t="s">
        <v>3</v>
      </c>
      <c r="T4" s="163" t="s">
        <v>5</v>
      </c>
    </row>
    <row r="5" spans="1:20" ht="15" customHeight="1">
      <c r="A5" s="146">
        <v>1</v>
      </c>
      <c r="B5" s="147">
        <v>38.340000000000003</v>
      </c>
      <c r="D5" s="113">
        <v>14</v>
      </c>
      <c r="E5" s="95">
        <v>23</v>
      </c>
      <c r="F5" s="103">
        <f>(VLOOKUP(D5,$A$5:$B$15,2)-$B$6)*E5</f>
        <v>5.75</v>
      </c>
      <c r="G5" s="101">
        <v>10</v>
      </c>
      <c r="H5" s="102">
        <v>23</v>
      </c>
      <c r="I5" s="103">
        <f t="shared" ref="I5:I17" si="0">(VLOOKUP(G5,$A$5:$B$15,2)-$B$6)*H5</f>
        <v>0.91999999999998039</v>
      </c>
      <c r="J5" s="113">
        <v>1</v>
      </c>
      <c r="K5" s="95">
        <v>28</v>
      </c>
      <c r="L5" s="103">
        <f>(VLOOKUP(J5,$A$5:$B$15,2)-$B$6)*K5</f>
        <v>1.6800000000000637</v>
      </c>
      <c r="M5" s="101">
        <v>2</v>
      </c>
      <c r="N5" s="102">
        <v>22</v>
      </c>
      <c r="O5" s="103">
        <f t="shared" ref="O5:O16" si="1">(VLOOKUP(M5,$A$5:$B$15,2)-$B$6)*N5</f>
        <v>0</v>
      </c>
      <c r="Q5" s="284">
        <v>1</v>
      </c>
      <c r="R5" s="285" t="s">
        <v>102</v>
      </c>
      <c r="S5" s="286">
        <f>F18-F18</f>
        <v>0</v>
      </c>
      <c r="T5" s="272">
        <v>0</v>
      </c>
    </row>
    <row r="6" spans="1:20" ht="15" customHeight="1">
      <c r="A6" s="109">
        <v>2</v>
      </c>
      <c r="B6" s="110">
        <v>38.28</v>
      </c>
      <c r="D6" s="98">
        <v>5</v>
      </c>
      <c r="E6" s="96">
        <v>64</v>
      </c>
      <c r="F6" s="99">
        <f t="shared" ref="F6:F16" si="2">(VLOOKUP(D6,$A$5:$B$15,2)-$B$6)*E6</f>
        <v>1.2799999999997453</v>
      </c>
      <c r="G6" s="98">
        <v>7</v>
      </c>
      <c r="H6" s="96">
        <v>25</v>
      </c>
      <c r="I6" s="99">
        <f t="shared" si="0"/>
        <v>6.25</v>
      </c>
      <c r="J6" s="98">
        <v>4</v>
      </c>
      <c r="K6" s="96">
        <v>43</v>
      </c>
      <c r="L6" s="99">
        <f t="shared" ref="L6:L16" si="3">(VLOOKUP(J6,$A$5:$B$15,2)-$B$6)*K6</f>
        <v>17.629999999999853</v>
      </c>
      <c r="M6" s="98">
        <v>3</v>
      </c>
      <c r="N6" s="96">
        <v>61</v>
      </c>
      <c r="O6" s="99">
        <f t="shared" si="1"/>
        <v>24.399999999999913</v>
      </c>
      <c r="Q6" s="273"/>
      <c r="R6" s="275"/>
      <c r="S6" s="277"/>
      <c r="T6" s="267"/>
    </row>
    <row r="7" spans="1:20" ht="15" customHeight="1">
      <c r="A7" s="109">
        <v>3</v>
      </c>
      <c r="B7" s="110">
        <v>38.68</v>
      </c>
      <c r="D7" s="98">
        <v>13</v>
      </c>
      <c r="E7" s="96">
        <v>45</v>
      </c>
      <c r="F7" s="365">
        <f t="shared" si="2"/>
        <v>13.950000000000102</v>
      </c>
      <c r="G7" s="98">
        <v>14</v>
      </c>
      <c r="H7" s="96">
        <v>40</v>
      </c>
      <c r="I7" s="364">
        <f t="shared" si="0"/>
        <v>10</v>
      </c>
      <c r="J7" s="98">
        <v>7</v>
      </c>
      <c r="K7" s="96">
        <v>81</v>
      </c>
      <c r="L7" s="99">
        <f t="shared" si="3"/>
        <v>20.25</v>
      </c>
      <c r="M7" s="98">
        <v>2</v>
      </c>
      <c r="N7" s="96">
        <v>69</v>
      </c>
      <c r="O7" s="99">
        <f t="shared" si="1"/>
        <v>0</v>
      </c>
      <c r="Q7" s="273">
        <v>2</v>
      </c>
      <c r="R7" s="369" t="s">
        <v>113</v>
      </c>
      <c r="S7" s="276">
        <f>O18-F18</f>
        <v>5.9899999999997533</v>
      </c>
      <c r="T7" s="266">
        <f>S7/$B$16</f>
        <v>0.15559911207669508</v>
      </c>
    </row>
    <row r="8" spans="1:20" ht="15" customHeight="1">
      <c r="A8" s="109">
        <v>4</v>
      </c>
      <c r="B8" s="110">
        <v>38.69</v>
      </c>
      <c r="D8" s="98">
        <v>10</v>
      </c>
      <c r="E8" s="96">
        <v>19</v>
      </c>
      <c r="F8" s="99">
        <f t="shared" si="2"/>
        <v>0.7599999999999838</v>
      </c>
      <c r="G8" s="98">
        <v>4</v>
      </c>
      <c r="H8" s="96">
        <v>9</v>
      </c>
      <c r="I8" s="99">
        <f t="shared" si="0"/>
        <v>3.6899999999999693</v>
      </c>
      <c r="J8" s="98">
        <v>6</v>
      </c>
      <c r="K8" s="96">
        <v>61</v>
      </c>
      <c r="L8" s="99">
        <f t="shared" si="3"/>
        <v>12.810000000000052</v>
      </c>
      <c r="M8" s="98">
        <v>21</v>
      </c>
      <c r="N8" s="96">
        <v>59</v>
      </c>
      <c r="O8" s="365">
        <f t="shared" si="1"/>
        <v>25.369999999999983</v>
      </c>
      <c r="Q8" s="273"/>
      <c r="R8" s="275"/>
      <c r="S8" s="277"/>
      <c r="T8" s="267"/>
    </row>
    <row r="9" spans="1:20" ht="15" customHeight="1">
      <c r="A9" s="109">
        <v>5</v>
      </c>
      <c r="B9" s="110">
        <v>38.299999999999997</v>
      </c>
      <c r="D9" s="98">
        <v>5</v>
      </c>
      <c r="E9" s="96">
        <v>43</v>
      </c>
      <c r="F9" s="99">
        <f t="shared" si="2"/>
        <v>0.8599999999998289</v>
      </c>
      <c r="G9" s="98">
        <v>21</v>
      </c>
      <c r="H9" s="96">
        <v>30</v>
      </c>
      <c r="I9" s="99">
        <f t="shared" si="0"/>
        <v>12.899999999999991</v>
      </c>
      <c r="J9" s="98">
        <v>13</v>
      </c>
      <c r="K9" s="96">
        <v>80</v>
      </c>
      <c r="L9" s="365">
        <f t="shared" si="3"/>
        <v>24.800000000000182</v>
      </c>
      <c r="M9" s="98">
        <v>5</v>
      </c>
      <c r="N9" s="96">
        <v>80</v>
      </c>
      <c r="O9" s="99">
        <f t="shared" si="1"/>
        <v>1.5999999999996817</v>
      </c>
      <c r="Q9" s="273">
        <v>3</v>
      </c>
      <c r="R9" s="275" t="s">
        <v>12</v>
      </c>
      <c r="S9" s="276">
        <f>I18-F18</f>
        <v>41.529999999999802</v>
      </c>
      <c r="T9" s="266">
        <f t="shared" ref="T9" si="4">S9/$B$16</f>
        <v>1.0788031927454726</v>
      </c>
    </row>
    <row r="10" spans="1:20" ht="15" customHeight="1">
      <c r="A10" s="109">
        <v>6</v>
      </c>
      <c r="B10" s="110">
        <v>38.49</v>
      </c>
      <c r="D10" s="98">
        <v>10</v>
      </c>
      <c r="E10" s="96">
        <v>80</v>
      </c>
      <c r="F10" s="99">
        <f t="shared" si="2"/>
        <v>3.1999999999999318</v>
      </c>
      <c r="G10" s="98">
        <v>1</v>
      </c>
      <c r="H10" s="96">
        <v>79</v>
      </c>
      <c r="I10" s="99">
        <f t="shared" si="0"/>
        <v>4.7400000000001796</v>
      </c>
      <c r="J10" s="98">
        <v>4</v>
      </c>
      <c r="K10" s="96">
        <v>32</v>
      </c>
      <c r="L10" s="99">
        <f t="shared" si="3"/>
        <v>13.119999999999891</v>
      </c>
      <c r="M10" s="98">
        <v>10</v>
      </c>
      <c r="N10" s="96">
        <v>23</v>
      </c>
      <c r="O10" s="99">
        <f t="shared" si="1"/>
        <v>0.91999999999998039</v>
      </c>
      <c r="Q10" s="273"/>
      <c r="R10" s="275"/>
      <c r="S10" s="277"/>
      <c r="T10" s="267"/>
    </row>
    <row r="11" spans="1:20" ht="15" customHeight="1">
      <c r="A11" s="109">
        <v>7</v>
      </c>
      <c r="B11" s="111">
        <v>38.53</v>
      </c>
      <c r="D11" s="98">
        <v>21</v>
      </c>
      <c r="E11" s="96">
        <v>25</v>
      </c>
      <c r="F11" s="99">
        <f t="shared" si="2"/>
        <v>10.749999999999993</v>
      </c>
      <c r="G11" s="98">
        <v>4</v>
      </c>
      <c r="H11" s="96">
        <v>67</v>
      </c>
      <c r="I11" s="365">
        <f t="shared" si="0"/>
        <v>27.469999999999771</v>
      </c>
      <c r="J11" s="98">
        <v>3</v>
      </c>
      <c r="K11" s="96">
        <v>52</v>
      </c>
      <c r="L11" s="99">
        <f t="shared" si="3"/>
        <v>20.799999999999926</v>
      </c>
      <c r="M11" s="98">
        <v>2</v>
      </c>
      <c r="N11" s="96">
        <v>75</v>
      </c>
      <c r="O11" s="99">
        <f t="shared" si="1"/>
        <v>0</v>
      </c>
      <c r="Q11" s="273">
        <v>4</v>
      </c>
      <c r="R11" s="275" t="s">
        <v>27</v>
      </c>
      <c r="S11" s="276">
        <f>F34-F18</f>
        <v>47.040000000000177</v>
      </c>
      <c r="T11" s="266">
        <f t="shared" ref="T11" si="5">S11/$B$16</f>
        <v>1.221933594672465</v>
      </c>
    </row>
    <row r="12" spans="1:20">
      <c r="A12" s="109">
        <v>10</v>
      </c>
      <c r="B12" s="110">
        <v>38.32</v>
      </c>
      <c r="D12" s="98">
        <v>1</v>
      </c>
      <c r="E12" s="96">
        <v>60</v>
      </c>
      <c r="F12" s="99">
        <f t="shared" si="2"/>
        <v>3.6000000000001364</v>
      </c>
      <c r="G12" s="98">
        <v>3</v>
      </c>
      <c r="H12" s="96">
        <v>24</v>
      </c>
      <c r="I12" s="99">
        <f t="shared" si="0"/>
        <v>9.5999999999999659</v>
      </c>
      <c r="J12" s="98">
        <v>1</v>
      </c>
      <c r="K12" s="96">
        <v>21</v>
      </c>
      <c r="L12" s="99">
        <f t="shared" si="3"/>
        <v>1.2600000000000477</v>
      </c>
      <c r="M12" s="98">
        <v>21</v>
      </c>
      <c r="N12" s="96">
        <v>19</v>
      </c>
      <c r="O12" s="364">
        <f t="shared" si="1"/>
        <v>8.1699999999999946</v>
      </c>
      <c r="Q12" s="273"/>
      <c r="R12" s="275"/>
      <c r="S12" s="277"/>
      <c r="T12" s="267"/>
    </row>
    <row r="13" spans="1:20">
      <c r="A13" s="109">
        <v>13</v>
      </c>
      <c r="B13" s="110">
        <v>38.590000000000003</v>
      </c>
      <c r="D13" s="98">
        <v>10</v>
      </c>
      <c r="E13" s="96">
        <v>65</v>
      </c>
      <c r="F13" s="364">
        <f t="shared" si="2"/>
        <v>2.5999999999999446</v>
      </c>
      <c r="G13" s="98">
        <v>5</v>
      </c>
      <c r="H13" s="96">
        <v>76</v>
      </c>
      <c r="I13" s="99">
        <f t="shared" si="0"/>
        <v>1.5199999999996976</v>
      </c>
      <c r="J13" s="98">
        <v>13</v>
      </c>
      <c r="K13" s="96">
        <v>29</v>
      </c>
      <c r="L13" s="99">
        <f t="shared" si="3"/>
        <v>8.9900000000000659</v>
      </c>
      <c r="M13" s="98">
        <v>2</v>
      </c>
      <c r="N13" s="96">
        <v>29</v>
      </c>
      <c r="O13" s="99">
        <f t="shared" si="1"/>
        <v>0</v>
      </c>
      <c r="Q13" s="273">
        <v>5</v>
      </c>
      <c r="R13" s="275" t="s">
        <v>103</v>
      </c>
      <c r="S13" s="276">
        <f>I34-F18</f>
        <v>48.860000000000085</v>
      </c>
      <c r="T13" s="266">
        <f t="shared" ref="T13" si="6">S13/$B$16</f>
        <v>1.2692107873234804</v>
      </c>
    </row>
    <row r="14" spans="1:20">
      <c r="A14" s="109">
        <v>14</v>
      </c>
      <c r="B14" s="111">
        <v>38.53</v>
      </c>
      <c r="D14" s="98">
        <v>1</v>
      </c>
      <c r="E14" s="96">
        <v>57</v>
      </c>
      <c r="F14" s="99">
        <f t="shared" si="2"/>
        <v>3.4200000000001296</v>
      </c>
      <c r="G14" s="98">
        <v>14</v>
      </c>
      <c r="H14" s="96">
        <v>29</v>
      </c>
      <c r="I14" s="99">
        <f t="shared" si="0"/>
        <v>7.25</v>
      </c>
      <c r="J14" s="98">
        <v>21</v>
      </c>
      <c r="K14" s="96">
        <v>20</v>
      </c>
      <c r="L14" s="364">
        <f t="shared" si="3"/>
        <v>8.5999999999999943</v>
      </c>
      <c r="M14" s="98">
        <v>10</v>
      </c>
      <c r="N14" s="96">
        <v>22</v>
      </c>
      <c r="O14" s="99">
        <f t="shared" si="1"/>
        <v>0.87999999999998124</v>
      </c>
      <c r="Q14" s="273"/>
      <c r="R14" s="275"/>
      <c r="S14" s="277"/>
      <c r="T14" s="267"/>
    </row>
    <row r="15" spans="1:20" ht="16.5" thickBot="1">
      <c r="A15" s="164">
        <v>21</v>
      </c>
      <c r="B15" s="165">
        <v>38.71</v>
      </c>
      <c r="D15" s="98">
        <v>3</v>
      </c>
      <c r="E15" s="96">
        <v>30</v>
      </c>
      <c r="F15" s="99">
        <f t="shared" si="2"/>
        <v>11.999999999999957</v>
      </c>
      <c r="G15" s="98">
        <v>5</v>
      </c>
      <c r="H15" s="96">
        <v>34</v>
      </c>
      <c r="I15" s="99">
        <f t="shared" si="0"/>
        <v>0.67999999999986471</v>
      </c>
      <c r="J15" s="98">
        <v>7</v>
      </c>
      <c r="K15" s="96">
        <v>28</v>
      </c>
      <c r="L15" s="99">
        <f t="shared" si="3"/>
        <v>7</v>
      </c>
      <c r="M15" s="98">
        <v>21</v>
      </c>
      <c r="N15" s="96">
        <v>20</v>
      </c>
      <c r="O15" s="99">
        <f t="shared" si="1"/>
        <v>8.5999999999999943</v>
      </c>
      <c r="Q15" s="273">
        <v>6</v>
      </c>
      <c r="R15" s="275" t="s">
        <v>118</v>
      </c>
      <c r="S15" s="276">
        <f>L34-F18</f>
        <v>65.930000000000348</v>
      </c>
      <c r="T15" s="266">
        <f t="shared" ref="T15" si="7">S15/$B$16</f>
        <v>1.7126292920228685</v>
      </c>
    </row>
    <row r="16" spans="1:20" ht="16.5" thickBot="1">
      <c r="A16" s="166" t="s">
        <v>133</v>
      </c>
      <c r="B16" s="167">
        <f>AVERAGE(B5:B15)</f>
        <v>38.496363636363633</v>
      </c>
      <c r="D16" s="98">
        <v>21</v>
      </c>
      <c r="E16" s="96">
        <v>18</v>
      </c>
      <c r="F16" s="99">
        <f t="shared" si="2"/>
        <v>7.7399999999999949</v>
      </c>
      <c r="G16" s="98">
        <v>6</v>
      </c>
      <c r="H16" s="96">
        <v>61</v>
      </c>
      <c r="I16" s="99">
        <f t="shared" si="0"/>
        <v>12.810000000000052</v>
      </c>
      <c r="J16" s="98">
        <v>4</v>
      </c>
      <c r="K16" s="96">
        <v>53</v>
      </c>
      <c r="L16" s="99">
        <f t="shared" si="3"/>
        <v>21.729999999999819</v>
      </c>
      <c r="M16" s="114">
        <v>10</v>
      </c>
      <c r="N16" s="115">
        <v>49</v>
      </c>
      <c r="O16" s="99">
        <f t="shared" si="1"/>
        <v>1.9599999999999582</v>
      </c>
      <c r="Q16" s="273"/>
      <c r="R16" s="275"/>
      <c r="S16" s="277"/>
      <c r="T16" s="267"/>
    </row>
    <row r="17" spans="1:20" ht="16.5" thickBot="1">
      <c r="D17" s="149"/>
      <c r="E17" s="150"/>
      <c r="F17" s="151"/>
      <c r="G17" s="149">
        <v>13</v>
      </c>
      <c r="H17" s="150">
        <v>31</v>
      </c>
      <c r="I17" s="103">
        <f t="shared" si="0"/>
        <v>9.6100000000000705</v>
      </c>
      <c r="J17" s="149"/>
      <c r="K17" s="150"/>
      <c r="L17" s="99"/>
      <c r="M17" s="114"/>
      <c r="N17" s="115"/>
      <c r="O17" s="99"/>
      <c r="Q17" s="273">
        <v>7</v>
      </c>
      <c r="R17" s="275" t="s">
        <v>11</v>
      </c>
      <c r="S17" s="276">
        <f>L18-F18</f>
        <v>92.760000000000161</v>
      </c>
      <c r="T17" s="266">
        <f t="shared" ref="T17" si="8">S17/$B$16</f>
        <v>2.4095782364331977</v>
      </c>
    </row>
    <row r="18" spans="1:20" ht="16.5" thickBot="1">
      <c r="D18" s="268" t="s">
        <v>132</v>
      </c>
      <c r="E18" s="269"/>
      <c r="F18" s="123">
        <f>SUM(F5:F17)</f>
        <v>65.909999999999741</v>
      </c>
      <c r="G18" s="268" t="s">
        <v>132</v>
      </c>
      <c r="H18" s="269"/>
      <c r="I18" s="148">
        <f>SUM(I5:I17)</f>
        <v>107.43999999999954</v>
      </c>
      <c r="J18" s="268" t="s">
        <v>132</v>
      </c>
      <c r="K18" s="269"/>
      <c r="L18" s="366">
        <f>SUM(L5:L17)</f>
        <v>158.6699999999999</v>
      </c>
      <c r="M18" s="268" t="s">
        <v>132</v>
      </c>
      <c r="N18" s="269"/>
      <c r="O18" s="123">
        <f>SUM(O5:O17)</f>
        <v>71.899999999999494</v>
      </c>
      <c r="Q18" s="274"/>
      <c r="R18" s="278"/>
      <c r="S18" s="367"/>
      <c r="T18" s="368"/>
    </row>
    <row r="19" spans="1:20" ht="15.75" customHeight="1" thickBot="1">
      <c r="D19" s="117"/>
      <c r="E19" s="117"/>
      <c r="F19" s="117"/>
      <c r="G19" s="117"/>
      <c r="H19" s="117"/>
      <c r="I19" s="117"/>
      <c r="J19" s="117"/>
      <c r="K19" s="117"/>
      <c r="L19" s="126"/>
      <c r="S19"/>
      <c r="T19"/>
    </row>
    <row r="20" spans="1:20">
      <c r="D20" s="287" t="s">
        <v>27</v>
      </c>
      <c r="E20" s="288"/>
      <c r="F20" s="289"/>
      <c r="G20" s="287" t="s">
        <v>103</v>
      </c>
      <c r="H20" s="288"/>
      <c r="I20" s="289"/>
      <c r="J20" s="287" t="s">
        <v>118</v>
      </c>
      <c r="K20" s="288"/>
      <c r="L20" s="289"/>
      <c r="S20"/>
      <c r="T20"/>
    </row>
    <row r="21" spans="1:20" ht="16.5" thickBot="1">
      <c r="D21" s="104" t="s">
        <v>115</v>
      </c>
      <c r="E21" s="105" t="s">
        <v>116</v>
      </c>
      <c r="F21" s="106" t="s">
        <v>114</v>
      </c>
      <c r="G21" s="104" t="s">
        <v>115</v>
      </c>
      <c r="H21" s="105" t="s">
        <v>116</v>
      </c>
      <c r="I21" s="106" t="s">
        <v>114</v>
      </c>
      <c r="J21" s="104" t="s">
        <v>115</v>
      </c>
      <c r="K21" s="105" t="s">
        <v>116</v>
      </c>
      <c r="L21" s="106" t="s">
        <v>114</v>
      </c>
      <c r="P21" s="1"/>
      <c r="Q21" s="1"/>
      <c r="S21"/>
      <c r="T21"/>
    </row>
    <row r="22" spans="1:20">
      <c r="D22" s="101">
        <v>7</v>
      </c>
      <c r="E22" s="102">
        <v>19</v>
      </c>
      <c r="F22" s="103">
        <f t="shared" ref="F22:F33" si="9">(VLOOKUP(D22,$A$5:$B$15,2)-$B$6)*E22</f>
        <v>4.75</v>
      </c>
      <c r="G22" s="101">
        <v>6</v>
      </c>
      <c r="H22" s="102">
        <v>50</v>
      </c>
      <c r="I22" s="103">
        <f t="shared" ref="I22:I33" si="10">(VLOOKUP(G22,$A$5:$B$15,2)-$B$6)*H22</f>
        <v>10.500000000000043</v>
      </c>
      <c r="J22" s="101">
        <v>4</v>
      </c>
      <c r="K22" s="102">
        <v>21</v>
      </c>
      <c r="L22" s="103">
        <f t="shared" ref="L22:L33" si="11">(VLOOKUP(J22,$A$5:$B$15,2)-$B$6)*K22</f>
        <v>8.6099999999999284</v>
      </c>
      <c r="P22" s="1"/>
      <c r="Q22" s="1"/>
      <c r="S22"/>
      <c r="T22"/>
    </row>
    <row r="23" spans="1:20">
      <c r="D23" s="98">
        <v>21</v>
      </c>
      <c r="E23" s="96">
        <v>44</v>
      </c>
      <c r="F23" s="99">
        <f t="shared" si="9"/>
        <v>18.919999999999987</v>
      </c>
      <c r="G23" s="98">
        <v>2</v>
      </c>
      <c r="H23" s="96">
        <v>20</v>
      </c>
      <c r="I23" s="99">
        <f t="shared" si="10"/>
        <v>0</v>
      </c>
      <c r="J23" s="98">
        <v>13</v>
      </c>
      <c r="K23" s="96">
        <v>49</v>
      </c>
      <c r="L23" s="99">
        <f t="shared" si="11"/>
        <v>15.190000000000111</v>
      </c>
      <c r="P23" s="1"/>
      <c r="Q23" s="1"/>
      <c r="S23"/>
      <c r="T23"/>
    </row>
    <row r="24" spans="1:20">
      <c r="D24" s="98">
        <v>10</v>
      </c>
      <c r="E24" s="96">
        <v>34</v>
      </c>
      <c r="F24" s="99">
        <f t="shared" si="9"/>
        <v>1.359999999999971</v>
      </c>
      <c r="G24" s="98">
        <v>1</v>
      </c>
      <c r="H24" s="96">
        <v>27</v>
      </c>
      <c r="I24" s="364">
        <f t="shared" si="10"/>
        <v>1.6200000000000614</v>
      </c>
      <c r="J24" s="98">
        <v>6</v>
      </c>
      <c r="K24" s="96">
        <v>63</v>
      </c>
      <c r="L24" s="364">
        <f t="shared" si="11"/>
        <v>13.230000000000054</v>
      </c>
      <c r="P24" s="1"/>
      <c r="Q24" s="1"/>
      <c r="S24"/>
      <c r="T24"/>
    </row>
    <row r="25" spans="1:20">
      <c r="D25" s="98">
        <v>3</v>
      </c>
      <c r="E25" s="96">
        <v>56</v>
      </c>
      <c r="F25" s="365">
        <f t="shared" si="9"/>
        <v>22.39999999999992</v>
      </c>
      <c r="G25" s="98">
        <v>5</v>
      </c>
      <c r="H25" s="96">
        <v>35</v>
      </c>
      <c r="I25" s="99">
        <f t="shared" si="10"/>
        <v>0.69999999999986073</v>
      </c>
      <c r="J25" s="98">
        <v>4</v>
      </c>
      <c r="K25" s="96">
        <v>20</v>
      </c>
      <c r="L25" s="99">
        <f t="shared" si="11"/>
        <v>8.1999999999999318</v>
      </c>
      <c r="P25" s="1"/>
      <c r="Q25" s="1"/>
      <c r="S25"/>
      <c r="T25"/>
    </row>
    <row r="26" spans="1:20">
      <c r="D26" s="98">
        <v>14</v>
      </c>
      <c r="E26" s="96">
        <v>22</v>
      </c>
      <c r="F26" s="99">
        <f t="shared" si="9"/>
        <v>5.5</v>
      </c>
      <c r="G26" s="98">
        <v>13</v>
      </c>
      <c r="H26" s="96">
        <v>61</v>
      </c>
      <c r="I26" s="99">
        <f t="shared" si="10"/>
        <v>18.910000000000139</v>
      </c>
      <c r="J26" s="98">
        <v>2</v>
      </c>
      <c r="K26" s="96">
        <v>55</v>
      </c>
      <c r="L26" s="99">
        <f t="shared" si="11"/>
        <v>0</v>
      </c>
      <c r="P26" s="1"/>
      <c r="Q26" s="1"/>
      <c r="S26"/>
      <c r="T26"/>
    </row>
    <row r="27" spans="1:20">
      <c r="D27" s="98">
        <v>7</v>
      </c>
      <c r="E27" s="96">
        <v>62</v>
      </c>
      <c r="F27" s="364">
        <f t="shared" si="9"/>
        <v>15.5</v>
      </c>
      <c r="G27" s="98">
        <v>3</v>
      </c>
      <c r="H27" s="96">
        <v>41</v>
      </c>
      <c r="I27" s="99">
        <f t="shared" si="10"/>
        <v>16.399999999999942</v>
      </c>
      <c r="J27" s="98">
        <v>14</v>
      </c>
      <c r="K27" s="96">
        <v>64</v>
      </c>
      <c r="L27" s="365">
        <f t="shared" si="11"/>
        <v>16</v>
      </c>
      <c r="P27" s="1"/>
      <c r="Q27" s="1"/>
      <c r="S27"/>
      <c r="T27"/>
    </row>
    <row r="28" spans="1:20">
      <c r="D28" s="98">
        <v>2</v>
      </c>
      <c r="E28" s="96">
        <v>50</v>
      </c>
      <c r="F28" s="99">
        <f t="shared" si="9"/>
        <v>0</v>
      </c>
      <c r="G28" s="98">
        <v>1</v>
      </c>
      <c r="H28" s="96">
        <v>39</v>
      </c>
      <c r="I28" s="99">
        <f t="shared" si="10"/>
        <v>2.3400000000000887</v>
      </c>
      <c r="J28" s="98">
        <v>6</v>
      </c>
      <c r="K28" s="96">
        <v>49</v>
      </c>
      <c r="L28" s="99">
        <f t="shared" si="11"/>
        <v>10.290000000000042</v>
      </c>
      <c r="P28" s="1"/>
      <c r="Q28" s="1"/>
      <c r="S28"/>
      <c r="T28"/>
    </row>
    <row r="29" spans="1:20">
      <c r="D29" s="98">
        <v>14</v>
      </c>
      <c r="E29" s="96">
        <v>70</v>
      </c>
      <c r="F29" s="99">
        <f t="shared" si="9"/>
        <v>17.5</v>
      </c>
      <c r="G29" s="98">
        <v>7</v>
      </c>
      <c r="H29" s="96">
        <v>37</v>
      </c>
      <c r="I29" s="99">
        <f t="shared" si="10"/>
        <v>9.25</v>
      </c>
      <c r="J29" s="98">
        <v>21</v>
      </c>
      <c r="K29" s="96">
        <v>35</v>
      </c>
      <c r="L29" s="99">
        <f t="shared" si="11"/>
        <v>15.04999999999999</v>
      </c>
      <c r="P29" s="1"/>
      <c r="Q29" s="1"/>
      <c r="S29"/>
      <c r="T29"/>
    </row>
    <row r="30" spans="1:20">
      <c r="A30" s="118"/>
      <c r="B30" s="118"/>
      <c r="D30" s="98">
        <v>7</v>
      </c>
      <c r="E30" s="96">
        <v>66</v>
      </c>
      <c r="F30" s="99">
        <f t="shared" si="9"/>
        <v>16.5</v>
      </c>
      <c r="G30" s="98">
        <v>13</v>
      </c>
      <c r="H30" s="96">
        <v>60</v>
      </c>
      <c r="I30" s="99">
        <f t="shared" si="10"/>
        <v>18.600000000000136</v>
      </c>
      <c r="J30" s="98">
        <v>6</v>
      </c>
      <c r="K30" s="96">
        <v>65</v>
      </c>
      <c r="L30" s="99">
        <f t="shared" si="11"/>
        <v>13.650000000000055</v>
      </c>
      <c r="P30" s="1"/>
      <c r="Q30" s="1"/>
      <c r="S30"/>
      <c r="T30"/>
    </row>
    <row r="31" spans="1:20">
      <c r="D31" s="98">
        <v>14</v>
      </c>
      <c r="E31" s="96">
        <v>38</v>
      </c>
      <c r="F31" s="99">
        <f t="shared" si="9"/>
        <v>9.5</v>
      </c>
      <c r="G31" s="98">
        <v>4</v>
      </c>
      <c r="H31" s="96">
        <v>29</v>
      </c>
      <c r="I31" s="99">
        <f t="shared" si="10"/>
        <v>11.889999999999901</v>
      </c>
      <c r="J31" s="98">
        <v>4</v>
      </c>
      <c r="K31" s="96">
        <v>25</v>
      </c>
      <c r="L31" s="99">
        <f t="shared" si="11"/>
        <v>10.249999999999915</v>
      </c>
      <c r="P31" s="1"/>
      <c r="Q31" s="1"/>
      <c r="S31"/>
      <c r="T31"/>
    </row>
    <row r="32" spans="1:20">
      <c r="A32" s="124"/>
      <c r="D32" s="98">
        <v>2</v>
      </c>
      <c r="E32" s="96">
        <v>50</v>
      </c>
      <c r="F32" s="99">
        <f t="shared" si="9"/>
        <v>0</v>
      </c>
      <c r="G32" s="98">
        <v>3</v>
      </c>
      <c r="H32" s="96">
        <v>58</v>
      </c>
      <c r="I32" s="365">
        <f t="shared" si="10"/>
        <v>23.199999999999918</v>
      </c>
      <c r="J32" s="98">
        <v>13</v>
      </c>
      <c r="K32" s="96">
        <v>27</v>
      </c>
      <c r="L32" s="99">
        <f t="shared" si="11"/>
        <v>8.3700000000000614</v>
      </c>
      <c r="P32" s="1"/>
      <c r="Q32" s="1"/>
      <c r="S32"/>
      <c r="T32"/>
    </row>
    <row r="33" spans="1:20" s="119" customFormat="1" ht="16.5" thickBot="1">
      <c r="A33" s="124"/>
      <c r="B33" s="94"/>
      <c r="D33" s="100">
        <v>1</v>
      </c>
      <c r="E33" s="97">
        <v>17</v>
      </c>
      <c r="F33" s="99">
        <f t="shared" si="9"/>
        <v>1.0200000000000387</v>
      </c>
      <c r="G33" s="100">
        <v>5</v>
      </c>
      <c r="H33" s="127">
        <v>68</v>
      </c>
      <c r="I33" s="99">
        <f t="shared" si="10"/>
        <v>1.3599999999997294</v>
      </c>
      <c r="J33" s="100">
        <v>14</v>
      </c>
      <c r="K33" s="97">
        <v>52</v>
      </c>
      <c r="L33" s="99">
        <f t="shared" si="11"/>
        <v>13</v>
      </c>
      <c r="P33" s="160"/>
      <c r="Q33" s="160"/>
    </row>
    <row r="34" spans="1:20" ht="16.5" thickBot="1">
      <c r="D34" s="268" t="s">
        <v>132</v>
      </c>
      <c r="E34" s="269"/>
      <c r="F34" s="116">
        <f>SUM(F22:F33)</f>
        <v>112.94999999999992</v>
      </c>
      <c r="G34" s="268" t="s">
        <v>132</v>
      </c>
      <c r="H34" s="269"/>
      <c r="I34" s="116">
        <f>SUM(I22:I33)</f>
        <v>114.76999999999983</v>
      </c>
      <c r="J34" s="268" t="s">
        <v>132</v>
      </c>
      <c r="K34" s="269"/>
      <c r="L34" s="116">
        <f>SUM(L22:L33)</f>
        <v>131.84000000000009</v>
      </c>
      <c r="P34" s="1"/>
      <c r="Q34" s="1"/>
      <c r="S34"/>
      <c r="T34"/>
    </row>
    <row r="35" spans="1:20">
      <c r="A35" s="124" t="s">
        <v>125</v>
      </c>
    </row>
    <row r="36" spans="1:20">
      <c r="A36" s="124" t="s">
        <v>140</v>
      </c>
    </row>
    <row r="37" spans="1:20">
      <c r="A37" s="124" t="s">
        <v>141</v>
      </c>
    </row>
    <row r="38" spans="1:20">
      <c r="A38" s="124" t="s">
        <v>142</v>
      </c>
    </row>
    <row r="40" spans="1:20" ht="6.75" customHeight="1">
      <c r="A40" s="124" t="s">
        <v>126</v>
      </c>
    </row>
    <row r="41" spans="1:20">
      <c r="A41" s="124" t="s">
        <v>127</v>
      </c>
    </row>
    <row r="42" spans="1:20">
      <c r="A42" s="124" t="s">
        <v>134</v>
      </c>
    </row>
    <row r="44" spans="1:20" ht="6.75" customHeight="1">
      <c r="A44" s="124" t="s">
        <v>128</v>
      </c>
    </row>
    <row r="45" spans="1:20">
      <c r="A45" s="124" t="s">
        <v>135</v>
      </c>
    </row>
  </sheetData>
  <sortState ref="A5:B16">
    <sortCondition ref="A5:A16"/>
  </sortState>
  <mergeCells count="48">
    <mergeCell ref="J20:L20"/>
    <mergeCell ref="G20:I20"/>
    <mergeCell ref="A1:O1"/>
    <mergeCell ref="M3:O3"/>
    <mergeCell ref="A3:B3"/>
    <mergeCell ref="G3:I3"/>
    <mergeCell ref="J3:L3"/>
    <mergeCell ref="D3:F3"/>
    <mergeCell ref="D20:F20"/>
    <mergeCell ref="Q3:Q4"/>
    <mergeCell ref="R3:R4"/>
    <mergeCell ref="Q1:T1"/>
    <mergeCell ref="Q5:Q6"/>
    <mergeCell ref="R5:R6"/>
    <mergeCell ref="S5:S6"/>
    <mergeCell ref="Q7:Q8"/>
    <mergeCell ref="Q9:Q10"/>
    <mergeCell ref="Q11:Q12"/>
    <mergeCell ref="Q13:Q14"/>
    <mergeCell ref="Q15:Q16"/>
    <mergeCell ref="R15:R16"/>
    <mergeCell ref="S15:S16"/>
    <mergeCell ref="R17:R18"/>
    <mergeCell ref="S17:S18"/>
    <mergeCell ref="S9:S10"/>
    <mergeCell ref="R11:R12"/>
    <mergeCell ref="S11:S12"/>
    <mergeCell ref="R13:R14"/>
    <mergeCell ref="S13:S14"/>
    <mergeCell ref="D34:E34"/>
    <mergeCell ref="J34:K34"/>
    <mergeCell ref="G34:H34"/>
    <mergeCell ref="S3:T3"/>
    <mergeCell ref="T5:T6"/>
    <mergeCell ref="M18:N18"/>
    <mergeCell ref="G18:H18"/>
    <mergeCell ref="J18:K18"/>
    <mergeCell ref="D18:E18"/>
    <mergeCell ref="Q17:Q18"/>
    <mergeCell ref="R7:R8"/>
    <mergeCell ref="S7:S8"/>
    <mergeCell ref="R9:R10"/>
    <mergeCell ref="T17:T18"/>
    <mergeCell ref="T7:T8"/>
    <mergeCell ref="T9:T10"/>
    <mergeCell ref="T11:T12"/>
    <mergeCell ref="T13:T14"/>
    <mergeCell ref="T15:T16"/>
  </mergeCells>
  <pageMargins left="0.31496062992125984" right="0.31496062992125984" top="0.35433070866141736" bottom="0.15748031496062992" header="0.31496062992125984" footer="0.31496062992125984"/>
  <pageSetup paperSize="9" scale="8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="75" zoomScaleNormal="75" workbookViewId="0">
      <selection activeCell="E19" sqref="E19:G19"/>
    </sheetView>
  </sheetViews>
  <sheetFormatPr defaultRowHeight="15"/>
  <cols>
    <col min="1" max="1" width="10.7109375" customWidth="1"/>
    <col min="2" max="2" width="22.42578125" customWidth="1"/>
    <col min="3" max="3" width="13.85546875" style="1" customWidth="1"/>
    <col min="4" max="4" width="13.7109375" style="1" customWidth="1"/>
    <col min="5" max="5" width="9.7109375" style="1" customWidth="1"/>
    <col min="6" max="6" width="12.42578125" style="1" customWidth="1"/>
    <col min="7" max="7" width="16.42578125" style="1" customWidth="1"/>
  </cols>
  <sheetData>
    <row r="1" spans="1:7" ht="21">
      <c r="A1" s="298" t="s">
        <v>147</v>
      </c>
      <c r="B1" s="298"/>
      <c r="C1" s="298"/>
      <c r="D1" s="298"/>
      <c r="E1" s="298"/>
      <c r="F1" s="298"/>
      <c r="G1" s="298"/>
    </row>
    <row r="2" spans="1:7" ht="7.5" customHeight="1"/>
    <row r="3" spans="1:7" ht="18.75">
      <c r="A3" s="299" t="s">
        <v>89</v>
      </c>
      <c r="B3" s="299"/>
      <c r="C3" s="299"/>
      <c r="D3" s="299"/>
      <c r="E3" s="299"/>
      <c r="F3" s="299"/>
      <c r="G3" s="299"/>
    </row>
    <row r="4" spans="1:7" ht="7.5" customHeight="1" thickBot="1"/>
    <row r="5" spans="1:7" s="22" customFormat="1" ht="20.25" customHeight="1">
      <c r="A5" s="261" t="s">
        <v>79</v>
      </c>
      <c r="B5" s="242" t="s">
        <v>21</v>
      </c>
      <c r="C5" s="220" t="s">
        <v>84</v>
      </c>
      <c r="D5" s="220" t="s">
        <v>6</v>
      </c>
      <c r="E5" s="220" t="s">
        <v>85</v>
      </c>
      <c r="F5" s="208" t="s">
        <v>80</v>
      </c>
      <c r="G5" s="300"/>
    </row>
    <row r="6" spans="1:7" s="22" customFormat="1" ht="27.75" customHeight="1" thickBot="1">
      <c r="A6" s="262"/>
      <c r="B6" s="257"/>
      <c r="C6" s="221"/>
      <c r="D6" s="221"/>
      <c r="E6" s="221"/>
      <c r="F6" s="39" t="s">
        <v>81</v>
      </c>
      <c r="G6" s="40" t="s">
        <v>82</v>
      </c>
    </row>
    <row r="7" spans="1:7" s="28" customFormat="1" ht="30" customHeight="1">
      <c r="A7" s="25">
        <v>1</v>
      </c>
      <c r="B7" s="19" t="s">
        <v>45</v>
      </c>
      <c r="C7" s="26">
        <v>23</v>
      </c>
      <c r="D7" s="46">
        <v>38.79</v>
      </c>
      <c r="E7" s="26">
        <v>14</v>
      </c>
      <c r="F7" s="26">
        <f>C7-0</f>
        <v>23</v>
      </c>
      <c r="G7" s="27">
        <f>F7</f>
        <v>23</v>
      </c>
    </row>
    <row r="8" spans="1:7" s="28" customFormat="1" ht="30" customHeight="1">
      <c r="A8" s="29">
        <v>2</v>
      </c>
      <c r="B8" s="20" t="s">
        <v>55</v>
      </c>
      <c r="C8" s="30">
        <v>87</v>
      </c>
      <c r="D8" s="45">
        <v>38.92</v>
      </c>
      <c r="E8" s="30">
        <v>5</v>
      </c>
      <c r="F8" s="30">
        <f>C8-C7</f>
        <v>64</v>
      </c>
      <c r="G8" s="31">
        <f>F8</f>
        <v>64</v>
      </c>
    </row>
    <row r="9" spans="1:7" s="28" customFormat="1" ht="30" customHeight="1">
      <c r="A9" s="29">
        <v>3</v>
      </c>
      <c r="B9" s="20" t="s">
        <v>40</v>
      </c>
      <c r="C9" s="30">
        <v>132</v>
      </c>
      <c r="D9" s="45">
        <v>38.96</v>
      </c>
      <c r="E9" s="30">
        <v>13</v>
      </c>
      <c r="F9" s="30">
        <f t="shared" ref="F9:F18" si="0">C9-C8</f>
        <v>45</v>
      </c>
      <c r="G9" s="31">
        <f>F9</f>
        <v>45</v>
      </c>
    </row>
    <row r="10" spans="1:7" s="28" customFormat="1" ht="30" customHeight="1">
      <c r="A10" s="29">
        <v>4</v>
      </c>
      <c r="B10" s="20" t="s">
        <v>50</v>
      </c>
      <c r="C10" s="30">
        <v>151</v>
      </c>
      <c r="D10" s="45">
        <v>38.86</v>
      </c>
      <c r="E10" s="30">
        <v>10</v>
      </c>
      <c r="F10" s="30">
        <f t="shared" si="0"/>
        <v>19</v>
      </c>
      <c r="G10" s="31">
        <f>F10</f>
        <v>19</v>
      </c>
    </row>
    <row r="11" spans="1:7" s="28" customFormat="1" ht="30" customHeight="1">
      <c r="A11" s="29">
        <v>5</v>
      </c>
      <c r="B11" s="20" t="s">
        <v>55</v>
      </c>
      <c r="C11" s="30">
        <v>194</v>
      </c>
      <c r="D11" s="50">
        <v>38.65</v>
      </c>
      <c r="E11" s="30">
        <v>5</v>
      </c>
      <c r="F11" s="30">
        <f t="shared" si="0"/>
        <v>43</v>
      </c>
      <c r="G11" s="32">
        <f>F11+G8</f>
        <v>107</v>
      </c>
    </row>
    <row r="12" spans="1:7" s="28" customFormat="1" ht="30" customHeight="1">
      <c r="A12" s="29">
        <v>6</v>
      </c>
      <c r="B12" s="20" t="s">
        <v>45</v>
      </c>
      <c r="C12" s="30">
        <v>274</v>
      </c>
      <c r="D12" s="45">
        <v>38.42</v>
      </c>
      <c r="E12" s="30">
        <v>10</v>
      </c>
      <c r="F12" s="30">
        <f t="shared" si="0"/>
        <v>80</v>
      </c>
      <c r="G12" s="48">
        <f>F12+G7</f>
        <v>103</v>
      </c>
    </row>
    <row r="13" spans="1:7" s="28" customFormat="1" ht="30" customHeight="1">
      <c r="A13" s="29">
        <v>7</v>
      </c>
      <c r="B13" s="20" t="s">
        <v>40</v>
      </c>
      <c r="C13" s="30">
        <v>299</v>
      </c>
      <c r="D13" s="51">
        <v>39.299999999999997</v>
      </c>
      <c r="E13" s="30">
        <v>21</v>
      </c>
      <c r="F13" s="30">
        <f t="shared" si="0"/>
        <v>25</v>
      </c>
      <c r="G13" s="48">
        <f>F13+G9</f>
        <v>70</v>
      </c>
    </row>
    <row r="14" spans="1:7" s="28" customFormat="1" ht="30" customHeight="1">
      <c r="A14" s="29">
        <v>8</v>
      </c>
      <c r="B14" s="20" t="s">
        <v>50</v>
      </c>
      <c r="C14" s="30">
        <v>359</v>
      </c>
      <c r="D14" s="45">
        <v>38.380000000000003</v>
      </c>
      <c r="E14" s="30">
        <v>1</v>
      </c>
      <c r="F14" s="30">
        <f t="shared" si="0"/>
        <v>60</v>
      </c>
      <c r="G14" s="48">
        <f>F14+G10</f>
        <v>79</v>
      </c>
    </row>
    <row r="15" spans="1:7" s="28" customFormat="1" ht="30" customHeight="1">
      <c r="A15" s="29">
        <v>9</v>
      </c>
      <c r="B15" s="20" t="s">
        <v>45</v>
      </c>
      <c r="C15" s="30">
        <v>424</v>
      </c>
      <c r="D15" s="47">
        <v>38.369999999999997</v>
      </c>
      <c r="E15" s="30">
        <v>10</v>
      </c>
      <c r="F15" s="30">
        <f t="shared" si="0"/>
        <v>65</v>
      </c>
      <c r="G15" s="43">
        <f>F15+G12</f>
        <v>168</v>
      </c>
    </row>
    <row r="16" spans="1:7" s="28" customFormat="1" ht="30" customHeight="1">
      <c r="A16" s="29">
        <v>10</v>
      </c>
      <c r="B16" s="20" t="s">
        <v>50</v>
      </c>
      <c r="C16" s="30">
        <v>481</v>
      </c>
      <c r="D16" s="37">
        <v>38.19</v>
      </c>
      <c r="E16" s="30">
        <v>1</v>
      </c>
      <c r="F16" s="30">
        <f t="shared" si="0"/>
        <v>57</v>
      </c>
      <c r="G16" s="48">
        <f>F16+G14</f>
        <v>136</v>
      </c>
    </row>
    <row r="17" spans="1:7" s="28" customFormat="1" ht="30" customHeight="1">
      <c r="A17" s="29">
        <v>11</v>
      </c>
      <c r="B17" s="20" t="s">
        <v>40</v>
      </c>
      <c r="C17" s="30">
        <v>511</v>
      </c>
      <c r="D17" s="50">
        <v>38.9</v>
      </c>
      <c r="E17" s="30">
        <v>3</v>
      </c>
      <c r="F17" s="30">
        <f t="shared" si="0"/>
        <v>30</v>
      </c>
      <c r="G17" s="49">
        <f>F17+G13</f>
        <v>100</v>
      </c>
    </row>
    <row r="18" spans="1:7" s="28" customFormat="1" ht="30" customHeight="1" thickBot="1">
      <c r="A18" s="34" t="s">
        <v>83</v>
      </c>
      <c r="B18" s="21" t="s">
        <v>50</v>
      </c>
      <c r="C18" s="35">
        <v>529</v>
      </c>
      <c r="D18" s="132">
        <v>38.71</v>
      </c>
      <c r="E18" s="35">
        <v>21</v>
      </c>
      <c r="F18" s="35">
        <f t="shared" si="0"/>
        <v>18</v>
      </c>
      <c r="G18" s="44">
        <f>F18+G16</f>
        <v>154</v>
      </c>
    </row>
    <row r="19" spans="1:7" s="28" customFormat="1" ht="30" customHeight="1" thickBot="1">
      <c r="A19" s="294" t="s">
        <v>87</v>
      </c>
      <c r="B19" s="295"/>
      <c r="C19" s="296"/>
      <c r="D19" s="41">
        <f>AVERAGE(D7:D18)</f>
        <v>38.704166666666666</v>
      </c>
      <c r="E19" s="297"/>
      <c r="F19" s="297"/>
      <c r="G19" s="297"/>
    </row>
  </sheetData>
  <mergeCells count="10">
    <mergeCell ref="A19:C19"/>
    <mergeCell ref="E19:G19"/>
    <mergeCell ref="A1:G1"/>
    <mergeCell ref="A3:G3"/>
    <mergeCell ref="A5:A6"/>
    <mergeCell ref="B5:B6"/>
    <mergeCell ref="C5:C6"/>
    <mergeCell ref="D5:D6"/>
    <mergeCell ref="E5:E6"/>
    <mergeCell ref="F5:G5"/>
  </mergeCells>
  <pageMargins left="0.70866141732283472" right="0.51181102362204722" top="0.74803149606299213" bottom="0.74803149606299213" header="0.31496062992125984" footer="0.31496062992125984"/>
  <pageSetup paperSize="9" orientation="landscape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workbookViewId="0">
      <selection activeCell="E20" sqref="E20:G20"/>
    </sheetView>
  </sheetViews>
  <sheetFormatPr defaultRowHeight="15"/>
  <cols>
    <col min="1" max="1" width="10.7109375" customWidth="1"/>
    <col min="2" max="2" width="22.42578125" customWidth="1"/>
    <col min="3" max="3" width="13.85546875" style="1" customWidth="1"/>
    <col min="4" max="4" width="13.7109375" style="1" customWidth="1"/>
    <col min="5" max="5" width="9.7109375" style="1" customWidth="1"/>
    <col min="6" max="6" width="12.42578125" style="1" customWidth="1"/>
    <col min="7" max="7" width="16.42578125" style="1" customWidth="1"/>
  </cols>
  <sheetData>
    <row r="1" spans="1:7" ht="21">
      <c r="A1" s="298" t="s">
        <v>147</v>
      </c>
      <c r="B1" s="298"/>
      <c r="C1" s="298"/>
      <c r="D1" s="298"/>
      <c r="E1" s="298"/>
      <c r="F1" s="298"/>
      <c r="G1" s="298"/>
    </row>
    <row r="2" spans="1:7" ht="7.5" customHeight="1"/>
    <row r="3" spans="1:7" ht="18.75">
      <c r="A3" s="299" t="s">
        <v>88</v>
      </c>
      <c r="B3" s="299"/>
      <c r="C3" s="299"/>
      <c r="D3" s="299"/>
      <c r="E3" s="299"/>
      <c r="F3" s="299"/>
      <c r="G3" s="299"/>
    </row>
    <row r="4" spans="1:7" ht="7.5" customHeight="1" thickBot="1"/>
    <row r="5" spans="1:7" s="22" customFormat="1" ht="20.25" customHeight="1">
      <c r="A5" s="261" t="s">
        <v>79</v>
      </c>
      <c r="B5" s="242" t="s">
        <v>21</v>
      </c>
      <c r="C5" s="220" t="s">
        <v>84</v>
      </c>
      <c r="D5" s="220" t="s">
        <v>6</v>
      </c>
      <c r="E5" s="220" t="s">
        <v>85</v>
      </c>
      <c r="F5" s="208" t="s">
        <v>80</v>
      </c>
      <c r="G5" s="300"/>
    </row>
    <row r="6" spans="1:7" s="22" customFormat="1" ht="27.75" customHeight="1" thickBot="1">
      <c r="A6" s="304"/>
      <c r="B6" s="243"/>
      <c r="C6" s="305"/>
      <c r="D6" s="305"/>
      <c r="E6" s="305"/>
      <c r="F6" s="23" t="s">
        <v>81</v>
      </c>
      <c r="G6" s="24" t="s">
        <v>82</v>
      </c>
    </row>
    <row r="7" spans="1:7" s="28" customFormat="1" ht="30" customHeight="1">
      <c r="A7" s="25">
        <v>1</v>
      </c>
      <c r="B7" s="19" t="s">
        <v>70</v>
      </c>
      <c r="C7" s="26">
        <v>23</v>
      </c>
      <c r="D7" s="46">
        <v>39.229999999999997</v>
      </c>
      <c r="E7" s="26">
        <v>10</v>
      </c>
      <c r="F7" s="26">
        <f>C7</f>
        <v>23</v>
      </c>
      <c r="G7" s="27">
        <f>F7</f>
        <v>23</v>
      </c>
    </row>
    <row r="8" spans="1:7" s="28" customFormat="1" ht="30" customHeight="1">
      <c r="A8" s="29">
        <v>2</v>
      </c>
      <c r="B8" s="20" t="s">
        <v>72</v>
      </c>
      <c r="C8" s="30">
        <v>48</v>
      </c>
      <c r="D8" s="45">
        <v>39.03</v>
      </c>
      <c r="E8" s="30">
        <v>7</v>
      </c>
      <c r="F8" s="30">
        <f>C8-C7</f>
        <v>25</v>
      </c>
      <c r="G8" s="31">
        <f>F8</f>
        <v>25</v>
      </c>
    </row>
    <row r="9" spans="1:7" s="28" customFormat="1" ht="30" customHeight="1">
      <c r="A9" s="29">
        <v>3</v>
      </c>
      <c r="B9" s="20" t="s">
        <v>86</v>
      </c>
      <c r="C9" s="30">
        <v>88</v>
      </c>
      <c r="D9" s="45">
        <v>38.83</v>
      </c>
      <c r="E9" s="30">
        <v>14</v>
      </c>
      <c r="F9" s="30">
        <f t="shared" ref="F9:F18" si="0">C9-C8</f>
        <v>40</v>
      </c>
      <c r="G9" s="31">
        <f>F9</f>
        <v>40</v>
      </c>
    </row>
    <row r="10" spans="1:7" s="28" customFormat="1" ht="30" customHeight="1">
      <c r="A10" s="29" t="s">
        <v>119</v>
      </c>
      <c r="B10" s="20" t="s">
        <v>86</v>
      </c>
      <c r="C10" s="30">
        <v>97</v>
      </c>
      <c r="D10" s="51">
        <v>39.35</v>
      </c>
      <c r="E10" s="30">
        <v>4</v>
      </c>
      <c r="F10" s="30">
        <f t="shared" si="0"/>
        <v>9</v>
      </c>
      <c r="G10" s="31">
        <f>F10+G9</f>
        <v>49</v>
      </c>
    </row>
    <row r="11" spans="1:7" s="28" customFormat="1" ht="30" customHeight="1">
      <c r="A11" s="29">
        <v>4</v>
      </c>
      <c r="B11" s="20" t="s">
        <v>107</v>
      </c>
      <c r="C11" s="30">
        <v>127</v>
      </c>
      <c r="D11" s="51">
        <v>38.97</v>
      </c>
      <c r="E11" s="30">
        <v>21</v>
      </c>
      <c r="F11" s="30">
        <f t="shared" si="0"/>
        <v>30</v>
      </c>
      <c r="G11" s="31">
        <f>F11</f>
        <v>30</v>
      </c>
    </row>
    <row r="12" spans="1:7" s="28" customFormat="1" ht="30" customHeight="1">
      <c r="A12" s="29">
        <v>5</v>
      </c>
      <c r="B12" s="20" t="s">
        <v>70</v>
      </c>
      <c r="C12" s="30">
        <v>206</v>
      </c>
      <c r="D12" s="50">
        <v>38.57</v>
      </c>
      <c r="E12" s="30">
        <v>1</v>
      </c>
      <c r="F12" s="30">
        <f t="shared" si="0"/>
        <v>79</v>
      </c>
      <c r="G12" s="31">
        <f>F12+G7</f>
        <v>102</v>
      </c>
    </row>
    <row r="13" spans="1:7" s="28" customFormat="1" ht="30" customHeight="1">
      <c r="A13" s="29">
        <v>6</v>
      </c>
      <c r="B13" s="20" t="s">
        <v>86</v>
      </c>
      <c r="C13" s="30">
        <v>273</v>
      </c>
      <c r="D13" s="47">
        <v>38.82</v>
      </c>
      <c r="E13" s="30">
        <v>4</v>
      </c>
      <c r="F13" s="30">
        <f t="shared" si="0"/>
        <v>67</v>
      </c>
      <c r="G13" s="32">
        <f>F13+G10</f>
        <v>116</v>
      </c>
    </row>
    <row r="14" spans="1:7" s="28" customFormat="1" ht="30" customHeight="1">
      <c r="A14" s="29">
        <v>7</v>
      </c>
      <c r="B14" s="20" t="s">
        <v>107</v>
      </c>
      <c r="C14" s="30">
        <v>297</v>
      </c>
      <c r="D14" s="45">
        <v>38.979999999999997</v>
      </c>
      <c r="E14" s="30">
        <v>3</v>
      </c>
      <c r="F14" s="30">
        <f t="shared" si="0"/>
        <v>24</v>
      </c>
      <c r="G14" s="31">
        <f>F14+G11</f>
        <v>54</v>
      </c>
    </row>
    <row r="15" spans="1:7" s="28" customFormat="1" ht="30" customHeight="1">
      <c r="A15" s="29">
        <v>8</v>
      </c>
      <c r="B15" s="20" t="s">
        <v>72</v>
      </c>
      <c r="C15" s="30">
        <v>373</v>
      </c>
      <c r="D15" s="45">
        <v>38.28</v>
      </c>
      <c r="E15" s="30">
        <v>5</v>
      </c>
      <c r="F15" s="30">
        <f t="shared" si="0"/>
        <v>76</v>
      </c>
      <c r="G15" s="48">
        <f>F15+G8</f>
        <v>101</v>
      </c>
    </row>
    <row r="16" spans="1:7" s="28" customFormat="1" ht="30" customHeight="1">
      <c r="A16" s="29">
        <v>9</v>
      </c>
      <c r="B16" s="20" t="s">
        <v>70</v>
      </c>
      <c r="C16" s="30">
        <v>402</v>
      </c>
      <c r="D16" s="45">
        <v>38.619999999999997</v>
      </c>
      <c r="E16" s="30">
        <v>14</v>
      </c>
      <c r="F16" s="30">
        <f t="shared" si="0"/>
        <v>29</v>
      </c>
      <c r="G16" s="33">
        <f>F16+G12</f>
        <v>131</v>
      </c>
    </row>
    <row r="17" spans="1:7" s="28" customFormat="1" ht="30" customHeight="1">
      <c r="A17" s="29">
        <v>10</v>
      </c>
      <c r="B17" s="20" t="s">
        <v>72</v>
      </c>
      <c r="C17" s="30">
        <v>436</v>
      </c>
      <c r="D17" s="37">
        <v>38.159999999999997</v>
      </c>
      <c r="E17" s="30">
        <v>5</v>
      </c>
      <c r="F17" s="30">
        <f t="shared" si="0"/>
        <v>34</v>
      </c>
      <c r="G17" s="48">
        <f>F17+G15</f>
        <v>135</v>
      </c>
    </row>
    <row r="18" spans="1:7" s="28" customFormat="1" ht="30" customHeight="1">
      <c r="A18" s="310">
        <v>11</v>
      </c>
      <c r="B18" s="58" t="s">
        <v>107</v>
      </c>
      <c r="C18" s="125">
        <v>497</v>
      </c>
      <c r="D18" s="311">
        <v>38.54</v>
      </c>
      <c r="E18" s="125">
        <v>6</v>
      </c>
      <c r="F18" s="30">
        <f t="shared" si="0"/>
        <v>61</v>
      </c>
      <c r="G18" s="49">
        <f>F18+G14</f>
        <v>115</v>
      </c>
    </row>
    <row r="19" spans="1:7" s="28" customFormat="1" ht="30" customHeight="1" thickBot="1">
      <c r="A19" s="34" t="s">
        <v>83</v>
      </c>
      <c r="B19" s="21" t="s">
        <v>72</v>
      </c>
      <c r="C19" s="35">
        <v>528</v>
      </c>
      <c r="D19" s="52">
        <v>38.590000000000003</v>
      </c>
      <c r="E19" s="35">
        <v>13</v>
      </c>
      <c r="F19" s="35">
        <f>C19-C18</f>
        <v>31</v>
      </c>
      <c r="G19" s="36">
        <f>F19+G17</f>
        <v>166</v>
      </c>
    </row>
    <row r="20" spans="1:7" s="28" customFormat="1" ht="30" customHeight="1" thickBot="1">
      <c r="A20" s="301" t="s">
        <v>87</v>
      </c>
      <c r="B20" s="302"/>
      <c r="C20" s="303"/>
      <c r="D20" s="38">
        <f>AVERAGE(D7:D19)</f>
        <v>38.766923076923078</v>
      </c>
      <c r="E20" s="297"/>
      <c r="F20" s="297"/>
      <c r="G20" s="297"/>
    </row>
  </sheetData>
  <mergeCells count="10">
    <mergeCell ref="A20:C20"/>
    <mergeCell ref="E20:G20"/>
    <mergeCell ref="A1:G1"/>
    <mergeCell ref="A3:G3"/>
    <mergeCell ref="A5:A6"/>
    <mergeCell ref="B5:B6"/>
    <mergeCell ref="C5:C6"/>
    <mergeCell ref="D5:D6"/>
    <mergeCell ref="E5:E6"/>
    <mergeCell ref="F5:G5"/>
  </mergeCells>
  <pageMargins left="0.70866141732283472" right="0.51181102362204722" top="0.74803149606299213" bottom="0.74803149606299213" header="0.31496062992125984" footer="0.31496062992125984"/>
  <pageSetup paperSize="9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="75" zoomScaleNormal="75" workbookViewId="0">
      <selection activeCell="E19" sqref="E19:G19"/>
    </sheetView>
  </sheetViews>
  <sheetFormatPr defaultRowHeight="15"/>
  <cols>
    <col min="1" max="1" width="10.7109375" customWidth="1"/>
    <col min="2" max="2" width="22.42578125" customWidth="1"/>
    <col min="3" max="3" width="13.85546875" style="1" customWidth="1"/>
    <col min="4" max="4" width="13.7109375" style="1" customWidth="1"/>
    <col min="5" max="5" width="9.7109375" style="1" customWidth="1"/>
    <col min="6" max="6" width="12.42578125" style="1" customWidth="1"/>
    <col min="7" max="7" width="16.42578125" style="1" customWidth="1"/>
  </cols>
  <sheetData>
    <row r="1" spans="1:7" ht="21">
      <c r="A1" s="298" t="s">
        <v>147</v>
      </c>
      <c r="B1" s="298"/>
      <c r="C1" s="298"/>
      <c r="D1" s="298"/>
      <c r="E1" s="298"/>
      <c r="F1" s="298"/>
      <c r="G1" s="298"/>
    </row>
    <row r="2" spans="1:7" ht="7.5" customHeight="1"/>
    <row r="3" spans="1:7" ht="18.75">
      <c r="A3" s="299" t="s">
        <v>91</v>
      </c>
      <c r="B3" s="299"/>
      <c r="C3" s="299"/>
      <c r="D3" s="299"/>
      <c r="E3" s="299"/>
      <c r="F3" s="299"/>
      <c r="G3" s="299"/>
    </row>
    <row r="4" spans="1:7" ht="7.5" customHeight="1" thickBot="1"/>
    <row r="5" spans="1:7" s="22" customFormat="1" ht="20.25" customHeight="1">
      <c r="A5" s="261" t="s">
        <v>79</v>
      </c>
      <c r="B5" s="242" t="s">
        <v>21</v>
      </c>
      <c r="C5" s="220" t="s">
        <v>84</v>
      </c>
      <c r="D5" s="220" t="s">
        <v>6</v>
      </c>
      <c r="E5" s="220" t="s">
        <v>85</v>
      </c>
      <c r="F5" s="208" t="s">
        <v>80</v>
      </c>
      <c r="G5" s="300"/>
    </row>
    <row r="6" spans="1:7" s="22" customFormat="1" ht="27.75" customHeight="1" thickBot="1">
      <c r="A6" s="262"/>
      <c r="B6" s="257"/>
      <c r="C6" s="221"/>
      <c r="D6" s="221"/>
      <c r="E6" s="221"/>
      <c r="F6" s="39" t="s">
        <v>81</v>
      </c>
      <c r="G6" s="40" t="s">
        <v>82</v>
      </c>
    </row>
    <row r="7" spans="1:7" s="28" customFormat="1" ht="30" customHeight="1">
      <c r="A7" s="25">
        <v>1</v>
      </c>
      <c r="B7" s="19" t="s">
        <v>61</v>
      </c>
      <c r="C7" s="26">
        <v>28</v>
      </c>
      <c r="D7" s="46">
        <v>39.01</v>
      </c>
      <c r="E7" s="26">
        <v>1</v>
      </c>
      <c r="F7" s="26">
        <f>C7</f>
        <v>28</v>
      </c>
      <c r="G7" s="27">
        <f>F7</f>
        <v>28</v>
      </c>
    </row>
    <row r="8" spans="1:7" s="28" customFormat="1" ht="30" customHeight="1">
      <c r="A8" s="29">
        <v>2</v>
      </c>
      <c r="B8" s="20" t="s">
        <v>65</v>
      </c>
      <c r="C8" s="30">
        <v>71</v>
      </c>
      <c r="D8" s="45">
        <v>39.090000000000003</v>
      </c>
      <c r="E8" s="30">
        <v>4</v>
      </c>
      <c r="F8" s="30">
        <f>C8-C7</f>
        <v>43</v>
      </c>
      <c r="G8" s="31">
        <f>F8</f>
        <v>43</v>
      </c>
    </row>
    <row r="9" spans="1:7" s="28" customFormat="1" ht="30" customHeight="1">
      <c r="A9" s="29">
        <v>3</v>
      </c>
      <c r="B9" s="20" t="s">
        <v>67</v>
      </c>
      <c r="C9" s="30">
        <v>152</v>
      </c>
      <c r="D9" s="45">
        <v>38.61</v>
      </c>
      <c r="E9" s="30">
        <v>7</v>
      </c>
      <c r="F9" s="30">
        <f t="shared" ref="F9:F18" si="0">C9-C8</f>
        <v>81</v>
      </c>
      <c r="G9" s="31">
        <f>F9</f>
        <v>81</v>
      </c>
    </row>
    <row r="10" spans="1:7" s="28" customFormat="1" ht="30" customHeight="1">
      <c r="A10" s="29">
        <v>4</v>
      </c>
      <c r="B10" s="20" t="s">
        <v>65</v>
      </c>
      <c r="C10" s="30">
        <v>213</v>
      </c>
      <c r="D10" s="81">
        <v>38.36</v>
      </c>
      <c r="E10" s="30">
        <v>6</v>
      </c>
      <c r="F10" s="30">
        <f t="shared" si="0"/>
        <v>61</v>
      </c>
      <c r="G10" s="31">
        <f>F10+G8</f>
        <v>104</v>
      </c>
    </row>
    <row r="11" spans="1:7" s="28" customFormat="1" ht="30" customHeight="1">
      <c r="A11" s="29">
        <v>5</v>
      </c>
      <c r="B11" s="20" t="s">
        <v>92</v>
      </c>
      <c r="C11" s="30">
        <v>293</v>
      </c>
      <c r="D11" s="45">
        <v>38.619999999999997</v>
      </c>
      <c r="E11" s="30">
        <v>13</v>
      </c>
      <c r="F11" s="30">
        <f t="shared" si="0"/>
        <v>80</v>
      </c>
      <c r="G11" s="31">
        <f>F11</f>
        <v>80</v>
      </c>
    </row>
    <row r="12" spans="1:7" s="28" customFormat="1" ht="30" customHeight="1">
      <c r="A12" s="29">
        <v>6</v>
      </c>
      <c r="B12" s="20" t="s">
        <v>65</v>
      </c>
      <c r="C12" s="30">
        <v>325</v>
      </c>
      <c r="D12" s="45">
        <v>38.79</v>
      </c>
      <c r="E12" s="30">
        <v>4</v>
      </c>
      <c r="F12" s="30">
        <f t="shared" si="0"/>
        <v>32</v>
      </c>
      <c r="G12" s="33">
        <f>F12+G10</f>
        <v>136</v>
      </c>
    </row>
    <row r="13" spans="1:7" s="28" customFormat="1" ht="30" customHeight="1">
      <c r="A13" s="29">
        <v>7</v>
      </c>
      <c r="B13" s="20" t="s">
        <v>61</v>
      </c>
      <c r="C13" s="30">
        <v>377</v>
      </c>
      <c r="D13" s="51">
        <v>38.51</v>
      </c>
      <c r="E13" s="30">
        <v>3</v>
      </c>
      <c r="F13" s="30">
        <f t="shared" si="0"/>
        <v>52</v>
      </c>
      <c r="G13" s="48">
        <f>F13+G7</f>
        <v>80</v>
      </c>
    </row>
    <row r="14" spans="1:7" s="28" customFormat="1" ht="30" customHeight="1">
      <c r="A14" s="29">
        <v>8</v>
      </c>
      <c r="B14" s="20" t="s">
        <v>67</v>
      </c>
      <c r="C14" s="30">
        <v>398</v>
      </c>
      <c r="D14" s="45">
        <v>38.659999999999997</v>
      </c>
      <c r="E14" s="131">
        <v>1</v>
      </c>
      <c r="F14" s="30">
        <f t="shared" si="0"/>
        <v>21</v>
      </c>
      <c r="G14" s="48">
        <f>F14+G9</f>
        <v>102</v>
      </c>
    </row>
    <row r="15" spans="1:7" s="28" customFormat="1" ht="30" customHeight="1">
      <c r="A15" s="29">
        <v>9</v>
      </c>
      <c r="B15" s="20" t="s">
        <v>92</v>
      </c>
      <c r="C15" s="30">
        <v>427</v>
      </c>
      <c r="D15" s="50">
        <v>38.6</v>
      </c>
      <c r="E15" s="30">
        <v>13</v>
      </c>
      <c r="F15" s="30">
        <f>C15-C14</f>
        <v>29</v>
      </c>
      <c r="G15" s="32">
        <f>F15+G11</f>
        <v>109</v>
      </c>
    </row>
    <row r="16" spans="1:7" s="28" customFormat="1" ht="30" customHeight="1">
      <c r="A16" s="29">
        <v>10</v>
      </c>
      <c r="B16" s="20" t="s">
        <v>67</v>
      </c>
      <c r="C16" s="30">
        <v>447</v>
      </c>
      <c r="D16" s="51">
        <v>38.86</v>
      </c>
      <c r="E16" s="30">
        <v>21</v>
      </c>
      <c r="F16" s="30">
        <f t="shared" si="0"/>
        <v>20</v>
      </c>
      <c r="G16" s="48">
        <f>F16+G14</f>
        <v>122</v>
      </c>
    </row>
    <row r="17" spans="1:7" s="28" customFormat="1" ht="30" customHeight="1">
      <c r="A17" s="29">
        <v>11</v>
      </c>
      <c r="B17" s="20" t="s">
        <v>61</v>
      </c>
      <c r="C17" s="30">
        <v>475</v>
      </c>
      <c r="D17" s="50">
        <v>38.44</v>
      </c>
      <c r="E17" s="30">
        <v>7</v>
      </c>
      <c r="F17" s="30">
        <f t="shared" si="0"/>
        <v>28</v>
      </c>
      <c r="G17" s="49">
        <f>F17+G13</f>
        <v>108</v>
      </c>
    </row>
    <row r="18" spans="1:7" s="28" customFormat="1" ht="30" customHeight="1" thickBot="1">
      <c r="A18" s="34" t="s">
        <v>83</v>
      </c>
      <c r="B18" s="21" t="s">
        <v>67</v>
      </c>
      <c r="C18" s="35">
        <v>528</v>
      </c>
      <c r="D18" s="312">
        <v>38.47</v>
      </c>
      <c r="E18" s="35">
        <v>4</v>
      </c>
      <c r="F18" s="35">
        <f t="shared" si="0"/>
        <v>53</v>
      </c>
      <c r="G18" s="36">
        <f>F18+G16</f>
        <v>175</v>
      </c>
    </row>
    <row r="19" spans="1:7" s="28" customFormat="1" ht="30" customHeight="1" thickBot="1">
      <c r="A19" s="294" t="s">
        <v>87</v>
      </c>
      <c r="B19" s="295"/>
      <c r="C19" s="296"/>
      <c r="D19" s="41">
        <f>AVERAGE(D7:D18)</f>
        <v>38.668333333333329</v>
      </c>
      <c r="E19" s="297"/>
      <c r="F19" s="297"/>
      <c r="G19" s="297"/>
    </row>
  </sheetData>
  <mergeCells count="10">
    <mergeCell ref="A19:C19"/>
    <mergeCell ref="E19:G19"/>
    <mergeCell ref="A1:G1"/>
    <mergeCell ref="A3:G3"/>
    <mergeCell ref="A5:A6"/>
    <mergeCell ref="B5:B6"/>
    <mergeCell ref="C5:C6"/>
    <mergeCell ref="D5:D6"/>
    <mergeCell ref="E5:E6"/>
    <mergeCell ref="F5:G5"/>
  </mergeCells>
  <pageMargins left="0.70866141732283472" right="0.51181102362204722" top="0.74803149606299213" bottom="0.74803149606299213" header="0.31496062992125984" footer="0.31496062992125984"/>
  <pageSetup paperSize="9" orientation="landscape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zoomScale="75" zoomScaleNormal="75" workbookViewId="0">
      <selection activeCell="E19" sqref="E19:G19"/>
    </sheetView>
  </sheetViews>
  <sheetFormatPr defaultRowHeight="15"/>
  <cols>
    <col min="1" max="1" width="10.7109375" customWidth="1"/>
    <col min="2" max="2" width="22.42578125" customWidth="1"/>
    <col min="3" max="3" width="13.85546875" style="1" customWidth="1"/>
    <col min="4" max="4" width="13.7109375" style="1" customWidth="1"/>
    <col min="5" max="5" width="9.7109375" style="1" customWidth="1"/>
    <col min="6" max="6" width="12.42578125" style="1" customWidth="1"/>
    <col min="7" max="7" width="16.42578125" style="1" customWidth="1"/>
  </cols>
  <sheetData>
    <row r="1" spans="1:7" ht="21">
      <c r="A1" s="298" t="s">
        <v>147</v>
      </c>
      <c r="B1" s="298"/>
      <c r="C1" s="298"/>
      <c r="D1" s="298"/>
      <c r="E1" s="298"/>
      <c r="F1" s="298"/>
      <c r="G1" s="298"/>
    </row>
    <row r="2" spans="1:7" ht="7.5" customHeight="1"/>
    <row r="3" spans="1:7" ht="18.75">
      <c r="A3" s="299" t="s">
        <v>90</v>
      </c>
      <c r="B3" s="299"/>
      <c r="C3" s="299"/>
      <c r="D3" s="299"/>
      <c r="E3" s="299"/>
      <c r="F3" s="299"/>
      <c r="G3" s="299"/>
    </row>
    <row r="4" spans="1:7" ht="7.5" customHeight="1" thickBot="1"/>
    <row r="5" spans="1:7" s="22" customFormat="1" ht="20.25" customHeight="1">
      <c r="A5" s="261" t="s">
        <v>79</v>
      </c>
      <c r="B5" s="242" t="s">
        <v>21</v>
      </c>
      <c r="C5" s="220" t="s">
        <v>84</v>
      </c>
      <c r="D5" s="220" t="s">
        <v>6</v>
      </c>
      <c r="E5" s="220" t="s">
        <v>85</v>
      </c>
      <c r="F5" s="208" t="s">
        <v>80</v>
      </c>
      <c r="G5" s="300"/>
    </row>
    <row r="6" spans="1:7" s="22" customFormat="1" ht="27.75" customHeight="1" thickBot="1">
      <c r="A6" s="262"/>
      <c r="B6" s="257"/>
      <c r="C6" s="221"/>
      <c r="D6" s="221"/>
      <c r="E6" s="221"/>
      <c r="F6" s="39" t="s">
        <v>81</v>
      </c>
      <c r="G6" s="40" t="s">
        <v>82</v>
      </c>
    </row>
    <row r="7" spans="1:7" s="28" customFormat="1" ht="30" customHeight="1">
      <c r="A7" s="25">
        <v>1</v>
      </c>
      <c r="B7" s="19" t="s">
        <v>57</v>
      </c>
      <c r="C7" s="26">
        <v>22</v>
      </c>
      <c r="D7" s="134">
        <v>39.130000000000003</v>
      </c>
      <c r="E7" s="26">
        <v>2</v>
      </c>
      <c r="F7" s="26">
        <f>C7</f>
        <v>22</v>
      </c>
      <c r="G7" s="27">
        <f>F7</f>
        <v>22</v>
      </c>
    </row>
    <row r="8" spans="1:7" s="28" customFormat="1" ht="30" customHeight="1">
      <c r="A8" s="29">
        <v>2</v>
      </c>
      <c r="B8" s="20" t="s">
        <v>43</v>
      </c>
      <c r="C8" s="30">
        <v>83</v>
      </c>
      <c r="D8" s="51">
        <v>39.01</v>
      </c>
      <c r="E8" s="30">
        <v>3</v>
      </c>
      <c r="F8" s="30">
        <f>C8-C7</f>
        <v>61</v>
      </c>
      <c r="G8" s="31">
        <f>F8</f>
        <v>61</v>
      </c>
    </row>
    <row r="9" spans="1:7" s="28" customFormat="1" ht="30" customHeight="1">
      <c r="A9" s="29">
        <v>3</v>
      </c>
      <c r="B9" s="20" t="s">
        <v>48</v>
      </c>
      <c r="C9" s="30">
        <v>152</v>
      </c>
      <c r="D9" s="45">
        <v>38.68</v>
      </c>
      <c r="E9" s="30">
        <v>2</v>
      </c>
      <c r="F9" s="30">
        <f t="shared" ref="F9:F18" si="0">C9-C8</f>
        <v>69</v>
      </c>
      <c r="G9" s="31">
        <f>F9</f>
        <v>69</v>
      </c>
    </row>
    <row r="10" spans="1:7" s="28" customFormat="1" ht="30" customHeight="1">
      <c r="A10" s="29">
        <v>4</v>
      </c>
      <c r="B10" s="20" t="s">
        <v>52</v>
      </c>
      <c r="C10" s="30">
        <v>211</v>
      </c>
      <c r="D10" s="45">
        <v>38.619999999999997</v>
      </c>
      <c r="E10" s="30">
        <v>21</v>
      </c>
      <c r="F10" s="30">
        <f t="shared" si="0"/>
        <v>59</v>
      </c>
      <c r="G10" s="31">
        <f>F10</f>
        <v>59</v>
      </c>
    </row>
    <row r="11" spans="1:7" s="28" customFormat="1" ht="30" customHeight="1">
      <c r="A11" s="29">
        <v>5</v>
      </c>
      <c r="B11" s="20" t="s">
        <v>57</v>
      </c>
      <c r="C11" s="30">
        <v>291</v>
      </c>
      <c r="D11" s="47">
        <v>38.479999999999997</v>
      </c>
      <c r="E11" s="30">
        <v>5</v>
      </c>
      <c r="F11" s="30">
        <f t="shared" si="0"/>
        <v>80</v>
      </c>
      <c r="G11" s="31">
        <f>F11+G7</f>
        <v>102</v>
      </c>
    </row>
    <row r="12" spans="1:7" s="28" customFormat="1" ht="30" customHeight="1">
      <c r="A12" s="29">
        <v>6</v>
      </c>
      <c r="B12" s="20" t="s">
        <v>43</v>
      </c>
      <c r="C12" s="30">
        <v>314</v>
      </c>
      <c r="D12" s="47">
        <v>38.770000000000003</v>
      </c>
      <c r="E12" s="30">
        <v>10</v>
      </c>
      <c r="F12" s="30">
        <f t="shared" si="0"/>
        <v>23</v>
      </c>
      <c r="G12" s="48">
        <f>F12+G8</f>
        <v>84</v>
      </c>
    </row>
    <row r="13" spans="1:7" s="28" customFormat="1" ht="30" customHeight="1">
      <c r="A13" s="29">
        <v>7</v>
      </c>
      <c r="B13" s="20" t="s">
        <v>48</v>
      </c>
      <c r="C13" s="30">
        <v>389</v>
      </c>
      <c r="D13" s="47">
        <v>38.35</v>
      </c>
      <c r="E13" s="30">
        <v>2</v>
      </c>
      <c r="F13" s="30">
        <f t="shared" si="0"/>
        <v>75</v>
      </c>
      <c r="G13" s="48">
        <f>F13+G9</f>
        <v>144</v>
      </c>
    </row>
    <row r="14" spans="1:7" s="28" customFormat="1" ht="30" customHeight="1">
      <c r="A14" s="29">
        <v>8</v>
      </c>
      <c r="B14" s="20" t="s">
        <v>43</v>
      </c>
      <c r="C14" s="30">
        <v>408</v>
      </c>
      <c r="D14" s="45">
        <v>38.97</v>
      </c>
      <c r="E14" s="30">
        <v>21</v>
      </c>
      <c r="F14" s="30">
        <f t="shared" si="0"/>
        <v>19</v>
      </c>
      <c r="G14" s="49">
        <f>F14+G12</f>
        <v>103</v>
      </c>
    </row>
    <row r="15" spans="1:7" s="28" customFormat="1" ht="30" customHeight="1">
      <c r="A15" s="29">
        <v>9</v>
      </c>
      <c r="B15" s="20" t="s">
        <v>52</v>
      </c>
      <c r="C15" s="30">
        <v>437</v>
      </c>
      <c r="D15" s="45">
        <v>38.56</v>
      </c>
      <c r="E15" s="30">
        <v>2</v>
      </c>
      <c r="F15" s="30">
        <f t="shared" si="0"/>
        <v>29</v>
      </c>
      <c r="G15" s="31">
        <f>F15+G10</f>
        <v>88</v>
      </c>
    </row>
    <row r="16" spans="1:7" s="28" customFormat="1" ht="30" customHeight="1">
      <c r="A16" s="29">
        <v>10</v>
      </c>
      <c r="B16" s="20" t="s">
        <v>48</v>
      </c>
      <c r="C16" s="30">
        <v>459</v>
      </c>
      <c r="D16" s="45">
        <v>38.58</v>
      </c>
      <c r="E16" s="30">
        <v>10</v>
      </c>
      <c r="F16" s="30">
        <f t="shared" si="0"/>
        <v>22</v>
      </c>
      <c r="G16" s="43">
        <f>F16+G13</f>
        <v>166</v>
      </c>
    </row>
    <row r="17" spans="1:7" s="28" customFormat="1" ht="30" customHeight="1">
      <c r="A17" s="29">
        <v>11</v>
      </c>
      <c r="B17" s="20" t="s">
        <v>57</v>
      </c>
      <c r="C17" s="30">
        <v>479</v>
      </c>
      <c r="D17" s="51">
        <v>39.380000000000003</v>
      </c>
      <c r="E17" s="30">
        <v>21</v>
      </c>
      <c r="F17" s="30">
        <f t="shared" si="0"/>
        <v>20</v>
      </c>
      <c r="G17" s="32">
        <f>F17+G11</f>
        <v>122</v>
      </c>
    </row>
    <row r="18" spans="1:7" s="28" customFormat="1" ht="30" customHeight="1" thickBot="1">
      <c r="A18" s="34" t="s">
        <v>83</v>
      </c>
      <c r="B18" s="21" t="s">
        <v>52</v>
      </c>
      <c r="C18" s="35">
        <v>528</v>
      </c>
      <c r="D18" s="313">
        <v>38.18</v>
      </c>
      <c r="E18" s="35">
        <v>10</v>
      </c>
      <c r="F18" s="35">
        <f t="shared" si="0"/>
        <v>49</v>
      </c>
      <c r="G18" s="44">
        <f>F18+G15</f>
        <v>137</v>
      </c>
    </row>
    <row r="19" spans="1:7" s="28" customFormat="1" ht="30" customHeight="1" thickBot="1">
      <c r="A19" s="294" t="s">
        <v>87</v>
      </c>
      <c r="B19" s="295"/>
      <c r="C19" s="296"/>
      <c r="D19" s="41">
        <f>AVERAGE(D7:D18)</f>
        <v>38.725833333333334</v>
      </c>
      <c r="E19" s="297"/>
      <c r="F19" s="297"/>
      <c r="G19" s="297"/>
    </row>
  </sheetData>
  <mergeCells count="10">
    <mergeCell ref="A19:C19"/>
    <mergeCell ref="E19:G19"/>
    <mergeCell ref="A1:G1"/>
    <mergeCell ref="A3:G3"/>
    <mergeCell ref="A5:A6"/>
    <mergeCell ref="B5:B6"/>
    <mergeCell ref="C5:C6"/>
    <mergeCell ref="D5:D6"/>
    <mergeCell ref="E5:E6"/>
    <mergeCell ref="F5:G5"/>
  </mergeCells>
  <pageMargins left="0.70866141732283472" right="0.51181102362204722" top="0.74803149606299213" bottom="0.74803149606299213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Регистрация</vt:lpstr>
      <vt:lpstr>Общие результаты</vt:lpstr>
      <vt:lpstr>ЛК на отрезках</vt:lpstr>
      <vt:lpstr>ЛК по картам</vt:lpstr>
      <vt:lpstr>Выбор картов</vt:lpstr>
      <vt:lpstr>Питы City.com</vt:lpstr>
      <vt:lpstr>Питы Лидер</vt:lpstr>
      <vt:lpstr>Питы СССР</vt:lpstr>
      <vt:lpstr>Питы 2Fast4u</vt:lpstr>
      <vt:lpstr>Питы MC karting</vt:lpstr>
      <vt:lpstr>Питы Seat ST</vt:lpstr>
      <vt:lpstr>Питы BOOM</vt:lpstr>
      <vt:lpstr>Вспомогательный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2012-08-19T20:30:37Z</cp:lastPrinted>
  <dcterms:created xsi:type="dcterms:W3CDTF">2012-07-09T16:41:05Z</dcterms:created>
  <dcterms:modified xsi:type="dcterms:W3CDTF">2012-09-11T21:28:33Z</dcterms:modified>
</cp:coreProperties>
</file>